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BP5\OPERATYWKA\OPERATYWKI\4 ROK 2021\07 lipiec\Robocze\"/>
    </mc:Choice>
  </mc:AlternateContent>
  <bookViews>
    <workbookView xWindow="0" yWindow="0" windowWidth="28800" windowHeight="10335" tabRatio="91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" sheetId="75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4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18'!$A$6:$HV$61</definedName>
    <definedName name="_xlnm._FilterDatabase" localSheetId="22" hidden="1">'TABLICA 19'!$A$6:$BB$252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1'!$A$1:$K$91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'!$A$1:$G$24</definedName>
    <definedName name="_xlnm.Print_Area" localSheetId="18">'TABLICA 16'!$A$1:$F$35</definedName>
    <definedName name="_xlnm.Print_Area" localSheetId="20">'TABLICA 17'!$A$1:$I$38</definedName>
    <definedName name="_xlnm.Print_Area" localSheetId="21">'TABLICA 18'!$A$1:$D$38</definedName>
    <definedName name="_xlnm.Print_Area" localSheetId="22">'TABLICA 19'!$A$1:$L$252</definedName>
    <definedName name="_xlnm.Print_Area" localSheetId="4">'TABLICA 2'!$A$1:$H$23</definedName>
    <definedName name="_xlnm.Print_Area" localSheetId="23">'TABLICA 20'!$A$1:$O$105</definedName>
    <definedName name="_xlnm.Print_Area" localSheetId="5">'TABLICA 3'!$A$1:$L$133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6'!$B$1:$L$101</definedName>
    <definedName name="_xlnm.Print_Area" localSheetId="9">'TABLICA 7'!$A$12:$L$184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'!$B$1:$G$21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H17" i="60" l="1"/>
  <c r="O104" i="75" l="1"/>
  <c r="N104" i="75"/>
  <c r="M104" i="75"/>
  <c r="L104" i="75"/>
  <c r="K104" i="75"/>
  <c r="J104" i="75"/>
  <c r="I104" i="75"/>
  <c r="H104" i="75"/>
  <c r="G104" i="75"/>
  <c r="F104" i="75"/>
  <c r="E104" i="75"/>
  <c r="D104" i="75"/>
  <c r="I252" i="74"/>
  <c r="L252" i="74" s="1"/>
  <c r="G252" i="74"/>
  <c r="E252" i="74"/>
  <c r="K252" i="74" s="1"/>
  <c r="L251" i="74"/>
  <c r="J251" i="74"/>
  <c r="H251" i="74"/>
  <c r="L250" i="74"/>
  <c r="J250" i="74"/>
  <c r="H250" i="74"/>
  <c r="L248" i="74"/>
  <c r="J248" i="74"/>
  <c r="H248" i="74"/>
  <c r="F248" i="74"/>
  <c r="L247" i="74"/>
  <c r="J247" i="74"/>
  <c r="H247" i="74"/>
  <c r="L246" i="74"/>
  <c r="L245" i="74"/>
  <c r="J245" i="74"/>
  <c r="H245" i="74"/>
  <c r="L244" i="74"/>
  <c r="J244" i="74"/>
  <c r="H244" i="74"/>
  <c r="L243" i="74"/>
  <c r="L242" i="74"/>
  <c r="K242" i="74"/>
  <c r="J242" i="74"/>
  <c r="H242" i="74"/>
  <c r="F242" i="74"/>
  <c r="F241" i="74"/>
  <c r="L240" i="74"/>
  <c r="J240" i="74"/>
  <c r="H240" i="74"/>
  <c r="L239" i="74"/>
  <c r="K239" i="74"/>
  <c r="L238" i="74"/>
  <c r="J238" i="74"/>
  <c r="H238" i="74"/>
  <c r="F238" i="74"/>
  <c r="L237" i="74"/>
  <c r="K237" i="74"/>
  <c r="J237" i="74"/>
  <c r="H237" i="74"/>
  <c r="F237" i="74"/>
  <c r="L236" i="74"/>
  <c r="L235" i="74"/>
  <c r="L234" i="74"/>
  <c r="J234" i="74"/>
  <c r="H234" i="74"/>
  <c r="L233" i="74"/>
  <c r="J233" i="74"/>
  <c r="H233" i="74"/>
  <c r="L232" i="74"/>
  <c r="J232" i="74"/>
  <c r="H232" i="74"/>
  <c r="L231" i="74"/>
  <c r="J230" i="74"/>
  <c r="H230" i="74"/>
  <c r="F230" i="74"/>
  <c r="L229" i="74"/>
  <c r="J229" i="74"/>
  <c r="H229" i="74"/>
  <c r="L228" i="74"/>
  <c r="J228" i="74"/>
  <c r="H228" i="74"/>
  <c r="L227" i="74"/>
  <c r="K227" i="74"/>
  <c r="L226" i="74"/>
  <c r="K226" i="74"/>
  <c r="J226" i="74"/>
  <c r="H226" i="74"/>
  <c r="F226" i="74"/>
  <c r="J224" i="74"/>
  <c r="H224" i="74"/>
  <c r="F224" i="74"/>
  <c r="J223" i="74"/>
  <c r="H223" i="74"/>
  <c r="F223" i="74"/>
  <c r="L222" i="74"/>
  <c r="K222" i="74"/>
  <c r="J222" i="74"/>
  <c r="H222" i="74"/>
  <c r="F222" i="74"/>
  <c r="L221" i="74"/>
  <c r="K221" i="74"/>
  <c r="L220" i="74"/>
  <c r="K220" i="74"/>
  <c r="J220" i="74"/>
  <c r="H220" i="74"/>
  <c r="F220" i="74"/>
  <c r="L219" i="74"/>
  <c r="K219" i="74"/>
  <c r="J219" i="74"/>
  <c r="H219" i="74"/>
  <c r="F219" i="74"/>
  <c r="J218" i="74"/>
  <c r="H218" i="74"/>
  <c r="F218" i="74"/>
  <c r="L217" i="74"/>
  <c r="J217" i="74"/>
  <c r="H217" i="74"/>
  <c r="L216" i="74"/>
  <c r="K216" i="74"/>
  <c r="L215" i="74"/>
  <c r="K215" i="74"/>
  <c r="J215" i="74"/>
  <c r="H215" i="74"/>
  <c r="F215" i="74"/>
  <c r="L214" i="74"/>
  <c r="K214" i="74"/>
  <c r="J214" i="74"/>
  <c r="H214" i="74"/>
  <c r="F214" i="74"/>
  <c r="L213" i="74"/>
  <c r="K213" i="74"/>
  <c r="L212" i="74"/>
  <c r="K212" i="74"/>
  <c r="J212" i="74"/>
  <c r="H212" i="74"/>
  <c r="F212" i="74"/>
  <c r="L211" i="74"/>
  <c r="K211" i="74"/>
  <c r="J211" i="74"/>
  <c r="H211" i="74"/>
  <c r="F211" i="74"/>
  <c r="L210" i="74"/>
  <c r="K210" i="74"/>
  <c r="L209" i="74"/>
  <c r="K209" i="74"/>
  <c r="L208" i="74"/>
  <c r="L207" i="74"/>
  <c r="K207" i="74"/>
  <c r="L206" i="74"/>
  <c r="K206" i="74"/>
  <c r="J206" i="74"/>
  <c r="H206" i="74"/>
  <c r="F206" i="74"/>
  <c r="L205" i="74"/>
  <c r="K205" i="74"/>
  <c r="L204" i="74"/>
  <c r="K204" i="74"/>
  <c r="L203" i="74"/>
  <c r="K203" i="74"/>
  <c r="J203" i="74"/>
  <c r="H203" i="74"/>
  <c r="F203" i="74"/>
  <c r="J202" i="74"/>
  <c r="H202" i="74"/>
  <c r="L201" i="74"/>
  <c r="K201" i="74"/>
  <c r="L199" i="74"/>
  <c r="K199" i="74"/>
  <c r="L196" i="74"/>
  <c r="K196" i="74"/>
  <c r="J196" i="74"/>
  <c r="H196" i="74"/>
  <c r="F196" i="74"/>
  <c r="L195" i="74"/>
  <c r="K195" i="74"/>
  <c r="L194" i="74"/>
  <c r="K194" i="74"/>
  <c r="J194" i="74"/>
  <c r="H194" i="74"/>
  <c r="F194" i="74"/>
  <c r="L193" i="74"/>
  <c r="K193" i="74"/>
  <c r="L192" i="74"/>
  <c r="K192" i="74"/>
  <c r="L191" i="74"/>
  <c r="K191" i="74"/>
  <c r="L190" i="74"/>
  <c r="K190" i="74"/>
  <c r="J190" i="74"/>
  <c r="H190" i="74"/>
  <c r="F190" i="74"/>
  <c r="L189" i="74"/>
  <c r="K189" i="74"/>
  <c r="L188" i="74"/>
  <c r="K188" i="74"/>
  <c r="L187" i="74"/>
  <c r="K187" i="74"/>
  <c r="L186" i="74"/>
  <c r="K186" i="74"/>
  <c r="L184" i="74"/>
  <c r="K184" i="74"/>
  <c r="L183" i="74"/>
  <c r="K183" i="74"/>
  <c r="L182" i="74"/>
  <c r="K182" i="74"/>
  <c r="L181" i="74"/>
  <c r="K181" i="74"/>
  <c r="L180" i="74"/>
  <c r="K180" i="74"/>
  <c r="J180" i="74"/>
  <c r="H180" i="74"/>
  <c r="F180" i="74"/>
  <c r="L179" i="74"/>
  <c r="K179" i="74"/>
  <c r="L178" i="74"/>
  <c r="K178" i="74"/>
  <c r="L177" i="74"/>
  <c r="K177" i="74"/>
  <c r="L175" i="74"/>
  <c r="K175" i="74"/>
  <c r="J175" i="74"/>
  <c r="H175" i="74"/>
  <c r="F175" i="74"/>
  <c r="L174" i="74"/>
  <c r="K174" i="74"/>
  <c r="L173" i="74"/>
  <c r="K173" i="74"/>
  <c r="L172" i="74"/>
  <c r="L171" i="74"/>
  <c r="K171" i="74"/>
  <c r="L170" i="74"/>
  <c r="K170" i="74"/>
  <c r="L169" i="74"/>
  <c r="K169" i="74"/>
  <c r="L167" i="74"/>
  <c r="K167" i="74"/>
  <c r="J167" i="74"/>
  <c r="H167" i="74"/>
  <c r="F167" i="74"/>
  <c r="L165" i="74"/>
  <c r="K165" i="74"/>
  <c r="L164" i="74"/>
  <c r="L163" i="74"/>
  <c r="K163" i="74"/>
  <c r="L162" i="74"/>
  <c r="K162" i="74"/>
  <c r="L160" i="74"/>
  <c r="K160" i="74"/>
  <c r="L159" i="74"/>
  <c r="K159" i="74"/>
  <c r="L158" i="74"/>
  <c r="K158" i="74"/>
  <c r="L157" i="74"/>
  <c r="K157" i="74"/>
  <c r="L156" i="74"/>
  <c r="K156" i="74"/>
  <c r="L155" i="74"/>
  <c r="K155" i="74"/>
  <c r="L153" i="74"/>
  <c r="K153" i="74"/>
  <c r="J153" i="74"/>
  <c r="H153" i="74"/>
  <c r="F153" i="74"/>
  <c r="L152" i="74"/>
  <c r="K152" i="74"/>
  <c r="L151" i="74"/>
  <c r="J151" i="74"/>
  <c r="H151" i="74"/>
  <c r="F151" i="74"/>
  <c r="L149" i="74"/>
  <c r="K149" i="74"/>
  <c r="L148" i="74"/>
  <c r="K148" i="74"/>
  <c r="L147" i="74"/>
  <c r="K147" i="74"/>
  <c r="L146" i="74"/>
  <c r="K146" i="74"/>
  <c r="L145" i="74"/>
  <c r="K145" i="74"/>
  <c r="J145" i="74"/>
  <c r="H145" i="74"/>
  <c r="F145" i="74"/>
  <c r="L144" i="74"/>
  <c r="K144" i="74"/>
  <c r="L142" i="74"/>
  <c r="K142" i="74"/>
  <c r="L141" i="74"/>
  <c r="K141" i="74"/>
  <c r="L139" i="74"/>
  <c r="K139" i="74"/>
  <c r="L138" i="74"/>
  <c r="K138" i="74"/>
  <c r="J137" i="74"/>
  <c r="H137" i="74"/>
  <c r="F137" i="74"/>
  <c r="L136" i="74"/>
  <c r="K136" i="74"/>
  <c r="L135" i="74"/>
  <c r="K135" i="74"/>
  <c r="L134" i="74"/>
  <c r="K134" i="74"/>
  <c r="L133" i="74"/>
  <c r="K133" i="74"/>
  <c r="L132" i="74"/>
  <c r="K132" i="74"/>
  <c r="L131" i="74"/>
  <c r="K131" i="74"/>
  <c r="L130" i="74"/>
  <c r="K130" i="74"/>
  <c r="L129" i="74"/>
  <c r="K129" i="74"/>
  <c r="L128" i="74"/>
  <c r="K128" i="74"/>
  <c r="L127" i="74"/>
  <c r="K127" i="74"/>
  <c r="L126" i="74"/>
  <c r="K126" i="74"/>
  <c r="L125" i="74"/>
  <c r="K125" i="74"/>
  <c r="L124" i="74"/>
  <c r="K124" i="74"/>
  <c r="L123" i="74"/>
  <c r="K123" i="74"/>
  <c r="L122" i="74"/>
  <c r="K122" i="74"/>
  <c r="L121" i="74"/>
  <c r="K121" i="74"/>
  <c r="L120" i="74"/>
  <c r="K120" i="74"/>
  <c r="L119" i="74"/>
  <c r="K119" i="74"/>
  <c r="L118" i="74"/>
  <c r="K118" i="74"/>
  <c r="L117" i="74"/>
  <c r="K117" i="74"/>
  <c r="L116" i="74"/>
  <c r="K116" i="74"/>
  <c r="L115" i="74"/>
  <c r="K115" i="74"/>
  <c r="L114" i="74"/>
  <c r="K114" i="74"/>
  <c r="L113" i="74"/>
  <c r="K113" i="74"/>
  <c r="L112" i="74"/>
  <c r="K112" i="74"/>
  <c r="L111" i="74"/>
  <c r="K111" i="74"/>
  <c r="L110" i="74"/>
  <c r="L109" i="74"/>
  <c r="K109" i="74"/>
  <c r="L108" i="74"/>
  <c r="K108" i="74"/>
  <c r="L107" i="74"/>
  <c r="K107" i="74"/>
  <c r="L106" i="74"/>
  <c r="K106" i="74"/>
  <c r="J106" i="74"/>
  <c r="H106" i="74"/>
  <c r="F106" i="74"/>
  <c r="L105" i="74"/>
  <c r="K105" i="74"/>
  <c r="J105" i="74"/>
  <c r="H105" i="74"/>
  <c r="F105" i="74"/>
  <c r="L103" i="74"/>
  <c r="K103" i="74"/>
  <c r="L102" i="74"/>
  <c r="K102" i="74"/>
  <c r="L101" i="74"/>
  <c r="K101" i="74"/>
  <c r="L100" i="74"/>
  <c r="K100" i="74"/>
  <c r="L98" i="74"/>
  <c r="K98" i="74"/>
  <c r="L97" i="74"/>
  <c r="K97" i="74"/>
  <c r="L96" i="74"/>
  <c r="K96" i="74"/>
  <c r="L95" i="74"/>
  <c r="K95" i="74"/>
  <c r="L94" i="74"/>
  <c r="K94" i="74"/>
  <c r="L93" i="74"/>
  <c r="K93" i="74"/>
  <c r="L92" i="74"/>
  <c r="K92" i="74"/>
  <c r="L91" i="74"/>
  <c r="K91" i="74"/>
  <c r="J91" i="74"/>
  <c r="H91" i="74"/>
  <c r="F91" i="74"/>
  <c r="L90" i="74"/>
  <c r="K90" i="74"/>
  <c r="L89" i="74"/>
  <c r="K89" i="74"/>
  <c r="L88" i="74"/>
  <c r="K88" i="74"/>
  <c r="L87" i="74"/>
  <c r="K87" i="74"/>
  <c r="L86" i="74"/>
  <c r="K86" i="74"/>
  <c r="L85" i="74"/>
  <c r="K85" i="74"/>
  <c r="L84" i="74"/>
  <c r="K84" i="74"/>
  <c r="L83" i="74"/>
  <c r="K83" i="74"/>
  <c r="L82" i="74"/>
  <c r="K82" i="74"/>
  <c r="L81" i="74"/>
  <c r="K81" i="74"/>
  <c r="L80" i="74"/>
  <c r="K80" i="74"/>
  <c r="L79" i="74"/>
  <c r="K79" i="74"/>
  <c r="L78" i="74"/>
  <c r="K78" i="74"/>
  <c r="L77" i="74"/>
  <c r="K77" i="74"/>
  <c r="L76" i="74"/>
  <c r="K76" i="74"/>
  <c r="L75" i="74"/>
  <c r="K75" i="74"/>
  <c r="L74" i="74"/>
  <c r="K74" i="74"/>
  <c r="L73" i="74"/>
  <c r="K73" i="74"/>
  <c r="L72" i="74"/>
  <c r="K72" i="74"/>
  <c r="J72" i="74"/>
  <c r="H72" i="74"/>
  <c r="F72" i="74"/>
  <c r="L71" i="74"/>
  <c r="K71" i="74"/>
  <c r="L70" i="74"/>
  <c r="K70" i="74"/>
  <c r="L69" i="74"/>
  <c r="K69" i="74"/>
  <c r="J69" i="74"/>
  <c r="H69" i="74"/>
  <c r="F69" i="74"/>
  <c r="L68" i="74"/>
  <c r="K68" i="74"/>
  <c r="L66" i="74"/>
  <c r="K66" i="74"/>
  <c r="J66" i="74"/>
  <c r="H66" i="74"/>
  <c r="F66" i="74"/>
  <c r="L65" i="74"/>
  <c r="K65" i="74"/>
  <c r="L64" i="74"/>
  <c r="K64" i="74"/>
  <c r="L63" i="74"/>
  <c r="K63" i="74"/>
  <c r="L62" i="74"/>
  <c r="K62" i="74"/>
  <c r="L60" i="74"/>
  <c r="K60" i="74"/>
  <c r="J60" i="74"/>
  <c r="H60" i="74"/>
  <c r="F60" i="74"/>
  <c r="L59" i="74"/>
  <c r="K59" i="74"/>
  <c r="L58" i="74"/>
  <c r="K58" i="74"/>
  <c r="J58" i="74"/>
  <c r="H58" i="74"/>
  <c r="F58" i="74"/>
  <c r="L57" i="74"/>
  <c r="K57" i="74"/>
  <c r="L56" i="74"/>
  <c r="K56" i="74"/>
  <c r="L55" i="74"/>
  <c r="K55" i="74"/>
  <c r="L54" i="74"/>
  <c r="L53" i="74"/>
  <c r="K53" i="74"/>
  <c r="L52" i="74"/>
  <c r="K52" i="74"/>
  <c r="L48" i="74"/>
  <c r="L47" i="74"/>
  <c r="K47" i="74"/>
  <c r="L46" i="74"/>
  <c r="K46" i="74"/>
  <c r="L45" i="74"/>
  <c r="K45" i="74"/>
  <c r="J43" i="74"/>
  <c r="H43" i="74"/>
  <c r="F43" i="74"/>
  <c r="L42" i="74"/>
  <c r="J42" i="74"/>
  <c r="H42" i="74"/>
  <c r="L40" i="74"/>
  <c r="K40" i="74"/>
  <c r="L39" i="74"/>
  <c r="L37" i="74"/>
  <c r="K37" i="74"/>
  <c r="L36" i="74"/>
  <c r="L35" i="74"/>
  <c r="K35" i="74"/>
  <c r="J35" i="74"/>
  <c r="H35" i="74"/>
  <c r="F35" i="74"/>
  <c r="L34" i="74"/>
  <c r="K34" i="74"/>
  <c r="L33" i="74"/>
  <c r="K33" i="74"/>
  <c r="L32" i="74"/>
  <c r="K32" i="74"/>
  <c r="L31" i="74"/>
  <c r="K31" i="74"/>
  <c r="L30" i="74"/>
  <c r="K30" i="74"/>
  <c r="J29" i="74"/>
  <c r="H29" i="74"/>
  <c r="F29" i="74"/>
  <c r="L28" i="74"/>
  <c r="K28" i="74"/>
  <c r="L27" i="74"/>
  <c r="K27" i="74"/>
  <c r="L26" i="74"/>
  <c r="K26" i="74"/>
  <c r="J26" i="74"/>
  <c r="H26" i="74"/>
  <c r="F26" i="74"/>
  <c r="L25" i="74"/>
  <c r="K25" i="74"/>
  <c r="L24" i="74"/>
  <c r="K24" i="74"/>
  <c r="L23" i="74"/>
  <c r="K23" i="74"/>
  <c r="J23" i="74"/>
  <c r="H23" i="74"/>
  <c r="F23" i="74"/>
  <c r="L22" i="74"/>
  <c r="K22" i="74"/>
  <c r="J22" i="74"/>
  <c r="H22" i="74"/>
  <c r="F22" i="74"/>
  <c r="L21" i="74"/>
  <c r="K21" i="74"/>
  <c r="J20" i="74"/>
  <c r="H20" i="74"/>
  <c r="F20" i="74"/>
  <c r="L19" i="74"/>
  <c r="K19" i="74"/>
  <c r="J19" i="74"/>
  <c r="H19" i="74"/>
  <c r="F19" i="74"/>
  <c r="L18" i="74"/>
  <c r="K18" i="74"/>
  <c r="J18" i="74"/>
  <c r="H18" i="74"/>
  <c r="F18" i="74"/>
  <c r="L17" i="74"/>
  <c r="K17" i="74"/>
  <c r="J17" i="74"/>
  <c r="H17" i="74"/>
  <c r="F17" i="74"/>
  <c r="L16" i="74"/>
  <c r="K16" i="74"/>
  <c r="J15" i="74"/>
  <c r="H15" i="74"/>
  <c r="F15" i="74"/>
  <c r="L14" i="74"/>
  <c r="K14" i="74"/>
  <c r="L13" i="74"/>
  <c r="K13" i="74"/>
  <c r="J13" i="74"/>
  <c r="H13" i="74"/>
  <c r="F13" i="74"/>
  <c r="L12" i="74"/>
  <c r="K12" i="74"/>
  <c r="J12" i="74"/>
  <c r="H12" i="74"/>
  <c r="F12" i="74"/>
  <c r="L11" i="74"/>
  <c r="K11" i="74"/>
  <c r="J11" i="74"/>
  <c r="H11" i="74"/>
  <c r="F11" i="74"/>
  <c r="L10" i="74"/>
  <c r="K10" i="74"/>
  <c r="J10" i="74"/>
  <c r="H10" i="74"/>
  <c r="F10" i="74"/>
  <c r="L9" i="74"/>
  <c r="K9" i="74"/>
  <c r="J9" i="74"/>
  <c r="H9" i="74"/>
  <c r="F9" i="74"/>
  <c r="L8" i="74"/>
  <c r="K8" i="74"/>
  <c r="J8" i="74"/>
  <c r="H8" i="74"/>
  <c r="H252" i="74" s="1"/>
  <c r="F8" i="74"/>
  <c r="L7" i="74"/>
  <c r="K7" i="74"/>
  <c r="J7" i="74"/>
  <c r="J252" i="74" s="1"/>
  <c r="H7" i="74"/>
  <c r="F7" i="74"/>
  <c r="F252" i="74" s="1"/>
  <c r="D37" i="73"/>
  <c r="D36" i="73"/>
  <c r="D35" i="73"/>
  <c r="D34" i="73"/>
  <c r="C34" i="73"/>
  <c r="B34" i="73"/>
  <c r="D31" i="73"/>
  <c r="D30" i="73"/>
  <c r="D29" i="73"/>
  <c r="D28" i="73"/>
  <c r="C28" i="73"/>
  <c r="C32" i="73" s="1"/>
  <c r="B28" i="73"/>
  <c r="B32" i="73" s="1"/>
  <c r="B38" i="73" s="1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C38" i="72"/>
  <c r="B38" i="72"/>
  <c r="F37" i="72"/>
  <c r="F36" i="72"/>
  <c r="D26" i="72"/>
  <c r="C26" i="72"/>
  <c r="B26" i="72"/>
  <c r="H25" i="72"/>
  <c r="G25" i="72"/>
  <c r="F25" i="72"/>
  <c r="H24" i="72"/>
  <c r="G24" i="72"/>
  <c r="F24" i="72"/>
  <c r="E14" i="72"/>
  <c r="D14" i="72"/>
  <c r="B14" i="72"/>
  <c r="H14" i="72" s="1"/>
  <c r="H13" i="72"/>
  <c r="G13" i="72"/>
  <c r="F13" i="72"/>
  <c r="H12" i="72"/>
  <c r="G12" i="72"/>
  <c r="F12" i="72"/>
  <c r="C38" i="73" l="1"/>
  <c r="D38" i="73" s="1"/>
  <c r="D32" i="73"/>
  <c r="H37" i="47"/>
  <c r="F37" i="47"/>
  <c r="E37" i="47"/>
  <c r="D37" i="47"/>
  <c r="G37" i="47" l="1"/>
  <c r="J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<sst xmlns="http://schemas.openxmlformats.org/spreadsheetml/2006/main" count="4615" uniqueCount="915">
  <si>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</si>
  <si>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</si>
  <si>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</si>
  <si>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</si>
  <si>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</si>
  <si>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</si>
  <si>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</si>
  <si>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</si>
  <si>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</si>
  <si>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</si>
  <si>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</si>
  <si>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</si>
  <si>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</si>
  <si>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</si>
  <si>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</si>
  <si>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</si>
  <si>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</si>
  <si>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</si>
  <si>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</si>
  <si>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</si>
  <si>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</si>
  <si>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</si>
  <si>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</si>
  <si>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</si>
  <si>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</si>
  <si>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</si>
  <si>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</si>
  <si>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</si>
  <si>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</si>
  <si>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</si>
  <si>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</si>
  <si>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</si>
  <si>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</si>
  <si>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</si>
  <si>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</si>
  <si>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</si>
  <si>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</si>
  <si>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</si>
  <si>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</si>
  <si>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</si>
  <si>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</si>
  <si>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</si>
  <si>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</si>
  <si>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</si>
  <si>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</si>
  <si>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</si>
  <si>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</si>
  <si>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</si>
  <si>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</si>
  <si>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</si>
  <si>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</si>
  <si>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</si>
  <si>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</si>
  <si>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</si>
  <si>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</si>
  <si>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</si>
  <si>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</si>
  <si>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</si>
  <si>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</si>
  <si>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</si>
  <si>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</si>
  <si>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</si>
  <si>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</si>
  <si>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</si>
  <si>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</si>
  <si>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</si>
  <si>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</si>
  <si>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</si>
  <si>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</si>
  <si>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</si>
  <si>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</si>
  <si>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</si>
  <si>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</si>
  <si>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</si>
  <si>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</si>
  <si>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</si>
  <si>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</si>
  <si>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</si>
  <si>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</si>
  <si>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</si>
  <si>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</si>
  <si>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</si>
  <si>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</si>
  <si>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</si>
  <si>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</si>
  <si>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</si>
  <si>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</si>
  <si>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</si>
  <si>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</si>
  <si>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</si>
  <si>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</si>
  <si>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</si>
  <si>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</si>
  <si>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</si>
  <si>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</si>
  <si>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</si>
  <si>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</si>
  <si>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</si>
  <si>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</si>
  <si>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</si>
  <si>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</si>
  <si>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</si>
  <si>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</si>
  <si>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</si>
  <si>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</si>
  <si>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</si>
  <si>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</si>
  <si>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</si>
  <si>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</si>
  <si>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</si>
  <si>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</si>
  <si>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</si>
  <si>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</si>
  <si>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</si>
  <si>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</si>
  <si>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</si>
  <si>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</si>
  <si>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</si>
  <si>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</si>
  <si>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</si>
  <si>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</si>
  <si>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</si>
  <si>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</si>
  <si>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</si>
  <si>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</si>
  <si>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</si>
  <si>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</si>
  <si>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</si>
  <si>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</si>
  <si>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</si>
  <si>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</si>
  <si>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</si>
  <si>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</si>
  <si>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</si>
  <si>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</si>
  <si>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</si>
  <si>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</si>
  <si>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</si>
  <si>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</si>
  <si>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</si>
  <si>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</si>
  <si>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</si>
  <si>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</si>
  <si>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</si>
  <si>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</si>
  <si>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</si>
  <si>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</si>
  <si>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</si>
  <si>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</si>
  <si>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</si>
  <si>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</si>
  <si>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</si>
  <si>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</si>
  <si>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</si>
  <si>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</si>
  <si>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</si>
  <si>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</si>
  <si>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</si>
  <si>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</si>
  <si>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</si>
  <si>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</si>
  <si>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</si>
  <si>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</si>
  <si>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</si>
  <si>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</si>
  <si>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</si>
  <si>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</si>
  <si>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</si>
  <si>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</si>
  <si>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</si>
  <si>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</si>
  <si>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</si>
  <si>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</si>
  <si>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</si>
  <si>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</si>
  <si>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</si>
  <si>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</si>
  <si>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</si>
  <si>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</si>
  <si>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</si>
  <si>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</si>
  <si>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</si>
  <si>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</si>
  <si>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</si>
  <si>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</si>
  <si>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</si>
  <si>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</si>
  <si>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</si>
  <si>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</si>
  <si>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</si>
  <si>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</si>
  <si>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</si>
  <si>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</si>
  <si>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</si>
  <si>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</si>
  <si>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</si>
  <si>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</si>
  <si>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</si>
  <si>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</si>
  <si>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</si>
  <si>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</si>
  <si>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</si>
  <si>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</si>
  <si>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</si>
  <si>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</si>
  <si>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</si>
  <si>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</si>
  <si>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</si>
  <si>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</si>
  <si>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</si>
  <si>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</si>
  <si>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</si>
  <si>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</si>
  <si>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</si>
  <si>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</si>
  <si>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</si>
  <si>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</si>
  <si>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</si>
  <si>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</si>
  <si>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</si>
  <si>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</si>
  <si>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</si>
  <si>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</si>
  <si>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</si>
  <si>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</si>
  <si>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</si>
  <si>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</si>
  <si>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</si>
  <si>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</si>
  <si>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</si>
  <si>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</si>
  <si>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</si>
  <si>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</si>
  <si>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</si>
  <si>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</si>
  <si>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</si>
  <si>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</si>
  <si>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</si>
  <si>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</si>
  <si>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</si>
  <si>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</si>
  <si>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</si>
  <si>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</si>
  <si>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</si>
  <si>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</si>
  <si>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</si>
  <si>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</si>
  <si>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</si>
  <si>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</si>
  <si>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</si>
  <si>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</si>
  <si>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</si>
  <si>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</si>
  <si>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</si>
  <si>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</si>
  <si>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</si>
  <si>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</si>
  <si>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</si>
  <si>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</si>
  <si>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</si>
  <si>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</si>
  <si>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</si>
  <si>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</si>
  <si>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</si>
  <si>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</si>
  <si>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</si>
  <si>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</si>
  <si>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</si>
  <si>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</si>
  <si>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</si>
  <si>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</si>
  <si>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</si>
  <si>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</si>
  <si>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</si>
  <si>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</si>
  <si>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</si>
  <si>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</si>
  <si>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</si>
  <si>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</si>
  <si>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</si>
  <si>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</si>
  <si>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</si>
  <si>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</si>
  <si>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</si>
  <si>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</si>
  <si>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</si>
  <si>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</si>
  <si>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</si>
  <si>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</si>
  <si>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</si>
  <si>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</si>
  <si>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</si>
  <si>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</si>
  <si>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</si>
  <si>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</si>
  <si>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</si>
  <si>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</si>
  <si>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</si>
  <si>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</si>
  <si>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</si>
  <si>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</si>
  <si>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</si>
  <si>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</si>
  <si>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</si>
  <si>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</si>
  <si>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</si>
  <si>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</si>
  <si>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</si>
  <si>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</si>
  <si>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</si>
  <si>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</si>
  <si>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</si>
  <si>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</si>
  <si>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</si>
  <si>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</si>
  <si>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</si>
  <si>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</si>
  <si>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</si>
  <si>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</si>
  <si>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</si>
  <si>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</si>
  <si>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</si>
  <si>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</si>
  <si>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</si>
  <si>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</si>
  <si>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</si>
  <si>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</si>
  <si>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</si>
  <si>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</si>
  <si>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</si>
  <si>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</si>
  <si>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</si>
  <si>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</si>
  <si>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</si>
  <si>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</si>
  <si>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</si>
  <si>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</si>
  <si>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</si>
  <si>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</si>
  <si>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</si>
  <si>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</si>
  <si>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</si>
  <si>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</si>
  <si>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</si>
  <si>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</si>
  <si>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</si>
  <si>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</si>
  <si>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</si>
  <si>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</si>
  <si>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</si>
  <si>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</si>
  <si>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</si>
  <si>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</si>
  <si>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</si>
  <si>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</si>
  <si>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</si>
  <si>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</si>
  <si>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</si>
  <si>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</si>
  <si>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</si>
  <si>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</si>
  <si>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</si>
  <si>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</si>
  <si>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</si>
  <si>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</si>
  <si>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</si>
  <si>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</si>
  <si>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</si>
  <si>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</si>
  <si>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</si>
  <si>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</si>
  <si>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</si>
  <si>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</si>
  <si>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</si>
  <si>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</si>
  <si>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</si>
  <si>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</si>
  <si>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</si>
  <si>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</si>
  <si>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</si>
  <si>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</si>
  <si>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</si>
  <si>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</si>
  <si>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</si>
  <si>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</si>
  <si>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</si>
  <si>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</si>
  <si>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</si>
  <si>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</si>
  <si>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</si>
  <si>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</si>
  <si>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</si>
  <si>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</si>
  <si>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</si>
  <si>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</si>
  <si>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</si>
  <si>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</si>
  <si>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</si>
  <si>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</si>
  <si>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</si>
  <si>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</si>
  <si>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</si>
  <si>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</si>
  <si>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</si>
  <si>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</si>
  <si>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</si>
  <si>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</si>
  <si>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</si>
  <si>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</si>
  <si>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</si>
  <si>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</si>
  <si>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</si>
  <si>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</si>
  <si>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</si>
  <si>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</si>
  <si>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</si>
  <si>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</si>
  <si>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</si>
  <si>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</si>
  <si>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</si>
  <si>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</si>
  <si>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</si>
  <si>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</si>
  <si>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</si>
  <si>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</si>
  <si>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</si>
  <si>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</si>
  <si>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</si>
  <si>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</si>
  <si>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</si>
  <si>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</si>
  <si>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</si>
  <si>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</si>
  <si>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</si>
  <si>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</si>
  <si>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</si>
  <si>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</si>
  <si>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</si>
  <si>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</si>
  <si>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</si>
  <si>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</si>
  <si>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</si>
  <si>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</si>
  <si>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</si>
  <si>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</si>
  <si>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</si>
  <si>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</si>
  <si>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</si>
  <si>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</si>
  <si>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</si>
  <si>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</si>
  <si>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</si>
  <si>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</si>
  <si>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</si>
  <si>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</si>
  <si>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</si>
  <si>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</si>
  <si>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</si>
  <si>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</si>
  <si>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</si>
  <si>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</si>
  <si>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</si>
  <si>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</si>
  <si>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</si>
  <si>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</si>
  <si>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</si>
  <si>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</si>
  <si>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</si>
  <si>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</si>
  <si>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</si>
  <si>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</si>
  <si>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</si>
  <si>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</si>
  <si>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</si>
  <si>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</si>
  <si>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</si>
  <si>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</si>
  <si>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</si>
  <si>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</si>
  <si>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</si>
  <si>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</si>
  <si>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</si>
  <si>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</si>
  <si>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</si>
  <si>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</si>
  <si>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</si>
  <si>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</si>
  <si>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</si>
  <si>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</si>
  <si>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</si>
  <si>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</si>
  <si>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</si>
  <si>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</si>
  <si>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</si>
  <si>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</si>
  <si>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</si>
  <si>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</si>
  <si>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</si>
  <si>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</si>
  <si>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</si>
  <si>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</si>
  <si>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</si>
  <si>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</si>
  <si>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</si>
  <si>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</si>
  <si>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</si>
  <si>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</si>
  <si>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</si>
  <si>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</si>
  <si>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</si>
  <si>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</si>
  <si>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</si>
  <si>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</si>
  <si>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</si>
  <si>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</si>
  <si>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</si>
  <si>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</si>
  <si>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</si>
  <si>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</si>
  <si>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</si>
  <si>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</si>
  <si>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</si>
  <si>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</si>
  <si>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</si>
  <si>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</si>
  <si>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</si>
  <si>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</si>
  <si>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</si>
  <si>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</si>
  <si>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</si>
  <si>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</si>
  <si>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</si>
  <si>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</si>
  <si>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</si>
  <si>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</si>
  <si>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</si>
  <si>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</si>
  <si>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</si>
  <si>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</si>
  <si>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</si>
  <si>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</si>
  <si>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</si>
  <si>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</si>
  <si>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</si>
  <si>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</si>
  <si>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</si>
  <si>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</si>
  <si>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</si>
  <si>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</si>
  <si>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</si>
  <si>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</si>
  <si>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</si>
  <si>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</si>
  <si>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</si>
  <si>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</si>
  <si>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</si>
  <si>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</si>
  <si>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</si>
  <si>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</si>
  <si>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</si>
  <si>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</si>
  <si>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</si>
  <si>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</si>
  <si>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</si>
  <si>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</si>
  <si>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</si>
  <si>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</si>
  <si>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</si>
  <si>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</si>
  <si>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</si>
  <si>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</si>
  <si>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</si>
  <si>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</si>
  <si>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</si>
  <si>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</si>
  <si>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</si>
  <si>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</si>
  <si>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</si>
  <si>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</si>
  <si>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</si>
  <si>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</si>
  <si>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</si>
  <si>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</si>
  <si>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</si>
  <si>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</si>
  <si>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</si>
  <si>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</si>
  <si>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</si>
  <si>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</si>
  <si>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</si>
  <si>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</si>
  <si>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</si>
  <si>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</si>
  <si>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</si>
  <si>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</si>
  <si>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</si>
  <si>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</si>
  <si>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</si>
  <si>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</si>
  <si>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</si>
  <si>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</si>
  <si>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</si>
  <si>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</si>
  <si>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</si>
  <si>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</si>
  <si>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</si>
  <si>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</si>
  <si>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</si>
  <si>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</si>
  <si>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</si>
  <si>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</si>
  <si>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</si>
  <si>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</si>
  <si>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</si>
  <si>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</si>
  <si>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</si>
  <si>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</si>
  <si>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</si>
  <si>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</si>
  <si>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</si>
  <si>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</si>
  <si>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</si>
  <si>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</si>
  <si>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</si>
  <si>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</si>
  <si>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</si>
  <si>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</si>
  <si>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</si>
  <si>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</si>
  <si>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</si>
  <si>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</si>
  <si>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</si>
  <si>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</si>
  <si>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</si>
  <si>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</si>
  <si>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</si>
  <si>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</si>
  <si>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</si>
  <si>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</si>
  <si>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</si>
  <si>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</si>
  <si>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</si>
  <si>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</si>
  <si>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</si>
  <si>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</si>
  <si>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</si>
  <si>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</si>
  <si>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</si>
  <si>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</si>
  <si>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</si>
  <si>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</si>
  <si>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</si>
  <si>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</si>
  <si>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</si>
  <si>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</si>
  <si>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</si>
  <si>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</si>
  <si>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</si>
  <si>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</si>
  <si>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</si>
  <si>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</si>
  <si>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</si>
  <si>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</si>
  <si>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</si>
  <si>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</si>
  <si>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</si>
  <si>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</si>
  <si>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</si>
  <si>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</si>
  <si>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</si>
  <si>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</si>
  <si>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</si>
  <si>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</si>
  <si>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</si>
  <si>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</si>
  <si>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</si>
  <si>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</si>
  <si>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</si>
  <si>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</si>
  <si>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</si>
  <si>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</si>
  <si>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</si>
  <si>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</si>
  <si>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</si>
  <si>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</si>
  <si>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</si>
  <si>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</si>
  <si>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</si>
  <si>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</si>
  <si>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</si>
  <si>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</si>
  <si>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</si>
  <si>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</si>
  <si>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</si>
  <si>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</si>
  <si>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</si>
  <si>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</si>
  <si>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</si>
  <si>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</si>
  <si>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</si>
  <si>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</si>
  <si>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</si>
  <si>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</si>
  <si>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</si>
  <si>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</si>
  <si>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</si>
  <si>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</si>
  <si>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</si>
  <si>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</si>
  <si>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</si>
  <si>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</si>
  <si>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</si>
  <si>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</si>
  <si>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</si>
  <si>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</si>
  <si>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</si>
  <si>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</si>
  <si>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</si>
  <si>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</si>
  <si>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</si>
  <si>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</si>
  <si>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</si>
  <si>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</si>
  <si>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</si>
  <si>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</si>
  <si>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</si>
  <si>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</si>
  <si>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</si>
  <si>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</si>
  <si>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</si>
  <si>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</si>
  <si>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</si>
  <si>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</si>
  <si>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</si>
  <si>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</si>
  <si>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</si>
  <si>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</si>
  <si>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</si>
  <si>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</si>
  <si>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</si>
  <si>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</si>
  <si>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</si>
  <si>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</si>
  <si>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</si>
  <si>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</si>
  <si>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</si>
  <si>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</si>
  <si>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</si>
  <si>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</si>
  <si>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</si>
  <si>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</si>
  <si>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</si>
  <si>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</si>
  <si>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</si>
  <si>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</si>
  <si>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</si>
  <si>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</si>
  <si>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</si>
  <si>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</si>
  <si>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</si>
  <si>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</si>
  <si>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</si>
  <si>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</si>
  <si>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</si>
  <si>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</si>
  <si>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</si>
  <si>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</si>
  <si>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 I - V</t>
  </si>
  <si>
    <t>*)</t>
  </si>
  <si>
    <t xml:space="preserve">x) </t>
  </si>
  <si>
    <t xml:space="preserve">                 Skarbu Państwa i transakcji swap  oraz innych tytułów płatne do końca 2021 r.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</si>
  <si>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</si>
  <si>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89 - Państwowa Komisja do spraw wyjaśniania przypadków czynności skierowanych przeciwko wolności seksualnej i obyczajności wobec małoletniego poniżej lat 15</t>
  </si>
  <si>
    <t>ZA STYCZEŃ - LIPIEC 2021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</si>
  <si>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wrzesień </t>
    </r>
    <r>
      <rPr>
        <b/>
        <sz val="14"/>
        <color indexed="22"/>
        <rFont val="Arial"/>
        <family val="2"/>
        <charset val="238"/>
      </rPr>
      <t>2021 rok</t>
    </r>
  </si>
  <si>
    <t xml:space="preserve">Sprawozdanie operatywne z wykonania budżetu państwa uwzględnia przepisy: </t>
  </si>
  <si>
    <t>- rozporządzenia Prezesa Rady Ministrów z dnia 30 kwietnia 2021 r. w sprawie przeniesienia planowanych wydatków budżetu państwa,</t>
  </si>
  <si>
    <t>I - VII</t>
  </si>
  <si>
    <t xml:space="preserve"> I - VIII</t>
  </si>
  <si>
    <t>I - IX</t>
  </si>
  <si>
    <t>I - VIII</t>
  </si>
  <si>
    <t>na dzień 31-07-2021 r.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</si>
  <si>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sierpień 3.986.452 tys. zł</t>
    </r>
  </si>
  <si>
    <t xml:space="preserve">                 4 684 325 tys. zł - zobowiązania części 79 z tytułu odsetek, dyskonta i opłat od kredytów otrzymanych, wyemitowanych obligacji </t>
  </si>
  <si>
    <t xml:space="preserve">         oraz innych tytułów płatne do końca 2021 r. w kwocie 4 684 325 tys. zł. Pozostałe zobowiazania płatne w latach następnych.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</si>
  <si>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</si>
  <si>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</si>
  <si>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</si>
  <si>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</si>
  <si>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</si>
  <si>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</si>
  <si>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</si>
  <si>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</si>
  <si>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</si>
  <si>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</si>
  <si>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</si>
  <si>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</si>
  <si>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</si>
  <si>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</si>
  <si>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</si>
  <si>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</si>
  <si>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</si>
  <si>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</si>
  <si>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</si>
  <si>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</si>
  <si>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</si>
  <si>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</si>
  <si>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</si>
  <si>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</si>
  <si>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</si>
  <si>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</si>
  <si>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</si>
  <si>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</si>
  <si>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</si>
  <si>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</si>
  <si>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</si>
  <si>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</si>
  <si>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</si>
  <si>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</si>
  <si>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Rozwój Polski Wschodniej 2007-2013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</si>
  <si>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</si>
  <si>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</si>
  <si>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</si>
  <si>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</si>
  <si>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</si>
  <si>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</si>
  <si>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</si>
  <si>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</si>
  <si>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</si>
  <si>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</si>
  <si>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</si>
  <si>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</si>
  <si>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</si>
  <si>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</si>
  <si>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</si>
  <si>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</si>
  <si>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</si>
  <si>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</si>
  <si>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</si>
  <si>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</si>
  <si>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</si>
  <si>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</si>
  <si>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</si>
  <si>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</si>
  <si>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</si>
  <si>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</si>
  <si>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</si>
  <si>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</si>
  <si>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</si>
  <si>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</si>
  <si>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</si>
  <si>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</si>
  <si>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</si>
  <si>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</si>
  <si>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</si>
  <si>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</si>
  <si>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</si>
  <si>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</si>
  <si>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</si>
  <si>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</si>
  <si>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</si>
  <si>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</si>
  <si>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</si>
  <si>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</si>
  <si>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</si>
  <si>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</si>
  <si>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</si>
  <si>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</si>
  <si>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</si>
  <si>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</si>
  <si>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</si>
  <si>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</si>
  <si>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I-VII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</si>
  <si>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</si>
  <si>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</si>
  <si>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</si>
  <si>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</si>
  <si>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</si>
  <si>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</si>
  <si>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Infrastruktura i Środowisko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</si>
  <si>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</si>
  <si>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</si>
  <si>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</si>
  <si>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</si>
  <si>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</si>
  <si>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</si>
  <si>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</si>
  <si>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</si>
  <si>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</si>
  <si>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</si>
  <si>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</si>
  <si>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</si>
  <si>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</si>
  <si>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</si>
  <si>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</si>
  <si>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</si>
  <si>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</si>
  <si>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</si>
  <si>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</si>
  <si>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</si>
  <si>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</si>
  <si>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</si>
  <si>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2007-2013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</si>
  <si>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</si>
  <si>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</si>
  <si>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</si>
  <si>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</si>
  <si>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</si>
  <si>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</si>
  <si>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</si>
  <si>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I - IV</t>
  </si>
  <si>
    <t xml:space="preserve">  określonych w ustawie budżetowej na rok 2021 (Dz. U. poz. 1217).  </t>
  </si>
  <si>
    <t xml:space="preserve">   w tym wynagrodzeń, określonych w ustawie budżetowej na rok 2021 (Dz. U. poz. 835),  </t>
  </si>
  <si>
    <t xml:space="preserve">- rozporządzenia Prezesa Rady Ministrów z dnia 2 lipca 2021 r. w sprawie przeniesienia planowanych wydatków budżetowych </t>
  </si>
  <si>
    <t>1) Zmiana rezerwy o kwotę 150 000 tys. zł na podstawie polecenia Prezesa Rady Ministrów z dnia 22 czerwca 2021 r. (znak pisma: BPRM.5030.1.1.2021(2)) wydanego na podstawie art. 75 ust. 1 ustawy z dnia 19 listopada 2020 r. o szczególnych rozwiązaniach służących realizacji ustawy budżetowej na rok 2021 w związku z utworzeniem nowej pozycji rezerwy celowej.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</si>
</sst>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#,##0.00_ ;\-#,##0.00\ "/>
    <numFmt numFmtId="189" formatCode="\ #,###,"/>
    <numFmt numFmtId="190" formatCode="_-* #,##0.0\ _z_ł_-;\-* #,##0.0\ _z_ł_-;_-* &quot;-&quot;?\ _z_ł_-;_-@_-"/>
    <numFmt numFmtId="191" formatCode="#,0##,"/>
    <numFmt numFmtId="192" formatCode="_-* #,##0.0000\ _z_ł_-;\-* #,##0.0000\ _z_ł_-;_-* &quot;-&quot;??\ _z_ł_-;_-@_-"/>
    <numFmt numFmtId="193" formatCode="000"/>
  </numFmts>
  <fonts count="1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0"/>
      <color rgb="FFFF0000"/>
      <name val="Arial CE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2"/>
      <color theme="4" tint="-0.249977111117893"/>
      <name val="Arial CE"/>
      <charset val="238"/>
    </font>
    <font>
      <b/>
      <sz val="13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48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4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9" fillId="0" borderId="0"/>
    <xf numFmtId="9" fontId="30" fillId="0" borderId="0" applyFont="0" applyFill="0" applyBorder="0" applyAlignment="0" applyProtection="0"/>
    <xf numFmtId="0" fontId="27" fillId="0" borderId="0"/>
    <xf numFmtId="0" fontId="99" fillId="0" borderId="0"/>
    <xf numFmtId="0" fontId="28" fillId="0" borderId="0"/>
    <xf numFmtId="0" fontId="100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2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3" fillId="0" borderId="0"/>
    <xf numFmtId="165" fontId="55" fillId="0" borderId="0"/>
    <xf numFmtId="165" fontId="55" fillId="0" borderId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5" fontId="55" fillId="0" borderId="0"/>
    <xf numFmtId="0" fontId="57" fillId="0" borderId="0"/>
    <xf numFmtId="175" fontId="55" fillId="0" borderId="0"/>
    <xf numFmtId="175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5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02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2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5" fillId="0" borderId="0" xfId="340" applyFont="1"/>
    <xf numFmtId="165" fontId="86" fillId="0" borderId="0" xfId="340" applyFont="1"/>
    <xf numFmtId="165" fontId="87" fillId="0" borderId="0" xfId="340" applyFont="1" applyAlignment="1" applyProtection="1">
      <alignment horizontal="centerContinuous"/>
    </xf>
    <xf numFmtId="165" fontId="86" fillId="0" borderId="0" xfId="340" applyFont="1" applyAlignment="1">
      <alignment horizontal="centerContinuous"/>
    </xf>
    <xf numFmtId="165" fontId="86" fillId="0" borderId="29" xfId="340" applyFont="1" applyBorder="1"/>
    <xf numFmtId="165" fontId="70" fillId="0" borderId="0" xfId="340" applyFont="1" applyAlignment="1" applyProtection="1">
      <alignment horizontal="right"/>
    </xf>
    <xf numFmtId="165" fontId="86" fillId="0" borderId="15" xfId="340" applyFont="1" applyBorder="1"/>
    <xf numFmtId="165" fontId="70" fillId="0" borderId="15" xfId="340" applyFont="1" applyBorder="1" applyAlignment="1">
      <alignment horizontal="center"/>
    </xf>
    <xf numFmtId="165" fontId="88" fillId="0" borderId="0" xfId="340" applyFont="1" applyBorder="1" applyAlignment="1" applyProtection="1">
      <alignment horizontal="center" vertic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8" fillId="0" borderId="0" xfId="340" applyFont="1" applyBorder="1" applyAlignment="1">
      <alignment vertical="center"/>
    </xf>
    <xf numFmtId="165" fontId="86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8" fillId="0" borderId="0" xfId="340" quotePrefix="1" applyFont="1" applyBorder="1" applyAlignment="1" applyProtection="1">
      <alignment horizontal="center" vertical="center"/>
    </xf>
    <xf numFmtId="165" fontId="89" fillId="0" borderId="0" xfId="340" quotePrefix="1" applyFont="1" applyBorder="1" applyAlignment="1" applyProtection="1">
      <alignment horizontal="center" vertical="center"/>
    </xf>
    <xf numFmtId="165" fontId="86" fillId="0" borderId="0" xfId="340" applyFont="1" applyAlignment="1">
      <alignment horizontal="center" vertical="center"/>
    </xf>
    <xf numFmtId="165" fontId="86" fillId="0" borderId="0" xfId="340" applyFont="1" applyBorder="1"/>
    <xf numFmtId="4" fontId="86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67" fillId="0" borderId="0" xfId="341" applyFont="1"/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73" fontId="29" fillId="0" borderId="0" xfId="329" applyNumberFormat="1" applyFont="1"/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70" fontId="67" fillId="0" borderId="0" xfId="341" applyNumberFormat="1" applyFont="1"/>
    <xf numFmtId="170" fontId="68" fillId="0" borderId="0" xfId="341" applyNumberFormat="1" applyFont="1"/>
    <xf numFmtId="2" fontId="68" fillId="0" borderId="0" xfId="341" applyNumberFormat="1" applyFont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91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1" fontId="79" fillId="0" borderId="0" xfId="343" applyNumberFormat="1" applyFont="1" applyFill="1" applyBorder="1" applyAlignment="1" applyProtection="1">
      <alignment horizontal="right" vertical="center"/>
    </xf>
    <xf numFmtId="171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3" fillId="0" borderId="0" xfId="0" applyFont="1" applyAlignment="1"/>
    <xf numFmtId="0" fontId="90" fillId="0" borderId="0" xfId="0" applyFont="1"/>
    <xf numFmtId="0" fontId="96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7" fillId="0" borderId="0" xfId="0" applyFont="1" applyAlignment="1" applyProtection="1">
      <alignment horizontal="left"/>
    </xf>
    <xf numFmtId="0" fontId="86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7" fillId="0" borderId="0" xfId="0" applyFont="1"/>
    <xf numFmtId="0" fontId="86" fillId="0" borderId="0" xfId="0" applyFont="1" applyAlignment="1" applyProtection="1">
      <alignment horizontal="left"/>
    </xf>
    <xf numFmtId="165" fontId="86" fillId="0" borderId="0" xfId="451" applyFont="1"/>
    <xf numFmtId="0" fontId="86" fillId="0" borderId="0" xfId="0" applyFont="1" applyAlignment="1" applyProtection="1">
      <alignment horizontal="right"/>
    </xf>
    <xf numFmtId="0" fontId="87" fillId="0" borderId="0" xfId="0" applyFont="1" applyFill="1" applyAlignment="1" applyProtection="1">
      <alignment horizontal="left"/>
    </xf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9" fillId="0" borderId="35" xfId="343" applyNumberFormat="1" applyFont="1" applyFill="1" applyBorder="1" applyAlignment="1" applyProtection="1">
      <alignment horizontal="right" vertical="center"/>
    </xf>
    <xf numFmtId="171" fontId="79" fillId="0" borderId="37" xfId="343" applyNumberFormat="1" applyFont="1" applyFill="1" applyBorder="1" applyAlignment="1" applyProtection="1">
      <alignment horizontal="right" vertical="center"/>
    </xf>
    <xf numFmtId="171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6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106" fillId="0" borderId="0" xfId="0" applyFont="1" applyFill="1"/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7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104" fillId="0" borderId="0" xfId="341" applyFont="1" applyAlignment="1">
      <alignment horizontal="center"/>
    </xf>
    <xf numFmtId="173" fontId="61" fillId="0" borderId="0" xfId="329" applyNumberFormat="1" applyFont="1"/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6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6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11" fillId="25" borderId="28" xfId="483" applyNumberFormat="1" applyFont="1" applyFill="1" applyBorder="1" applyAlignment="1">
      <alignment horizontal="left"/>
    </xf>
    <xf numFmtId="165" fontId="111" fillId="25" borderId="37" xfId="483" applyNumberFormat="1" applyFont="1" applyFill="1" applyBorder="1" applyAlignment="1">
      <alignment horizontal="left"/>
    </xf>
    <xf numFmtId="165" fontId="112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11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11" fillId="25" borderId="23" xfId="483" applyNumberFormat="1" applyFont="1" applyFill="1" applyBorder="1" applyAlignment="1" applyProtection="1">
      <alignment horizontal="center"/>
    </xf>
    <xf numFmtId="165" fontId="113" fillId="25" borderId="36" xfId="483" applyNumberFormat="1" applyFont="1" applyFill="1" applyBorder="1" applyAlignment="1" applyProtection="1">
      <alignment horizontal="center"/>
    </xf>
    <xf numFmtId="165" fontId="113" fillId="25" borderId="33" xfId="483" applyNumberFormat="1" applyFont="1" applyFill="1" applyBorder="1" applyAlignment="1" applyProtection="1">
      <alignment horizontal="center"/>
    </xf>
    <xf numFmtId="165" fontId="113" fillId="25" borderId="27" xfId="483" applyNumberFormat="1" applyFont="1" applyFill="1" applyBorder="1" applyAlignment="1" applyProtection="1">
      <alignment horizontal="center"/>
    </xf>
    <xf numFmtId="165" fontId="113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5" fontId="77" fillId="25" borderId="0" xfId="483" applyNumberFormat="1" applyFont="1" applyFill="1" applyBorder="1"/>
    <xf numFmtId="175" fontId="77" fillId="25" borderId="14" xfId="483" applyNumberFormat="1" applyFont="1" applyFill="1" applyBorder="1"/>
    <xf numFmtId="175" fontId="77" fillId="25" borderId="15" xfId="483" applyNumberFormat="1" applyFont="1" applyFill="1" applyBorder="1"/>
    <xf numFmtId="175" fontId="77" fillId="25" borderId="0" xfId="483" applyNumberFormat="1" applyFont="1" applyFill="1" applyBorder="1" applyProtection="1"/>
    <xf numFmtId="175" fontId="77" fillId="25" borderId="35" xfId="483" applyNumberFormat="1" applyFont="1" applyFill="1" applyBorder="1" applyProtection="1"/>
    <xf numFmtId="165" fontId="87" fillId="25" borderId="0" xfId="483" applyNumberFormat="1" applyFont="1" applyFill="1"/>
    <xf numFmtId="165" fontId="87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6" fillId="0" borderId="0" xfId="483" applyNumberFormat="1" applyFont="1" applyFill="1" applyAlignment="1" applyProtection="1">
      <alignment horizontal="center"/>
    </xf>
    <xf numFmtId="165" fontId="86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6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6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11" fillId="0" borderId="28" xfId="485" applyNumberFormat="1" applyFont="1" applyBorder="1" applyAlignment="1">
      <alignment horizontal="left"/>
    </xf>
    <xf numFmtId="165" fontId="111" fillId="0" borderId="37" xfId="485" applyNumberFormat="1" applyFont="1" applyBorder="1" applyAlignment="1">
      <alignment horizontal="left"/>
    </xf>
    <xf numFmtId="165" fontId="112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11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11" fillId="0" borderId="37" xfId="485" applyNumberFormat="1" applyFont="1" applyBorder="1" applyAlignment="1" applyProtection="1">
      <alignment horizontal="center"/>
    </xf>
    <xf numFmtId="165" fontId="117" fillId="0" borderId="0" xfId="485" applyNumberFormat="1" applyFont="1" applyBorder="1" applyAlignment="1">
      <alignment horizontal="left"/>
    </xf>
    <xf numFmtId="165" fontId="113" fillId="0" borderId="34" xfId="485" applyNumberFormat="1" applyFont="1" applyBorder="1" applyAlignment="1" applyProtection="1">
      <alignment horizontal="centerContinuous" vertical="center"/>
    </xf>
    <xf numFmtId="165" fontId="113" fillId="0" borderId="36" xfId="485" applyNumberFormat="1" applyFont="1" applyBorder="1" applyAlignment="1" applyProtection="1">
      <alignment horizontal="center"/>
    </xf>
    <xf numFmtId="165" fontId="113" fillId="0" borderId="33" xfId="485" applyNumberFormat="1" applyFont="1" applyBorder="1" applyAlignment="1" applyProtection="1">
      <alignment horizontal="center"/>
    </xf>
    <xf numFmtId="165" fontId="113" fillId="0" borderId="42" xfId="485" applyNumberFormat="1" applyFont="1" applyBorder="1" applyAlignment="1" applyProtection="1">
      <alignment horizontal="center"/>
    </xf>
    <xf numFmtId="165" fontId="113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7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7" fillId="0" borderId="0" xfId="485" applyNumberFormat="1" applyFont="1" applyBorder="1"/>
    <xf numFmtId="165" fontId="86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101" fillId="0" borderId="0" xfId="485" applyNumberFormat="1" applyFont="1" applyBorder="1"/>
    <xf numFmtId="165" fontId="73" fillId="25" borderId="0" xfId="483" quotePrefix="1" applyNumberFormat="1" applyFont="1" applyFill="1"/>
    <xf numFmtId="3" fontId="86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6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11" fillId="25" borderId="28" xfId="310" applyNumberFormat="1" applyFont="1" applyFill="1" applyBorder="1" applyAlignment="1">
      <alignment horizontal="left"/>
    </xf>
    <xf numFmtId="165" fontId="111" fillId="25" borderId="37" xfId="310" applyNumberFormat="1" applyFont="1" applyFill="1" applyBorder="1" applyAlignment="1">
      <alignment horizontal="left"/>
    </xf>
    <xf numFmtId="165" fontId="112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11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11" fillId="25" borderId="37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87" fillId="25" borderId="0" xfId="310" applyNumberFormat="1" applyFont="1" applyFill="1"/>
    <xf numFmtId="165" fontId="86" fillId="0" borderId="0" xfId="310" applyNumberFormat="1" applyFont="1" applyFill="1"/>
    <xf numFmtId="165" fontId="87" fillId="0" borderId="0" xfId="310" applyNumberFormat="1" applyFont="1" applyFill="1"/>
    <xf numFmtId="165" fontId="87" fillId="0" borderId="0" xfId="310" applyNumberFormat="1" applyFont="1" applyFill="1" applyBorder="1"/>
    <xf numFmtId="165" fontId="86" fillId="0" borderId="0" xfId="310" applyNumberFormat="1" applyFont="1" applyFill="1" applyBorder="1"/>
    <xf numFmtId="165" fontId="86" fillId="25" borderId="0" xfId="310" applyNumberFormat="1" applyFont="1" applyFill="1" applyBorder="1"/>
    <xf numFmtId="165" fontId="86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6" fontId="68" fillId="25" borderId="0" xfId="310" applyNumberFormat="1" applyFont="1" applyFill="1" applyBorder="1"/>
    <xf numFmtId="175" fontId="68" fillId="25" borderId="0" xfId="310" applyNumberFormat="1" applyFont="1" applyFill="1" applyBorder="1"/>
    <xf numFmtId="176" fontId="79" fillId="25" borderId="0" xfId="310" applyNumberFormat="1" applyFont="1" applyFill="1" applyBorder="1" applyProtection="1"/>
    <xf numFmtId="169" fontId="114" fillId="25" borderId="0" xfId="326" applyNumberFormat="1" applyFont="1" applyFill="1" applyBorder="1"/>
    <xf numFmtId="165" fontId="101" fillId="25" borderId="0" xfId="310" applyNumberFormat="1" applyFont="1" applyFill="1"/>
    <xf numFmtId="165" fontId="87" fillId="25" borderId="0" xfId="310" applyNumberFormat="1" applyFont="1" applyFill="1" applyAlignment="1">
      <alignment horizontal="center"/>
    </xf>
    <xf numFmtId="167" fontId="86" fillId="25" borderId="0" xfId="310" applyNumberFormat="1" applyFont="1" applyFill="1"/>
    <xf numFmtId="3" fontId="86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6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6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11" fillId="25" borderId="28" xfId="315" applyNumberFormat="1" applyFont="1" applyFill="1" applyBorder="1" applyAlignment="1">
      <alignment horizontal="left"/>
    </xf>
    <xf numFmtId="165" fontId="111" fillId="25" borderId="45" xfId="315" applyNumberFormat="1" applyFont="1" applyFill="1" applyBorder="1" applyAlignment="1">
      <alignment horizontal="left"/>
    </xf>
    <xf numFmtId="165" fontId="112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11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11" fillId="25" borderId="37" xfId="315" applyNumberFormat="1" applyFont="1" applyFill="1" applyBorder="1" applyAlignment="1" applyProtection="1">
      <alignment horizontal="center"/>
    </xf>
    <xf numFmtId="165" fontId="113" fillId="25" borderId="33" xfId="315" applyNumberFormat="1" applyFont="1" applyFill="1" applyBorder="1" applyAlignment="1" applyProtection="1">
      <alignment horizontal="center"/>
    </xf>
    <xf numFmtId="165" fontId="113" fillId="25" borderId="42" xfId="315" applyNumberFormat="1" applyFont="1" applyFill="1" applyBorder="1" applyAlignment="1" applyProtection="1">
      <alignment horizontal="center"/>
    </xf>
    <xf numFmtId="165" fontId="113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5" fontId="77" fillId="25" borderId="0" xfId="315" applyNumberFormat="1" applyFont="1" applyFill="1" applyBorder="1"/>
    <xf numFmtId="175" fontId="77" fillId="25" borderId="14" xfId="315" applyNumberFormat="1" applyFont="1" applyFill="1" applyBorder="1"/>
    <xf numFmtId="175" fontId="77" fillId="25" borderId="15" xfId="315" applyNumberFormat="1" applyFont="1" applyFill="1" applyBorder="1"/>
    <xf numFmtId="175" fontId="77" fillId="25" borderId="18" xfId="315" applyNumberFormat="1" applyFont="1" applyFill="1" applyBorder="1" applyProtection="1"/>
    <xf numFmtId="175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7" fillId="25" borderId="0" xfId="315" applyNumberFormat="1" applyFont="1" applyFill="1"/>
    <xf numFmtId="165" fontId="87" fillId="25" borderId="0" xfId="315" applyNumberFormat="1" applyFont="1" applyFill="1" applyBorder="1"/>
    <xf numFmtId="165" fontId="86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5" fontId="68" fillId="25" borderId="11" xfId="315" applyNumberFormat="1" applyFont="1" applyFill="1" applyBorder="1"/>
    <xf numFmtId="175" fontId="79" fillId="25" borderId="11" xfId="315" applyNumberFormat="1" applyFont="1" applyFill="1" applyBorder="1" applyProtection="1"/>
    <xf numFmtId="167" fontId="86" fillId="25" borderId="0" xfId="315" applyNumberFormat="1" applyFont="1" applyFill="1"/>
    <xf numFmtId="3" fontId="86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1" fillId="0" borderId="0" xfId="0" applyFont="1" applyProtection="1">
      <protection locked="0" hidden="1"/>
    </xf>
    <xf numFmtId="0" fontId="122" fillId="0" borderId="0" xfId="0" applyFont="1" applyProtection="1">
      <protection locked="0" hidden="1"/>
    </xf>
    <xf numFmtId="0" fontId="121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21" fillId="0" borderId="10" xfId="0" applyFont="1" applyBorder="1" applyProtection="1">
      <protection locked="0" hidden="1"/>
    </xf>
    <xf numFmtId="0" fontId="121" fillId="0" borderId="11" xfId="0" applyFont="1" applyBorder="1" applyProtection="1">
      <protection locked="0" hidden="1"/>
    </xf>
    <xf numFmtId="0" fontId="121" fillId="0" borderId="14" xfId="0" applyFont="1" applyBorder="1" applyProtection="1">
      <protection locked="0" hidden="1"/>
    </xf>
    <xf numFmtId="0" fontId="122" fillId="0" borderId="28" xfId="0" applyFont="1" applyBorder="1" applyAlignment="1" applyProtection="1">
      <alignment horizontal="centerContinuous" vertical="center"/>
      <protection locked="0" hidden="1"/>
    </xf>
    <xf numFmtId="0" fontId="122" fillId="0" borderId="45" xfId="0" applyFont="1" applyBorder="1" applyAlignment="1" applyProtection="1">
      <alignment horizontal="centerContinuous" vertical="center"/>
      <protection locked="0" hidden="1"/>
    </xf>
    <xf numFmtId="0" fontId="122" fillId="0" borderId="14" xfId="0" applyFont="1" applyBorder="1" applyAlignment="1" applyProtection="1">
      <alignment horizontal="centerContinuous" vertical="center"/>
      <protection locked="0" hidden="1"/>
    </xf>
    <xf numFmtId="0" fontId="122" fillId="0" borderId="18" xfId="0" applyFont="1" applyBorder="1" applyAlignment="1" applyProtection="1">
      <alignment horizontal="centerContinuous"/>
      <protection locked="0" hidden="1"/>
    </xf>
    <xf numFmtId="0" fontId="122" fillId="0" borderId="0" xfId="0" applyFont="1" applyBorder="1" applyAlignment="1" applyProtection="1">
      <alignment horizontal="centerContinuous"/>
      <protection locked="0" hidden="1"/>
    </xf>
    <xf numFmtId="0" fontId="123" fillId="0" borderId="35" xfId="0" applyFont="1" applyBorder="1" applyAlignment="1" applyProtection="1">
      <alignment horizontal="centerContinuous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122" fillId="0" borderId="15" xfId="0" applyFont="1" applyBorder="1" applyAlignment="1" applyProtection="1">
      <alignment horizontal="center"/>
      <protection locked="0" hidden="1"/>
    </xf>
    <xf numFmtId="0" fontId="121" fillId="0" borderId="18" xfId="0" applyFont="1" applyBorder="1" applyProtection="1">
      <protection locked="0" hidden="1"/>
    </xf>
    <xf numFmtId="0" fontId="121" fillId="0" borderId="35" xfId="0" applyFont="1" applyBorder="1" applyProtection="1">
      <protection locked="0" hidden="1"/>
    </xf>
    <xf numFmtId="0" fontId="122" fillId="0" borderId="20" xfId="0" quotePrefix="1" applyFont="1" applyBorder="1" applyAlignment="1" applyProtection="1">
      <alignment horizontal="centerContinuous" vertical="center"/>
      <protection locked="0" hidden="1"/>
    </xf>
    <xf numFmtId="0" fontId="122" fillId="0" borderId="20" xfId="0" applyFont="1" applyBorder="1" applyAlignment="1" applyProtection="1">
      <alignment horizontal="centerContinuous" vertical="center"/>
      <protection locked="0" hidden="1"/>
    </xf>
    <xf numFmtId="0" fontId="124" fillId="0" borderId="0" xfId="0" applyFont="1" applyProtection="1">
      <protection locked="0" hidden="1"/>
    </xf>
    <xf numFmtId="0" fontId="125" fillId="0" borderId="18" xfId="0" applyFont="1" applyBorder="1" applyAlignment="1" applyProtection="1">
      <alignment horizontal="center" vertical="center"/>
      <protection locked="0" hidden="1"/>
    </xf>
    <xf numFmtId="0" fontId="125" fillId="0" borderId="0" xfId="0" applyFont="1" applyBorder="1" applyAlignment="1" applyProtection="1">
      <alignment horizontal="center" vertical="center"/>
      <protection locked="0" hidden="1"/>
    </xf>
    <xf numFmtId="0" fontId="125" fillId="0" borderId="37" xfId="0" applyFont="1" applyBorder="1" applyAlignment="1" applyProtection="1">
      <alignment horizontal="center" vertical="center"/>
      <protection locked="0" hidden="1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Alignment="1" applyProtection="1">
      <alignment horizontal="center" vertical="top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18" xfId="0" quotePrefix="1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alignment horizontal="left"/>
      <protection locked="0" hidden="1"/>
    </xf>
    <xf numFmtId="0" fontId="122" fillId="0" borderId="35" xfId="0" quotePrefix="1" applyFont="1" applyBorder="1" applyAlignment="1" applyProtection="1">
      <alignment horizont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left" vertical="center"/>
      <protection locked="0" hidden="1"/>
    </xf>
    <xf numFmtId="0" fontId="121" fillId="0" borderId="35" xfId="0" applyFont="1" applyBorder="1" applyAlignment="1" applyProtection="1">
      <alignment horizontal="left" vertical="center"/>
      <protection locked="0" hidden="1"/>
    </xf>
    <xf numFmtId="2" fontId="121" fillId="0" borderId="0" xfId="0" applyNumberFormat="1" applyFont="1" applyBorder="1" applyAlignment="1" applyProtection="1">
      <alignment horizontal="center" vertical="top" wrapText="1"/>
      <protection locked="0" hidden="1"/>
    </xf>
    <xf numFmtId="2" fontId="121" fillId="0" borderId="0" xfId="0" applyNumberFormat="1" applyFont="1" applyBorder="1" applyAlignment="1" applyProtection="1">
      <alignment vertical="top" wrapText="1"/>
      <protection locked="0" hidden="1"/>
    </xf>
    <xf numFmtId="2" fontId="121" fillId="0" borderId="35" xfId="0" applyNumberFormat="1" applyFont="1" applyBorder="1" applyAlignment="1" applyProtection="1">
      <alignment vertical="center" wrapText="1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2" fontId="121" fillId="0" borderId="35" xfId="0" applyNumberFormat="1" applyFont="1" applyBorder="1" applyAlignment="1" applyProtection="1">
      <alignment vertical="top" wrapText="1"/>
      <protection locked="0" hidden="1"/>
    </xf>
    <xf numFmtId="0" fontId="121" fillId="0" borderId="0" xfId="0" applyFont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protection locked="0" hidden="1"/>
    </xf>
    <xf numFmtId="0" fontId="122" fillId="0" borderId="35" xfId="0" applyFont="1" applyBorder="1" applyAlignment="1" applyProtection="1">
      <protection locked="0" hidden="1"/>
    </xf>
    <xf numFmtId="0" fontId="122" fillId="0" borderId="36" xfId="0" applyFont="1" applyBorder="1" applyAlignment="1" applyProtection="1">
      <alignment horizontal="center" vertical="center"/>
      <protection locked="0" hidden="1"/>
    </xf>
    <xf numFmtId="0" fontId="122" fillId="0" borderId="29" xfId="0" applyFont="1" applyBorder="1" applyAlignment="1" applyProtection="1">
      <alignment vertical="center"/>
      <protection locked="0" hidden="1"/>
    </xf>
    <xf numFmtId="0" fontId="122" fillId="0" borderId="37" xfId="0" applyFont="1" applyBorder="1" applyAlignment="1" applyProtection="1">
      <alignment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65" fontId="82" fillId="0" borderId="0" xfId="342" applyFont="1" applyFill="1" applyAlignment="1">
      <alignment vertical="center"/>
    </xf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1" fontId="79" fillId="25" borderId="35" xfId="343" applyNumberFormat="1" applyFont="1" applyFill="1" applyBorder="1" applyAlignment="1" applyProtection="1">
      <alignment horizontal="right" vertical="center"/>
    </xf>
    <xf numFmtId="171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6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8" fontId="121" fillId="0" borderId="0" xfId="0" applyNumberFormat="1" applyFont="1" applyProtection="1">
      <protection locked="0" hidden="1"/>
    </xf>
    <xf numFmtId="180" fontId="77" fillId="0" borderId="10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67" fillId="0" borderId="14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67" fillId="0" borderId="35" xfId="343" applyNumberFormat="1" applyFont="1" applyFill="1" applyBorder="1" applyAlignment="1" applyProtection="1">
      <alignment vertical="center"/>
    </xf>
    <xf numFmtId="180" fontId="79" fillId="0" borderId="0" xfId="343" applyNumberFormat="1" applyFont="1" applyFill="1" applyBorder="1" applyAlignment="1" applyProtection="1">
      <alignment vertical="center"/>
    </xf>
    <xf numFmtId="180" fontId="79" fillId="0" borderId="10" xfId="343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71" fontId="79" fillId="25" borderId="18" xfId="342" applyNumberFormat="1" applyFont="1" applyFill="1" applyBorder="1" applyAlignment="1" applyProtection="1">
      <alignment horizontal="right" vertical="center"/>
    </xf>
    <xf numFmtId="171" fontId="128" fillId="0" borderId="0" xfId="342" applyNumberFormat="1" applyFont="1" applyFill="1" applyBorder="1" applyAlignment="1" applyProtection="1">
      <alignment horizontal="right" vertical="center"/>
    </xf>
    <xf numFmtId="171" fontId="128" fillId="0" borderId="35" xfId="342" applyNumberFormat="1" applyFont="1" applyFill="1" applyBorder="1" applyAlignment="1" applyProtection="1">
      <alignment horizontal="right" vertical="center"/>
    </xf>
    <xf numFmtId="171" fontId="128" fillId="0" borderId="29" xfId="342" applyNumberFormat="1" applyFont="1" applyFill="1" applyBorder="1" applyAlignment="1" applyProtection="1">
      <alignment horizontal="right" vertical="center"/>
    </xf>
    <xf numFmtId="171" fontId="128" fillId="0" borderId="37" xfId="342" applyNumberFormat="1" applyFont="1" applyFill="1" applyBorder="1" applyAlignment="1" applyProtection="1">
      <alignment horizontal="right" vertical="center"/>
    </xf>
    <xf numFmtId="171" fontId="107" fillId="0" borderId="0" xfId="342" applyNumberFormat="1" applyFont="1" applyFill="1" applyBorder="1" applyAlignment="1" applyProtection="1">
      <alignment horizontal="right" vertical="center"/>
    </xf>
    <xf numFmtId="171" fontId="107" fillId="25" borderId="0" xfId="342" applyNumberFormat="1" applyFont="1" applyFill="1" applyBorder="1" applyAlignment="1" applyProtection="1">
      <alignment horizontal="right" vertical="center"/>
    </xf>
    <xf numFmtId="171" fontId="107" fillId="0" borderId="35" xfId="342" applyNumberFormat="1" applyFont="1" applyFill="1" applyBorder="1" applyAlignment="1" applyProtection="1">
      <alignment horizontal="right" vertical="center"/>
    </xf>
    <xf numFmtId="171" fontId="107" fillId="0" borderId="29" xfId="342" applyNumberFormat="1" applyFont="1" applyFill="1" applyBorder="1" applyAlignment="1" applyProtection="1">
      <alignment horizontal="right" vertical="center"/>
    </xf>
    <xf numFmtId="171" fontId="107" fillId="0" borderId="37" xfId="342" applyNumberFormat="1" applyFont="1" applyFill="1" applyBorder="1" applyAlignment="1" applyProtection="1">
      <alignment horizontal="right" vertical="center"/>
    </xf>
    <xf numFmtId="180" fontId="128" fillId="0" borderId="0" xfId="345" applyNumberFormat="1" applyFont="1" applyFill="1" applyBorder="1" applyAlignment="1" applyProtection="1">
      <alignment horizontal="right" vertical="center"/>
    </xf>
    <xf numFmtId="180" fontId="128" fillId="0" borderId="14" xfId="345" applyNumberFormat="1" applyFont="1" applyFill="1" applyBorder="1" applyAlignment="1" applyProtection="1">
      <alignment horizontal="right" vertical="center"/>
    </xf>
    <xf numFmtId="180" fontId="128" fillId="0" borderId="35" xfId="345" applyNumberFormat="1" applyFont="1" applyFill="1" applyBorder="1" applyAlignment="1" applyProtection="1">
      <alignment horizontal="right" vertical="center"/>
    </xf>
    <xf numFmtId="171" fontId="70" fillId="0" borderId="0" xfId="0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Border="1" applyAlignment="1" applyProtection="1">
      <alignment horizontal="right" vertical="center"/>
    </xf>
    <xf numFmtId="171" fontId="73" fillId="0" borderId="0" xfId="0" applyNumberFormat="1" applyFont="1" applyFill="1" applyBorder="1" applyAlignment="1" applyProtection="1">
      <alignment horizontal="right" vertical="center"/>
    </xf>
    <xf numFmtId="180" fontId="107" fillId="0" borderId="52" xfId="345" applyNumberFormat="1" applyFont="1" applyFill="1" applyBorder="1" applyAlignment="1" applyProtection="1">
      <alignment horizontal="right" vertical="center"/>
    </xf>
    <xf numFmtId="180" fontId="107" fillId="0" borderId="19" xfId="345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Alignment="1" applyProtection="1">
      <alignment horizontal="right" vertical="center"/>
    </xf>
    <xf numFmtId="181" fontId="67" fillId="0" borderId="18" xfId="467" applyNumberFormat="1" applyFont="1" applyFill="1" applyBorder="1" applyAlignment="1" applyProtection="1">
      <alignment horizontal="right"/>
    </xf>
    <xf numFmtId="181" fontId="68" fillId="0" borderId="18" xfId="467" applyNumberFormat="1" applyFont="1" applyFill="1" applyBorder="1" applyAlignment="1" applyProtection="1">
      <alignment horizontal="right"/>
    </xf>
    <xf numFmtId="171" fontId="79" fillId="25" borderId="0" xfId="343" applyNumberFormat="1" applyFont="1" applyFill="1" applyBorder="1" applyAlignment="1" applyProtection="1">
      <alignment horizontal="right" vertical="center"/>
    </xf>
    <xf numFmtId="171" fontId="130" fillId="0" borderId="35" xfId="340" applyNumberFormat="1" applyFont="1" applyFill="1" applyBorder="1" applyAlignment="1" applyProtection="1">
      <alignment horizontal="right"/>
    </xf>
    <xf numFmtId="171" fontId="130" fillId="0" borderId="37" xfId="340" applyNumberFormat="1" applyFont="1" applyFill="1" applyBorder="1" applyAlignment="1" applyProtection="1">
      <alignment horizontal="right"/>
    </xf>
    <xf numFmtId="0" fontId="125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2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1" fontId="131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4" fillId="0" borderId="0" xfId="326" applyNumberFormat="1" applyFont="1" applyFill="1"/>
    <xf numFmtId="169" fontId="114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4" fillId="0" borderId="0" xfId="326" applyNumberFormat="1" applyFont="1" applyFill="1" applyAlignment="1">
      <alignment vertical="center"/>
    </xf>
    <xf numFmtId="165" fontId="115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8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5" fontId="77" fillId="0" borderId="0" xfId="485" applyNumberFormat="1" applyFont="1" applyBorder="1"/>
    <xf numFmtId="175" fontId="77" fillId="0" borderId="14" xfId="485" applyNumberFormat="1" applyFont="1" applyBorder="1"/>
    <xf numFmtId="175" fontId="77" fillId="0" borderId="15" xfId="485" applyNumberFormat="1" applyFont="1" applyBorder="1"/>
    <xf numFmtId="175" fontId="77" fillId="0" borderId="0" xfId="485" applyNumberFormat="1" applyFont="1" applyBorder="1" applyProtection="1"/>
    <xf numFmtId="175" fontId="77" fillId="0" borderId="35" xfId="485" applyNumberFormat="1" applyFont="1" applyBorder="1" applyProtection="1"/>
    <xf numFmtId="1" fontId="68" fillId="0" borderId="20" xfId="485" applyNumberFormat="1" applyFont="1" applyBorder="1"/>
    <xf numFmtId="0" fontId="28" fillId="0" borderId="0" xfId="326"/>
    <xf numFmtId="165" fontId="115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6" fillId="0" borderId="0" xfId="485" applyNumberFormat="1" applyFont="1" applyFill="1" applyBorder="1"/>
    <xf numFmtId="4" fontId="86" fillId="0" borderId="0" xfId="485" applyNumberFormat="1" applyFont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0" xfId="310" quotePrefix="1" applyNumberFormat="1" applyFont="1" applyFill="1" applyBorder="1" applyAlignment="1" applyProtection="1">
      <alignment horizontal="center"/>
    </xf>
    <xf numFmtId="2" fontId="56" fillId="0" borderId="0" xfId="449" applyNumberFormat="1" applyFont="1"/>
    <xf numFmtId="4" fontId="132" fillId="0" borderId="0" xfId="449" applyNumberFormat="1" applyFont="1"/>
    <xf numFmtId="177" fontId="56" fillId="0" borderId="0" xfId="449" applyNumberFormat="1" applyFont="1"/>
    <xf numFmtId="0" fontId="67" fillId="0" borderId="18" xfId="449" applyFont="1" applyBorder="1"/>
    <xf numFmtId="0" fontId="133" fillId="0" borderId="0" xfId="0" applyFont="1" applyProtection="1">
      <protection locked="0" hidden="1"/>
    </xf>
    <xf numFmtId="0" fontId="133" fillId="0" borderId="0" xfId="0" applyFont="1" applyBorder="1" applyProtection="1">
      <protection locked="0" hidden="1"/>
    </xf>
    <xf numFmtId="0" fontId="122" fillId="0" borderId="15" xfId="0" applyFont="1" applyBorder="1" applyAlignment="1" applyProtection="1">
      <alignment horizontal="centerContinuous"/>
      <protection locked="0" hidden="1"/>
    </xf>
    <xf numFmtId="0" fontId="126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9" fontId="77" fillId="25" borderId="0" xfId="341" applyNumberFormat="1" applyFont="1" applyFill="1" applyBorder="1" applyAlignment="1" applyProtection="1"/>
    <xf numFmtId="179" fontId="119" fillId="0" borderId="12" xfId="0" applyNumberFormat="1" applyFont="1" applyBorder="1" applyAlignment="1">
      <alignment horizontal="right" wrapText="1"/>
    </xf>
    <xf numFmtId="179" fontId="79" fillId="25" borderId="18" xfId="341" applyNumberFormat="1" applyFont="1" applyFill="1" applyBorder="1" applyAlignment="1" applyProtection="1"/>
    <xf numFmtId="179" fontId="118" fillId="0" borderId="0" xfId="0" applyNumberFormat="1" applyFont="1" applyBorder="1" applyAlignment="1">
      <alignment horizontal="right" wrapText="1"/>
    </xf>
    <xf numFmtId="179" fontId="79" fillId="25" borderId="36" xfId="341" applyNumberFormat="1" applyFont="1" applyFill="1" applyBorder="1" applyAlignment="1" applyProtection="1"/>
    <xf numFmtId="179" fontId="118" fillId="0" borderId="29" xfId="0" applyNumberFormat="1" applyFont="1" applyBorder="1" applyAlignment="1">
      <alignment horizontal="right" wrapText="1"/>
    </xf>
    <xf numFmtId="165" fontId="86" fillId="25" borderId="11" xfId="483" applyNumberFormat="1" applyFont="1" applyFill="1" applyBorder="1"/>
    <xf numFmtId="179" fontId="114" fillId="0" borderId="0" xfId="326" applyNumberFormat="1" applyFont="1" applyFill="1" applyAlignment="1">
      <alignment vertical="center"/>
    </xf>
    <xf numFmtId="179" fontId="114" fillId="0" borderId="0" xfId="326" applyNumberFormat="1" applyFont="1" applyFill="1"/>
    <xf numFmtId="179" fontId="114" fillId="0" borderId="35" xfId="326" applyNumberFormat="1" applyFont="1" applyFill="1" applyBorder="1"/>
    <xf numFmtId="179" fontId="68" fillId="0" borderId="35" xfId="483" applyNumberFormat="1" applyFont="1" applyFill="1" applyBorder="1" applyAlignment="1">
      <alignment vertical="center"/>
    </xf>
    <xf numFmtId="179" fontId="79" fillId="0" borderId="18" xfId="483" applyNumberFormat="1" applyFont="1" applyFill="1" applyBorder="1" applyAlignment="1" applyProtection="1">
      <alignment vertical="center"/>
    </xf>
    <xf numFmtId="179" fontId="114" fillId="0" borderId="35" xfId="326" applyNumberFormat="1" applyFont="1" applyFill="1" applyBorder="1" applyAlignment="1">
      <alignment vertical="center"/>
    </xf>
    <xf numFmtId="179" fontId="114" fillId="0" borderId="18" xfId="326" applyNumberFormat="1" applyFont="1" applyFill="1" applyBorder="1" applyAlignment="1">
      <alignment vertical="center"/>
    </xf>
    <xf numFmtId="179" fontId="114" fillId="0" borderId="63" xfId="326" applyNumberFormat="1" applyFont="1" applyFill="1" applyBorder="1"/>
    <xf numFmtId="179" fontId="116" fillId="0" borderId="29" xfId="326" applyNumberFormat="1" applyFont="1" applyFill="1" applyBorder="1"/>
    <xf numFmtId="179" fontId="68" fillId="0" borderId="37" xfId="483" applyNumberFormat="1" applyFont="1" applyFill="1" applyBorder="1" applyAlignment="1">
      <alignment vertical="center"/>
    </xf>
    <xf numFmtId="179" fontId="114" fillId="0" borderId="37" xfId="326" applyNumberFormat="1" applyFont="1" applyFill="1" applyBorder="1" applyAlignment="1">
      <alignment vertical="center"/>
    </xf>
    <xf numFmtId="179" fontId="77" fillId="0" borderId="0" xfId="483" applyNumberFormat="1" applyFont="1" applyFill="1" applyBorder="1" applyAlignment="1">
      <alignment vertical="center"/>
    </xf>
    <xf numFmtId="179" fontId="77" fillId="0" borderId="20" xfId="483" applyNumberFormat="1" applyFont="1" applyFill="1" applyBorder="1" applyAlignment="1">
      <alignment vertical="center"/>
    </xf>
    <xf numFmtId="179" fontId="77" fillId="0" borderId="35" xfId="483" applyNumberFormat="1" applyFont="1" applyFill="1" applyBorder="1" applyAlignment="1">
      <alignment vertical="center"/>
    </xf>
    <xf numFmtId="179" fontId="87" fillId="0" borderId="0" xfId="483" applyNumberFormat="1" applyFont="1" applyFill="1" applyBorder="1" applyAlignment="1">
      <alignment vertical="center"/>
    </xf>
    <xf numFmtId="179" fontId="68" fillId="0" borderId="61" xfId="483" applyNumberFormat="1" applyFont="1" applyFill="1" applyBorder="1" applyAlignment="1">
      <alignment vertical="center"/>
    </xf>
    <xf numFmtId="179" fontId="68" fillId="0" borderId="62" xfId="483" applyNumberFormat="1" applyFont="1" applyFill="1" applyBorder="1" applyAlignment="1">
      <alignment vertical="center"/>
    </xf>
    <xf numFmtId="179" fontId="114" fillId="0" borderId="63" xfId="326" applyNumberFormat="1" applyFont="1" applyFill="1" applyBorder="1" applyAlignment="1">
      <alignment vertical="center"/>
    </xf>
    <xf numFmtId="179" fontId="68" fillId="0" borderId="63" xfId="483" applyNumberFormat="1" applyFont="1" applyFill="1" applyBorder="1" applyAlignment="1">
      <alignment vertical="center"/>
    </xf>
    <xf numFmtId="179" fontId="79" fillId="0" borderId="62" xfId="483" applyNumberFormat="1" applyFont="1" applyFill="1" applyBorder="1" applyAlignment="1" applyProtection="1">
      <alignment vertical="center"/>
    </xf>
    <xf numFmtId="179" fontId="79" fillId="0" borderId="36" xfId="484" applyNumberFormat="1" applyFont="1" applyFill="1" applyBorder="1" applyAlignment="1">
      <alignment horizontal="right" vertical="center" wrapText="1"/>
    </xf>
    <xf numFmtId="179" fontId="116" fillId="0" borderId="29" xfId="326" applyNumberFormat="1" applyFont="1" applyFill="1" applyBorder="1" applyAlignment="1">
      <alignment vertical="center"/>
    </xf>
    <xf numFmtId="169" fontId="114" fillId="0" borderId="0" xfId="326" applyNumberFormat="1" applyFont="1" applyFill="1" applyBorder="1"/>
    <xf numFmtId="169" fontId="114" fillId="0" borderId="0" xfId="326" applyNumberFormat="1" applyFont="1" applyFill="1" applyBorder="1" applyAlignment="1">
      <alignment vertical="center"/>
    </xf>
    <xf numFmtId="175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6" fillId="0" borderId="0" xfId="483" applyNumberFormat="1" applyFont="1" applyFill="1" applyBorder="1" applyAlignment="1" applyProtection="1">
      <alignment horizontal="center"/>
    </xf>
    <xf numFmtId="179" fontId="77" fillId="0" borderId="0" xfId="485" applyNumberFormat="1" applyFont="1" applyFill="1" applyBorder="1"/>
    <xf numFmtId="179" fontId="77" fillId="0" borderId="35" xfId="485" applyNumberFormat="1" applyFont="1" applyFill="1" applyBorder="1"/>
    <xf numFmtId="179" fontId="68" fillId="0" borderId="35" xfId="485" applyNumberFormat="1" applyFont="1" applyFill="1" applyBorder="1"/>
    <xf numFmtId="179" fontId="79" fillId="0" borderId="18" xfId="485" applyNumberFormat="1" applyFont="1" applyFill="1" applyBorder="1" applyProtection="1"/>
    <xf numFmtId="179" fontId="79" fillId="0" borderId="18" xfId="485" applyNumberFormat="1" applyFont="1" applyFill="1" applyBorder="1" applyAlignment="1" applyProtection="1">
      <alignment vertical="center"/>
    </xf>
    <xf numFmtId="179" fontId="118" fillId="0" borderId="0" xfId="326" applyNumberFormat="1" applyFont="1" applyFill="1" applyBorder="1"/>
    <xf numFmtId="179" fontId="68" fillId="0" borderId="20" xfId="485" applyNumberFormat="1" applyFont="1" applyFill="1" applyBorder="1"/>
    <xf numFmtId="179" fontId="68" fillId="0" borderId="61" xfId="485" applyNumberFormat="1" applyFont="1" applyFill="1" applyBorder="1"/>
    <xf numFmtId="179" fontId="68" fillId="0" borderId="62" xfId="485" applyNumberFormat="1" applyFont="1" applyFill="1" applyBorder="1"/>
    <xf numFmtId="179" fontId="68" fillId="0" borderId="63" xfId="485" applyNumberFormat="1" applyFont="1" applyFill="1" applyBorder="1"/>
    <xf numFmtId="179" fontId="68" fillId="0" borderId="67" xfId="485" applyNumberFormat="1" applyFont="1" applyFill="1" applyBorder="1"/>
    <xf numFmtId="179" fontId="79" fillId="0" borderId="62" xfId="485" applyNumberFormat="1" applyFont="1" applyFill="1" applyBorder="1" applyProtection="1"/>
    <xf numFmtId="179" fontId="114" fillId="0" borderId="36" xfId="326" applyNumberFormat="1" applyFont="1" applyFill="1" applyBorder="1"/>
    <xf numFmtId="179" fontId="68" fillId="0" borderId="37" xfId="485" applyNumberFormat="1" applyFont="1" applyFill="1" applyBorder="1"/>
    <xf numFmtId="179" fontId="68" fillId="0" borderId="23" xfId="485" applyNumberFormat="1" applyFont="1" applyFill="1" applyBorder="1"/>
    <xf numFmtId="179" fontId="114" fillId="0" borderId="37" xfId="326" applyNumberFormat="1" applyFont="1" applyFill="1" applyBorder="1"/>
    <xf numFmtId="179" fontId="77" fillId="0" borderId="0" xfId="310" applyNumberFormat="1" applyFont="1" applyFill="1" applyBorder="1" applyAlignment="1">
      <alignment vertical="center"/>
    </xf>
    <xf numFmtId="179" fontId="77" fillId="25" borderId="35" xfId="310" applyNumberFormat="1" applyFont="1" applyFill="1" applyBorder="1" applyAlignment="1" applyProtection="1">
      <alignment vertical="center"/>
    </xf>
    <xf numFmtId="179" fontId="118" fillId="0" borderId="18" xfId="310" applyNumberFormat="1" applyFont="1" applyFill="1" applyBorder="1" applyAlignment="1">
      <alignment vertical="center"/>
    </xf>
    <xf numFmtId="179" fontId="114" fillId="25" borderId="35" xfId="326" applyNumberFormat="1" applyFont="1" applyFill="1" applyBorder="1" applyAlignment="1">
      <alignment vertical="center"/>
    </xf>
    <xf numFmtId="179" fontId="79" fillId="25" borderId="18" xfId="310" applyNumberFormat="1" applyFont="1" applyFill="1" applyBorder="1" applyAlignment="1" applyProtection="1">
      <alignment vertical="center"/>
    </xf>
    <xf numFmtId="179" fontId="79" fillId="0" borderId="18" xfId="310" applyNumberFormat="1" applyFont="1" applyFill="1" applyBorder="1" applyAlignment="1" applyProtection="1">
      <alignment vertical="center"/>
    </xf>
    <xf numFmtId="179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9" fontId="119" fillId="0" borderId="0" xfId="315" applyNumberFormat="1" applyFont="1" applyFill="1"/>
    <xf numFmtId="179" fontId="77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20" fillId="25" borderId="35" xfId="326" applyNumberFormat="1" applyFont="1" applyFill="1" applyBorder="1" applyAlignment="1"/>
    <xf numFmtId="179" fontId="118" fillId="0" borderId="0" xfId="315" applyNumberFormat="1" applyFont="1" applyFill="1"/>
    <xf numFmtId="179" fontId="68" fillId="0" borderId="35" xfId="315" applyNumberFormat="1" applyFont="1" applyFill="1" applyBorder="1"/>
    <xf numFmtId="179" fontId="79" fillId="25" borderId="18" xfId="315" applyNumberFormat="1" applyFont="1" applyFill="1" applyBorder="1" applyProtection="1"/>
    <xf numFmtId="179" fontId="114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81" fontId="67" fillId="0" borderId="0" xfId="467" applyNumberFormat="1" applyFont="1" applyFill="1" applyBorder="1" applyAlignment="1" applyProtection="1">
      <alignment horizontal="right"/>
    </xf>
    <xf numFmtId="181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0" fontId="56" fillId="0" borderId="0" xfId="449" applyFont="1" applyAlignment="1">
      <alignment horizontal="right"/>
    </xf>
    <xf numFmtId="165" fontId="115" fillId="25" borderId="0" xfId="483" applyNumberFormat="1" applyFont="1" applyFill="1" applyAlignment="1">
      <alignment horizontal="center"/>
    </xf>
    <xf numFmtId="166" fontId="134" fillId="0" borderId="11" xfId="339" applyNumberFormat="1" applyFont="1" applyFill="1" applyBorder="1" applyAlignment="1" applyProtection="1">
      <alignment horizontal="right"/>
    </xf>
    <xf numFmtId="184" fontId="68" fillId="0" borderId="20" xfId="449" applyNumberFormat="1" applyFont="1" applyFill="1" applyBorder="1"/>
    <xf numFmtId="184" fontId="68" fillId="0" borderId="37" xfId="449" applyNumberFormat="1" applyFont="1" applyFill="1" applyBorder="1"/>
    <xf numFmtId="184" fontId="68" fillId="0" borderId="20" xfId="339" applyNumberFormat="1" applyFont="1" applyFill="1" applyBorder="1" applyProtection="1"/>
    <xf numFmtId="184" fontId="68" fillId="0" borderId="38" xfId="339" applyNumberFormat="1" applyFont="1" applyFill="1" applyBorder="1" applyProtection="1"/>
    <xf numFmtId="184" fontId="68" fillId="0" borderId="22" xfId="339" applyNumberFormat="1" applyFont="1" applyFill="1" applyBorder="1" applyProtection="1"/>
    <xf numFmtId="184" fontId="81" fillId="0" borderId="22" xfId="339" applyNumberFormat="1" applyFont="1" applyFill="1" applyBorder="1" applyProtection="1"/>
    <xf numFmtId="183" fontId="56" fillId="0" borderId="0" xfId="449" applyNumberFormat="1" applyFont="1"/>
    <xf numFmtId="184" fontId="68" fillId="0" borderId="23" xfId="449" applyNumberFormat="1" applyFont="1" applyFill="1" applyBorder="1"/>
    <xf numFmtId="165" fontId="73" fillId="0" borderId="0" xfId="340" applyFont="1"/>
    <xf numFmtId="0" fontId="125" fillId="0" borderId="35" xfId="0" applyFont="1" applyBorder="1" applyAlignment="1" applyProtection="1">
      <alignment horizontal="center" vertical="center"/>
      <protection locked="0" hidden="1"/>
    </xf>
    <xf numFmtId="182" fontId="135" fillId="0" borderId="0" xfId="485" applyNumberFormat="1" applyFont="1"/>
    <xf numFmtId="1" fontId="137" fillId="0" borderId="0" xfId="0" applyNumberFormat="1" applyFont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65" fontId="68" fillId="0" borderId="21" xfId="339" quotePrefix="1" applyFont="1" applyBorder="1" applyAlignment="1" applyProtection="1">
      <alignment horizontal="left" wrapText="1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6" fillId="25" borderId="0" xfId="483" applyNumberFormat="1" applyFont="1" applyFill="1" applyAlignment="1" applyProtection="1">
      <alignment horizontal="center"/>
    </xf>
    <xf numFmtId="169" fontId="114" fillId="0" borderId="0" xfId="326" applyNumberFormat="1" applyFont="1" applyFill="1"/>
    <xf numFmtId="165" fontId="87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6" fillId="25" borderId="0" xfId="310" applyNumberFormat="1" applyFont="1" applyFill="1"/>
    <xf numFmtId="165" fontId="87" fillId="25" borderId="0" xfId="310" applyNumberFormat="1" applyFont="1" applyFill="1"/>
    <xf numFmtId="0" fontId="123" fillId="0" borderId="15" xfId="0" applyFont="1" applyBorder="1" applyAlignment="1" applyProtection="1">
      <alignment horizontal="center" vertical="center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6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1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10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71" fontId="79" fillId="25" borderId="0" xfId="342" applyNumberFormat="1" applyFont="1" applyFill="1" applyBorder="1" applyAlignment="1" applyProtection="1">
      <alignment horizontal="right" vertical="center"/>
    </xf>
    <xf numFmtId="171" fontId="79" fillId="25" borderId="35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1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80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09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2" fillId="0" borderId="20" xfId="0" quotePrefix="1" applyFont="1" applyBorder="1" applyAlignment="1" applyProtection="1">
      <alignment horizontal="center" vertical="center"/>
      <protection locked="0" hidden="1"/>
    </xf>
    <xf numFmtId="20" fontId="122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7" fillId="0" borderId="37" xfId="449" applyNumberFormat="1" applyFont="1" applyFill="1" applyBorder="1"/>
    <xf numFmtId="184" fontId="67" fillId="0" borderId="14" xfId="449" applyNumberFormat="1" applyFont="1" applyFill="1" applyBorder="1"/>
    <xf numFmtId="184" fontId="67" fillId="0" borderId="35" xfId="449" applyNumberFormat="1" applyFont="1" applyFill="1" applyBorder="1"/>
    <xf numFmtId="184" fontId="67" fillId="0" borderId="10" xfId="449" applyNumberFormat="1" applyFont="1" applyFill="1" applyBorder="1"/>
    <xf numFmtId="184" fontId="67" fillId="0" borderId="15" xfId="449" applyNumberFormat="1" applyFont="1" applyFill="1" applyBorder="1"/>
    <xf numFmtId="184" fontId="68" fillId="0" borderId="35" xfId="449" applyNumberFormat="1" applyFont="1" applyFill="1" applyBorder="1"/>
    <xf numFmtId="184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4" fontId="67" fillId="0" borderId="42" xfId="449" applyNumberFormat="1" applyFont="1" applyFill="1" applyBorder="1"/>
    <xf numFmtId="184" fontId="67" fillId="0" borderId="23" xfId="449" applyNumberFormat="1" applyFont="1" applyFill="1" applyBorder="1"/>
    <xf numFmtId="184" fontId="56" fillId="0" borderId="20" xfId="449" applyNumberFormat="1" applyFont="1" applyBorder="1" applyAlignment="1">
      <alignment horizontal="right" vertical="top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1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80" fontId="140" fillId="0" borderId="0" xfId="342" applyNumberFormat="1" applyFont="1" applyFill="1" applyBorder="1" applyAlignment="1" applyProtection="1">
      <alignment vertical="center"/>
    </xf>
    <xf numFmtId="179" fontId="79" fillId="0" borderId="36" xfId="483" applyNumberFormat="1" applyFont="1" applyFill="1" applyBorder="1" applyAlignment="1" applyProtection="1">
      <alignment vertical="center"/>
    </xf>
    <xf numFmtId="179" fontId="79" fillId="0" borderId="36" xfId="485" applyNumberFormat="1" applyFont="1" applyFill="1" applyBorder="1" applyProtection="1"/>
    <xf numFmtId="180" fontId="107" fillId="0" borderId="0" xfId="342" applyNumberFormat="1" applyFont="1" applyFill="1" applyBorder="1" applyAlignment="1" applyProtection="1">
      <alignment vertical="center"/>
    </xf>
    <xf numFmtId="180" fontId="107" fillId="0" borderId="35" xfId="342" applyNumberFormat="1" applyFont="1" applyFill="1" applyBorder="1" applyAlignment="1" applyProtection="1">
      <alignment vertical="center"/>
    </xf>
    <xf numFmtId="165" fontId="84" fillId="0" borderId="0" xfId="340" applyFont="1" applyAlignment="1">
      <alignment vertical="center"/>
    </xf>
    <xf numFmtId="165" fontId="84" fillId="0" borderId="0" xfId="340" applyFont="1" applyAlignment="1">
      <alignment horizontal="center" vertical="center"/>
    </xf>
    <xf numFmtId="165" fontId="87" fillId="0" borderId="0" xfId="340" applyFont="1" applyAlignment="1" applyProtection="1">
      <alignment horizontal="right" vertical="center"/>
    </xf>
    <xf numFmtId="171" fontId="87" fillId="0" borderId="0" xfId="340" applyNumberFormat="1" applyFont="1" applyBorder="1" applyAlignment="1" applyProtection="1">
      <alignment vertical="center"/>
    </xf>
    <xf numFmtId="171" fontId="86" fillId="0" borderId="0" xfId="340" applyNumberFormat="1" applyFont="1" applyBorder="1" applyAlignment="1" applyProtection="1">
      <alignment vertical="center"/>
    </xf>
    <xf numFmtId="171" fontId="86" fillId="0" borderId="0" xfId="340" applyNumberFormat="1" applyFont="1" applyBorder="1" applyAlignment="1" applyProtection="1">
      <alignment horizontal="left" vertical="center"/>
    </xf>
    <xf numFmtId="165" fontId="86" fillId="0" borderId="0" xfId="340" applyFont="1" applyAlignment="1">
      <alignment vertical="center"/>
    </xf>
    <xf numFmtId="0" fontId="138" fillId="0" borderId="0" xfId="0" applyFont="1" applyFill="1" applyBorder="1" applyAlignment="1"/>
    <xf numFmtId="165" fontId="141" fillId="25" borderId="0" xfId="310" applyNumberFormat="1" applyFont="1" applyFill="1"/>
    <xf numFmtId="1" fontId="142" fillId="0" borderId="0" xfId="0" applyNumberFormat="1" applyFont="1"/>
    <xf numFmtId="165" fontId="141" fillId="25" borderId="0" xfId="483" applyNumberFormat="1" applyFont="1" applyFill="1" applyAlignment="1">
      <alignment horizontal="center"/>
    </xf>
    <xf numFmtId="165" fontId="143" fillId="0" borderId="0" xfId="345" applyFont="1" applyFill="1" applyAlignment="1">
      <alignment vertical="center"/>
    </xf>
    <xf numFmtId="165" fontId="143" fillId="0" borderId="0" xfId="342" applyFont="1" applyFill="1" applyAlignment="1">
      <alignment vertical="center"/>
    </xf>
    <xf numFmtId="0" fontId="143" fillId="0" borderId="0" xfId="343" applyFont="1" applyFill="1" applyAlignment="1">
      <alignment vertical="center"/>
    </xf>
    <xf numFmtId="0" fontId="67" fillId="0" borderId="23" xfId="449" quotePrefix="1" applyFont="1" applyBorder="1" applyAlignment="1">
      <alignment vertical="center" wrapText="1"/>
    </xf>
    <xf numFmtId="171" fontId="79" fillId="0" borderId="0" xfId="342" applyNumberFormat="1" applyFont="1" applyFill="1" applyBorder="1" applyAlignment="1" applyProtection="1">
      <alignment horizontal="right" vertical="center"/>
    </xf>
    <xf numFmtId="171" fontId="79" fillId="0" borderId="18" xfId="342" applyNumberFormat="1" applyFont="1" applyFill="1" applyBorder="1" applyAlignment="1" applyProtection="1">
      <alignment horizontal="right" vertical="center"/>
    </xf>
    <xf numFmtId="171" fontId="79" fillId="0" borderId="35" xfId="342" applyNumberFormat="1" applyFont="1" applyFill="1" applyBorder="1" applyAlignment="1" applyProtection="1">
      <alignment horizontal="right" vertical="center"/>
    </xf>
    <xf numFmtId="171" fontId="79" fillId="0" borderId="36" xfId="342" applyNumberFormat="1" applyFont="1" applyFill="1" applyBorder="1" applyAlignment="1" applyProtection="1">
      <alignment horizontal="right" vertical="center"/>
    </xf>
    <xf numFmtId="171" fontId="79" fillId="0" borderId="29" xfId="342" applyNumberFormat="1" applyFont="1" applyFill="1" applyBorder="1" applyAlignment="1" applyProtection="1">
      <alignment horizontal="right" vertical="center"/>
    </xf>
    <xf numFmtId="171" fontId="79" fillId="0" borderId="37" xfId="342" applyNumberFormat="1" applyFont="1" applyFill="1" applyBorder="1" applyAlignment="1" applyProtection="1">
      <alignment horizontal="right" vertical="center"/>
    </xf>
    <xf numFmtId="180" fontId="79" fillId="0" borderId="0" xfId="342" applyNumberFormat="1" applyFont="1" applyFill="1" applyBorder="1" applyAlignment="1" applyProtection="1">
      <alignment vertical="center"/>
    </xf>
    <xf numFmtId="180" fontId="79" fillId="0" borderId="10" xfId="342" applyNumberFormat="1" applyFont="1" applyFill="1" applyBorder="1" applyAlignment="1" applyProtection="1">
      <alignment vertical="center"/>
    </xf>
    <xf numFmtId="180" fontId="79" fillId="0" borderId="18" xfId="342" applyNumberFormat="1" applyFont="1" applyFill="1" applyBorder="1" applyAlignment="1" applyProtection="1">
      <alignment vertical="center"/>
    </xf>
    <xf numFmtId="180" fontId="79" fillId="0" borderId="35" xfId="342" applyNumberFormat="1" applyFont="1" applyFill="1" applyBorder="1" applyAlignment="1" applyProtection="1">
      <alignment vertical="center"/>
    </xf>
    <xf numFmtId="165" fontId="108" fillId="0" borderId="0" xfId="483" applyNumberFormat="1" applyFont="1" applyFill="1"/>
    <xf numFmtId="165" fontId="73" fillId="0" borderId="20" xfId="467" applyFont="1" applyBorder="1"/>
    <xf numFmtId="184" fontId="68" fillId="0" borderId="20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3" fontId="72" fillId="0" borderId="27" xfId="449" quotePrefix="1" applyNumberFormat="1" applyFont="1" applyBorder="1" applyAlignment="1">
      <alignment horizontal="center" vertical="center"/>
    </xf>
    <xf numFmtId="183" fontId="67" fillId="0" borderId="10" xfId="487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3" fontId="68" fillId="0" borderId="18" xfId="449" applyNumberFormat="1" applyFont="1" applyFill="1" applyBorder="1" applyAlignment="1">
      <alignment horizontal="right"/>
    </xf>
    <xf numFmtId="183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49" fontId="68" fillId="0" borderId="0" xfId="0" quotePrefix="1" applyNumberFormat="1" applyFont="1" applyAlignment="1">
      <alignment horizontal="left"/>
    </xf>
    <xf numFmtId="165" fontId="73" fillId="0" borderId="0" xfId="467" applyFont="1"/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4" fontId="68" fillId="0" borderId="20" xfId="339" applyNumberFormat="1" applyFont="1" applyFill="1" applyBorder="1" applyProtection="1"/>
    <xf numFmtId="178" fontId="122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79" fontId="118" fillId="0" borderId="29" xfId="0" applyNumberFormat="1" applyFont="1" applyBorder="1" applyAlignment="1">
      <alignment horizontal="right" vertical="center"/>
    </xf>
    <xf numFmtId="171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4" fontId="68" fillId="0" borderId="0" xfId="342" applyNumberFormat="1" applyFont="1" applyFill="1" applyAlignment="1">
      <alignment vertical="center"/>
    </xf>
    <xf numFmtId="179" fontId="68" fillId="0" borderId="35" xfId="485" applyNumberFormat="1" applyFont="1" applyFill="1" applyBorder="1" applyAlignment="1">
      <alignment vertical="center"/>
    </xf>
    <xf numFmtId="179" fontId="68" fillId="0" borderId="20" xfId="485" applyNumberFormat="1" applyFont="1" applyFill="1" applyBorder="1" applyAlignment="1">
      <alignment vertical="center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68" fillId="0" borderId="0" xfId="449" applyNumberFormat="1" applyFont="1" applyFill="1" applyBorder="1" applyAlignment="1"/>
    <xf numFmtId="167" fontId="68" fillId="0" borderId="20" xfId="449" applyNumberFormat="1" applyFont="1" applyFill="1" applyBorder="1" applyAlignment="1"/>
    <xf numFmtId="4" fontId="121" fillId="0" borderId="0" xfId="0" applyNumberFormat="1" applyFont="1" applyProtection="1">
      <protection locked="0" hidden="1"/>
    </xf>
    <xf numFmtId="4" fontId="124" fillId="0" borderId="0" xfId="0" applyNumberFormat="1" applyFont="1" applyProtection="1">
      <protection locked="0" hidden="1"/>
    </xf>
    <xf numFmtId="4" fontId="133" fillId="0" borderId="0" xfId="0" applyNumberFormat="1" applyFont="1" applyProtection="1">
      <protection locked="0" hidden="1"/>
    </xf>
    <xf numFmtId="4" fontId="42" fillId="0" borderId="0" xfId="313" applyNumberFormat="1" applyFill="1" applyAlignment="1">
      <alignment vertical="center"/>
    </xf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7" fontId="74" fillId="0" borderId="0" xfId="449" applyNumberFormat="1" applyFont="1"/>
    <xf numFmtId="0" fontId="114" fillId="0" borderId="0" xfId="0" applyFont="1" applyFill="1" applyAlignment="1" applyProtection="1">
      <alignment horizontal="right"/>
    </xf>
    <xf numFmtId="0" fontId="114" fillId="0" borderId="0" xfId="0" applyFont="1" applyFill="1" applyAlignment="1" applyProtection="1">
      <alignment horizontal="left"/>
    </xf>
    <xf numFmtId="0" fontId="114" fillId="0" borderId="0" xfId="0" applyFont="1" applyFill="1"/>
    <xf numFmtId="0" fontId="135" fillId="0" borderId="0" xfId="0" applyFont="1" applyFill="1" applyAlignment="1" applyProtection="1">
      <alignment horizontal="right"/>
    </xf>
    <xf numFmtId="0" fontId="125" fillId="0" borderId="27" xfId="0" applyFont="1" applyBorder="1" applyAlignment="1" applyProtection="1">
      <alignment horizontal="center" vertical="center"/>
      <protection locked="0" hidden="1"/>
    </xf>
    <xf numFmtId="167" fontId="67" fillId="0" borderId="37" xfId="449" applyNumberFormat="1" applyFont="1" applyFill="1" applyBorder="1" applyAlignment="1">
      <alignment horizontal="left"/>
    </xf>
    <xf numFmtId="167" fontId="67" fillId="0" borderId="14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67" fontId="68" fillId="0" borderId="35" xfId="449" applyNumberFormat="1" applyFont="1" applyFill="1" applyBorder="1" applyAlignment="1">
      <alignment horizontal="left"/>
    </xf>
    <xf numFmtId="184" fontId="98" fillId="0" borderId="20" xfId="449" applyNumberFormat="1" applyFont="1" applyFill="1" applyBorder="1" applyAlignment="1">
      <alignment horizontal="right"/>
    </xf>
    <xf numFmtId="167" fontId="98" fillId="0" borderId="35" xfId="449" applyNumberFormat="1" applyFont="1" applyFill="1" applyBorder="1" applyAlignment="1">
      <alignment horizontal="left"/>
    </xf>
    <xf numFmtId="3" fontId="68" fillId="0" borderId="37" xfId="449" applyNumberFormat="1" applyFont="1" applyFill="1" applyBorder="1" applyAlignment="1">
      <alignment horizontal="left"/>
    </xf>
    <xf numFmtId="165" fontId="104" fillId="25" borderId="0" xfId="483" applyNumberFormat="1" applyFont="1" applyFill="1"/>
    <xf numFmtId="165" fontId="108" fillId="25" borderId="0" xfId="483" applyNumberFormat="1" applyFont="1" applyFill="1" applyAlignment="1" applyProtection="1">
      <alignment horizontal="center"/>
    </xf>
    <xf numFmtId="165" fontId="108" fillId="0" borderId="0" xfId="483" applyNumberFormat="1" applyFont="1" applyFill="1" applyBorder="1" applyAlignment="1" applyProtection="1">
      <alignment horizontal="center"/>
    </xf>
    <xf numFmtId="165" fontId="108" fillId="25" borderId="0" xfId="483" applyNumberFormat="1" applyFont="1" applyFill="1" applyBorder="1"/>
    <xf numFmtId="165" fontId="104" fillId="0" borderId="0" xfId="483" applyNumberFormat="1" applyFont="1" applyFill="1"/>
    <xf numFmtId="165" fontId="108" fillId="0" borderId="0" xfId="483" applyNumberFormat="1" applyFont="1" applyFill="1" applyAlignment="1" applyProtection="1">
      <alignment horizontal="center"/>
    </xf>
    <xf numFmtId="165" fontId="108" fillId="0" borderId="0" xfId="485" applyNumberFormat="1" applyFont="1" applyFill="1" applyBorder="1"/>
    <xf numFmtId="165" fontId="108" fillId="0" borderId="0" xfId="485" applyNumberFormat="1" applyFont="1" applyBorder="1"/>
    <xf numFmtId="165" fontId="146" fillId="0" borderId="0" xfId="485" applyNumberFormat="1" applyFont="1" applyBorder="1" applyAlignment="1">
      <alignment horizontal="left"/>
    </xf>
    <xf numFmtId="0" fontId="145" fillId="0" borderId="0" xfId="326" applyFont="1"/>
    <xf numFmtId="182" fontId="108" fillId="0" borderId="0" xfId="485" applyNumberFormat="1" applyFont="1"/>
    <xf numFmtId="165" fontId="108" fillId="0" borderId="0" xfId="485" applyNumberFormat="1" applyFont="1"/>
    <xf numFmtId="0" fontId="147" fillId="0" borderId="0" xfId="313" applyFont="1" applyFill="1"/>
    <xf numFmtId="0" fontId="139" fillId="0" borderId="0" xfId="449" applyFont="1"/>
    <xf numFmtId="165" fontId="73" fillId="25" borderId="0" xfId="483" applyNumberFormat="1" applyFont="1" applyFill="1"/>
    <xf numFmtId="165" fontId="101" fillId="0" borderId="0" xfId="485" applyNumberFormat="1" applyFont="1" applyFill="1" applyBorder="1"/>
    <xf numFmtId="165" fontId="73" fillId="0" borderId="0" xfId="483" quotePrefix="1" applyNumberFormat="1" applyFont="1" applyFill="1"/>
    <xf numFmtId="0" fontId="72" fillId="0" borderId="27" xfId="449" quotePrefix="1" applyFont="1" applyBorder="1" applyAlignment="1">
      <alignment horizontal="center" vertical="center"/>
    </xf>
    <xf numFmtId="183" fontId="67" fillId="0" borderId="0" xfId="449" applyNumberFormat="1" applyFont="1" applyAlignment="1">
      <alignment horizontal="right"/>
    </xf>
    <xf numFmtId="183" fontId="68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183" fontId="68" fillId="0" borderId="20" xfId="449" applyNumberFormat="1" applyFont="1" applyFill="1" applyBorder="1" applyAlignment="1">
      <alignment horizontal="right"/>
    </xf>
    <xf numFmtId="166" fontId="104" fillId="0" borderId="35" xfId="233" applyNumberFormat="1" applyFont="1" applyFill="1" applyBorder="1" applyAlignment="1"/>
    <xf numFmtId="165" fontId="113" fillId="25" borderId="34" xfId="315" applyNumberFormat="1" applyFont="1" applyFill="1" applyBorder="1" applyAlignment="1" applyProtection="1">
      <alignment horizontal="center"/>
    </xf>
    <xf numFmtId="165" fontId="67" fillId="0" borderId="0" xfId="466" applyFont="1" applyAlignment="1">
      <alignment horizontal="left"/>
    </xf>
    <xf numFmtId="0" fontId="125" fillId="0" borderId="20" xfId="0" applyFont="1" applyBorder="1" applyAlignment="1" applyProtection="1">
      <alignment horizontal="center" vertical="center"/>
      <protection locked="0" hidden="1"/>
    </xf>
    <xf numFmtId="181" fontId="67" fillId="0" borderId="18" xfId="467" applyNumberFormat="1" applyFont="1" applyBorder="1" applyAlignment="1" applyProtection="1">
      <alignment horizontal="right"/>
    </xf>
    <xf numFmtId="181" fontId="68" fillId="0" borderId="18" xfId="467" applyNumberFormat="1" applyFont="1" applyBorder="1" applyAlignment="1" applyProtection="1">
      <alignment horizontal="right"/>
    </xf>
    <xf numFmtId="167" fontId="68" fillId="25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Protection="1"/>
    <xf numFmtId="167" fontId="68" fillId="0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Alignment="1" applyProtection="1">
      <alignment horizontal="right"/>
    </xf>
    <xf numFmtId="165" fontId="70" fillId="0" borderId="43" xfId="467" applyFont="1" applyBorder="1" applyAlignment="1" applyProtection="1">
      <alignment horizontal="centerContinuous"/>
    </xf>
    <xf numFmtId="165" fontId="70" fillId="0" borderId="35" xfId="467" applyFont="1" applyBorder="1" applyAlignment="1" applyProtection="1">
      <alignment horizontal="centerContinuous"/>
    </xf>
    <xf numFmtId="165" fontId="72" fillId="0" borderId="36" xfId="467" applyFont="1" applyBorder="1" applyAlignment="1" applyProtection="1">
      <alignment horizontal="center" vertical="center"/>
    </xf>
    <xf numFmtId="165" fontId="72" fillId="0" borderId="37" xfId="467" applyFont="1" applyBorder="1" applyAlignment="1" applyProtection="1">
      <alignment horizontal="center" vertical="center"/>
    </xf>
    <xf numFmtId="165" fontId="70" fillId="0" borderId="14" xfId="467" applyFont="1" applyBorder="1" applyAlignment="1" applyProtection="1">
      <alignment horizontal="center"/>
    </xf>
    <xf numFmtId="165" fontId="70" fillId="0" borderId="35" xfId="467" applyFont="1" applyBorder="1" applyAlignment="1" applyProtection="1">
      <alignment horizontal="center"/>
    </xf>
    <xf numFmtId="165" fontId="70" fillId="0" borderId="36" xfId="467" applyFont="1" applyBorder="1" applyAlignment="1" applyProtection="1">
      <alignment horizontal="center"/>
    </xf>
    <xf numFmtId="165" fontId="70" fillId="0" borderId="37" xfId="467" applyFont="1" applyBorder="1" applyAlignment="1" applyProtection="1">
      <alignment horizontal="center"/>
    </xf>
    <xf numFmtId="181" fontId="67" fillId="0" borderId="35" xfId="467" applyNumberFormat="1" applyFont="1" applyFill="1" applyBorder="1" applyAlignment="1" applyProtection="1">
      <alignment horizontal="right"/>
    </xf>
    <xf numFmtId="181" fontId="110" fillId="0" borderId="35" xfId="467" applyNumberFormat="1" applyFont="1" applyFill="1" applyBorder="1" applyAlignment="1" applyProtection="1">
      <alignment horizontal="right"/>
    </xf>
    <xf numFmtId="165" fontId="73" fillId="0" borderId="35" xfId="467" applyFont="1" applyBorder="1"/>
    <xf numFmtId="181" fontId="98" fillId="0" borderId="35" xfId="467" applyNumberFormat="1" applyFont="1" applyFill="1" applyBorder="1" applyAlignment="1" applyProtection="1">
      <alignment horizontal="right"/>
    </xf>
    <xf numFmtId="181" fontId="68" fillId="0" borderId="35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81" fontId="68" fillId="0" borderId="20" xfId="467" applyNumberFormat="1" applyFont="1" applyFill="1" applyBorder="1" applyAlignment="1" applyProtection="1">
      <alignment horizontal="right"/>
    </xf>
    <xf numFmtId="165" fontId="67" fillId="0" borderId="10" xfId="340" applyFont="1" applyBorder="1"/>
    <xf numFmtId="179" fontId="119" fillId="27" borderId="10" xfId="0" applyNumberFormat="1" applyFont="1" applyFill="1" applyBorder="1" applyAlignment="1">
      <alignment horizontal="right"/>
    </xf>
    <xf numFmtId="179" fontId="68" fillId="0" borderId="18" xfId="313" applyNumberFormat="1" applyFont="1" applyFill="1" applyBorder="1" applyAlignment="1">
      <alignment vertical="center"/>
    </xf>
    <xf numFmtId="179" fontId="68" fillId="0" borderId="36" xfId="313" applyNumberFormat="1" applyFont="1" applyFill="1" applyBorder="1" applyAlignment="1">
      <alignment vertical="center"/>
    </xf>
    <xf numFmtId="179" fontId="118" fillId="0" borderId="0" xfId="0" applyNumberFormat="1" applyFont="1" applyBorder="1" applyAlignment="1">
      <alignment horizontal="right" vertical="center"/>
    </xf>
    <xf numFmtId="179" fontId="136" fillId="0" borderId="0" xfId="0" applyNumberFormat="1" applyFont="1" applyBorder="1" applyAlignment="1">
      <alignment horizontal="left" vertical="top"/>
    </xf>
    <xf numFmtId="180" fontId="136" fillId="0" borderId="0" xfId="0" applyNumberFormat="1" applyFont="1" applyBorder="1" applyAlignment="1">
      <alignment horizontal="center" vertical="center"/>
    </xf>
    <xf numFmtId="186" fontId="119" fillId="0" borderId="10" xfId="0" applyNumberFormat="1" applyFont="1" applyBorder="1" applyAlignment="1">
      <alignment horizontal="right"/>
    </xf>
    <xf numFmtId="186" fontId="118" fillId="0" borderId="18" xfId="0" applyNumberFormat="1" applyFont="1" applyBorder="1" applyAlignment="1">
      <alignment horizontal="right" vertical="center"/>
    </xf>
    <xf numFmtId="186" fontId="118" fillId="0" borderId="36" xfId="0" applyNumberFormat="1" applyFont="1" applyBorder="1" applyAlignment="1">
      <alignment horizontal="right" vertical="center"/>
    </xf>
    <xf numFmtId="179" fontId="119" fillId="0" borderId="11" xfId="0" applyNumberFormat="1" applyFont="1" applyBorder="1" applyAlignment="1">
      <alignment horizontal="right"/>
    </xf>
    <xf numFmtId="171" fontId="77" fillId="0" borderId="15" xfId="340" applyNumberFormat="1" applyFont="1" applyFill="1" applyBorder="1" applyAlignment="1" applyProtection="1">
      <alignment horizontal="right"/>
    </xf>
    <xf numFmtId="0" fontId="125" fillId="0" borderId="27" xfId="0" applyFont="1" applyBorder="1" applyAlignment="1" applyProtection="1">
      <alignment horizontal="center" vertical="center"/>
      <protection locked="0" hidden="1"/>
    </xf>
    <xf numFmtId="165" fontId="68" fillId="25" borderId="0" xfId="483" applyNumberFormat="1" applyFont="1" applyFill="1" applyBorder="1" applyAlignment="1" applyProtection="1">
      <alignment wrapText="1"/>
    </xf>
    <xf numFmtId="165" fontId="68" fillId="0" borderId="0" xfId="310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center" vertical="center"/>
    </xf>
    <xf numFmtId="165" fontId="68" fillId="25" borderId="0" xfId="310" applyNumberFormat="1" applyFont="1" applyFill="1" applyBorder="1" applyAlignment="1" applyProtection="1">
      <alignment horizontal="left" wrapText="1"/>
    </xf>
    <xf numFmtId="165" fontId="68" fillId="25" borderId="36" xfId="310" quotePrefix="1" applyNumberFormat="1" applyFont="1" applyFill="1" applyBorder="1" applyAlignment="1" applyProtection="1">
      <alignment horizontal="left"/>
    </xf>
    <xf numFmtId="165" fontId="77" fillId="25" borderId="11" xfId="310" applyNumberFormat="1" applyFont="1" applyFill="1" applyBorder="1" applyAlignment="1" applyProtection="1">
      <alignment horizontal="center"/>
    </xf>
    <xf numFmtId="165" fontId="113" fillId="25" borderId="17" xfId="310" applyNumberFormat="1" applyFont="1" applyFill="1" applyBorder="1" applyAlignment="1" applyProtection="1">
      <alignment horizontal="center"/>
    </xf>
    <xf numFmtId="165" fontId="113" fillId="25" borderId="43" xfId="310" applyNumberFormat="1" applyFont="1" applyFill="1" applyBorder="1" applyAlignment="1" applyProtection="1">
      <alignment horizontal="center"/>
    </xf>
    <xf numFmtId="179" fontId="118" fillId="0" borderId="0" xfId="310" applyNumberFormat="1" applyFont="1" applyFill="1" applyBorder="1" applyAlignment="1">
      <alignment vertical="center"/>
    </xf>
    <xf numFmtId="175" fontId="77" fillId="0" borderId="10" xfId="310" applyNumberFormat="1" applyFont="1" applyFill="1" applyBorder="1"/>
    <xf numFmtId="179" fontId="77" fillId="0" borderId="18" xfId="310" applyNumberFormat="1" applyFont="1" applyFill="1" applyBorder="1" applyAlignment="1">
      <alignment vertical="center"/>
    </xf>
    <xf numFmtId="175" fontId="68" fillId="25" borderId="36" xfId="310" applyNumberFormat="1" applyFont="1" applyFill="1" applyBorder="1"/>
    <xf numFmtId="175" fontId="68" fillId="25" borderId="37" xfId="310" applyNumberFormat="1" applyFont="1" applyFill="1" applyBorder="1"/>
    <xf numFmtId="175" fontId="77" fillId="0" borderId="11" xfId="310" applyNumberFormat="1" applyFont="1" applyFill="1" applyBorder="1"/>
    <xf numFmtId="175" fontId="68" fillId="25" borderId="29" xfId="310" applyNumberFormat="1" applyFont="1" applyFill="1" applyBorder="1"/>
    <xf numFmtId="165" fontId="113" fillId="25" borderId="15" xfId="310" applyNumberFormat="1" applyFont="1" applyFill="1" applyBorder="1" applyAlignment="1" applyProtection="1">
      <alignment horizontal="center"/>
    </xf>
    <xf numFmtId="165" fontId="113" fillId="25" borderId="14" xfId="310" applyNumberFormat="1" applyFont="1" applyFill="1" applyBorder="1" applyAlignment="1" applyProtection="1">
      <alignment horizontal="center"/>
    </xf>
    <xf numFmtId="175" fontId="77" fillId="25" borderId="10" xfId="310" applyNumberFormat="1" applyFont="1" applyFill="1" applyBorder="1" applyProtection="1"/>
    <xf numFmtId="175" fontId="77" fillId="25" borderId="14" xfId="310" applyNumberFormat="1" applyFont="1" applyFill="1" applyBorder="1" applyProtection="1"/>
    <xf numFmtId="179" fontId="77" fillId="25" borderId="18" xfId="310" applyNumberFormat="1" applyFont="1" applyFill="1" applyBorder="1" applyAlignment="1" applyProtection="1">
      <alignment vertical="center"/>
    </xf>
    <xf numFmtId="175" fontId="79" fillId="25" borderId="36" xfId="310" applyNumberFormat="1" applyFont="1" applyFill="1" applyBorder="1" applyProtection="1"/>
    <xf numFmtId="165" fontId="68" fillId="25" borderId="29" xfId="310" applyNumberFormat="1" applyFont="1" applyFill="1" applyBorder="1" applyAlignment="1" applyProtection="1">
      <alignment horizontal="center"/>
    </xf>
    <xf numFmtId="165" fontId="68" fillId="25" borderId="29" xfId="310" applyNumberFormat="1" applyFont="1" applyFill="1" applyBorder="1" applyAlignment="1" applyProtection="1">
      <alignment horizontal="left"/>
    </xf>
    <xf numFmtId="179" fontId="118" fillId="0" borderId="36" xfId="310" applyNumberFormat="1" applyFont="1" applyFill="1" applyBorder="1" applyAlignment="1">
      <alignment vertical="center"/>
    </xf>
    <xf numFmtId="179" fontId="118" fillId="0" borderId="29" xfId="310" applyNumberFormat="1" applyFont="1" applyFill="1" applyBorder="1" applyAlignment="1">
      <alignment vertical="center"/>
    </xf>
    <xf numFmtId="179" fontId="114" fillId="25" borderId="37" xfId="326" applyNumberFormat="1" applyFont="1" applyFill="1" applyBorder="1" applyAlignment="1">
      <alignment vertical="center"/>
    </xf>
    <xf numFmtId="0" fontId="68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0" fillId="25" borderId="0" xfId="0" applyFont="1" applyFill="1"/>
    <xf numFmtId="167" fontId="67" fillId="0" borderId="23" xfId="449" applyNumberFormat="1" applyFont="1" applyFill="1" applyBorder="1" applyAlignment="1">
      <alignment horizontal="right"/>
    </xf>
    <xf numFmtId="0" fontId="122" fillId="0" borderId="18" xfId="0" quotePrefix="1" applyFont="1" applyBorder="1" applyAlignment="1" applyProtection="1">
      <alignment horizontal="center" vertical="center"/>
      <protection locked="0" hidden="1"/>
    </xf>
    <xf numFmtId="184" fontId="68" fillId="0" borderId="68" xfId="339" applyNumberFormat="1" applyFont="1" applyFill="1" applyBorder="1" applyProtection="1"/>
    <xf numFmtId="166" fontId="122" fillId="0" borderId="10" xfId="0" applyNumberFormat="1" applyFont="1" applyFill="1" applyBorder="1" applyAlignment="1" applyProtection="1">
      <alignment vertical="center"/>
      <protection locked="0" hidden="1"/>
    </xf>
    <xf numFmtId="166" fontId="122" fillId="0" borderId="15" xfId="0" applyNumberFormat="1" applyFont="1" applyFill="1" applyBorder="1" applyAlignment="1" applyProtection="1">
      <alignment vertical="center"/>
      <protection locked="0" hidden="1"/>
    </xf>
    <xf numFmtId="166" fontId="122" fillId="0" borderId="18" xfId="0" applyNumberFormat="1" applyFont="1" applyFill="1" applyBorder="1" applyAlignment="1" applyProtection="1">
      <alignment vertical="center"/>
      <protection locked="0" hidden="1"/>
    </xf>
    <xf numFmtId="166" fontId="122" fillId="0" borderId="20" xfId="0" applyNumberFormat="1" applyFont="1" applyFill="1" applyBorder="1" applyAlignment="1" applyProtection="1">
      <alignment vertical="center"/>
      <protection locked="0" hidden="1"/>
    </xf>
    <xf numFmtId="166" fontId="121" fillId="0" borderId="18" xfId="0" applyNumberFormat="1" applyFont="1" applyFill="1" applyBorder="1" applyAlignment="1" applyProtection="1">
      <alignment vertical="center"/>
      <protection locked="0" hidden="1"/>
    </xf>
    <xf numFmtId="166" fontId="121" fillId="0" borderId="20" xfId="0" applyNumberFormat="1" applyFont="1" applyFill="1" applyBorder="1" applyAlignment="1" applyProtection="1">
      <alignment vertical="center"/>
      <protection locked="0" hidden="1"/>
    </xf>
    <xf numFmtId="166" fontId="122" fillId="0" borderId="23" xfId="0" applyNumberFormat="1" applyFont="1" applyFill="1" applyBorder="1" applyAlignment="1" applyProtection="1">
      <alignment vertical="center"/>
      <protection locked="0" hidden="1"/>
    </xf>
    <xf numFmtId="166" fontId="122" fillId="0" borderId="36" xfId="0" applyNumberFormat="1" applyFont="1" applyFill="1" applyBorder="1" applyAlignment="1" applyProtection="1">
      <alignment vertical="center"/>
      <protection locked="0" hidden="1"/>
    </xf>
    <xf numFmtId="183" fontId="67" fillId="0" borderId="14" xfId="487" applyNumberFormat="1" applyFont="1" applyFill="1" applyBorder="1" applyAlignment="1">
      <alignment horizontal="right"/>
    </xf>
    <xf numFmtId="166" fontId="67" fillId="0" borderId="14" xfId="449" applyNumberFormat="1" applyFont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83" fontId="68" fillId="0" borderId="35" xfId="449" applyNumberFormat="1" applyFont="1" applyFill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83" fontId="110" fillId="0" borderId="35" xfId="449" applyNumberFormat="1" applyFont="1" applyFill="1" applyBorder="1" applyAlignment="1">
      <alignment horizontal="right"/>
    </xf>
    <xf numFmtId="183" fontId="68" fillId="0" borderId="0" xfId="449" applyNumberFormat="1" applyFont="1" applyFill="1" applyAlignment="1">
      <alignment horizontal="right"/>
    </xf>
    <xf numFmtId="187" fontId="68" fillId="0" borderId="18" xfId="449" applyNumberFormat="1" applyFont="1" applyFill="1" applyBorder="1" applyAlignment="1">
      <alignment horizontal="right"/>
    </xf>
    <xf numFmtId="187" fontId="68" fillId="0" borderId="35" xfId="449" applyNumberFormat="1" applyFont="1" applyFill="1" applyBorder="1" applyAlignment="1">
      <alignment horizontal="right"/>
    </xf>
    <xf numFmtId="183" fontId="68" fillId="0" borderId="37" xfId="449" applyNumberFormat="1" applyFont="1" applyFill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56" fillId="0" borderId="0" xfId="449" applyFont="1" applyFill="1" applyBorder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150" fillId="0" borderId="0" xfId="452" applyFont="1" applyFill="1" applyBorder="1" applyAlignment="1">
      <alignment horizontal="center" vertical="center"/>
    </xf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4" fontId="150" fillId="0" borderId="0" xfId="452" applyNumberFormat="1" applyFont="1" applyFill="1" applyBorder="1" applyAlignment="1">
      <alignment horizontal="center" vertical="center"/>
    </xf>
    <xf numFmtId="4" fontId="151" fillId="0" borderId="0" xfId="452" applyNumberFormat="1" applyFont="1" applyFill="1" applyBorder="1" applyAlignment="1">
      <alignment horizontal="center" vertical="center"/>
    </xf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167" fontId="56" fillId="0" borderId="0" xfId="449" applyNumberFormat="1" applyFont="1" applyFill="1"/>
    <xf numFmtId="0" fontId="99" fillId="0" borderId="0" xfId="452"/>
    <xf numFmtId="0" fontId="99" fillId="0" borderId="0" xfId="452" applyFill="1"/>
    <xf numFmtId="3" fontId="152" fillId="0" borderId="0" xfId="452" applyNumberFormat="1" applyFont="1" applyBorder="1" applyAlignment="1">
      <alignment horizontal="left" vertical="top" wrapText="1"/>
    </xf>
    <xf numFmtId="3" fontId="152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91" fillId="0" borderId="29" xfId="452" applyNumberFormat="1" applyFont="1" applyBorder="1" applyAlignment="1">
      <alignment horizontal="center" vertical="top" wrapText="1"/>
    </xf>
    <xf numFmtId="3" fontId="152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52" fillId="25" borderId="42" xfId="452" applyNumberFormat="1" applyFont="1" applyFill="1" applyBorder="1" applyAlignment="1">
      <alignment horizontal="center" vertical="center" wrapText="1"/>
    </xf>
    <xf numFmtId="3" fontId="152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53" fillId="25" borderId="42" xfId="452" applyNumberFormat="1" applyFont="1" applyFill="1" applyBorder="1" applyAlignment="1">
      <alignment horizontal="center" vertical="center" wrapText="1"/>
    </xf>
    <xf numFmtId="49" fontId="153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153" fillId="0" borderId="42" xfId="452" applyFont="1" applyFill="1" applyBorder="1" applyAlignment="1">
      <alignment horizontal="left" vertical="center" wrapText="1" indent="1"/>
    </xf>
    <xf numFmtId="189" fontId="153" fillId="25" borderId="15" xfId="452" applyNumberFormat="1" applyFont="1" applyFill="1" applyBorder="1" applyAlignment="1">
      <alignment horizontal="center" vertical="center"/>
    </xf>
    <xf numFmtId="189" fontId="153" fillId="25" borderId="42" xfId="452" applyNumberFormat="1" applyFont="1" applyFill="1" applyBorder="1" applyAlignment="1">
      <alignment horizontal="center" vertical="center" wrapText="1"/>
    </xf>
    <xf numFmtId="166" fontId="153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9" fontId="153" fillId="25" borderId="42" xfId="452" applyNumberFormat="1" applyFont="1" applyFill="1" applyBorder="1" applyAlignment="1">
      <alignment horizontal="center" vertical="center"/>
    </xf>
    <xf numFmtId="0" fontId="154" fillId="0" borderId="69" xfId="452" applyFont="1" applyFill="1" applyBorder="1" applyAlignment="1">
      <alignment horizontal="center" vertical="center" wrapText="1"/>
    </xf>
    <xf numFmtId="189" fontId="154" fillId="0" borderId="69" xfId="452" applyNumberFormat="1" applyFont="1" applyBorder="1" applyAlignment="1">
      <alignment horizontal="center" vertical="center"/>
    </xf>
    <xf numFmtId="166" fontId="154" fillId="0" borderId="69" xfId="453" applyNumberFormat="1" applyFont="1" applyBorder="1" applyAlignment="1">
      <alignment horizontal="center" vertical="center"/>
    </xf>
    <xf numFmtId="0" fontId="153" fillId="0" borderId="23" xfId="3346" applyFont="1" applyFill="1" applyBorder="1" applyAlignment="1">
      <alignment horizontal="left" vertical="center" wrapText="1" indent="1"/>
    </xf>
    <xf numFmtId="178" fontId="153" fillId="25" borderId="23" xfId="3346" applyNumberFormat="1" applyFont="1" applyFill="1" applyBorder="1" applyAlignment="1">
      <alignment horizontal="center" vertical="center"/>
    </xf>
    <xf numFmtId="189" fontId="153" fillId="25" borderId="23" xfId="452" applyNumberFormat="1" applyFont="1" applyFill="1" applyBorder="1" applyAlignment="1">
      <alignment horizontal="center" vertical="center" wrapText="1"/>
    </xf>
    <xf numFmtId="166" fontId="153" fillId="25" borderId="23" xfId="453" applyNumberFormat="1" applyFont="1" applyFill="1" applyBorder="1" applyAlignment="1">
      <alignment horizontal="center" vertical="center"/>
    </xf>
    <xf numFmtId="0" fontId="153" fillId="0" borderId="42" xfId="3346" applyFont="1" applyFill="1" applyBorder="1" applyAlignment="1">
      <alignment horizontal="left" vertical="center" wrapText="1" indent="1"/>
    </xf>
    <xf numFmtId="178" fontId="153" fillId="25" borderId="42" xfId="3346" applyNumberFormat="1" applyFont="1" applyFill="1" applyBorder="1" applyAlignment="1">
      <alignment horizontal="center" vertical="center"/>
    </xf>
    <xf numFmtId="166" fontId="153" fillId="25" borderId="42" xfId="453" applyNumberFormat="1" applyFont="1" applyFill="1" applyBorder="1" applyAlignment="1">
      <alignment horizontal="center" vertical="center"/>
    </xf>
    <xf numFmtId="0" fontId="153" fillId="0" borderId="70" xfId="3346" applyFont="1" applyFill="1" applyBorder="1" applyAlignment="1">
      <alignment horizontal="left" vertical="center" wrapText="1" indent="1"/>
    </xf>
    <xf numFmtId="178" fontId="153" fillId="25" borderId="70" xfId="3346" applyNumberFormat="1" applyFont="1" applyFill="1" applyBorder="1" applyAlignment="1">
      <alignment horizontal="center" vertical="center"/>
    </xf>
    <xf numFmtId="189" fontId="153" fillId="25" borderId="70" xfId="452" applyNumberFormat="1" applyFont="1" applyFill="1" applyBorder="1" applyAlignment="1">
      <alignment horizontal="center" vertical="center" wrapText="1"/>
    </xf>
    <xf numFmtId="166" fontId="153" fillId="25" borderId="70" xfId="453" applyNumberFormat="1" applyFont="1" applyFill="1" applyBorder="1" applyAlignment="1">
      <alignment horizontal="center" vertical="center"/>
    </xf>
    <xf numFmtId="166" fontId="154" fillId="25" borderId="69" xfId="452" applyNumberFormat="1" applyFont="1" applyFill="1" applyBorder="1" applyAlignment="1">
      <alignment horizontal="center" vertical="center"/>
    </xf>
    <xf numFmtId="0" fontId="153" fillId="25" borderId="71" xfId="465" applyFont="1" applyFill="1" applyBorder="1" applyAlignment="1">
      <alignment horizontal="left" vertical="center" wrapText="1" indent="1"/>
    </xf>
    <xf numFmtId="189" fontId="154" fillId="0" borderId="71" xfId="452" applyNumberFormat="1" applyFont="1" applyBorder="1" applyAlignment="1">
      <alignment horizontal="center" vertical="center"/>
    </xf>
    <xf numFmtId="189" fontId="153" fillId="0" borderId="71" xfId="452" applyNumberFormat="1" applyFont="1" applyBorder="1" applyAlignment="1">
      <alignment horizontal="center" vertical="center"/>
    </xf>
    <xf numFmtId="166" fontId="68" fillId="25" borderId="71" xfId="453" applyNumberFormat="1" applyFont="1" applyFill="1" applyBorder="1" applyAlignment="1">
      <alignment horizontal="center" vertical="center"/>
    </xf>
    <xf numFmtId="0" fontId="154" fillId="25" borderId="71" xfId="452" applyFont="1" applyFill="1" applyBorder="1" applyAlignment="1">
      <alignment horizontal="center" vertical="center" wrapText="1"/>
    </xf>
    <xf numFmtId="189" fontId="153" fillId="0" borderId="23" xfId="452" applyNumberFormat="1" applyFont="1" applyBorder="1" applyAlignment="1">
      <alignment horizontal="center" vertical="center"/>
    </xf>
    <xf numFmtId="189" fontId="155" fillId="25" borderId="23" xfId="452" applyNumberFormat="1" applyFont="1" applyFill="1" applyBorder="1" applyAlignment="1">
      <alignment horizontal="center" vertical="center" wrapText="1"/>
    </xf>
    <xf numFmtId="166" fontId="155" fillId="25" borderId="23" xfId="453" applyNumberFormat="1" applyFont="1" applyFill="1" applyBorder="1" applyAlignment="1">
      <alignment horizontal="center" vertical="center"/>
    </xf>
    <xf numFmtId="189" fontId="153" fillId="0" borderId="42" xfId="452" applyNumberFormat="1" applyFont="1" applyBorder="1" applyAlignment="1">
      <alignment horizontal="center" vertical="center"/>
    </xf>
    <xf numFmtId="0" fontId="153" fillId="0" borderId="70" xfId="452" applyFont="1" applyFill="1" applyBorder="1" applyAlignment="1">
      <alignment horizontal="left" vertical="center" wrapText="1" indent="1"/>
    </xf>
    <xf numFmtId="189" fontId="153" fillId="0" borderId="70" xfId="452" applyNumberFormat="1" applyFont="1" applyBorder="1" applyAlignment="1">
      <alignment horizontal="center" vertical="center"/>
    </xf>
    <xf numFmtId="166" fontId="153" fillId="0" borderId="70" xfId="453" applyNumberFormat="1" applyFont="1" applyBorder="1" applyAlignment="1">
      <alignment horizontal="center" vertical="center"/>
    </xf>
    <xf numFmtId="3" fontId="154" fillId="0" borderId="69" xfId="452" applyNumberFormat="1" applyFont="1" applyFill="1" applyBorder="1" applyAlignment="1">
      <alignment horizontal="center" vertical="center" wrapText="1"/>
    </xf>
    <xf numFmtId="189" fontId="154" fillId="25" borderId="69" xfId="452" applyNumberFormat="1" applyFont="1" applyFill="1" applyBorder="1" applyAlignment="1">
      <alignment horizontal="center" vertical="center"/>
    </xf>
    <xf numFmtId="166" fontId="154" fillId="0" borderId="69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154" fillId="0" borderId="0" xfId="452" applyNumberFormat="1" applyFont="1" applyBorder="1" applyAlignment="1">
      <alignment horizontal="center" vertical="center"/>
    </xf>
    <xf numFmtId="3" fontId="68" fillId="0" borderId="0" xfId="452" applyNumberFormat="1" applyFont="1" applyBorder="1" applyAlignment="1">
      <alignment horizontal="right" vertical="top" wrapText="1" indent="2"/>
    </xf>
    <xf numFmtId="167" fontId="156" fillId="0" borderId="0" xfId="455" applyNumberFormat="1" applyFont="1" applyFill="1" applyAlignment="1"/>
    <xf numFmtId="167" fontId="157" fillId="0" borderId="0" xfId="3346" applyNumberFormat="1" applyFont="1" applyFill="1" applyAlignment="1">
      <alignment horizontal="center"/>
    </xf>
    <xf numFmtId="167" fontId="157" fillId="0" borderId="0" xfId="3346" applyNumberFormat="1" applyFont="1" applyFill="1" applyBorder="1" applyAlignment="1">
      <alignment horizontal="left"/>
    </xf>
    <xf numFmtId="167" fontId="157" fillId="0" borderId="0" xfId="3346" applyNumberFormat="1" applyFont="1" applyFill="1" applyAlignment="1">
      <alignment horizontal="left" indent="1"/>
    </xf>
    <xf numFmtId="167" fontId="157" fillId="0" borderId="0" xfId="3346" applyNumberFormat="1" applyFont="1" applyFill="1" applyAlignment="1">
      <alignment horizontal="right" vertical="center"/>
    </xf>
    <xf numFmtId="178" fontId="158" fillId="0" borderId="0" xfId="3346" applyNumberFormat="1" applyFont="1" applyFill="1" applyAlignment="1">
      <alignment horizontal="right" vertical="center"/>
    </xf>
    <xf numFmtId="4" fontId="158" fillId="0" borderId="0" xfId="3346" applyNumberFormat="1" applyFont="1" applyFill="1" applyAlignment="1">
      <alignment horizontal="right" vertical="center"/>
    </xf>
    <xf numFmtId="43" fontId="158" fillId="0" borderId="0" xfId="3346" applyNumberFormat="1" applyFont="1" applyFill="1" applyAlignment="1">
      <alignment horizontal="center" vertical="center"/>
    </xf>
    <xf numFmtId="0" fontId="158" fillId="0" borderId="0" xfId="3346" applyFont="1" applyFill="1" applyAlignment="1">
      <alignment horizontal="center" vertical="center"/>
    </xf>
    <xf numFmtId="0" fontId="115" fillId="0" borderId="0" xfId="456" applyFont="1" applyFill="1"/>
    <xf numFmtId="167" fontId="161" fillId="0" borderId="0" xfId="3346" applyNumberFormat="1" applyFont="1" applyFill="1" applyBorder="1" applyAlignment="1">
      <alignment horizontal="center" wrapText="1"/>
    </xf>
    <xf numFmtId="167" fontId="157" fillId="0" borderId="0" xfId="3346" applyNumberFormat="1" applyFont="1" applyFill="1" applyBorder="1" applyAlignment="1">
      <alignment horizontal="center"/>
    </xf>
    <xf numFmtId="167" fontId="157" fillId="0" borderId="0" xfId="3346" applyNumberFormat="1" applyFont="1" applyFill="1" applyBorder="1" applyAlignment="1">
      <alignment horizontal="left" indent="1"/>
    </xf>
    <xf numFmtId="167" fontId="162" fillId="0" borderId="42" xfId="456" applyNumberFormat="1" applyFont="1" applyFill="1" applyBorder="1" applyAlignment="1">
      <alignment horizontal="center" vertical="center"/>
    </xf>
    <xf numFmtId="4" fontId="162" fillId="0" borderId="42" xfId="456" applyNumberFormat="1" applyFont="1" applyFill="1" applyBorder="1" applyAlignment="1">
      <alignment horizontal="center" vertical="center" wrapText="1"/>
    </xf>
    <xf numFmtId="178" fontId="162" fillId="0" borderId="42" xfId="456" applyNumberFormat="1" applyFont="1" applyFill="1" applyBorder="1" applyAlignment="1">
      <alignment horizontal="center" vertical="center" wrapText="1"/>
    </xf>
    <xf numFmtId="20" fontId="162" fillId="0" borderId="42" xfId="456" quotePrefix="1" applyNumberFormat="1" applyFont="1" applyFill="1" applyBorder="1" applyAlignment="1">
      <alignment horizontal="center" vertical="center" wrapText="1"/>
    </xf>
    <xf numFmtId="0" fontId="162" fillId="0" borderId="76" xfId="456" quotePrefix="1" applyFont="1" applyFill="1" applyBorder="1" applyAlignment="1">
      <alignment horizontal="center" vertical="center" wrapText="1"/>
    </xf>
    <xf numFmtId="0" fontId="115" fillId="0" borderId="0" xfId="456" applyFont="1" applyFill="1" applyAlignment="1">
      <alignment horizontal="center" vertical="center"/>
    </xf>
    <xf numFmtId="167" fontId="157" fillId="0" borderId="79" xfId="3346" quotePrefix="1" applyNumberFormat="1" applyFont="1" applyFill="1" applyBorder="1" applyAlignment="1">
      <alignment horizontal="center" vertical="center"/>
    </xf>
    <xf numFmtId="49" fontId="157" fillId="0" borderId="80" xfId="3346" quotePrefix="1" applyNumberFormat="1" applyFont="1" applyFill="1" applyBorder="1" applyAlignment="1">
      <alignment horizontal="center" vertical="center"/>
    </xf>
    <xf numFmtId="49" fontId="157" fillId="0" borderId="80" xfId="3346" applyNumberFormat="1" applyFont="1" applyFill="1" applyBorder="1" applyAlignment="1">
      <alignment horizontal="left" vertical="center"/>
    </xf>
    <xf numFmtId="0" fontId="157" fillId="0" borderId="80" xfId="3346" applyFont="1" applyFill="1" applyBorder="1" applyAlignment="1">
      <alignment horizontal="left" vertical="center" wrapText="1"/>
    </xf>
    <xf numFmtId="178" fontId="157" fillId="0" borderId="80" xfId="3346" applyNumberFormat="1" applyFont="1" applyFill="1" applyBorder="1" applyAlignment="1">
      <alignment vertical="center"/>
    </xf>
    <xf numFmtId="178" fontId="157" fillId="0" borderId="80" xfId="456" applyNumberFormat="1" applyFont="1" applyFill="1" applyBorder="1" applyAlignment="1">
      <alignment horizontal="right" vertical="center"/>
    </xf>
    <xf numFmtId="178" fontId="157" fillId="0" borderId="81" xfId="3346" applyNumberFormat="1" applyFont="1" applyFill="1" applyBorder="1" applyAlignment="1">
      <alignment vertical="center"/>
    </xf>
    <xf numFmtId="166" fontId="157" fillId="0" borderId="73" xfId="456" applyNumberFormat="1" applyFont="1" applyFill="1" applyBorder="1" applyAlignment="1">
      <alignment horizontal="right" vertical="center"/>
    </xf>
    <xf numFmtId="166" fontId="157" fillId="0" borderId="74" xfId="456" applyNumberFormat="1" applyFont="1" applyFill="1" applyBorder="1" applyAlignment="1">
      <alignment horizontal="right" vertical="center"/>
    </xf>
    <xf numFmtId="49" fontId="157" fillId="0" borderId="81" xfId="3346" quotePrefix="1" applyNumberFormat="1" applyFont="1" applyFill="1" applyBorder="1" applyAlignment="1">
      <alignment horizontal="center" vertical="center"/>
    </xf>
    <xf numFmtId="49" fontId="157" fillId="0" borderId="81" xfId="3346" applyNumberFormat="1" applyFont="1" applyFill="1" applyBorder="1" applyAlignment="1">
      <alignment horizontal="left" vertical="center"/>
    </xf>
    <xf numFmtId="0" fontId="157" fillId="0" borderId="81" xfId="3346" applyFont="1" applyFill="1" applyBorder="1" applyAlignment="1">
      <alignment horizontal="left" vertical="center" wrapText="1"/>
    </xf>
    <xf numFmtId="178" fontId="157" fillId="0" borderId="81" xfId="456" applyNumberFormat="1" applyFont="1" applyFill="1" applyBorder="1" applyAlignment="1">
      <alignment horizontal="right" vertical="center"/>
    </xf>
    <xf numFmtId="178" fontId="157" fillId="0" borderId="73" xfId="3346" applyNumberFormat="1" applyFont="1" applyFill="1" applyBorder="1" applyAlignment="1">
      <alignment vertical="center"/>
    </xf>
    <xf numFmtId="178" fontId="157" fillId="0" borderId="84" xfId="3346" applyNumberFormat="1" applyFont="1" applyFill="1" applyBorder="1" applyAlignment="1">
      <alignment vertical="center"/>
    </xf>
    <xf numFmtId="178" fontId="157" fillId="0" borderId="20" xfId="3346" applyNumberFormat="1" applyFont="1" applyFill="1" applyBorder="1" applyAlignment="1">
      <alignment vertical="center"/>
    </xf>
    <xf numFmtId="166" fontId="157" fillId="0" borderId="23" xfId="456" applyNumberFormat="1" applyFont="1" applyFill="1" applyBorder="1" applyAlignment="1">
      <alignment horizontal="right" vertical="center"/>
    </xf>
    <xf numFmtId="166" fontId="157" fillId="0" borderId="76" xfId="456" applyNumberFormat="1" applyFont="1" applyFill="1" applyBorder="1" applyAlignment="1">
      <alignment horizontal="right" vertical="center"/>
    </xf>
    <xf numFmtId="190" fontId="165" fillId="0" borderId="73" xfId="453" applyNumberFormat="1" applyFont="1" applyFill="1" applyBorder="1" applyAlignment="1">
      <alignment horizontal="right" vertical="center"/>
    </xf>
    <xf numFmtId="190" fontId="165" fillId="0" borderId="74" xfId="453" applyNumberFormat="1" applyFont="1" applyFill="1" applyBorder="1" applyAlignment="1">
      <alignment horizontal="right" vertical="center"/>
    </xf>
    <xf numFmtId="178" fontId="157" fillId="0" borderId="85" xfId="3346" applyNumberFormat="1" applyFont="1" applyFill="1" applyBorder="1" applyAlignment="1">
      <alignment vertical="center"/>
    </xf>
    <xf numFmtId="166" fontId="157" fillId="0" borderId="85" xfId="456" applyNumberFormat="1" applyFont="1" applyFill="1" applyBorder="1" applyAlignment="1">
      <alignment horizontal="right" vertical="center"/>
    </xf>
    <xf numFmtId="166" fontId="157" fillId="0" borderId="86" xfId="456" applyNumberFormat="1" applyFont="1" applyFill="1" applyBorder="1" applyAlignment="1">
      <alignment horizontal="right" vertical="center"/>
    </xf>
    <xf numFmtId="167" fontId="157" fillId="0" borderId="87" xfId="3346" quotePrefix="1" applyNumberFormat="1" applyFont="1" applyFill="1" applyBorder="1" applyAlignment="1">
      <alignment horizontal="center" vertical="center"/>
    </xf>
    <xf numFmtId="49" fontId="157" fillId="0" borderId="20" xfId="3346" quotePrefix="1" applyNumberFormat="1" applyFont="1" applyFill="1" applyBorder="1" applyAlignment="1">
      <alignment horizontal="center" vertical="center"/>
    </xf>
    <xf numFmtId="49" fontId="157" fillId="0" borderId="20" xfId="3346" applyNumberFormat="1" applyFont="1" applyFill="1" applyBorder="1" applyAlignment="1">
      <alignment horizontal="left" vertical="center"/>
    </xf>
    <xf numFmtId="178" fontId="157" fillId="0" borderId="20" xfId="456" applyNumberFormat="1" applyFont="1" applyFill="1" applyBorder="1" applyAlignment="1">
      <alignment horizontal="right" vertical="center"/>
    </xf>
    <xf numFmtId="166" fontId="157" fillId="0" borderId="20" xfId="456" applyNumberFormat="1" applyFont="1" applyFill="1" applyBorder="1" applyAlignment="1">
      <alignment horizontal="right" vertical="center"/>
    </xf>
    <xf numFmtId="166" fontId="157" fillId="0" borderId="88" xfId="456" applyNumberFormat="1" applyFont="1" applyFill="1" applyBorder="1" applyAlignment="1">
      <alignment horizontal="right" vertical="center"/>
    </xf>
    <xf numFmtId="166" fontId="157" fillId="0" borderId="80" xfId="456" applyNumberFormat="1" applyFont="1" applyFill="1" applyBorder="1" applyAlignment="1">
      <alignment horizontal="right" vertical="center"/>
    </xf>
    <xf numFmtId="166" fontId="157" fillId="0" borderId="89" xfId="456" applyNumberFormat="1" applyFont="1" applyFill="1" applyBorder="1" applyAlignment="1">
      <alignment horizontal="right" vertical="center"/>
    </xf>
    <xf numFmtId="166" fontId="157" fillId="0" borderId="90" xfId="456" applyNumberFormat="1" applyFont="1" applyFill="1" applyBorder="1" applyAlignment="1">
      <alignment horizontal="right" vertical="center"/>
    </xf>
    <xf numFmtId="178" fontId="157" fillId="0" borderId="73" xfId="3346" applyNumberFormat="1" applyFont="1" applyFill="1" applyBorder="1" applyAlignment="1">
      <alignment vertical="center" wrapText="1"/>
    </xf>
    <xf numFmtId="178" fontId="157" fillId="0" borderId="84" xfId="3346" applyNumberFormat="1" applyFont="1" applyFill="1" applyBorder="1" applyAlignment="1">
      <alignment vertical="center" wrapText="1"/>
    </xf>
    <xf numFmtId="166" fontId="157" fillId="0" borderId="84" xfId="456" applyNumberFormat="1" applyFont="1" applyFill="1" applyBorder="1" applyAlignment="1">
      <alignment horizontal="right" vertical="center"/>
    </xf>
    <xf numFmtId="166" fontId="157" fillId="0" borderId="91" xfId="456" applyNumberFormat="1" applyFont="1" applyFill="1" applyBorder="1" applyAlignment="1">
      <alignment horizontal="right" vertical="center"/>
    </xf>
    <xf numFmtId="167" fontId="157" fillId="0" borderId="87" xfId="3346" quotePrefix="1" applyNumberFormat="1" applyFont="1" applyFill="1" applyBorder="1" applyAlignment="1">
      <alignment horizontal="center" vertical="center" wrapText="1"/>
    </xf>
    <xf numFmtId="178" fontId="157" fillId="0" borderId="20" xfId="3346" applyNumberFormat="1" applyFont="1" applyFill="1" applyBorder="1" applyAlignment="1">
      <alignment vertical="center" wrapText="1"/>
    </xf>
    <xf numFmtId="178" fontId="157" fillId="0" borderId="42" xfId="3346" applyNumberFormat="1" applyFont="1" applyFill="1" applyBorder="1" applyAlignment="1">
      <alignment vertical="center" wrapText="1"/>
    </xf>
    <xf numFmtId="166" fontId="157" fillId="0" borderId="42" xfId="456" applyNumberFormat="1" applyFont="1" applyFill="1" applyBorder="1" applyAlignment="1">
      <alignment horizontal="right" vertical="center"/>
    </xf>
    <xf numFmtId="178" fontId="157" fillId="0" borderId="15" xfId="3346" applyNumberFormat="1" applyFont="1" applyFill="1" applyBorder="1" applyAlignment="1">
      <alignment vertical="center" wrapText="1"/>
    </xf>
    <xf numFmtId="166" fontId="165" fillId="0" borderId="15" xfId="3347" applyNumberFormat="1" applyFont="1" applyFill="1" applyBorder="1" applyAlignment="1">
      <alignment horizontal="right" vertical="center"/>
    </xf>
    <xf numFmtId="166" fontId="165" fillId="0" borderId="78" xfId="3347" applyNumberFormat="1" applyFont="1" applyFill="1" applyBorder="1" applyAlignment="1">
      <alignment horizontal="right" vertical="center"/>
    </xf>
    <xf numFmtId="0" fontId="166" fillId="0" borderId="0" xfId="456" applyFont="1" applyFill="1" applyAlignment="1">
      <alignment horizontal="center" vertical="center"/>
    </xf>
    <xf numFmtId="0" fontId="158" fillId="0" borderId="0" xfId="3346" applyFont="1" applyFill="1"/>
    <xf numFmtId="0" fontId="158" fillId="26" borderId="0" xfId="3346" applyFont="1" applyFill="1"/>
    <xf numFmtId="166" fontId="157" fillId="0" borderId="15" xfId="456" applyNumberFormat="1" applyFont="1" applyFill="1" applyBorder="1" applyAlignment="1">
      <alignment horizontal="right" vertical="center"/>
    </xf>
    <xf numFmtId="166" fontId="157" fillId="0" borderId="78" xfId="456" applyNumberFormat="1" applyFont="1" applyFill="1" applyBorder="1" applyAlignment="1">
      <alignment horizontal="right" vertical="center"/>
    </xf>
    <xf numFmtId="178" fontId="157" fillId="0" borderId="23" xfId="3346" applyNumberFormat="1" applyFont="1" applyFill="1" applyBorder="1" applyAlignment="1">
      <alignment vertical="center" wrapText="1"/>
    </xf>
    <xf numFmtId="190" fontId="165" fillId="0" borderId="42" xfId="453" applyNumberFormat="1" applyFont="1" applyFill="1" applyBorder="1" applyAlignment="1">
      <alignment horizontal="right" vertical="center"/>
    </xf>
    <xf numFmtId="41" fontId="165" fillId="0" borderId="42" xfId="453" applyNumberFormat="1" applyFont="1" applyFill="1" applyBorder="1" applyAlignment="1">
      <alignment horizontal="right" vertical="center"/>
    </xf>
    <xf numFmtId="190" fontId="165" fillId="0" borderId="76" xfId="453" applyNumberFormat="1" applyFont="1" applyFill="1" applyBorder="1" applyAlignment="1">
      <alignment horizontal="right" vertical="center"/>
    </xf>
    <xf numFmtId="41" fontId="165" fillId="0" borderId="84" xfId="453" applyNumberFormat="1" applyFont="1" applyFill="1" applyBorder="1" applyAlignment="1">
      <alignment horizontal="right" vertical="center"/>
    </xf>
    <xf numFmtId="190" fontId="165" fillId="0" borderId="84" xfId="453" applyNumberFormat="1" applyFont="1" applyFill="1" applyBorder="1" applyAlignment="1">
      <alignment horizontal="right" vertical="center"/>
    </xf>
    <xf numFmtId="190" fontId="165" fillId="0" borderId="91" xfId="453" applyNumberFormat="1" applyFont="1" applyFill="1" applyBorder="1" applyAlignment="1">
      <alignment horizontal="right" vertical="center"/>
    </xf>
    <xf numFmtId="167" fontId="157" fillId="0" borderId="79" xfId="3346" quotePrefix="1" applyNumberFormat="1" applyFont="1" applyFill="1" applyBorder="1" applyAlignment="1">
      <alignment horizontal="center" vertical="center" wrapText="1"/>
    </xf>
    <xf numFmtId="167" fontId="157" fillId="0" borderId="80" xfId="3346" applyNumberFormat="1" applyFont="1" applyFill="1" applyBorder="1" applyAlignment="1">
      <alignment horizontal="center" vertical="center" wrapText="1"/>
    </xf>
    <xf numFmtId="178" fontId="157" fillId="0" borderId="80" xfId="3346" applyNumberFormat="1" applyFont="1" applyFill="1" applyBorder="1" applyAlignment="1">
      <alignment vertical="center" wrapText="1"/>
    </xf>
    <xf numFmtId="178" fontId="165" fillId="0" borderId="80" xfId="453" applyNumberFormat="1" applyFont="1" applyFill="1" applyBorder="1" applyAlignment="1">
      <alignment horizontal="right" vertical="center"/>
    </xf>
    <xf numFmtId="190" fontId="165" fillId="0" borderId="80" xfId="453" applyNumberFormat="1" applyFont="1" applyFill="1" applyBorder="1" applyAlignment="1">
      <alignment horizontal="right" vertical="center"/>
    </xf>
    <xf numFmtId="41" fontId="165" fillId="0" borderId="23" xfId="453" applyNumberFormat="1" applyFont="1" applyFill="1" applyBorder="1" applyAlignment="1">
      <alignment horizontal="right" vertical="center"/>
    </xf>
    <xf numFmtId="190" fontId="165" fillId="0" borderId="23" xfId="453" applyNumberFormat="1" applyFont="1" applyFill="1" applyBorder="1" applyAlignment="1">
      <alignment horizontal="right" vertical="center"/>
    </xf>
    <xf numFmtId="190" fontId="165" fillId="0" borderId="90" xfId="453" applyNumberFormat="1" applyFont="1" applyFill="1" applyBorder="1" applyAlignment="1">
      <alignment horizontal="right" vertical="center"/>
    </xf>
    <xf numFmtId="191" fontId="165" fillId="0" borderId="42" xfId="453" applyNumberFormat="1" applyFont="1" applyFill="1" applyBorder="1" applyAlignment="1">
      <alignment horizontal="right" vertical="center"/>
    </xf>
    <xf numFmtId="0" fontId="167" fillId="0" borderId="0" xfId="456" applyFont="1" applyFill="1" applyAlignment="1">
      <alignment vertical="top"/>
    </xf>
    <xf numFmtId="190" fontId="157" fillId="0" borderId="42" xfId="456" applyNumberFormat="1" applyFont="1" applyFill="1" applyBorder="1" applyAlignment="1">
      <alignment horizontal="right" vertical="center"/>
    </xf>
    <xf numFmtId="41" fontId="157" fillId="0" borderId="42" xfId="3346" applyNumberFormat="1" applyFont="1" applyFill="1" applyBorder="1" applyAlignment="1">
      <alignment vertical="center" wrapText="1"/>
    </xf>
    <xf numFmtId="0" fontId="157" fillId="0" borderId="73" xfId="3346" applyFont="1" applyFill="1" applyBorder="1" applyAlignment="1">
      <alignment vertical="center" wrapText="1"/>
    </xf>
    <xf numFmtId="178" fontId="157" fillId="0" borderId="42" xfId="3346" applyNumberFormat="1" applyFont="1" applyFill="1" applyBorder="1" applyAlignment="1">
      <alignment vertical="center"/>
    </xf>
    <xf numFmtId="178" fontId="157" fillId="0" borderId="15" xfId="3346" applyNumberFormat="1" applyFont="1" applyFill="1" applyBorder="1" applyAlignment="1">
      <alignment vertical="center"/>
    </xf>
    <xf numFmtId="0" fontId="157" fillId="0" borderId="42" xfId="3346" applyFont="1" applyFill="1" applyBorder="1" applyAlignment="1">
      <alignment vertical="center" wrapText="1"/>
    </xf>
    <xf numFmtId="41" fontId="157" fillId="0" borderId="42" xfId="3346" applyNumberFormat="1" applyFont="1" applyFill="1" applyBorder="1" applyAlignment="1">
      <alignment vertical="center"/>
    </xf>
    <xf numFmtId="167" fontId="157" fillId="0" borderId="81" xfId="3346" quotePrefix="1" applyNumberFormat="1" applyFont="1" applyFill="1" applyBorder="1" applyAlignment="1">
      <alignment horizontal="center" vertical="center"/>
    </xf>
    <xf numFmtId="167" fontId="157" fillId="0" borderId="81" xfId="3346" applyNumberFormat="1" applyFont="1" applyFill="1" applyBorder="1" applyAlignment="1">
      <alignment vertical="center" wrapText="1"/>
    </xf>
    <xf numFmtId="0" fontId="157" fillId="0" borderId="81" xfId="3346" applyFont="1" applyFill="1" applyBorder="1" applyAlignment="1">
      <alignment vertical="center" wrapText="1"/>
    </xf>
    <xf numFmtId="178" fontId="168" fillId="0" borderId="81" xfId="456" applyNumberFormat="1" applyFont="1" applyFill="1" applyBorder="1" applyAlignment="1">
      <alignment horizontal="right" vertical="center"/>
    </xf>
    <xf numFmtId="166" fontId="157" fillId="0" borderId="81" xfId="456" applyNumberFormat="1" applyFont="1" applyFill="1" applyBorder="1" applyAlignment="1">
      <alignment horizontal="right" vertical="center"/>
    </xf>
    <xf numFmtId="166" fontId="157" fillId="0" borderId="93" xfId="456" applyNumberFormat="1" applyFont="1" applyFill="1" applyBorder="1" applyAlignment="1">
      <alignment horizontal="right" vertical="center"/>
    </xf>
    <xf numFmtId="0" fontId="157" fillId="0" borderId="23" xfId="3346" applyFont="1" applyFill="1" applyBorder="1" applyAlignment="1">
      <alignment vertical="center" wrapText="1"/>
    </xf>
    <xf numFmtId="178" fontId="157" fillId="0" borderId="23" xfId="3346" applyNumberFormat="1" applyFont="1" applyFill="1" applyBorder="1" applyAlignment="1">
      <alignment vertical="center"/>
    </xf>
    <xf numFmtId="190" fontId="165" fillId="0" borderId="15" xfId="453" applyNumberFormat="1" applyFont="1" applyFill="1" applyBorder="1" applyAlignment="1">
      <alignment horizontal="right" vertical="center"/>
    </xf>
    <xf numFmtId="190" fontId="165" fillId="0" borderId="78" xfId="453" applyNumberFormat="1" applyFont="1" applyFill="1" applyBorder="1" applyAlignment="1">
      <alignment horizontal="right" vertical="center"/>
    </xf>
    <xf numFmtId="167" fontId="157" fillId="0" borderId="85" xfId="3346" quotePrefix="1" applyNumberFormat="1" applyFont="1" applyFill="1" applyBorder="1" applyAlignment="1">
      <alignment horizontal="center" vertical="center"/>
    </xf>
    <xf numFmtId="167" fontId="157" fillId="0" borderId="85" xfId="3346" applyNumberFormat="1" applyFont="1" applyFill="1" applyBorder="1" applyAlignment="1">
      <alignment horizontal="left" vertical="center"/>
    </xf>
    <xf numFmtId="0" fontId="157" fillId="0" borderId="85" xfId="3346" applyFont="1" applyFill="1" applyBorder="1" applyAlignment="1">
      <alignment horizontal="left" vertical="center" wrapText="1"/>
    </xf>
    <xf numFmtId="178" fontId="157" fillId="0" borderId="85" xfId="456" applyNumberFormat="1" applyFont="1" applyFill="1" applyBorder="1" applyAlignment="1">
      <alignment horizontal="right" vertical="center"/>
    </xf>
    <xf numFmtId="0" fontId="157" fillId="0" borderId="73" xfId="3346" quotePrefix="1" applyNumberFormat="1" applyFont="1" applyFill="1" applyBorder="1" applyAlignment="1">
      <alignment horizontal="center" vertical="center"/>
    </xf>
    <xf numFmtId="49" fontId="157" fillId="0" borderId="73" xfId="3346" applyNumberFormat="1" applyFont="1" applyFill="1" applyBorder="1" applyAlignment="1">
      <alignment vertical="center"/>
    </xf>
    <xf numFmtId="0" fontId="157" fillId="0" borderId="87" xfId="3346" applyFont="1" applyFill="1" applyBorder="1" applyAlignment="1">
      <alignment horizontal="center" vertical="center"/>
    </xf>
    <xf numFmtId="49" fontId="157" fillId="0" borderId="18" xfId="3346" applyNumberFormat="1" applyFont="1" applyFill="1" applyBorder="1" applyAlignment="1">
      <alignment horizontal="left" vertical="center" wrapText="1"/>
    </xf>
    <xf numFmtId="0" fontId="157" fillId="0" borderId="95" xfId="3346" applyFont="1" applyFill="1" applyBorder="1" applyAlignment="1">
      <alignment vertical="center" wrapText="1"/>
    </xf>
    <xf numFmtId="178" fontId="165" fillId="0" borderId="96" xfId="453" applyNumberFormat="1" applyFont="1" applyFill="1" applyBorder="1" applyAlignment="1">
      <alignment horizontal="right" vertical="center"/>
    </xf>
    <xf numFmtId="41" fontId="157" fillId="0" borderId="80" xfId="456" applyNumberFormat="1" applyFont="1" applyFill="1" applyBorder="1" applyAlignment="1">
      <alignment horizontal="right" vertical="center"/>
    </xf>
    <xf numFmtId="41" fontId="165" fillId="0" borderId="80" xfId="453" applyNumberFormat="1" applyFont="1" applyFill="1" applyBorder="1" applyAlignment="1">
      <alignment horizontal="right" vertical="center"/>
    </xf>
    <xf numFmtId="190" fontId="157" fillId="0" borderId="80" xfId="456" applyNumberFormat="1" applyFont="1" applyFill="1" applyBorder="1" applyAlignment="1">
      <alignment horizontal="right" vertical="center"/>
    </xf>
    <xf numFmtId="190" fontId="157" fillId="0" borderId="89" xfId="456" applyNumberFormat="1" applyFont="1" applyFill="1" applyBorder="1" applyAlignment="1">
      <alignment horizontal="right" vertical="center"/>
    </xf>
    <xf numFmtId="0" fontId="157" fillId="0" borderId="37" xfId="3346" applyFont="1" applyFill="1" applyBorder="1" applyAlignment="1">
      <alignment horizontal="left" vertical="center" wrapText="1"/>
    </xf>
    <xf numFmtId="0" fontId="157" fillId="0" borderId="14" xfId="3346" applyFont="1" applyFill="1" applyBorder="1" applyAlignment="1">
      <alignment horizontal="left" vertical="center" wrapText="1"/>
    </xf>
    <xf numFmtId="0" fontId="157" fillId="0" borderId="20" xfId="3346" quotePrefix="1" applyFont="1" applyFill="1" applyBorder="1" applyAlignment="1">
      <alignment horizontal="center" vertical="center"/>
    </xf>
    <xf numFmtId="0" fontId="157" fillId="0" borderId="20" xfId="3346" applyFont="1" applyFill="1" applyBorder="1" applyAlignment="1">
      <alignment vertical="center" wrapText="1"/>
    </xf>
    <xf numFmtId="178" fontId="165" fillId="0" borderId="20" xfId="453" applyNumberFormat="1" applyFont="1" applyFill="1" applyBorder="1" applyAlignment="1">
      <alignment horizontal="right" vertical="center"/>
    </xf>
    <xf numFmtId="0" fontId="157" fillId="0" borderId="84" xfId="3346" applyFont="1" applyFill="1" applyBorder="1" applyAlignment="1">
      <alignment vertical="center" wrapText="1"/>
    </xf>
    <xf numFmtId="178" fontId="165" fillId="0" borderId="84" xfId="453" applyNumberFormat="1" applyFont="1" applyFill="1" applyBorder="1" applyAlignment="1">
      <alignment horizontal="right" vertical="center"/>
    </xf>
    <xf numFmtId="0" fontId="157" fillId="0" borderId="79" xfId="3346" applyFont="1" applyFill="1" applyBorder="1" applyAlignment="1">
      <alignment horizontal="center" vertical="center"/>
    </xf>
    <xf numFmtId="0" fontId="157" fillId="0" borderId="80" xfId="3346" quotePrefix="1" applyFont="1" applyFill="1" applyBorder="1" applyAlignment="1">
      <alignment horizontal="center" vertical="center"/>
    </xf>
    <xf numFmtId="178" fontId="157" fillId="0" borderId="80" xfId="3346" applyNumberFormat="1" applyFont="1" applyFill="1" applyBorder="1" applyAlignment="1">
      <alignment horizontal="right" vertical="center"/>
    </xf>
    <xf numFmtId="189" fontId="157" fillId="0" borderId="80" xfId="456" applyNumberFormat="1" applyFont="1" applyFill="1" applyBorder="1" applyAlignment="1">
      <alignment horizontal="right" vertical="center"/>
    </xf>
    <xf numFmtId="190" fontId="165" fillId="0" borderId="96" xfId="453" applyNumberFormat="1" applyFont="1" applyFill="1" applyBorder="1" applyAlignment="1">
      <alignment horizontal="right" vertical="center"/>
    </xf>
    <xf numFmtId="178" fontId="157" fillId="0" borderId="20" xfId="3346" applyNumberFormat="1" applyFont="1" applyFill="1" applyBorder="1" applyAlignment="1">
      <alignment horizontal="right" vertical="center"/>
    </xf>
    <xf numFmtId="41" fontId="165" fillId="0" borderId="85" xfId="453" applyNumberFormat="1" applyFont="1" applyFill="1" applyBorder="1" applyAlignment="1">
      <alignment horizontal="right" vertical="center"/>
    </xf>
    <xf numFmtId="190" fontId="165" fillId="0" borderId="86" xfId="453" applyNumberFormat="1" applyFont="1" applyFill="1" applyBorder="1" applyAlignment="1">
      <alignment horizontal="right" vertical="center"/>
    </xf>
    <xf numFmtId="0" fontId="157" fillId="0" borderId="82" xfId="3346" applyFont="1" applyFill="1" applyBorder="1" applyAlignment="1">
      <alignment horizontal="center" vertical="center"/>
    </xf>
    <xf numFmtId="167" fontId="157" fillId="0" borderId="82" xfId="3346" applyNumberFormat="1" applyFont="1" applyFill="1" applyBorder="1" applyAlignment="1">
      <alignment horizontal="center" vertical="center"/>
    </xf>
    <xf numFmtId="167" fontId="157" fillId="0" borderId="79" xfId="3346" applyNumberFormat="1" applyFont="1" applyFill="1" applyBorder="1" applyAlignment="1">
      <alignment horizontal="center" vertical="center"/>
    </xf>
    <xf numFmtId="190" fontId="169" fillId="0" borderId="80" xfId="453" applyNumberFormat="1" applyFont="1" applyFill="1" applyBorder="1" applyAlignment="1">
      <alignment horizontal="right" vertical="center"/>
    </xf>
    <xf numFmtId="190" fontId="165" fillId="0" borderId="89" xfId="453" applyNumberFormat="1" applyFont="1" applyFill="1" applyBorder="1" applyAlignment="1">
      <alignment horizontal="right" vertical="center"/>
    </xf>
    <xf numFmtId="0" fontId="157" fillId="0" borderId="73" xfId="3346" quotePrefix="1" applyFont="1" applyFill="1" applyBorder="1" applyAlignment="1">
      <alignment vertical="center" wrapText="1"/>
    </xf>
    <xf numFmtId="190" fontId="169" fillId="0" borderId="73" xfId="453" applyNumberFormat="1" applyFont="1" applyFill="1" applyBorder="1" applyAlignment="1">
      <alignment horizontal="right" vertical="center"/>
    </xf>
    <xf numFmtId="0" fontId="157" fillId="0" borderId="15" xfId="3346" applyFont="1" applyFill="1" applyBorder="1" applyAlignment="1">
      <alignment vertical="center" wrapText="1"/>
    </xf>
    <xf numFmtId="190" fontId="169" fillId="0" borderId="15" xfId="453" applyNumberFormat="1" applyFont="1" applyFill="1" applyBorder="1" applyAlignment="1">
      <alignment horizontal="right" vertical="center"/>
    </xf>
    <xf numFmtId="49" fontId="157" fillId="0" borderId="20" xfId="3346" applyNumberFormat="1" applyFont="1" applyFill="1" applyBorder="1" applyAlignment="1">
      <alignment horizontal="left" vertical="center" wrapText="1"/>
    </xf>
    <xf numFmtId="49" fontId="157" fillId="0" borderId="81" xfId="3346" applyNumberFormat="1" applyFont="1" applyFill="1" applyBorder="1" applyAlignment="1">
      <alignment horizontal="left" vertical="center" wrapText="1"/>
    </xf>
    <xf numFmtId="178" fontId="157" fillId="0" borderId="81" xfId="3346" applyNumberFormat="1" applyFont="1" applyFill="1" applyBorder="1" applyAlignment="1">
      <alignment horizontal="right" vertical="center"/>
    </xf>
    <xf numFmtId="190" fontId="169" fillId="0" borderId="85" xfId="453" applyNumberFormat="1" applyFont="1" applyFill="1" applyBorder="1" applyAlignment="1">
      <alignment horizontal="right" vertical="center"/>
    </xf>
    <xf numFmtId="190" fontId="169" fillId="0" borderId="23" xfId="453" applyNumberFormat="1" applyFont="1" applyFill="1" applyBorder="1" applyAlignment="1">
      <alignment horizontal="right" vertical="center"/>
    </xf>
    <xf numFmtId="190" fontId="169" fillId="0" borderId="81" xfId="453" applyNumberFormat="1" applyFont="1" applyFill="1" applyBorder="1" applyAlignment="1">
      <alignment horizontal="right" vertical="center"/>
    </xf>
    <xf numFmtId="190" fontId="169" fillId="0" borderId="42" xfId="453" applyNumberFormat="1" applyFont="1" applyFill="1" applyBorder="1" applyAlignment="1">
      <alignment horizontal="right" vertical="center"/>
    </xf>
    <xf numFmtId="190" fontId="169" fillId="0" borderId="84" xfId="453" applyNumberFormat="1" applyFont="1" applyFill="1" applyBorder="1" applyAlignment="1">
      <alignment horizontal="right" vertical="center"/>
    </xf>
    <xf numFmtId="49" fontId="157" fillId="0" borderId="23" xfId="3346" quotePrefix="1" applyNumberFormat="1" applyFont="1" applyFill="1" applyBorder="1" applyAlignment="1">
      <alignment horizontal="center" vertical="center"/>
    </xf>
    <xf numFmtId="49" fontId="157" fillId="0" borderId="23" xfId="3346" applyNumberFormat="1" applyFont="1" applyFill="1" applyBorder="1" applyAlignment="1">
      <alignment horizontal="left" vertical="center" wrapText="1"/>
    </xf>
    <xf numFmtId="189" fontId="157" fillId="0" borderId="81" xfId="456" applyNumberFormat="1" applyFont="1" applyFill="1" applyBorder="1" applyAlignment="1">
      <alignment vertical="center"/>
    </xf>
    <xf numFmtId="190" fontId="165" fillId="0" borderId="81" xfId="453" applyNumberFormat="1" applyFont="1" applyFill="1" applyBorder="1" applyAlignment="1">
      <alignment horizontal="right" vertical="center"/>
    </xf>
    <xf numFmtId="49" fontId="157" fillId="0" borderId="80" xfId="3346" applyNumberFormat="1" applyFont="1" applyFill="1" applyBorder="1" applyAlignment="1">
      <alignment horizontal="left" vertical="center" wrapText="1"/>
    </xf>
    <xf numFmtId="190" fontId="165" fillId="0" borderId="20" xfId="453" applyNumberFormat="1" applyFont="1" applyFill="1" applyBorder="1" applyAlignment="1">
      <alignment horizontal="right" vertical="center"/>
    </xf>
    <xf numFmtId="49" fontId="157" fillId="0" borderId="85" xfId="3346" quotePrefix="1" applyNumberFormat="1" applyFont="1" applyFill="1" applyBorder="1" applyAlignment="1">
      <alignment horizontal="center" vertical="center"/>
    </xf>
    <xf numFmtId="49" fontId="157" fillId="0" borderId="85" xfId="3346" applyNumberFormat="1" applyFont="1" applyFill="1" applyBorder="1" applyAlignment="1">
      <alignment horizontal="left" vertical="center" wrapText="1"/>
    </xf>
    <xf numFmtId="167" fontId="157" fillId="0" borderId="79" xfId="3346" applyNumberFormat="1" applyFont="1" applyFill="1" applyBorder="1" applyAlignment="1">
      <alignment horizontal="center"/>
    </xf>
    <xf numFmtId="167" fontId="157" fillId="0" borderId="80" xfId="3346" applyNumberFormat="1" applyFont="1" applyFill="1" applyBorder="1" applyAlignment="1">
      <alignment horizontal="center"/>
    </xf>
    <xf numFmtId="167" fontId="157" fillId="0" borderId="80" xfId="3346" applyNumberFormat="1" applyFont="1" applyFill="1" applyBorder="1" applyAlignment="1">
      <alignment horizontal="left"/>
    </xf>
    <xf numFmtId="167" fontId="161" fillId="0" borderId="80" xfId="3346" applyNumberFormat="1" applyFont="1" applyFill="1" applyBorder="1" applyAlignment="1">
      <alignment horizontal="left" vertical="center" indent="1"/>
    </xf>
    <xf numFmtId="178" fontId="161" fillId="0" borderId="80" xfId="3346" applyNumberFormat="1" applyFont="1" applyFill="1" applyBorder="1" applyAlignment="1">
      <alignment vertical="center"/>
    </xf>
    <xf numFmtId="166" fontId="161" fillId="0" borderId="80" xfId="456" applyNumberFormat="1" applyFont="1" applyFill="1" applyBorder="1" applyAlignment="1">
      <alignment horizontal="right" vertical="center"/>
    </xf>
    <xf numFmtId="166" fontId="161" fillId="0" borderId="89" xfId="456" applyNumberFormat="1" applyFont="1" applyFill="1" applyBorder="1" applyAlignment="1">
      <alignment horizontal="right" vertical="center"/>
    </xf>
    <xf numFmtId="167" fontId="161" fillId="0" borderId="0" xfId="3346" applyNumberFormat="1" applyFont="1" applyFill="1" applyBorder="1" applyAlignment="1">
      <alignment horizontal="left" vertical="center" indent="1"/>
    </xf>
    <xf numFmtId="189" fontId="161" fillId="0" borderId="0" xfId="3346" applyNumberFormat="1" applyFont="1" applyFill="1" applyBorder="1" applyAlignment="1">
      <alignment horizontal="right" vertical="center"/>
    </xf>
    <xf numFmtId="166" fontId="161" fillId="0" borderId="0" xfId="456" applyNumberFormat="1" applyFont="1" applyFill="1" applyBorder="1" applyAlignment="1">
      <alignment horizontal="right" vertical="center"/>
    </xf>
    <xf numFmtId="190" fontId="165" fillId="0" borderId="0" xfId="453" applyNumberFormat="1" applyFont="1" applyFill="1" applyBorder="1" applyAlignment="1">
      <alignment horizontal="right" vertical="center"/>
    </xf>
    <xf numFmtId="0" fontId="141" fillId="0" borderId="0" xfId="456" applyFont="1" applyFill="1" applyAlignment="1">
      <alignment horizontal="right" vertical="top"/>
    </xf>
    <xf numFmtId="0" fontId="166" fillId="0" borderId="0" xfId="456" applyFont="1" applyFill="1" applyAlignment="1">
      <alignment horizontal="right" vertical="top"/>
    </xf>
    <xf numFmtId="0" fontId="115" fillId="0" borderId="0" xfId="456" applyFont="1" applyFill="1" applyAlignment="1">
      <alignment vertical="center"/>
    </xf>
    <xf numFmtId="167" fontId="115" fillId="0" borderId="0" xfId="3346" applyNumberFormat="1" applyFont="1" applyFill="1" applyBorder="1" applyAlignment="1">
      <alignment vertical="center" wrapText="1"/>
    </xf>
    <xf numFmtId="167" fontId="167" fillId="0" borderId="0" xfId="3346" applyNumberFormat="1" applyFont="1" applyFill="1" applyBorder="1" applyAlignment="1">
      <alignment vertical="center" wrapText="1"/>
    </xf>
    <xf numFmtId="188" fontId="170" fillId="0" borderId="0" xfId="3346" applyNumberFormat="1" applyFont="1" applyFill="1" applyBorder="1" applyAlignment="1">
      <alignment horizontal="right" vertical="center"/>
    </xf>
    <xf numFmtId="4" fontId="115" fillId="0" borderId="0" xfId="3346" applyNumberFormat="1" applyFont="1" applyFill="1" applyBorder="1" applyAlignment="1">
      <alignment horizontal="right" vertical="center" wrapText="1"/>
    </xf>
    <xf numFmtId="4" fontId="115" fillId="0" borderId="0" xfId="3346" applyNumberFormat="1" applyFont="1" applyFill="1" applyBorder="1" applyAlignment="1">
      <alignment vertical="center" wrapText="1"/>
    </xf>
    <xf numFmtId="167" fontId="115" fillId="0" borderId="0" xfId="3346" applyNumberFormat="1" applyFont="1" applyFill="1" applyBorder="1" applyAlignment="1">
      <alignment horizontal="right" vertical="center" wrapText="1"/>
    </xf>
    <xf numFmtId="0" fontId="115" fillId="0" borderId="0" xfId="456" applyFont="1" applyFill="1" applyAlignment="1">
      <alignment horizontal="center"/>
    </xf>
    <xf numFmtId="0" fontId="115" fillId="0" borderId="0" xfId="456" applyFont="1" applyFill="1" applyAlignment="1">
      <alignment horizontal="right"/>
    </xf>
    <xf numFmtId="178" fontId="115" fillId="0" borderId="0" xfId="456" applyNumberFormat="1" applyFont="1" applyFill="1" applyAlignment="1">
      <alignment horizontal="right"/>
    </xf>
    <xf numFmtId="4" fontId="115" fillId="0" borderId="0" xfId="456" applyNumberFormat="1" applyFont="1" applyFill="1" applyAlignment="1">
      <alignment horizontal="right"/>
    </xf>
    <xf numFmtId="43" fontId="115" fillId="0" borderId="0" xfId="456" applyNumberFormat="1" applyFont="1" applyFill="1" applyAlignment="1">
      <alignment horizontal="right"/>
    </xf>
    <xf numFmtId="43" fontId="28" fillId="0" borderId="0" xfId="456" applyNumberFormat="1" applyFont="1" applyFill="1" applyAlignment="1">
      <alignment horizontal="right"/>
    </xf>
    <xf numFmtId="189" fontId="115" fillId="0" borderId="0" xfId="456" applyNumberFormat="1" applyFont="1" applyFill="1"/>
    <xf numFmtId="192" fontId="115" fillId="0" borderId="0" xfId="456" applyNumberFormat="1" applyFont="1" applyFill="1" applyAlignment="1">
      <alignment horizontal="right"/>
    </xf>
    <xf numFmtId="167" fontId="115" fillId="0" borderId="0" xfId="456" applyNumberFormat="1" applyFont="1" applyFill="1" applyAlignment="1">
      <alignment horizontal="center"/>
    </xf>
    <xf numFmtId="167" fontId="115" fillId="0" borderId="0" xfId="456" applyNumberFormat="1" applyFont="1" applyFill="1" applyBorder="1" applyAlignment="1">
      <alignment horizontal="left"/>
    </xf>
    <xf numFmtId="167" fontId="115" fillId="0" borderId="0" xfId="456" applyNumberFormat="1" applyFont="1" applyFill="1" applyAlignment="1">
      <alignment horizontal="left" indent="1"/>
    </xf>
    <xf numFmtId="167" fontId="115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71" fillId="0" borderId="0" xfId="452" applyNumberFormat="1" applyFont="1" applyFill="1" applyAlignment="1">
      <alignment horizontal="center"/>
    </xf>
    <xf numFmtId="167" fontId="158" fillId="0" borderId="0" xfId="452" applyNumberFormat="1" applyFont="1" applyFill="1" applyBorder="1" applyAlignment="1">
      <alignment horizontal="center" vertical="center"/>
    </xf>
    <xf numFmtId="167" fontId="158" fillId="0" borderId="0" xfId="452" applyNumberFormat="1" applyFont="1" applyFill="1" applyAlignment="1">
      <alignment horizontal="center" vertical="center" wrapText="1"/>
    </xf>
    <xf numFmtId="41" fontId="158" fillId="0" borderId="0" xfId="452" applyNumberFormat="1" applyFont="1" applyFill="1" applyAlignment="1">
      <alignment horizontal="right" vertical="center"/>
    </xf>
    <xf numFmtId="4" fontId="158" fillId="0" borderId="0" xfId="452" applyNumberFormat="1" applyFont="1" applyFill="1" applyAlignment="1">
      <alignment horizontal="right" vertical="center"/>
    </xf>
    <xf numFmtId="43" fontId="158" fillId="0" borderId="0" xfId="452" applyNumberFormat="1" applyFont="1" applyFill="1" applyAlignment="1">
      <alignment horizontal="right" vertical="center"/>
    </xf>
    <xf numFmtId="0" fontId="158" fillId="0" borderId="0" xfId="452" applyFont="1" applyFill="1"/>
    <xf numFmtId="0" fontId="171" fillId="0" borderId="0" xfId="452" applyFont="1" applyFill="1"/>
    <xf numFmtId="0" fontId="166" fillId="0" borderId="0" xfId="452" applyFont="1" applyFill="1" applyBorder="1" applyAlignment="1">
      <alignment horizontal="center"/>
    </xf>
    <xf numFmtId="0" fontId="85" fillId="0" borderId="0" xfId="452" applyFont="1" applyFill="1" applyBorder="1"/>
    <xf numFmtId="0" fontId="85" fillId="0" borderId="0" xfId="452" applyFont="1" applyFill="1" applyBorder="1" applyAlignment="1">
      <alignment horizontal="right"/>
    </xf>
    <xf numFmtId="0" fontId="106" fillId="0" borderId="0" xfId="452" applyFont="1" applyFill="1" applyBorder="1" applyAlignment="1">
      <alignment horizontal="right"/>
    </xf>
    <xf numFmtId="0" fontId="85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89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8" fontId="56" fillId="0" borderId="42" xfId="452" applyNumberFormat="1" applyFont="1" applyFill="1" applyBorder="1" applyAlignment="1">
      <alignment vertical="center" wrapText="1"/>
    </xf>
    <xf numFmtId="41" fontId="172" fillId="0" borderId="42" xfId="452" applyNumberFormat="1" applyFont="1" applyFill="1" applyBorder="1" applyAlignment="1">
      <alignment horizontal="right" vertical="center"/>
    </xf>
    <xf numFmtId="191" fontId="56" fillId="0" borderId="42" xfId="452" applyNumberFormat="1" applyFont="1" applyFill="1" applyBorder="1" applyAlignment="1">
      <alignment horizontal="right" vertical="center"/>
    </xf>
    <xf numFmtId="0" fontId="85" fillId="0" borderId="42" xfId="452" applyFont="1" applyFill="1" applyBorder="1" applyAlignment="1">
      <alignment horizontal="center" vertical="center"/>
    </xf>
    <xf numFmtId="0" fontId="89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0" fontId="85" fillId="0" borderId="23" xfId="452" applyFont="1" applyFill="1" applyBorder="1" applyAlignment="1">
      <alignment horizontal="center" vertical="center"/>
    </xf>
    <xf numFmtId="41" fontId="56" fillId="0" borderId="42" xfId="452" applyNumberFormat="1" applyFont="1" applyFill="1" applyBorder="1" applyAlignment="1">
      <alignment horizontal="right" vertical="center"/>
    </xf>
    <xf numFmtId="178" fontId="56" fillId="0" borderId="42" xfId="452" applyNumberFormat="1" applyFont="1" applyFill="1" applyBorder="1" applyAlignment="1">
      <alignment horizontal="right" vertical="center"/>
    </xf>
    <xf numFmtId="178" fontId="172" fillId="0" borderId="42" xfId="452" applyNumberFormat="1" applyFont="1" applyFill="1" applyBorder="1" applyAlignment="1">
      <alignment horizontal="right" vertical="center"/>
    </xf>
    <xf numFmtId="178" fontId="74" fillId="0" borderId="42" xfId="452" applyNumberFormat="1" applyFont="1" applyFill="1" applyBorder="1" applyAlignment="1">
      <alignment horizontal="right" vertical="center"/>
    </xf>
    <xf numFmtId="191" fontId="56" fillId="0" borderId="42" xfId="452" applyNumberFormat="1" applyFont="1" applyFill="1" applyBorder="1" applyAlignment="1">
      <alignment vertical="center" wrapText="1"/>
    </xf>
    <xf numFmtId="0" fontId="56" fillId="0" borderId="23" xfId="452" applyFont="1" applyFill="1" applyBorder="1" applyAlignment="1">
      <alignment horizontal="center" vertical="center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89" fillId="0" borderId="0" xfId="452" applyFont="1" applyFill="1" applyBorder="1" applyAlignment="1">
      <alignment vertical="center"/>
    </xf>
    <xf numFmtId="193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8" fontId="74" fillId="25" borderId="42" xfId="452" applyNumberFormat="1" applyFont="1" applyFill="1" applyBorder="1" applyAlignment="1">
      <alignment horizontal="right" vertical="center"/>
    </xf>
    <xf numFmtId="0" fontId="117" fillId="0" borderId="0" xfId="452" applyFont="1" applyFill="1" applyBorder="1"/>
    <xf numFmtId="0" fontId="117" fillId="0" borderId="11" xfId="452" applyFont="1" applyFill="1" applyBorder="1" applyAlignment="1">
      <alignment horizontal="right"/>
    </xf>
    <xf numFmtId="0" fontId="117" fillId="0" borderId="0" xfId="452" applyFont="1" applyFill="1" applyAlignment="1">
      <alignment horizontal="right"/>
    </xf>
    <xf numFmtId="0" fontId="117" fillId="0" borderId="0" xfId="452" applyFont="1" applyFill="1"/>
    <xf numFmtId="0" fontId="99" fillId="0" borderId="0" xfId="452" applyFill="1" applyBorder="1"/>
    <xf numFmtId="0" fontId="173" fillId="0" borderId="0" xfId="452" applyFont="1" applyFill="1" applyBorder="1"/>
    <xf numFmtId="178" fontId="99" fillId="0" borderId="0" xfId="452" applyNumberFormat="1" applyFill="1" applyBorder="1"/>
    <xf numFmtId="0" fontId="173" fillId="0" borderId="0" xfId="452" applyFont="1" applyFill="1"/>
    <xf numFmtId="4" fontId="99" fillId="0" borderId="0" xfId="452" applyNumberFormat="1" applyFill="1"/>
    <xf numFmtId="4" fontId="56" fillId="0" borderId="0" xfId="452" applyNumberFormat="1" applyFont="1" applyFill="1" applyBorder="1" applyAlignment="1">
      <alignment horizontal="right" vertical="center"/>
    </xf>
    <xf numFmtId="0" fontId="173" fillId="0" borderId="0" xfId="452" applyFont="1" applyFill="1" applyAlignment="1">
      <alignment horizontal="right"/>
    </xf>
    <xf numFmtId="167" fontId="68" fillId="0" borderId="18" xfId="339" applyNumberFormat="1" applyFont="1" applyFill="1" applyBorder="1" applyProtection="1"/>
    <xf numFmtId="184" fontId="68" fillId="0" borderId="35" xfId="339" applyNumberFormat="1" applyFont="1" applyFill="1" applyBorder="1" applyProtection="1"/>
    <xf numFmtId="0" fontId="174" fillId="0" borderId="0" xfId="0" applyFont="1" applyBorder="1" applyAlignment="1" applyProtection="1">
      <alignment horizontal="left"/>
    </xf>
    <xf numFmtId="0" fontId="174" fillId="0" borderId="0" xfId="0" applyFont="1"/>
    <xf numFmtId="49" fontId="157" fillId="0" borderId="73" xfId="3346" quotePrefix="1" applyNumberFormat="1" applyFont="1" applyFill="1" applyBorder="1" applyAlignment="1">
      <alignment horizontal="center" vertical="center"/>
    </xf>
    <xf numFmtId="49" fontId="157" fillId="0" borderId="84" xfId="3346" quotePrefix="1" applyNumberFormat="1" applyFont="1" applyFill="1" applyBorder="1" applyAlignment="1">
      <alignment horizontal="center" vertical="center"/>
    </xf>
    <xf numFmtId="49" fontId="157" fillId="0" borderId="73" xfId="3346" applyNumberFormat="1" applyFont="1" applyFill="1" applyBorder="1" applyAlignment="1">
      <alignment horizontal="left" vertical="center"/>
    </xf>
    <xf numFmtId="178" fontId="157" fillId="0" borderId="73" xfId="456" applyNumberFormat="1" applyFont="1" applyFill="1" applyBorder="1" applyAlignment="1">
      <alignment horizontal="right" vertical="center"/>
    </xf>
    <xf numFmtId="178" fontId="157" fillId="0" borderId="84" xfId="456" applyNumberFormat="1" applyFont="1" applyFill="1" applyBorder="1" applyAlignment="1">
      <alignment horizontal="right" vertical="center"/>
    </xf>
    <xf numFmtId="167" fontId="157" fillId="0" borderId="73" xfId="3346" applyNumberFormat="1" applyFont="1" applyFill="1" applyBorder="1" applyAlignment="1">
      <alignment horizontal="center" vertical="center" wrapText="1"/>
    </xf>
    <xf numFmtId="167" fontId="157" fillId="0" borderId="42" xfId="3346" applyNumberFormat="1" applyFont="1" applyFill="1" applyBorder="1" applyAlignment="1">
      <alignment horizontal="center" vertical="center" wrapText="1"/>
    </xf>
    <xf numFmtId="0" fontId="157" fillId="0" borderId="73" xfId="3346" applyFont="1" applyFill="1" applyBorder="1" applyAlignment="1">
      <alignment horizontal="left" vertical="center" wrapText="1"/>
    </xf>
    <xf numFmtId="0" fontId="157" fillId="0" borderId="42" xfId="3346" applyFont="1" applyFill="1" applyBorder="1" applyAlignment="1">
      <alignment horizontal="left" vertical="center" wrapText="1"/>
    </xf>
    <xf numFmtId="178" fontId="157" fillId="0" borderId="42" xfId="456" applyNumberFormat="1" applyFont="1" applyFill="1" applyBorder="1" applyAlignment="1">
      <alignment horizontal="right" vertical="center"/>
    </xf>
    <xf numFmtId="178" fontId="157" fillId="0" borderId="15" xfId="456" applyNumberFormat="1" applyFont="1" applyFill="1" applyBorder="1" applyAlignment="1">
      <alignment horizontal="right" vertical="center"/>
    </xf>
    <xf numFmtId="167" fontId="157" fillId="0" borderId="84" xfId="3346" applyNumberFormat="1" applyFont="1" applyFill="1" applyBorder="1" applyAlignment="1">
      <alignment horizontal="center" vertical="center" wrapText="1"/>
    </xf>
    <xf numFmtId="0" fontId="157" fillId="0" borderId="84" xfId="3346" applyFont="1" applyFill="1" applyBorder="1" applyAlignment="1">
      <alignment horizontal="left" vertical="center" wrapText="1"/>
    </xf>
    <xf numFmtId="167" fontId="157" fillId="0" borderId="15" xfId="3346" applyNumberFormat="1" applyFont="1" applyFill="1" applyBorder="1" applyAlignment="1">
      <alignment horizontal="center" vertical="center" wrapText="1"/>
    </xf>
    <xf numFmtId="0" fontId="157" fillId="0" borderId="15" xfId="3346" applyFont="1" applyFill="1" applyBorder="1" applyAlignment="1">
      <alignment horizontal="left" vertical="center" wrapText="1"/>
    </xf>
    <xf numFmtId="0" fontId="157" fillId="0" borderId="23" xfId="3346" applyFont="1" applyFill="1" applyBorder="1" applyAlignment="1">
      <alignment horizontal="left" vertical="center" wrapText="1"/>
    </xf>
    <xf numFmtId="178" fontId="157" fillId="0" borderId="23" xfId="456" applyNumberFormat="1" applyFont="1" applyFill="1" applyBorder="1" applyAlignment="1">
      <alignment horizontal="right" vertical="center"/>
    </xf>
    <xf numFmtId="167" fontId="157" fillId="0" borderId="20" xfId="3346" applyNumberFormat="1" applyFont="1" applyFill="1" applyBorder="1" applyAlignment="1">
      <alignment horizontal="center" vertical="center" wrapText="1"/>
    </xf>
    <xf numFmtId="0" fontId="157" fillId="0" borderId="20" xfId="3346" applyFont="1" applyFill="1" applyBorder="1" applyAlignment="1">
      <alignment horizontal="left" vertical="center" wrapText="1"/>
    </xf>
    <xf numFmtId="167" fontId="157" fillId="0" borderId="73" xfId="3346" quotePrefix="1" applyNumberFormat="1" applyFont="1" applyFill="1" applyBorder="1" applyAlignment="1">
      <alignment horizontal="center" vertical="center"/>
    </xf>
    <xf numFmtId="167" fontId="157" fillId="0" borderId="73" xfId="3346" applyNumberFormat="1" applyFont="1" applyFill="1" applyBorder="1" applyAlignment="1">
      <alignment horizontal="left" vertical="center"/>
    </xf>
    <xf numFmtId="189" fontId="157" fillId="0" borderId="15" xfId="456" applyNumberFormat="1" applyFont="1" applyFill="1" applyBorder="1" applyAlignment="1">
      <alignment horizontal="right" vertical="center"/>
    </xf>
    <xf numFmtId="167" fontId="157" fillId="0" borderId="82" xfId="3346" quotePrefix="1" applyNumberFormat="1" applyFont="1" applyFill="1" applyBorder="1" applyAlignment="1">
      <alignment horizontal="center" vertical="center"/>
    </xf>
    <xf numFmtId="167" fontId="157" fillId="0" borderId="94" xfId="3346" quotePrefix="1" applyNumberFormat="1" applyFont="1" applyFill="1" applyBorder="1" applyAlignment="1">
      <alignment horizontal="center" vertical="center"/>
    </xf>
    <xf numFmtId="49" fontId="157" fillId="0" borderId="15" xfId="3346" quotePrefix="1" applyNumberFormat="1" applyFont="1" applyFill="1" applyBorder="1" applyAlignment="1">
      <alignment horizontal="center" vertical="center"/>
    </xf>
    <xf numFmtId="49" fontId="157" fillId="0" borderId="15" xfId="3346" applyNumberFormat="1" applyFont="1" applyFill="1" applyBorder="1" applyAlignment="1">
      <alignment horizontal="left" vertical="center"/>
    </xf>
    <xf numFmtId="178" fontId="165" fillId="0" borderId="73" xfId="453" applyNumberFormat="1" applyFont="1" applyFill="1" applyBorder="1" applyAlignment="1">
      <alignment horizontal="right" vertical="center"/>
    </xf>
    <xf numFmtId="178" fontId="165" fillId="0" borderId="42" xfId="453" applyNumberFormat="1" applyFont="1" applyFill="1" applyBorder="1" applyAlignment="1">
      <alignment horizontal="right" vertical="center"/>
    </xf>
    <xf numFmtId="178" fontId="165" fillId="0" borderId="15" xfId="453" applyNumberFormat="1" applyFont="1" applyFill="1" applyBorder="1" applyAlignment="1">
      <alignment horizontal="right" vertical="center"/>
    </xf>
    <xf numFmtId="49" fontId="157" fillId="0" borderId="84" xfId="3346" applyNumberFormat="1" applyFont="1" applyFill="1" applyBorder="1" applyAlignment="1">
      <alignment horizontal="left" vertical="center" wrapText="1"/>
    </xf>
    <xf numFmtId="0" fontId="157" fillId="0" borderId="73" xfId="3346" quotePrefix="1" applyFont="1" applyFill="1" applyBorder="1" applyAlignment="1">
      <alignment horizontal="center" vertical="center"/>
    </xf>
    <xf numFmtId="0" fontId="157" fillId="0" borderId="84" xfId="3346" quotePrefix="1" applyFont="1" applyFill="1" applyBorder="1" applyAlignment="1">
      <alignment horizontal="center" vertical="center"/>
    </xf>
    <xf numFmtId="41" fontId="165" fillId="0" borderId="73" xfId="453" applyNumberFormat="1" applyFont="1" applyFill="1" applyBorder="1" applyAlignment="1">
      <alignment horizontal="right" vertical="center"/>
    </xf>
    <xf numFmtId="41" fontId="165" fillId="0" borderId="15" xfId="453" applyNumberFormat="1" applyFont="1" applyFill="1" applyBorder="1" applyAlignment="1">
      <alignment horizontal="right" vertical="center"/>
    </xf>
    <xf numFmtId="189" fontId="157" fillId="0" borderId="81" xfId="456" applyNumberFormat="1" applyFont="1" applyFill="1" applyBorder="1" applyAlignment="1">
      <alignment horizontal="right" vertical="center"/>
    </xf>
    <xf numFmtId="189" fontId="157" fillId="0" borderId="85" xfId="456" applyNumberFormat="1" applyFont="1" applyFill="1" applyBorder="1" applyAlignment="1">
      <alignment horizontal="right" vertical="center"/>
    </xf>
    <xf numFmtId="189" fontId="157" fillId="0" borderId="23" xfId="456" applyNumberFormat="1" applyFont="1" applyFill="1" applyBorder="1" applyAlignment="1">
      <alignment horizontal="right" vertical="center"/>
    </xf>
    <xf numFmtId="49" fontId="157" fillId="0" borderId="73" xfId="3346" applyNumberFormat="1" applyFont="1" applyFill="1" applyBorder="1" applyAlignment="1">
      <alignment horizontal="left" vertical="center" wrapText="1"/>
    </xf>
    <xf numFmtId="189" fontId="157" fillId="0" borderId="20" xfId="456" applyNumberFormat="1" applyFont="1" applyFill="1" applyBorder="1" applyAlignment="1">
      <alignment horizontal="right" vertical="center"/>
    </xf>
    <xf numFmtId="167" fontId="157" fillId="0" borderId="94" xfId="3346" quotePrefix="1" applyNumberFormat="1" applyFont="1" applyFill="1" applyBorder="1" applyAlignment="1">
      <alignment horizontal="center" vertical="center"/>
    </xf>
    <xf numFmtId="167" fontId="162" fillId="0" borderId="42" xfId="456" applyNumberFormat="1" applyFont="1" applyFill="1" applyBorder="1" applyAlignment="1">
      <alignment horizontal="center" vertical="center" wrapText="1"/>
    </xf>
    <xf numFmtId="166" fontId="165" fillId="0" borderId="84" xfId="3347" applyNumberFormat="1" applyFont="1" applyFill="1" applyBorder="1" applyAlignment="1">
      <alignment horizontal="right" vertical="center"/>
    </xf>
    <xf numFmtId="166" fontId="165" fillId="0" borderId="91" xfId="3347" applyNumberFormat="1" applyFont="1" applyFill="1" applyBorder="1" applyAlignment="1">
      <alignment horizontal="right" vertical="center"/>
    </xf>
    <xf numFmtId="167" fontId="157" fillId="0" borderId="45" xfId="3346" applyNumberFormat="1" applyFont="1" applyFill="1" applyBorder="1" applyAlignment="1">
      <alignment horizontal="center" vertical="center" wrapText="1"/>
    </xf>
    <xf numFmtId="0" fontId="157" fillId="0" borderId="80" xfId="3346" applyFont="1" applyFill="1" applyBorder="1" applyAlignment="1">
      <alignment vertical="center" wrapText="1"/>
    </xf>
    <xf numFmtId="167" fontId="157" fillId="0" borderId="98" xfId="3346" applyNumberFormat="1" applyFont="1" applyFill="1" applyBorder="1" applyAlignment="1">
      <alignment horizontal="center" vertical="center" wrapText="1"/>
    </xf>
    <xf numFmtId="49" fontId="157" fillId="0" borderId="85" xfId="3346" applyNumberFormat="1" applyFont="1" applyFill="1" applyBorder="1" applyAlignment="1">
      <alignment horizontal="left" vertical="center"/>
    </xf>
    <xf numFmtId="167" fontId="164" fillId="0" borderId="84" xfId="456" applyNumberFormat="1" applyFont="1" applyFill="1" applyBorder="1" applyAlignment="1">
      <alignment horizontal="center" vertical="center" wrapText="1"/>
    </xf>
    <xf numFmtId="0" fontId="164" fillId="0" borderId="84" xfId="456" applyFont="1" applyFill="1" applyBorder="1" applyAlignment="1">
      <alignment horizontal="center" vertical="center" wrapText="1"/>
    </xf>
    <xf numFmtId="3" fontId="164" fillId="0" borderId="84" xfId="456" applyNumberFormat="1" applyFont="1" applyFill="1" applyBorder="1" applyAlignment="1">
      <alignment horizontal="center" vertical="center" wrapText="1"/>
    </xf>
    <xf numFmtId="167" fontId="164" fillId="0" borderId="83" xfId="456" applyNumberFormat="1" applyFont="1" applyFill="1" applyBorder="1" applyAlignment="1">
      <alignment horizontal="center" vertical="center" wrapText="1"/>
    </xf>
    <xf numFmtId="0" fontId="164" fillId="0" borderId="91" xfId="456" applyFont="1" applyFill="1" applyBorder="1" applyAlignment="1">
      <alignment horizontal="center" vertical="center" wrapText="1"/>
    </xf>
    <xf numFmtId="180" fontId="68" fillId="0" borderId="0" xfId="342" applyNumberFormat="1" applyFont="1" applyFill="1" applyBorder="1" applyAlignment="1" applyProtection="1">
      <alignment vertical="center"/>
    </xf>
    <xf numFmtId="165" fontId="89" fillId="0" borderId="23" xfId="340" applyFont="1" applyBorder="1" applyAlignment="1">
      <alignment horizontal="center" vertical="center"/>
    </xf>
    <xf numFmtId="165" fontId="89" fillId="0" borderId="42" xfId="340" quotePrefix="1" applyFont="1" applyBorder="1" applyAlignment="1" applyProtection="1">
      <alignment horizontal="center" vertical="center"/>
    </xf>
    <xf numFmtId="165" fontId="89" fillId="0" borderId="34" xfId="340" quotePrefix="1" applyFont="1" applyBorder="1" applyAlignment="1" applyProtection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94" fillId="25" borderId="0" xfId="0" applyFont="1" applyFill="1" applyAlignment="1">
      <alignment horizontal="center" vertical="center" wrapText="1"/>
    </xf>
    <xf numFmtId="0" fontId="95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0" fontId="67" fillId="0" borderId="0" xfId="313" applyFont="1" applyFill="1" applyAlignment="1">
      <alignment horizont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9" fillId="0" borderId="27" xfId="340" applyFont="1" applyBorder="1" applyAlignment="1" applyProtection="1">
      <alignment horizontal="center" vertical="center"/>
    </xf>
    <xf numFmtId="165" fontId="89" fillId="0" borderId="45" xfId="340" applyFont="1" applyBorder="1" applyAlignment="1" applyProtection="1">
      <alignment horizontal="center" vertical="center"/>
    </xf>
    <xf numFmtId="0" fontId="126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28" xfId="0" applyFont="1" applyBorder="1" applyAlignment="1" applyProtection="1">
      <alignment horizontal="center"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65" fontId="73" fillId="0" borderId="0" xfId="340" quotePrefix="1" applyFont="1" applyBorder="1" applyAlignment="1"/>
    <xf numFmtId="0" fontId="73" fillId="0" borderId="0" xfId="0" applyFont="1" applyBorder="1" applyAlignment="1"/>
    <xf numFmtId="0" fontId="92" fillId="0" borderId="0" xfId="0" applyFont="1" applyBorder="1" applyAlignment="1"/>
    <xf numFmtId="0" fontId="92" fillId="0" borderId="0" xfId="0" applyFont="1" applyAlignment="1"/>
    <xf numFmtId="0" fontId="107" fillId="24" borderId="0" xfId="299" applyFont="1" applyFill="1" applyBorder="1" applyAlignment="1">
      <alignment horizontal="left" vertical="center" wrapText="1"/>
    </xf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7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113" fillId="25" borderId="36" xfId="483" applyNumberFormat="1" applyFont="1" applyFill="1" applyBorder="1" applyAlignment="1" applyProtection="1">
      <alignment horizontal="center" vertical="center"/>
    </xf>
    <xf numFmtId="165" fontId="113" fillId="25" borderId="29" xfId="483" applyNumberFormat="1" applyFont="1" applyFill="1" applyBorder="1" applyAlignment="1" applyProtection="1">
      <alignment horizontal="center" vertical="center"/>
    </xf>
    <xf numFmtId="165" fontId="113" fillId="25" borderId="37" xfId="483" applyNumberFormat="1" applyFont="1" applyFill="1" applyBorder="1" applyAlignment="1" applyProtection="1">
      <alignment horizontal="center" vertical="center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101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113" fillId="25" borderId="18" xfId="310" applyNumberFormat="1" applyFont="1" applyFill="1" applyBorder="1" applyAlignment="1" applyProtection="1">
      <alignment horizontal="center" vertical="center"/>
    </xf>
    <xf numFmtId="165" fontId="113" fillId="25" borderId="0" xfId="310" applyNumberFormat="1" applyFont="1" applyFill="1" applyBorder="1" applyAlignment="1" applyProtection="1">
      <alignment horizontal="center" vertical="center"/>
    </xf>
    <xf numFmtId="165" fontId="113" fillId="25" borderId="35" xfId="310" applyNumberFormat="1" applyFont="1" applyFill="1" applyBorder="1" applyAlignment="1" applyProtection="1">
      <alignment horizontal="center" vertical="center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113" fillId="25" borderId="36" xfId="315" applyNumberFormat="1" applyFont="1" applyFill="1" applyBorder="1" applyAlignment="1" applyProtection="1">
      <alignment horizontal="center" vertical="center"/>
    </xf>
    <xf numFmtId="165" fontId="113" fillId="25" borderId="29" xfId="315" applyNumberFormat="1" applyFont="1" applyFill="1" applyBorder="1" applyAlignment="1" applyProtection="1">
      <alignment horizontal="center" vertical="center"/>
    </xf>
    <xf numFmtId="165" fontId="113" fillId="25" borderId="37" xfId="315" applyNumberFormat="1" applyFont="1" applyFill="1" applyBorder="1" applyAlignment="1" applyProtection="1">
      <alignment horizontal="center" vertical="center"/>
    </xf>
    <xf numFmtId="165" fontId="68" fillId="25" borderId="0" xfId="339" quotePrefix="1" applyFont="1" applyFill="1" applyBorder="1" applyAlignment="1" applyProtection="1">
      <alignment horizontal="left" vertical="top" wrapText="1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5" fontId="67" fillId="0" borderId="0" xfId="466" applyFont="1" applyAlignment="1">
      <alignment horizontal="left"/>
    </xf>
    <xf numFmtId="165" fontId="120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152" fillId="0" borderId="0" xfId="452" applyNumberFormat="1" applyFont="1" applyAlignment="1">
      <alignment horizontal="right" vertical="top" wrapText="1"/>
    </xf>
    <xf numFmtId="0" fontId="152" fillId="24" borderId="0" xfId="452" applyFont="1" applyFill="1" applyBorder="1" applyAlignment="1">
      <alignment horizontal="center" vertical="center" wrapText="1"/>
    </xf>
    <xf numFmtId="3" fontId="152" fillId="0" borderId="29" xfId="452" applyNumberFormat="1" applyFont="1" applyBorder="1" applyAlignment="1">
      <alignment horizontal="right" vertical="top" wrapText="1"/>
    </xf>
    <xf numFmtId="0" fontId="152" fillId="0" borderId="15" xfId="452" applyFont="1" applyBorder="1" applyAlignment="1">
      <alignment horizontal="center" vertical="center" wrapText="1"/>
    </xf>
    <xf numFmtId="0" fontId="152" fillId="0" borderId="23" xfId="452" applyFont="1" applyBorder="1" applyAlignment="1">
      <alignment horizontal="center" vertical="center" wrapText="1"/>
    </xf>
    <xf numFmtId="3" fontId="152" fillId="0" borderId="15" xfId="452" applyNumberFormat="1" applyFont="1" applyBorder="1" applyAlignment="1">
      <alignment horizontal="center" vertical="center" wrapText="1"/>
    </xf>
    <xf numFmtId="3" fontId="152" fillId="0" borderId="23" xfId="452" applyNumberFormat="1" applyFont="1" applyBorder="1" applyAlignment="1">
      <alignment horizontal="center" vertical="center" wrapText="1"/>
    </xf>
    <xf numFmtId="0" fontId="159" fillId="0" borderId="0" xfId="3346" applyFont="1" applyFill="1" applyBorder="1" applyAlignment="1">
      <alignment horizontal="center"/>
    </xf>
    <xf numFmtId="0" fontId="159" fillId="0" borderId="0" xfId="3346" applyFont="1" applyFill="1" applyAlignment="1">
      <alignment horizontal="center"/>
    </xf>
    <xf numFmtId="0" fontId="160" fillId="0" borderId="0" xfId="3346" applyFont="1" applyFill="1" applyAlignment="1">
      <alignment horizontal="center"/>
    </xf>
    <xf numFmtId="167" fontId="161" fillId="0" borderId="0" xfId="3346" applyNumberFormat="1" applyFont="1" applyFill="1" applyBorder="1" applyAlignment="1">
      <alignment horizontal="center" vertical="center"/>
    </xf>
    <xf numFmtId="167" fontId="162" fillId="0" borderId="72" xfId="456" applyNumberFormat="1" applyFont="1" applyFill="1" applyBorder="1" applyAlignment="1">
      <alignment horizontal="center" vertical="center" wrapText="1"/>
    </xf>
    <xf numFmtId="167" fontId="162" fillId="0" borderId="75" xfId="456" applyNumberFormat="1" applyFont="1" applyFill="1" applyBorder="1" applyAlignment="1">
      <alignment horizontal="center" vertical="center" wrapText="1"/>
    </xf>
    <xf numFmtId="167" fontId="162" fillId="0" borderId="73" xfId="456" applyNumberFormat="1" applyFont="1" applyFill="1" applyBorder="1" applyAlignment="1">
      <alignment horizontal="center" vertical="center" wrapText="1"/>
    </xf>
    <xf numFmtId="167" fontId="162" fillId="0" borderId="42" xfId="456" applyNumberFormat="1" applyFont="1" applyFill="1" applyBorder="1" applyAlignment="1">
      <alignment horizontal="center" vertical="center" wrapText="1"/>
    </xf>
    <xf numFmtId="0" fontId="163" fillId="0" borderId="73" xfId="456" applyFont="1" applyFill="1" applyBorder="1" applyAlignment="1">
      <alignment horizontal="center"/>
    </xf>
    <xf numFmtId="4" fontId="162" fillId="0" borderId="73" xfId="456" applyNumberFormat="1" applyFont="1" applyFill="1" applyBorder="1" applyAlignment="1">
      <alignment horizontal="center" vertical="center"/>
    </xf>
    <xf numFmtId="4" fontId="163" fillId="0" borderId="73" xfId="456" applyNumberFormat="1" applyFont="1" applyFill="1" applyBorder="1" applyAlignment="1">
      <alignment horizontal="center" vertical="center"/>
    </xf>
    <xf numFmtId="41" fontId="162" fillId="0" borderId="73" xfId="456" applyNumberFormat="1" applyFont="1" applyFill="1" applyBorder="1" applyAlignment="1">
      <alignment horizontal="center" vertical="center"/>
    </xf>
    <xf numFmtId="41" fontId="163" fillId="0" borderId="73" xfId="456" applyNumberFormat="1" applyFont="1" applyFill="1" applyBorder="1" applyAlignment="1">
      <alignment horizontal="center" vertical="center"/>
    </xf>
    <xf numFmtId="43" fontId="162" fillId="0" borderId="73" xfId="456" applyNumberFormat="1" applyFont="1" applyFill="1" applyBorder="1" applyAlignment="1">
      <alignment horizontal="center" vertical="center"/>
    </xf>
    <xf numFmtId="43" fontId="162" fillId="0" borderId="74" xfId="456" applyNumberFormat="1" applyFont="1" applyFill="1" applyBorder="1" applyAlignment="1">
      <alignment horizontal="center" vertical="center"/>
    </xf>
    <xf numFmtId="167" fontId="157" fillId="0" borderId="72" xfId="3346" quotePrefix="1" applyNumberFormat="1" applyFont="1" applyFill="1" applyBorder="1" applyAlignment="1">
      <alignment horizontal="center" vertical="center"/>
    </xf>
    <xf numFmtId="167" fontId="157" fillId="0" borderId="83" xfId="3346" quotePrefix="1" applyNumberFormat="1" applyFont="1" applyFill="1" applyBorder="1" applyAlignment="1">
      <alignment horizontal="center" vertical="center"/>
    </xf>
    <xf numFmtId="49" fontId="157" fillId="0" borderId="73" xfId="3346" quotePrefix="1" applyNumberFormat="1" applyFont="1" applyFill="1" applyBorder="1" applyAlignment="1">
      <alignment horizontal="center" vertical="center"/>
    </xf>
    <xf numFmtId="49" fontId="157" fillId="0" borderId="84" xfId="3346" quotePrefix="1" applyNumberFormat="1" applyFont="1" applyFill="1" applyBorder="1" applyAlignment="1">
      <alignment horizontal="center" vertical="center"/>
    </xf>
    <xf numFmtId="49" fontId="157" fillId="0" borderId="73" xfId="3346" applyNumberFormat="1" applyFont="1" applyFill="1" applyBorder="1" applyAlignment="1">
      <alignment horizontal="left" vertical="center"/>
    </xf>
    <xf numFmtId="49" fontId="157" fillId="0" borderId="84" xfId="3346" applyNumberFormat="1" applyFont="1" applyFill="1" applyBorder="1" applyAlignment="1">
      <alignment horizontal="left" vertical="center"/>
    </xf>
    <xf numFmtId="178" fontId="157" fillId="0" borderId="73" xfId="3346" applyNumberFormat="1" applyFont="1" applyFill="1" applyBorder="1" applyAlignment="1">
      <alignment horizontal="right" vertical="center"/>
    </xf>
    <xf numFmtId="178" fontId="157" fillId="0" borderId="84" xfId="3346" applyNumberFormat="1" applyFont="1" applyFill="1" applyBorder="1" applyAlignment="1">
      <alignment horizontal="right" vertical="center"/>
    </xf>
    <xf numFmtId="178" fontId="157" fillId="0" borderId="73" xfId="456" applyNumberFormat="1" applyFont="1" applyFill="1" applyBorder="1" applyAlignment="1">
      <alignment horizontal="right" vertical="center"/>
    </xf>
    <xf numFmtId="178" fontId="157" fillId="0" borderId="84" xfId="456" applyNumberFormat="1" applyFont="1" applyFill="1" applyBorder="1" applyAlignment="1">
      <alignment horizontal="right" vertical="center"/>
    </xf>
    <xf numFmtId="167" fontId="157" fillId="0" borderId="72" xfId="3346" quotePrefix="1" applyNumberFormat="1" applyFont="1" applyFill="1" applyBorder="1" applyAlignment="1">
      <alignment horizontal="center" vertical="center" wrapText="1"/>
    </xf>
    <xf numFmtId="167" fontId="157" fillId="0" borderId="75" xfId="3346" quotePrefix="1" applyNumberFormat="1" applyFont="1" applyFill="1" applyBorder="1" applyAlignment="1">
      <alignment horizontal="center" vertical="center" wrapText="1"/>
    </xf>
    <xf numFmtId="167" fontId="157" fillId="0" borderId="77" xfId="3346" quotePrefix="1" applyNumberFormat="1" applyFont="1" applyFill="1" applyBorder="1" applyAlignment="1">
      <alignment horizontal="center" vertical="center" wrapText="1"/>
    </xf>
    <xf numFmtId="167" fontId="157" fillId="0" borderId="73" xfId="3346" applyNumberFormat="1" applyFont="1" applyFill="1" applyBorder="1" applyAlignment="1">
      <alignment horizontal="center" vertical="center" wrapText="1"/>
    </xf>
    <xf numFmtId="167" fontId="157" fillId="0" borderId="42" xfId="3346" applyNumberFormat="1" applyFont="1" applyFill="1" applyBorder="1" applyAlignment="1">
      <alignment horizontal="center" vertical="center" wrapText="1"/>
    </xf>
    <xf numFmtId="0" fontId="157" fillId="0" borderId="73" xfId="3346" applyFont="1" applyFill="1" applyBorder="1" applyAlignment="1">
      <alignment horizontal="left" vertical="center" wrapText="1"/>
    </xf>
    <xf numFmtId="0" fontId="157" fillId="0" borderId="42" xfId="3346" applyFont="1" applyFill="1" applyBorder="1" applyAlignment="1">
      <alignment horizontal="left" vertical="center" wrapText="1"/>
    </xf>
    <xf numFmtId="178" fontId="157" fillId="0" borderId="42" xfId="456" applyNumberFormat="1" applyFont="1" applyFill="1" applyBorder="1" applyAlignment="1">
      <alignment horizontal="right" vertical="center"/>
    </xf>
    <xf numFmtId="178" fontId="157" fillId="0" borderId="15" xfId="456" applyNumberFormat="1" applyFont="1" applyFill="1" applyBorder="1" applyAlignment="1">
      <alignment horizontal="right" vertical="center"/>
    </xf>
    <xf numFmtId="167" fontId="157" fillId="0" borderId="83" xfId="3346" quotePrefix="1" applyNumberFormat="1" applyFont="1" applyFill="1" applyBorder="1" applyAlignment="1">
      <alignment horizontal="center" vertical="center" wrapText="1"/>
    </xf>
    <xf numFmtId="167" fontId="157" fillId="0" borderId="84" xfId="3346" applyNumberFormat="1" applyFont="1" applyFill="1" applyBorder="1" applyAlignment="1">
      <alignment horizontal="center" vertical="center" wrapText="1"/>
    </xf>
    <xf numFmtId="0" fontId="157" fillId="0" borderId="84" xfId="3346" applyFont="1" applyFill="1" applyBorder="1" applyAlignment="1">
      <alignment horizontal="left" vertical="center" wrapText="1"/>
    </xf>
    <xf numFmtId="167" fontId="157" fillId="0" borderId="92" xfId="3346" quotePrefix="1" applyNumberFormat="1" applyFont="1" applyFill="1" applyBorder="1" applyAlignment="1">
      <alignment horizontal="center" vertical="center" wrapText="1"/>
    </xf>
    <xf numFmtId="167" fontId="157" fillId="0" borderId="23" xfId="3346" applyNumberFormat="1" applyFont="1" applyFill="1" applyBorder="1" applyAlignment="1">
      <alignment horizontal="center" vertical="center" wrapText="1"/>
    </xf>
    <xf numFmtId="0" fontId="157" fillId="0" borderId="23" xfId="3346" applyFont="1" applyFill="1" applyBorder="1" applyAlignment="1">
      <alignment horizontal="left" vertical="center" wrapText="1"/>
    </xf>
    <xf numFmtId="178" fontId="157" fillId="0" borderId="23" xfId="456" applyNumberFormat="1" applyFont="1" applyFill="1" applyBorder="1" applyAlignment="1">
      <alignment horizontal="right" vertical="center"/>
    </xf>
    <xf numFmtId="167" fontId="157" fillId="0" borderId="15" xfId="3346" applyNumberFormat="1" applyFont="1" applyFill="1" applyBorder="1" applyAlignment="1">
      <alignment horizontal="center" vertical="center" wrapText="1"/>
    </xf>
    <xf numFmtId="0" fontId="157" fillId="0" borderId="15" xfId="3346" applyFont="1" applyFill="1" applyBorder="1" applyAlignment="1">
      <alignment horizontal="left" vertical="center" wrapText="1"/>
    </xf>
    <xf numFmtId="167" fontId="157" fillId="0" borderId="37" xfId="3346" applyNumberFormat="1" applyFont="1" applyFill="1" applyBorder="1" applyAlignment="1">
      <alignment horizontal="center" vertical="center" wrapText="1"/>
    </xf>
    <xf numFmtId="167" fontId="157" fillId="0" borderId="45" xfId="3346" applyNumberFormat="1" applyFont="1" applyFill="1" applyBorder="1" applyAlignment="1">
      <alignment horizontal="center" vertical="center" wrapText="1"/>
    </xf>
    <xf numFmtId="167" fontId="157" fillId="0" borderId="87" xfId="3346" quotePrefix="1" applyNumberFormat="1" applyFont="1" applyFill="1" applyBorder="1" applyAlignment="1">
      <alignment horizontal="center" vertical="center" wrapText="1"/>
    </xf>
    <xf numFmtId="167" fontId="157" fillId="0" borderId="94" xfId="3346" quotePrefix="1" applyNumberFormat="1" applyFont="1" applyFill="1" applyBorder="1" applyAlignment="1">
      <alignment horizontal="center" vertical="center" wrapText="1"/>
    </xf>
    <xf numFmtId="167" fontId="157" fillId="0" borderId="20" xfId="3346" applyNumberFormat="1" applyFont="1" applyFill="1" applyBorder="1" applyAlignment="1">
      <alignment horizontal="center" vertical="center" wrapText="1"/>
    </xf>
    <xf numFmtId="0" fontId="157" fillId="0" borderId="20" xfId="3346" applyFont="1" applyFill="1" applyBorder="1" applyAlignment="1">
      <alignment horizontal="left" vertical="center" wrapText="1"/>
    </xf>
    <xf numFmtId="167" fontId="157" fillId="0" borderId="82" xfId="3346" quotePrefix="1" applyNumberFormat="1" applyFont="1" applyFill="1" applyBorder="1" applyAlignment="1">
      <alignment horizontal="center" vertical="center" wrapText="1"/>
    </xf>
    <xf numFmtId="167" fontId="157" fillId="0" borderId="99" xfId="3346" applyNumberFormat="1" applyFont="1" applyFill="1" applyBorder="1" applyAlignment="1">
      <alignment horizontal="center" vertical="center" wrapText="1"/>
    </xf>
    <xf numFmtId="167" fontId="157" fillId="0" borderId="92" xfId="3346" quotePrefix="1" applyNumberFormat="1" applyFont="1" applyFill="1" applyBorder="1" applyAlignment="1">
      <alignment horizontal="center" vertical="center"/>
    </xf>
    <xf numFmtId="167" fontId="157" fillId="0" borderId="75" xfId="3346" quotePrefix="1" applyNumberFormat="1" applyFont="1" applyFill="1" applyBorder="1" applyAlignment="1">
      <alignment horizontal="center" vertical="center"/>
    </xf>
    <xf numFmtId="167" fontId="157" fillId="0" borderId="98" xfId="3346" applyNumberFormat="1" applyFont="1" applyFill="1" applyBorder="1" applyAlignment="1">
      <alignment horizontal="center" vertical="center" wrapText="1"/>
    </xf>
    <xf numFmtId="167" fontId="157" fillId="0" borderId="77" xfId="3346" quotePrefix="1" applyNumberFormat="1" applyFont="1" applyFill="1" applyBorder="1" applyAlignment="1">
      <alignment horizontal="center" vertical="center"/>
    </xf>
    <xf numFmtId="167" fontId="157" fillId="0" borderId="73" xfId="3346" quotePrefix="1" applyNumberFormat="1" applyFont="1" applyFill="1" applyBorder="1" applyAlignment="1">
      <alignment horizontal="center" vertical="center"/>
    </xf>
    <xf numFmtId="167" fontId="157" fillId="0" borderId="42" xfId="3346" quotePrefix="1" applyNumberFormat="1" applyFont="1" applyFill="1" applyBorder="1" applyAlignment="1">
      <alignment horizontal="center" vertical="center"/>
    </xf>
    <xf numFmtId="167" fontId="157" fillId="0" borderId="73" xfId="3346" applyNumberFormat="1" applyFont="1" applyFill="1" applyBorder="1" applyAlignment="1">
      <alignment horizontal="left" vertical="center"/>
    </xf>
    <xf numFmtId="167" fontId="157" fillId="0" borderId="42" xfId="3346" applyNumberFormat="1" applyFont="1" applyFill="1" applyBorder="1" applyAlignment="1">
      <alignment horizontal="left" vertical="center"/>
    </xf>
    <xf numFmtId="189" fontId="157" fillId="0" borderId="73" xfId="456" applyNumberFormat="1" applyFont="1" applyFill="1" applyBorder="1" applyAlignment="1">
      <alignment horizontal="right" vertical="center"/>
    </xf>
    <xf numFmtId="189" fontId="157" fillId="0" borderId="42" xfId="456" applyNumberFormat="1" applyFont="1" applyFill="1" applyBorder="1" applyAlignment="1">
      <alignment horizontal="right" vertical="center"/>
    </xf>
    <xf numFmtId="189" fontId="157" fillId="0" borderId="15" xfId="456" applyNumberFormat="1" applyFont="1" applyFill="1" applyBorder="1" applyAlignment="1">
      <alignment horizontal="right" vertical="center"/>
    </xf>
    <xf numFmtId="167" fontId="157" fillId="0" borderId="15" xfId="3346" quotePrefix="1" applyNumberFormat="1" applyFont="1" applyFill="1" applyBorder="1" applyAlignment="1">
      <alignment horizontal="center" vertical="center"/>
    </xf>
    <xf numFmtId="167" fontId="157" fillId="0" borderId="15" xfId="3346" applyNumberFormat="1" applyFont="1" applyFill="1" applyBorder="1" applyAlignment="1">
      <alignment horizontal="left" vertical="center"/>
    </xf>
    <xf numFmtId="167" fontId="157" fillId="0" borderId="23" xfId="3346" quotePrefix="1" applyNumberFormat="1" applyFont="1" applyFill="1" applyBorder="1" applyAlignment="1">
      <alignment horizontal="center" vertical="center"/>
    </xf>
    <xf numFmtId="167" fontId="157" fillId="0" borderId="23" xfId="3346" applyNumberFormat="1" applyFont="1" applyFill="1" applyBorder="1" applyAlignment="1">
      <alignment horizontal="left" vertical="center"/>
    </xf>
    <xf numFmtId="178" fontId="157" fillId="0" borderId="23" xfId="3346" applyNumberFormat="1" applyFont="1" applyFill="1" applyBorder="1" applyAlignment="1">
      <alignment horizontal="right" vertical="center"/>
    </xf>
    <xf numFmtId="178" fontId="157" fillId="0" borderId="42" xfId="3346" applyNumberFormat="1" applyFont="1" applyFill="1" applyBorder="1" applyAlignment="1">
      <alignment horizontal="right" vertical="center"/>
    </xf>
    <xf numFmtId="178" fontId="157" fillId="0" borderId="15" xfId="3346" applyNumberFormat="1" applyFont="1" applyFill="1" applyBorder="1" applyAlignment="1">
      <alignment horizontal="right" vertical="center"/>
    </xf>
    <xf numFmtId="167" fontId="157" fillId="0" borderId="82" xfId="3346" quotePrefix="1" applyNumberFormat="1" applyFont="1" applyFill="1" applyBorder="1" applyAlignment="1">
      <alignment horizontal="center" vertical="center"/>
    </xf>
    <xf numFmtId="167" fontId="157" fillId="0" borderId="94" xfId="3346" quotePrefix="1" applyNumberFormat="1" applyFont="1" applyFill="1" applyBorder="1" applyAlignment="1">
      <alignment horizontal="center" vertical="center"/>
    </xf>
    <xf numFmtId="189" fontId="157" fillId="0" borderId="84" xfId="456" applyNumberFormat="1" applyFont="1" applyFill="1" applyBorder="1" applyAlignment="1">
      <alignment horizontal="right" vertical="center"/>
    </xf>
    <xf numFmtId="0" fontId="157" fillId="0" borderId="42" xfId="3346" quotePrefix="1" applyFont="1" applyFill="1" applyBorder="1" applyAlignment="1">
      <alignment horizontal="center" vertical="center"/>
    </xf>
    <xf numFmtId="0" fontId="157" fillId="0" borderId="72" xfId="3346" applyFont="1" applyFill="1" applyBorder="1" applyAlignment="1">
      <alignment horizontal="center" vertical="center"/>
    </xf>
    <xf numFmtId="0" fontId="157" fillId="0" borderId="75" xfId="3346" applyFont="1" applyFill="1" applyBorder="1" applyAlignment="1">
      <alignment horizontal="center" vertical="center"/>
    </xf>
    <xf numFmtId="0" fontId="157" fillId="0" borderId="77" xfId="3346" applyFont="1" applyFill="1" applyBorder="1" applyAlignment="1">
      <alignment horizontal="center" vertical="center"/>
    </xf>
    <xf numFmtId="49" fontId="157" fillId="0" borderId="42" xfId="3346" quotePrefix="1" applyNumberFormat="1" applyFont="1" applyFill="1" applyBorder="1" applyAlignment="1">
      <alignment horizontal="center" vertical="center"/>
    </xf>
    <xf numFmtId="49" fontId="157" fillId="0" borderId="42" xfId="3346" applyNumberFormat="1" applyFont="1" applyFill="1" applyBorder="1" applyAlignment="1">
      <alignment horizontal="left" vertical="center"/>
    </xf>
    <xf numFmtId="49" fontId="157" fillId="0" borderId="15" xfId="3346" quotePrefix="1" applyNumberFormat="1" applyFont="1" applyFill="1" applyBorder="1" applyAlignment="1">
      <alignment horizontal="center" vertical="center"/>
    </xf>
    <xf numFmtId="49" fontId="157" fillId="0" borderId="42" xfId="3346" applyNumberFormat="1" applyFont="1" applyFill="1" applyBorder="1" applyAlignment="1">
      <alignment horizontal="left" vertical="center" wrapText="1"/>
    </xf>
    <xf numFmtId="49" fontId="157" fillId="0" borderId="15" xfId="3346" applyNumberFormat="1" applyFont="1" applyFill="1" applyBorder="1" applyAlignment="1">
      <alignment horizontal="left" vertical="center" wrapText="1"/>
    </xf>
    <xf numFmtId="0" fontId="157" fillId="0" borderId="83" xfId="3346" applyFont="1" applyFill="1" applyBorder="1" applyAlignment="1">
      <alignment horizontal="center" vertical="center"/>
    </xf>
    <xf numFmtId="49" fontId="157" fillId="0" borderId="15" xfId="3346" applyNumberFormat="1" applyFont="1" applyFill="1" applyBorder="1" applyAlignment="1">
      <alignment horizontal="left" vertical="center"/>
    </xf>
    <xf numFmtId="178" fontId="165" fillId="0" borderId="73" xfId="453" applyNumberFormat="1" applyFont="1" applyFill="1" applyBorder="1" applyAlignment="1">
      <alignment horizontal="right" vertical="center"/>
    </xf>
    <xf numFmtId="178" fontId="165" fillId="0" borderId="42" xfId="453" applyNumberFormat="1" applyFont="1" applyFill="1" applyBorder="1" applyAlignment="1">
      <alignment horizontal="right" vertical="center"/>
    </xf>
    <xf numFmtId="178" fontId="165" fillId="0" borderId="15" xfId="453" applyNumberFormat="1" applyFont="1" applyFill="1" applyBorder="1" applyAlignment="1">
      <alignment horizontal="right" vertical="center"/>
    </xf>
    <xf numFmtId="49" fontId="157" fillId="0" borderId="84" xfId="3346" applyNumberFormat="1" applyFont="1" applyFill="1" applyBorder="1" applyAlignment="1">
      <alignment horizontal="left" vertical="center" wrapText="1"/>
    </xf>
    <xf numFmtId="0" fontId="157" fillId="0" borderId="73" xfId="3346" quotePrefix="1" applyFont="1" applyFill="1" applyBorder="1" applyAlignment="1">
      <alignment horizontal="center" vertical="center"/>
    </xf>
    <xf numFmtId="0" fontId="157" fillId="0" borderId="84" xfId="3346" quotePrefix="1" applyFont="1" applyFill="1" applyBorder="1" applyAlignment="1">
      <alignment horizontal="center" vertical="center"/>
    </xf>
    <xf numFmtId="49" fontId="157" fillId="0" borderId="72" xfId="3346" quotePrefix="1" applyNumberFormat="1" applyFont="1" applyFill="1" applyBorder="1" applyAlignment="1">
      <alignment horizontal="center" vertical="center"/>
    </xf>
    <xf numFmtId="49" fontId="157" fillId="0" borderId="75" xfId="3346" quotePrefix="1" applyNumberFormat="1" applyFont="1" applyFill="1" applyBorder="1" applyAlignment="1">
      <alignment horizontal="center" vertical="center"/>
    </xf>
    <xf numFmtId="49" fontId="157" fillId="0" borderId="83" xfId="3346" quotePrefix="1" applyNumberFormat="1" applyFont="1" applyFill="1" applyBorder="1" applyAlignment="1">
      <alignment horizontal="center" vertical="center"/>
    </xf>
    <xf numFmtId="49" fontId="157" fillId="0" borderId="97" xfId="3346" applyNumberFormat="1" applyFont="1" applyFill="1" applyBorder="1" applyAlignment="1">
      <alignment horizontal="left" vertical="center" wrapText="1"/>
    </xf>
    <xf numFmtId="49" fontId="157" fillId="0" borderId="76" xfId="3346" applyNumberFormat="1" applyFont="1" applyFill="1" applyBorder="1" applyAlignment="1">
      <alignment horizontal="left" vertical="center" wrapText="1"/>
    </xf>
    <xf numFmtId="49" fontId="157" fillId="0" borderId="91" xfId="3346" applyNumberFormat="1" applyFont="1" applyFill="1" applyBorder="1" applyAlignment="1">
      <alignment horizontal="left" vertical="center" wrapText="1"/>
    </xf>
    <xf numFmtId="178" fontId="165" fillId="0" borderId="23" xfId="453" applyNumberFormat="1" applyFont="1" applyFill="1" applyBorder="1" applyAlignment="1">
      <alignment horizontal="right" vertical="center"/>
    </xf>
    <xf numFmtId="167" fontId="157" fillId="0" borderId="72" xfId="3346" applyNumberFormat="1" applyFont="1" applyFill="1" applyBorder="1" applyAlignment="1">
      <alignment horizontal="center" vertical="center"/>
    </xf>
    <xf numFmtId="167" fontId="157" fillId="0" borderId="77" xfId="3346" applyNumberFormat="1" applyFont="1" applyFill="1" applyBorder="1" applyAlignment="1">
      <alignment horizontal="center" vertical="center"/>
    </xf>
    <xf numFmtId="167" fontId="157" fillId="0" borderId="83" xfId="3346" applyNumberFormat="1" applyFont="1" applyFill="1" applyBorder="1" applyAlignment="1">
      <alignment horizontal="center" vertical="center"/>
    </xf>
    <xf numFmtId="41" fontId="165" fillId="0" borderId="73" xfId="453" applyNumberFormat="1" applyFont="1" applyFill="1" applyBorder="1" applyAlignment="1">
      <alignment horizontal="right" vertical="center"/>
    </xf>
    <xf numFmtId="41" fontId="165" fillId="0" borderId="15" xfId="453" applyNumberFormat="1" applyFont="1" applyFill="1" applyBorder="1" applyAlignment="1">
      <alignment horizontal="right" vertical="center"/>
    </xf>
    <xf numFmtId="189" fontId="157" fillId="0" borderId="81" xfId="456" applyNumberFormat="1" applyFont="1" applyFill="1" applyBorder="1" applyAlignment="1">
      <alignment horizontal="right" vertical="center"/>
    </xf>
    <xf numFmtId="189" fontId="157" fillId="0" borderId="85" xfId="456" applyNumberFormat="1" applyFont="1" applyFill="1" applyBorder="1" applyAlignment="1">
      <alignment horizontal="right" vertical="center"/>
    </xf>
    <xf numFmtId="189" fontId="157" fillId="0" borderId="23" xfId="456" applyNumberFormat="1" applyFont="1" applyFill="1" applyBorder="1" applyAlignment="1">
      <alignment horizontal="right" vertical="center"/>
    </xf>
    <xf numFmtId="49" fontId="157" fillId="0" borderId="73" xfId="3346" applyNumberFormat="1" applyFont="1" applyFill="1" applyBorder="1" applyAlignment="1">
      <alignment horizontal="left" vertical="center" wrapText="1"/>
    </xf>
    <xf numFmtId="189" fontId="157" fillId="0" borderId="20" xfId="456" applyNumberFormat="1" applyFont="1" applyFill="1" applyBorder="1" applyAlignment="1">
      <alignment horizontal="right" vertical="center"/>
    </xf>
    <xf numFmtId="0" fontId="166" fillId="25" borderId="0" xfId="452" applyFont="1" applyFill="1" applyBorder="1" applyAlignment="1">
      <alignment horizontal="center"/>
    </xf>
    <xf numFmtId="0" fontId="56" fillId="25" borderId="27" xfId="452" applyFont="1" applyFill="1" applyBorder="1" applyAlignment="1">
      <alignment horizontal="center" vertical="center"/>
    </xf>
    <xf numFmtId="0" fontId="56" fillId="25" borderId="45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11" fillId="0" borderId="15" xfId="452" applyFont="1" applyFill="1" applyBorder="1" applyAlignment="1">
      <alignment horizontal="center" vertical="center" wrapText="1"/>
    </xf>
    <xf numFmtId="0" fontId="111" fillId="0" borderId="20" xfId="452" applyFont="1" applyFill="1" applyBorder="1" applyAlignment="1">
      <alignment horizontal="center" vertical="center" wrapText="1"/>
    </xf>
    <xf numFmtId="0" fontId="111" fillId="0" borderId="23" xfId="452" applyFont="1" applyFill="1" applyBorder="1" applyAlignment="1">
      <alignment horizontal="center" vertical="center" wrapText="1"/>
    </xf>
    <xf numFmtId="0" fontId="56" fillId="0" borderId="15" xfId="452" applyFont="1" applyFill="1" applyBorder="1" applyAlignment="1">
      <alignment horizontal="center" vertical="center" wrapText="1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85" fillId="0" borderId="15" xfId="452" applyFont="1" applyFill="1" applyBorder="1" applyAlignment="1">
      <alignment horizontal="center" vertical="center"/>
    </xf>
    <xf numFmtId="0" fontId="85" fillId="0" borderId="23" xfId="452" applyFont="1" applyFill="1" applyBorder="1" applyAlignment="1">
      <alignment horizontal="center" vertical="center"/>
    </xf>
    <xf numFmtId="0" fontId="85" fillId="0" borderId="20" xfId="452" applyFont="1" applyFill="1" applyBorder="1" applyAlignment="1">
      <alignment horizontal="center" vertical="center"/>
    </xf>
    <xf numFmtId="193" fontId="56" fillId="0" borderId="15" xfId="452" applyNumberFormat="1" applyFont="1" applyFill="1" applyBorder="1" applyAlignment="1">
      <alignment horizontal="center" vertical="center"/>
    </xf>
    <xf numFmtId="193" fontId="56" fillId="0" borderId="23" xfId="452" applyNumberFormat="1" applyFont="1" applyFill="1" applyBorder="1" applyAlignment="1">
      <alignment horizontal="center" vertical="center"/>
    </xf>
    <xf numFmtId="49" fontId="56" fillId="0" borderId="15" xfId="452" applyNumberFormat="1" applyFont="1" applyFill="1" applyBorder="1" applyAlignment="1">
      <alignment horizontal="center" vertical="center"/>
    </xf>
    <xf numFmtId="49" fontId="56" fillId="0" borderId="20" xfId="452" applyNumberFormat="1" applyFont="1" applyFill="1" applyBorder="1" applyAlignment="1">
      <alignment horizontal="center" vertical="center"/>
    </xf>
    <xf numFmtId="49" fontId="56" fillId="0" borderId="23" xfId="452" applyNumberFormat="1" applyFont="1" applyFill="1" applyBorder="1" applyAlignment="1">
      <alignment horizontal="center" vertical="center"/>
    </xf>
  </cellXfs>
  <cellStyles count="33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20" xfId="3347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VII 2021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>
                <a:alpha val="95000"/>
              </a:srgbClr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5885136"/>
        <c:axId val="365884744"/>
      </c:barChart>
      <c:catAx>
        <c:axId val="3658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58847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5884744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58851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VII 2021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121030001.77063</c:v>
              </c:pt>
              <c:pt idx="1">
                <c:v>40887680.24916999</c:v>
              </c:pt>
              <c:pt idx="2">
                <c:v>31019037.869719993</c:v>
              </c:pt>
              <c:pt idx="3">
                <c:v>31188427.759979997</c:v>
              </c:pt>
              <c:pt idx="4">
                <c:v>8463739.2852299996</c:v>
              </c:pt>
              <c:pt idx="5">
                <c:v>7897584.4477999806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VII 2021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7270341211"/>
                  <c:y val="-3.6926471147628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78751093613296E-2"/>
                  <c:y val="-0.147588218139399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246482210557005"/>
                  <c:y val="-0.116692913385826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119906.76018</c:v>
              </c:pt>
              <c:pt idx="1">
                <c:v>8876858.4058400001</c:v>
              </c:pt>
              <c:pt idx="2">
                <c:v>3254656.7919099997</c:v>
              </c:pt>
              <c:pt idx="3">
                <c:v>22709759.113489471</c:v>
              </c:pt>
              <c:pt idx="4">
                <c:v>1828841.7287199998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560" dir="2700000" algn="ctr" rotWithShape="0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2020 - 2021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235806.92</c:v>
              </c:pt>
              <c:pt idx="1">
                <c:v>252101.391</c:v>
              </c:pt>
              <c:pt idx="2">
                <c:v>-16294.471</c:v>
              </c:pt>
              <c:pt idx="3">
                <c:v>16294.471</c:v>
              </c:pt>
              <c:pt idx="4">
                <c:v>21586.347000000002</c:v>
              </c:pt>
              <c:pt idx="5">
                <c:v>-5291.8760000000002</c:v>
              </c:pt>
            </c:numLit>
          </c:val>
        </c:ser>
        <c:ser>
          <c:idx val="1"/>
          <c:order val="1"/>
          <c:tx>
            <c:v>Wykonanie I-VII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278083.53000000003</c:v>
              </c:pt>
              <c:pt idx="1">
                <c:v>242829.948</c:v>
              </c:pt>
              <c:pt idx="2">
                <c:v>35253.582000000002</c:v>
              </c:pt>
              <c:pt idx="3">
                <c:v>-35253.582000000002</c:v>
              </c:pt>
              <c:pt idx="4">
                <c:v>-63330.58</c:v>
              </c:pt>
              <c:pt idx="5">
                <c:v>28076.998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936392"/>
        <c:axId val="710941488"/>
      </c:barChart>
      <c:catAx>
        <c:axId val="71093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094148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1094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09363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6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- VII 2021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136339.34010885007</c:v>
              </c:pt>
              <c:pt idx="1">
                <c:v>16391.919352179997</c:v>
              </c:pt>
              <c:pt idx="2">
                <c:v>47630.724413399854</c:v>
              </c:pt>
              <c:pt idx="3">
                <c:v>5763.3910225200025</c:v>
              </c:pt>
              <c:pt idx="4">
                <c:v>15560.11865651</c:v>
              </c:pt>
              <c:pt idx="5">
                <c:v>16793.406622330003</c:v>
              </c:pt>
              <c:pt idx="6">
                <c:v>4351.0476072500087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- VII 2021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5882784"/>
        <c:axId val="365885920"/>
      </c:barChart>
      <c:catAx>
        <c:axId val="3658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5885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588592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58827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VII 2021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  <c:pt idx="5">
                <c:v>18641.162149929616</c:v>
              </c:pt>
              <c:pt idx="6">
                <c:v>7262.2181689893769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5887096"/>
        <c:axId val="365887488"/>
      </c:barChart>
      <c:catAx>
        <c:axId val="36588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588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88748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588709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- VII 2021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64367184"/>
        <c:axId val="364363656"/>
      </c:barChart>
      <c:catAx>
        <c:axId val="3643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43636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4363656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4367184"/>
        <c:crosses val="autoZero"/>
        <c:crossBetween val="between"/>
        <c:majorUnit val="10000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</a:t>
            </a:r>
            <a:r>
              <a:rPr lang="pl-PL" baseline="0"/>
              <a:t> VII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3.8708204952641787E-4"/>
                  <c:y val="5.13252156477785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375297915346E-2"/>
                  <c:y val="1.72552652371740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86921893384E-3"/>
                  <c:y val="1.731484256509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240486.47138252997</c:v>
              </c:pt>
              <c:pt idx="1">
                <c:v>36790.022800139472</c:v>
              </c:pt>
              <c:pt idx="2">
                <c:v>807.03600499000004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939528"/>
        <c:axId val="710940312"/>
      </c:barChart>
      <c:catAx>
        <c:axId val="71093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09403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10940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09395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VII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1917151660389E-3"/>
                  <c:y val="-5.15543348858581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1304347826087E-2"/>
                  <c:y val="-5.07863572756323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5023172394429168E-17"/>
                  <c:y val="-2.5607468827669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270239.27820404992</c:v>
              </c:pt>
              <c:pt idx="1">
                <c:v>29759.850093599998</c:v>
              </c:pt>
              <c:pt idx="2">
                <c:v>93159.835266279915</c:v>
              </c:pt>
              <c:pt idx="3">
                <c:v>25269.549379630003</c:v>
              </c:pt>
              <c:pt idx="4">
                <c:v>27999.9</c:v>
              </c:pt>
              <c:pt idx="5">
                <c:v>28520.043000000001</c:v>
              </c:pt>
              <c:pt idx="6">
                <c:v>11835.57205644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406048157023851E-2"/>
                  <c:y val="2.197205455418868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168207234965195E-2"/>
                  <c:y val="-2.30815179932748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1232454638820624E-3"/>
                  <c:y val="-1.6787109171035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136339.34010885007</c:v>
              </c:pt>
              <c:pt idx="1">
                <c:v>16391.919352179997</c:v>
              </c:pt>
              <c:pt idx="2">
                <c:v>47630.724413399854</c:v>
              </c:pt>
              <c:pt idx="3">
                <c:v>5763.3910225200025</c:v>
              </c:pt>
              <c:pt idx="4">
                <c:v>15560.11865651</c:v>
              </c:pt>
              <c:pt idx="5">
                <c:v>16793.406622330003</c:v>
              </c:pt>
              <c:pt idx="6">
                <c:v>4351.0476072500087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939920"/>
        <c:axId val="710937568"/>
      </c:barChart>
      <c:catAx>
        <c:axId val="71093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09375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109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109399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VII 2021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157328781.77000007</c:v>
              </c:pt>
              <c:pt idx="1">
                <c:v>342671218.2299999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- VII 2021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13040573737.34</c:v>
              </c:pt>
              <c:pt idx="1">
                <c:v>18990414262.659996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VII 2021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240486471.38252997</c:v>
              </c:pt>
              <c:pt idx="1">
                <c:v>36790022.800139472</c:v>
              </c:pt>
              <c:pt idx="2">
                <c:v>807036.00499000004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topLeftCell="A4" zoomScale="75" zoomScaleNormal="75" workbookViewId="0">
      <selection activeCell="J31" sqref="J31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8" t="s">
        <v>465</v>
      </c>
      <c r="B9" s="248"/>
      <c r="C9" s="248"/>
    </row>
    <row r="16" spans="1:13" ht="20.45" customHeight="1">
      <c r="B16" s="1651" t="s">
        <v>466</v>
      </c>
      <c r="C16" s="1651"/>
      <c r="D16" s="1651"/>
      <c r="E16" s="1651"/>
      <c r="F16" s="1651"/>
      <c r="G16" s="1651"/>
      <c r="H16" s="1651"/>
      <c r="I16" s="1651"/>
      <c r="J16" s="1651"/>
      <c r="K16" s="1651"/>
      <c r="L16" s="1651"/>
      <c r="M16" s="1651"/>
    </row>
    <row r="17" spans="2:13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</row>
    <row r="18" spans="2:13" ht="20.45" customHeight="1">
      <c r="B18" s="1652" t="s">
        <v>773</v>
      </c>
      <c r="C18" s="1652"/>
      <c r="D18" s="1652"/>
      <c r="E18" s="1652"/>
      <c r="F18" s="1652"/>
      <c r="G18" s="1652"/>
      <c r="H18" s="1652"/>
      <c r="I18" s="1652"/>
      <c r="J18" s="1652"/>
      <c r="K18" s="1652"/>
      <c r="L18" s="1652"/>
      <c r="M18" s="1652"/>
    </row>
    <row r="30" spans="2:13" ht="14.25">
      <c r="C30" s="620"/>
      <c r="D30" s="621"/>
      <c r="E30" s="621"/>
      <c r="F30" s="621"/>
      <c r="G30" s="621"/>
      <c r="H30" s="621"/>
    </row>
    <row r="34" spans="1:14" s="250" customFormat="1" ht="18">
      <c r="A34" s="1653" t="s">
        <v>774</v>
      </c>
      <c r="B34" s="1653"/>
      <c r="C34" s="1653"/>
      <c r="D34" s="1653"/>
      <c r="E34" s="1653"/>
      <c r="F34" s="1653"/>
      <c r="G34" s="1653"/>
      <c r="H34" s="1653"/>
      <c r="I34" s="1653"/>
      <c r="J34" s="1653"/>
      <c r="K34" s="1653"/>
      <c r="L34" s="1653"/>
      <c r="M34" s="1653"/>
      <c r="N34" s="1653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189"/>
  <sheetViews>
    <sheetView showGridLines="0" zoomScale="75" zoomScaleNormal="75" zoomScaleSheetLayoutView="55" workbookViewId="0">
      <selection activeCell="G160" sqref="G160"/>
    </sheetView>
  </sheetViews>
  <sheetFormatPr defaultColWidth="16.28515625" defaultRowHeight="15"/>
  <cols>
    <col min="1" max="1" width="5.42578125" style="850" customWidth="1"/>
    <col min="2" max="2" width="1.42578125" style="850" customWidth="1"/>
    <col min="3" max="3" width="42.5703125" style="850" bestFit="1" customWidth="1"/>
    <col min="4" max="4" width="3.7109375" style="850" customWidth="1"/>
    <col min="5" max="5" width="17.7109375" style="850" customWidth="1"/>
    <col min="6" max="6" width="14.7109375" style="850" customWidth="1"/>
    <col min="7" max="7" width="14.5703125" style="850" customWidth="1"/>
    <col min="8" max="8" width="14.5703125" style="850" bestFit="1" customWidth="1"/>
    <col min="9" max="9" width="14.7109375" style="850" customWidth="1"/>
    <col min="10" max="10" width="14.5703125" style="850" customWidth="1"/>
    <col min="11" max="11" width="14.7109375" style="850" customWidth="1"/>
    <col min="12" max="12" width="22.5703125" style="850" bestFit="1" customWidth="1"/>
    <col min="13" max="16384" width="16.28515625" style="850"/>
  </cols>
  <sheetData>
    <row r="1" spans="1:20" ht="16.5" customHeight="1">
      <c r="A1" s="855" t="s">
        <v>348</v>
      </c>
      <c r="B1" s="855"/>
      <c r="C1" s="844"/>
      <c r="D1" s="844"/>
      <c r="E1" s="844"/>
      <c r="F1" s="844"/>
      <c r="G1" s="844"/>
      <c r="H1" s="844"/>
      <c r="I1" s="844"/>
      <c r="J1" s="844"/>
      <c r="K1" s="844"/>
      <c r="L1" s="844"/>
    </row>
    <row r="2" spans="1:20" ht="15" customHeight="1">
      <c r="A2" s="862" t="s">
        <v>349</v>
      </c>
      <c r="B2" s="862"/>
      <c r="C2" s="862"/>
      <c r="D2" s="862"/>
      <c r="E2" s="862"/>
      <c r="F2" s="862"/>
      <c r="G2" s="863"/>
      <c r="H2" s="863"/>
      <c r="I2" s="863"/>
      <c r="J2" s="863"/>
      <c r="K2" s="863"/>
      <c r="L2" s="863"/>
    </row>
    <row r="3" spans="1:20" ht="15" customHeight="1">
      <c r="A3" s="862"/>
      <c r="B3" s="862"/>
      <c r="C3" s="862"/>
      <c r="D3" s="862"/>
      <c r="E3" s="862"/>
      <c r="F3" s="862"/>
      <c r="G3" s="863"/>
      <c r="H3" s="863"/>
      <c r="I3" s="863"/>
      <c r="J3" s="863"/>
      <c r="K3" s="863"/>
      <c r="L3" s="863"/>
    </row>
    <row r="4" spans="1:20" ht="15.2" customHeight="1">
      <c r="A4" s="844"/>
      <c r="B4" s="864"/>
      <c r="C4" s="864"/>
      <c r="D4" s="844"/>
      <c r="E4" s="844"/>
      <c r="F4" s="844"/>
      <c r="G4" s="844"/>
      <c r="H4" s="844"/>
      <c r="I4" s="844"/>
      <c r="J4" s="855"/>
      <c r="K4" s="855"/>
      <c r="L4" s="865" t="s">
        <v>2</v>
      </c>
    </row>
    <row r="5" spans="1:20" ht="15.95" customHeight="1">
      <c r="A5" s="866" t="s">
        <v>4</v>
      </c>
      <c r="B5" s="867" t="s">
        <v>4</v>
      </c>
      <c r="C5" s="867" t="s">
        <v>3</v>
      </c>
      <c r="D5" s="868"/>
      <c r="E5" s="843" t="s">
        <v>4</v>
      </c>
      <c r="F5" s="856" t="s">
        <v>4</v>
      </c>
      <c r="G5" s="841" t="s">
        <v>4</v>
      </c>
      <c r="H5" s="842" t="s">
        <v>4</v>
      </c>
      <c r="I5" s="843" t="s">
        <v>4</v>
      </c>
      <c r="J5" s="842" t="s">
        <v>4</v>
      </c>
      <c r="K5" s="843" t="s">
        <v>4</v>
      </c>
      <c r="L5" s="843" t="s">
        <v>4</v>
      </c>
    </row>
    <row r="6" spans="1:20" ht="15.95" customHeight="1">
      <c r="A6" s="869"/>
      <c r="B6" s="870"/>
      <c r="C6" s="845" t="s">
        <v>732</v>
      </c>
      <c r="D6" s="870"/>
      <c r="E6" s="857"/>
      <c r="F6" s="858" t="s">
        <v>5</v>
      </c>
      <c r="G6" s="846" t="s">
        <v>6</v>
      </c>
      <c r="H6" s="847" t="s">
        <v>7</v>
      </c>
      <c r="I6" s="848" t="s">
        <v>7</v>
      </c>
      <c r="J6" s="847" t="s">
        <v>8</v>
      </c>
      <c r="K6" s="849" t="s">
        <v>9</v>
      </c>
      <c r="L6" s="848" t="s">
        <v>10</v>
      </c>
    </row>
    <row r="7" spans="1:20" ht="15.95" customHeight="1">
      <c r="A7" s="869" t="s">
        <v>4</v>
      </c>
      <c r="B7" s="870"/>
      <c r="C7" s="845" t="s">
        <v>11</v>
      </c>
      <c r="D7" s="844"/>
      <c r="E7" s="849" t="s">
        <v>12</v>
      </c>
      <c r="F7" s="858" t="s">
        <v>13</v>
      </c>
      <c r="G7" s="851" t="s">
        <v>14</v>
      </c>
      <c r="H7" s="847" t="s">
        <v>15</v>
      </c>
      <c r="I7" s="848" t="s">
        <v>16</v>
      </c>
      <c r="J7" s="847" t="s">
        <v>17</v>
      </c>
      <c r="K7" s="848" t="s">
        <v>18</v>
      </c>
      <c r="L7" s="852" t="s">
        <v>19</v>
      </c>
    </row>
    <row r="8" spans="1:20" ht="15.95" customHeight="1">
      <c r="A8" s="871" t="s">
        <v>4</v>
      </c>
      <c r="B8" s="872"/>
      <c r="C8" s="845" t="s">
        <v>702</v>
      </c>
      <c r="D8" s="844"/>
      <c r="E8" s="849" t="s">
        <v>4</v>
      </c>
      <c r="F8" s="858" t="s">
        <v>20</v>
      </c>
      <c r="G8" s="851" t="s">
        <v>21</v>
      </c>
      <c r="H8" s="847" t="s">
        <v>22</v>
      </c>
      <c r="I8" s="848" t="s">
        <v>4</v>
      </c>
      <c r="J8" s="847" t="s">
        <v>23</v>
      </c>
      <c r="K8" s="848" t="s">
        <v>24</v>
      </c>
      <c r="L8" s="848" t="s">
        <v>25</v>
      </c>
    </row>
    <row r="9" spans="1:20" ht="15.95" customHeight="1">
      <c r="A9" s="873" t="s">
        <v>4</v>
      </c>
      <c r="B9" s="874"/>
      <c r="C9" s="845" t="s">
        <v>26</v>
      </c>
      <c r="D9" s="844"/>
      <c r="E9" s="859" t="s">
        <v>4</v>
      </c>
      <c r="F9" s="858" t="s">
        <v>4</v>
      </c>
      <c r="G9" s="851" t="s">
        <v>4</v>
      </c>
      <c r="H9" s="847" t="s">
        <v>27</v>
      </c>
      <c r="I9" s="848"/>
      <c r="J9" s="847" t="s">
        <v>28</v>
      </c>
      <c r="K9" s="848" t="s">
        <v>4</v>
      </c>
      <c r="L9" s="848" t="s">
        <v>29</v>
      </c>
    </row>
    <row r="10" spans="1:20" ht="15.95" customHeight="1">
      <c r="A10" s="869"/>
      <c r="B10" s="870"/>
      <c r="C10" s="845" t="s">
        <v>30</v>
      </c>
      <c r="D10" s="875"/>
      <c r="E10" s="853"/>
      <c r="F10" s="876"/>
      <c r="G10" s="877"/>
      <c r="H10" s="867"/>
      <c r="I10" s="878"/>
      <c r="J10" s="879"/>
      <c r="K10" s="867"/>
      <c r="L10" s="878"/>
    </row>
    <row r="11" spans="1:20" s="888" customFormat="1" ht="9.9499999999999993" customHeight="1">
      <c r="A11" s="880">
        <v>1</v>
      </c>
      <c r="B11" s="881"/>
      <c r="C11" s="881"/>
      <c r="D11" s="881"/>
      <c r="E11" s="882" t="s">
        <v>32</v>
      </c>
      <c r="F11" s="882">
        <v>3</v>
      </c>
      <c r="G11" s="883" t="s">
        <v>34</v>
      </c>
      <c r="H11" s="884" t="s">
        <v>35</v>
      </c>
      <c r="I11" s="885" t="s">
        <v>36</v>
      </c>
      <c r="J11" s="886">
        <v>7</v>
      </c>
      <c r="K11" s="920">
        <v>8</v>
      </c>
      <c r="L11" s="887">
        <v>9</v>
      </c>
    </row>
    <row r="12" spans="1:20" ht="18.95" customHeight="1">
      <c r="A12" s="889"/>
      <c r="B12" s="890"/>
      <c r="C12" s="891" t="s">
        <v>40</v>
      </c>
      <c r="D12" s="892" t="s">
        <v>41</v>
      </c>
      <c r="E12" s="982">
        <v>486784028000</v>
      </c>
      <c r="F12" s="982">
        <v>272213318000</v>
      </c>
      <c r="G12" s="982">
        <v>28644786000</v>
      </c>
      <c r="H12" s="982">
        <v>93634712000</v>
      </c>
      <c r="I12" s="982">
        <v>23888606000</v>
      </c>
      <c r="J12" s="982">
        <v>27999900000</v>
      </c>
      <c r="K12" s="982">
        <v>28520043000</v>
      </c>
      <c r="L12" s="983">
        <v>11882663000</v>
      </c>
      <c r="O12" s="1051"/>
    </row>
    <row r="13" spans="1:20" ht="18.95" customHeight="1">
      <c r="A13" s="893"/>
      <c r="B13" s="894"/>
      <c r="C13" s="895"/>
      <c r="D13" s="876" t="s">
        <v>42</v>
      </c>
      <c r="E13" s="984">
        <v>486784028000</v>
      </c>
      <c r="F13" s="982">
        <v>270239278204.04999</v>
      </c>
      <c r="G13" s="982">
        <v>29759850093.599998</v>
      </c>
      <c r="H13" s="982">
        <v>93159835266.280029</v>
      </c>
      <c r="I13" s="982">
        <v>25269549379.629997</v>
      </c>
      <c r="J13" s="982">
        <v>27999900000</v>
      </c>
      <c r="K13" s="982">
        <v>28520043000</v>
      </c>
      <c r="L13" s="985">
        <v>11835572056.440001</v>
      </c>
    </row>
    <row r="14" spans="1:20" ht="18.95" customHeight="1">
      <c r="A14" s="893"/>
      <c r="B14" s="894"/>
      <c r="C14" s="860" t="s">
        <v>4</v>
      </c>
      <c r="D14" s="876" t="s">
        <v>43</v>
      </c>
      <c r="E14" s="984">
        <v>242829947783.03998</v>
      </c>
      <c r="F14" s="982">
        <v>136339340108.84999</v>
      </c>
      <c r="G14" s="982">
        <v>16391919352.18</v>
      </c>
      <c r="H14" s="982">
        <v>47630724413.399956</v>
      </c>
      <c r="I14" s="982">
        <v>5763391022.5199986</v>
      </c>
      <c r="J14" s="982">
        <v>15560118656.51</v>
      </c>
      <c r="K14" s="982">
        <v>16793406622.330002</v>
      </c>
      <c r="L14" s="985">
        <v>4351047607.2500019</v>
      </c>
      <c r="T14" s="1092"/>
    </row>
    <row r="15" spans="1:20" ht="18.95" customHeight="1">
      <c r="A15" s="893"/>
      <c r="B15" s="894"/>
      <c r="C15" s="895"/>
      <c r="D15" s="876" t="s">
        <v>44</v>
      </c>
      <c r="E15" s="921">
        <v>0.49884534786552193</v>
      </c>
      <c r="F15" s="922">
        <v>0.5008547748896327</v>
      </c>
      <c r="G15" s="922">
        <v>0.57224792505623889</v>
      </c>
      <c r="H15" s="922">
        <v>0.5086866120055985</v>
      </c>
      <c r="I15" s="922">
        <v>0.24126108582978842</v>
      </c>
      <c r="J15" s="922">
        <v>0.55572050816288632</v>
      </c>
      <c r="K15" s="922">
        <v>0.58882823642061133</v>
      </c>
      <c r="L15" s="923">
        <v>0.3661677190752613</v>
      </c>
      <c r="T15" s="1092"/>
    </row>
    <row r="16" spans="1:20" ht="18.95" customHeight="1">
      <c r="A16" s="896"/>
      <c r="B16" s="897"/>
      <c r="C16" s="898"/>
      <c r="D16" s="876" t="s">
        <v>45</v>
      </c>
      <c r="E16" s="924">
        <v>0.49884534786552193</v>
      </c>
      <c r="F16" s="925">
        <v>0.50451341128103533</v>
      </c>
      <c r="G16" s="925">
        <v>0.55080651618286081</v>
      </c>
      <c r="H16" s="925">
        <v>0.51127961183332282</v>
      </c>
      <c r="I16" s="925">
        <v>0.228076525462932</v>
      </c>
      <c r="J16" s="925">
        <v>0.55572050816288632</v>
      </c>
      <c r="K16" s="925">
        <v>0.58882823642061133</v>
      </c>
      <c r="L16" s="926">
        <v>0.36762461387597223</v>
      </c>
    </row>
    <row r="17" spans="1:15" ht="18.95" customHeight="1">
      <c r="A17" s="899" t="s">
        <v>350</v>
      </c>
      <c r="B17" s="900" t="s">
        <v>47</v>
      </c>
      <c r="C17" s="901" t="s">
        <v>351</v>
      </c>
      <c r="D17" s="902" t="s">
        <v>41</v>
      </c>
      <c r="E17" s="986">
        <v>5876017000</v>
      </c>
      <c r="F17" s="981">
        <v>2627083000</v>
      </c>
      <c r="G17" s="981">
        <v>2056000</v>
      </c>
      <c r="H17" s="981">
        <v>1149882000</v>
      </c>
      <c r="I17" s="981">
        <v>146726000</v>
      </c>
      <c r="J17" s="981">
        <v>0</v>
      </c>
      <c r="K17" s="981">
        <v>0</v>
      </c>
      <c r="L17" s="989">
        <v>1950270000</v>
      </c>
    </row>
    <row r="18" spans="1:15" ht="18.95" customHeight="1">
      <c r="A18" s="903"/>
      <c r="B18" s="900"/>
      <c r="C18" s="901"/>
      <c r="D18" s="904" t="s">
        <v>42</v>
      </c>
      <c r="E18" s="988">
        <v>7543584703.0199995</v>
      </c>
      <c r="F18" s="981">
        <v>3543141043.73</v>
      </c>
      <c r="G18" s="981">
        <v>2650622.9900000002</v>
      </c>
      <c r="H18" s="981">
        <v>1845980916.3</v>
      </c>
      <c r="I18" s="981">
        <v>158996776</v>
      </c>
      <c r="J18" s="981">
        <v>0</v>
      </c>
      <c r="K18" s="981">
        <v>0</v>
      </c>
      <c r="L18" s="989">
        <v>1992815344</v>
      </c>
    </row>
    <row r="19" spans="1:15" ht="18.95" customHeight="1">
      <c r="A19" s="903"/>
      <c r="B19" s="900"/>
      <c r="C19" s="901"/>
      <c r="D19" s="904" t="s">
        <v>43</v>
      </c>
      <c r="E19" s="988">
        <v>4679347230.7399988</v>
      </c>
      <c r="F19" s="981">
        <v>2069395629.5099998</v>
      </c>
      <c r="G19" s="1060">
        <v>1186278.48</v>
      </c>
      <c r="H19" s="981">
        <v>1019889409.3099983</v>
      </c>
      <c r="I19" s="981">
        <v>52509872.079999991</v>
      </c>
      <c r="J19" s="981">
        <v>0</v>
      </c>
      <c r="K19" s="981">
        <v>0</v>
      </c>
      <c r="L19" s="989">
        <v>1536366041.3600008</v>
      </c>
    </row>
    <row r="20" spans="1:15" ht="18.95" customHeight="1">
      <c r="A20" s="903"/>
      <c r="B20" s="901"/>
      <c r="C20" s="901"/>
      <c r="D20" s="904" t="s">
        <v>44</v>
      </c>
      <c r="E20" s="927">
        <v>0.7963467823084921</v>
      </c>
      <c r="F20" s="861">
        <v>0.78771612069736652</v>
      </c>
      <c r="G20" s="861">
        <v>0.57698369649805448</v>
      </c>
      <c r="H20" s="861">
        <v>0.88695136484439119</v>
      </c>
      <c r="I20" s="861">
        <v>0.35787707754590181</v>
      </c>
      <c r="J20" s="861">
        <v>0</v>
      </c>
      <c r="K20" s="861">
        <v>0</v>
      </c>
      <c r="L20" s="928">
        <v>0.78777094523322455</v>
      </c>
    </row>
    <row r="21" spans="1:15" s="908" customFormat="1" ht="18.95" customHeight="1">
      <c r="A21" s="905"/>
      <c r="B21" s="906"/>
      <c r="C21" s="906"/>
      <c r="D21" s="907" t="s">
        <v>45</v>
      </c>
      <c r="E21" s="929">
        <v>0.6203081711095082</v>
      </c>
      <c r="F21" s="930">
        <v>0.58405680269828264</v>
      </c>
      <c r="G21" s="930">
        <v>0.44754704251621991</v>
      </c>
      <c r="H21" s="930">
        <v>0.55249184880752622</v>
      </c>
      <c r="I21" s="930">
        <v>0.33025746434003161</v>
      </c>
      <c r="J21" s="930">
        <v>0</v>
      </c>
      <c r="K21" s="930">
        <v>0</v>
      </c>
      <c r="L21" s="931">
        <v>0.77095253505836159</v>
      </c>
      <c r="O21" s="850"/>
    </row>
    <row r="22" spans="1:15" ht="18.95" customHeight="1">
      <c r="A22" s="899" t="s">
        <v>352</v>
      </c>
      <c r="B22" s="900" t="s">
        <v>47</v>
      </c>
      <c r="C22" s="901" t="s">
        <v>353</v>
      </c>
      <c r="D22" s="904" t="s">
        <v>41</v>
      </c>
      <c r="E22" s="986">
        <v>12817000</v>
      </c>
      <c r="F22" s="981">
        <v>7036000</v>
      </c>
      <c r="G22" s="981">
        <v>8000</v>
      </c>
      <c r="H22" s="981">
        <v>1472000</v>
      </c>
      <c r="I22" s="981">
        <v>0</v>
      </c>
      <c r="J22" s="981">
        <v>0</v>
      </c>
      <c r="K22" s="981">
        <v>0</v>
      </c>
      <c r="L22" s="989">
        <v>4301000</v>
      </c>
    </row>
    <row r="23" spans="1:15" ht="18.95" customHeight="1">
      <c r="A23" s="899"/>
      <c r="B23" s="900"/>
      <c r="C23" s="901"/>
      <c r="D23" s="904" t="s">
        <v>42</v>
      </c>
      <c r="E23" s="988">
        <v>13370384.949999999</v>
      </c>
      <c r="F23" s="981">
        <v>7409384.9500000002</v>
      </c>
      <c r="G23" s="981">
        <v>8000</v>
      </c>
      <c r="H23" s="981">
        <v>1652000</v>
      </c>
      <c r="I23" s="981">
        <v>0</v>
      </c>
      <c r="J23" s="981">
        <v>0</v>
      </c>
      <c r="K23" s="981">
        <v>0</v>
      </c>
      <c r="L23" s="989">
        <v>4301000</v>
      </c>
    </row>
    <row r="24" spans="1:15" ht="18.95" customHeight="1">
      <c r="A24" s="899"/>
      <c r="B24" s="900"/>
      <c r="C24" s="901"/>
      <c r="D24" s="904" t="s">
        <v>43</v>
      </c>
      <c r="E24" s="988">
        <v>3682295.84</v>
      </c>
      <c r="F24" s="981">
        <v>1965677.4</v>
      </c>
      <c r="G24" s="981">
        <v>228.69</v>
      </c>
      <c r="H24" s="981">
        <v>703523.39</v>
      </c>
      <c r="I24" s="981">
        <v>0</v>
      </c>
      <c r="J24" s="981">
        <v>0</v>
      </c>
      <c r="K24" s="981">
        <v>0</v>
      </c>
      <c r="L24" s="989">
        <v>1012866.36</v>
      </c>
    </row>
    <row r="25" spans="1:15" ht="18.95" customHeight="1">
      <c r="A25" s="899"/>
      <c r="B25" s="901"/>
      <c r="C25" s="901"/>
      <c r="D25" s="904" t="s">
        <v>44</v>
      </c>
      <c r="E25" s="927">
        <v>0.28729779511586173</v>
      </c>
      <c r="F25" s="861">
        <v>0.27937427515633884</v>
      </c>
      <c r="G25" s="861">
        <v>2.8586250000000001E-2</v>
      </c>
      <c r="H25" s="861">
        <v>0.47793708559782611</v>
      </c>
      <c r="I25" s="861">
        <v>0</v>
      </c>
      <c r="J25" s="861">
        <v>0</v>
      </c>
      <c r="K25" s="861">
        <v>0</v>
      </c>
      <c r="L25" s="928">
        <v>0.23549554987212276</v>
      </c>
    </row>
    <row r="26" spans="1:15" ht="18.95" customHeight="1">
      <c r="A26" s="905"/>
      <c r="B26" s="906"/>
      <c r="C26" s="906"/>
      <c r="D26" s="904" t="s">
        <v>45</v>
      </c>
      <c r="E26" s="929">
        <v>0.27540686777309281</v>
      </c>
      <c r="F26" s="930">
        <v>0.26529562349166375</v>
      </c>
      <c r="G26" s="930">
        <v>2.8586250000000001E-2</v>
      </c>
      <c r="H26" s="930">
        <v>0.42586161622276031</v>
      </c>
      <c r="I26" s="930">
        <v>0</v>
      </c>
      <c r="J26" s="930">
        <v>0</v>
      </c>
      <c r="K26" s="930">
        <v>0</v>
      </c>
      <c r="L26" s="931">
        <v>0.23549554987212276</v>
      </c>
    </row>
    <row r="27" spans="1:15" ht="18.95" customHeight="1">
      <c r="A27" s="899" t="s">
        <v>354</v>
      </c>
      <c r="B27" s="900" t="s">
        <v>47</v>
      </c>
      <c r="C27" s="901" t="s">
        <v>355</v>
      </c>
      <c r="D27" s="902" t="s">
        <v>41</v>
      </c>
      <c r="E27" s="986">
        <v>113702000</v>
      </c>
      <c r="F27" s="981">
        <v>5219000</v>
      </c>
      <c r="G27" s="981">
        <v>1218000</v>
      </c>
      <c r="H27" s="981">
        <v>40133000</v>
      </c>
      <c r="I27" s="981">
        <v>100000</v>
      </c>
      <c r="J27" s="981">
        <v>0</v>
      </c>
      <c r="K27" s="981">
        <v>0</v>
      </c>
      <c r="L27" s="989">
        <v>67032000</v>
      </c>
    </row>
    <row r="28" spans="1:15" ht="18.95" customHeight="1">
      <c r="A28" s="899"/>
      <c r="B28" s="900"/>
      <c r="C28" s="901"/>
      <c r="D28" s="904" t="s">
        <v>42</v>
      </c>
      <c r="E28" s="988">
        <v>113910585</v>
      </c>
      <c r="F28" s="981">
        <v>5219000</v>
      </c>
      <c r="G28" s="981">
        <v>1292000</v>
      </c>
      <c r="H28" s="981">
        <v>40172585</v>
      </c>
      <c r="I28" s="981">
        <v>195000</v>
      </c>
      <c r="J28" s="981">
        <v>0</v>
      </c>
      <c r="K28" s="981">
        <v>0</v>
      </c>
      <c r="L28" s="989">
        <v>67032000</v>
      </c>
    </row>
    <row r="29" spans="1:15" ht="18.95" customHeight="1">
      <c r="A29" s="899"/>
      <c r="B29" s="900"/>
      <c r="C29" s="901"/>
      <c r="D29" s="904" t="s">
        <v>43</v>
      </c>
      <c r="E29" s="988">
        <v>72272017.030000001</v>
      </c>
      <c r="F29" s="981">
        <v>3158876</v>
      </c>
      <c r="G29" s="981">
        <v>601341.68000000005</v>
      </c>
      <c r="H29" s="981">
        <v>21660523.090000007</v>
      </c>
      <c r="I29" s="981">
        <v>46177.47</v>
      </c>
      <c r="J29" s="981">
        <v>0</v>
      </c>
      <c r="K29" s="981">
        <v>0</v>
      </c>
      <c r="L29" s="989">
        <v>46805098.789999992</v>
      </c>
    </row>
    <row r="30" spans="1:15" ht="18.95" customHeight="1">
      <c r="A30" s="903"/>
      <c r="B30" s="901"/>
      <c r="C30" s="901"/>
      <c r="D30" s="904" t="s">
        <v>44</v>
      </c>
      <c r="E30" s="927">
        <v>0.63562661193294756</v>
      </c>
      <c r="F30" s="861">
        <v>0.60526461007855914</v>
      </c>
      <c r="G30" s="861">
        <v>0.49371238095238101</v>
      </c>
      <c r="H30" s="861">
        <v>0.5397185131936314</v>
      </c>
      <c r="I30" s="861">
        <v>0.46177470000000004</v>
      </c>
      <c r="J30" s="861">
        <v>0</v>
      </c>
      <c r="K30" s="861">
        <v>0</v>
      </c>
      <c r="L30" s="928">
        <v>0.69825007145840778</v>
      </c>
    </row>
    <row r="31" spans="1:15" ht="18.95" customHeight="1">
      <c r="A31" s="905"/>
      <c r="B31" s="906"/>
      <c r="C31" s="906"/>
      <c r="D31" s="909" t="s">
        <v>45</v>
      </c>
      <c r="E31" s="929">
        <v>0.63446269747451478</v>
      </c>
      <c r="F31" s="930">
        <v>0.60526461007855914</v>
      </c>
      <c r="G31" s="930">
        <v>0.46543473684210529</v>
      </c>
      <c r="H31" s="930">
        <v>0.53918668888248056</v>
      </c>
      <c r="I31" s="930">
        <v>0.23680753846153846</v>
      </c>
      <c r="J31" s="930">
        <v>0</v>
      </c>
      <c r="K31" s="930">
        <v>0</v>
      </c>
      <c r="L31" s="931">
        <v>0.69825007145840778</v>
      </c>
    </row>
    <row r="32" spans="1:15" ht="18.95" customHeight="1">
      <c r="A32" s="899" t="s">
        <v>356</v>
      </c>
      <c r="B32" s="900" t="s">
        <v>47</v>
      </c>
      <c r="C32" s="901" t="s">
        <v>357</v>
      </c>
      <c r="D32" s="904" t="s">
        <v>41</v>
      </c>
      <c r="E32" s="986">
        <v>409287000</v>
      </c>
      <c r="F32" s="981">
        <v>409287000</v>
      </c>
      <c r="G32" s="981">
        <v>0</v>
      </c>
      <c r="H32" s="981">
        <v>0</v>
      </c>
      <c r="I32" s="981">
        <v>0</v>
      </c>
      <c r="J32" s="981">
        <v>0</v>
      </c>
      <c r="K32" s="981">
        <v>0</v>
      </c>
      <c r="L32" s="989">
        <v>0</v>
      </c>
    </row>
    <row r="33" spans="1:12" ht="18.95" customHeight="1">
      <c r="A33" s="899"/>
      <c r="B33" s="900"/>
      <c r="C33" s="901"/>
      <c r="D33" s="904" t="s">
        <v>42</v>
      </c>
      <c r="E33" s="988">
        <v>559252600</v>
      </c>
      <c r="F33" s="981">
        <v>559252600</v>
      </c>
      <c r="G33" s="981">
        <v>0</v>
      </c>
      <c r="H33" s="981">
        <v>0</v>
      </c>
      <c r="I33" s="981">
        <v>0</v>
      </c>
      <c r="J33" s="981">
        <v>0</v>
      </c>
      <c r="K33" s="981">
        <v>0</v>
      </c>
      <c r="L33" s="989">
        <v>0</v>
      </c>
    </row>
    <row r="34" spans="1:12" ht="18.95" customHeight="1">
      <c r="A34" s="899"/>
      <c r="B34" s="900"/>
      <c r="C34" s="901"/>
      <c r="D34" s="904" t="s">
        <v>43</v>
      </c>
      <c r="E34" s="988">
        <v>241113608.63999999</v>
      </c>
      <c r="F34" s="981">
        <v>241113608.63999999</v>
      </c>
      <c r="G34" s="981">
        <v>0</v>
      </c>
      <c r="H34" s="981">
        <v>0</v>
      </c>
      <c r="I34" s="981">
        <v>0</v>
      </c>
      <c r="J34" s="981">
        <v>0</v>
      </c>
      <c r="K34" s="981">
        <v>0</v>
      </c>
      <c r="L34" s="989">
        <v>0</v>
      </c>
    </row>
    <row r="35" spans="1:12" ht="18.95" customHeight="1">
      <c r="A35" s="903"/>
      <c r="B35" s="901"/>
      <c r="C35" s="901"/>
      <c r="D35" s="904" t="s">
        <v>44</v>
      </c>
      <c r="E35" s="927">
        <v>0.58910644276510127</v>
      </c>
      <c r="F35" s="861">
        <v>0.58910644276510127</v>
      </c>
      <c r="G35" s="861">
        <v>0</v>
      </c>
      <c r="H35" s="861">
        <v>0</v>
      </c>
      <c r="I35" s="861">
        <v>0</v>
      </c>
      <c r="J35" s="861">
        <v>0</v>
      </c>
      <c r="K35" s="861">
        <v>0</v>
      </c>
      <c r="L35" s="928">
        <v>0</v>
      </c>
    </row>
    <row r="36" spans="1:12" ht="18.95" customHeight="1">
      <c r="A36" s="905"/>
      <c r="B36" s="906"/>
      <c r="C36" s="906"/>
      <c r="D36" s="904" t="s">
        <v>45</v>
      </c>
      <c r="E36" s="929">
        <v>0.43113542724700787</v>
      </c>
      <c r="F36" s="930">
        <v>0.43113542724700787</v>
      </c>
      <c r="G36" s="930">
        <v>0</v>
      </c>
      <c r="H36" s="930">
        <v>0</v>
      </c>
      <c r="I36" s="930">
        <v>0</v>
      </c>
      <c r="J36" s="930">
        <v>0</v>
      </c>
      <c r="K36" s="930">
        <v>0</v>
      </c>
      <c r="L36" s="931">
        <v>0</v>
      </c>
    </row>
    <row r="37" spans="1:12" ht="18.95" customHeight="1">
      <c r="A37" s="899" t="s">
        <v>358</v>
      </c>
      <c r="B37" s="900" t="s">
        <v>47</v>
      </c>
      <c r="C37" s="901" t="s">
        <v>359</v>
      </c>
      <c r="D37" s="902" t="s">
        <v>41</v>
      </c>
      <c r="E37" s="986">
        <v>1049733000</v>
      </c>
      <c r="F37" s="981">
        <v>143607000</v>
      </c>
      <c r="G37" s="981">
        <v>154000</v>
      </c>
      <c r="H37" s="981">
        <v>599889000</v>
      </c>
      <c r="I37" s="981">
        <v>192886000</v>
      </c>
      <c r="J37" s="981">
        <v>0</v>
      </c>
      <c r="K37" s="981">
        <v>0</v>
      </c>
      <c r="L37" s="989">
        <v>113197000</v>
      </c>
    </row>
    <row r="38" spans="1:12" ht="18.95" customHeight="1">
      <c r="A38" s="899"/>
      <c r="B38" s="900"/>
      <c r="C38" s="901"/>
      <c r="D38" s="904" t="s">
        <v>42</v>
      </c>
      <c r="E38" s="988">
        <v>1089614564</v>
      </c>
      <c r="F38" s="981">
        <v>170846417</v>
      </c>
      <c r="G38" s="981">
        <v>133230</v>
      </c>
      <c r="H38" s="981">
        <v>615073087</v>
      </c>
      <c r="I38" s="981">
        <v>192474639</v>
      </c>
      <c r="J38" s="981">
        <v>0</v>
      </c>
      <c r="K38" s="981">
        <v>0</v>
      </c>
      <c r="L38" s="989">
        <v>111087191</v>
      </c>
    </row>
    <row r="39" spans="1:12" ht="18.95" customHeight="1">
      <c r="A39" s="899"/>
      <c r="B39" s="900"/>
      <c r="C39" s="901"/>
      <c r="D39" s="904" t="s">
        <v>43</v>
      </c>
      <c r="E39" s="988">
        <v>405670093.18999994</v>
      </c>
      <c r="F39" s="981">
        <v>104039489.78999999</v>
      </c>
      <c r="G39" s="981">
        <v>119129.08</v>
      </c>
      <c r="H39" s="981">
        <v>147481701.31999996</v>
      </c>
      <c r="I39" s="981">
        <v>97095301.540000007</v>
      </c>
      <c r="J39" s="981">
        <v>0</v>
      </c>
      <c r="K39" s="981">
        <v>0</v>
      </c>
      <c r="L39" s="989">
        <v>56934471.459999993</v>
      </c>
    </row>
    <row r="40" spans="1:12" ht="18.95" customHeight="1">
      <c r="A40" s="903"/>
      <c r="B40" s="901"/>
      <c r="C40" s="901"/>
      <c r="D40" s="904" t="s">
        <v>44</v>
      </c>
      <c r="E40" s="927">
        <v>0.38645073860686474</v>
      </c>
      <c r="F40" s="861">
        <v>0.7244736662558231</v>
      </c>
      <c r="G40" s="861">
        <v>0.77356545454545456</v>
      </c>
      <c r="H40" s="861">
        <v>0.24584831747206559</v>
      </c>
      <c r="I40" s="861">
        <v>0.50338179826425977</v>
      </c>
      <c r="J40" s="861">
        <v>0</v>
      </c>
      <c r="K40" s="861">
        <v>0</v>
      </c>
      <c r="L40" s="928">
        <v>0.50296802441760813</v>
      </c>
    </row>
    <row r="41" spans="1:12" ht="18.95" customHeight="1">
      <c r="A41" s="905"/>
      <c r="B41" s="906"/>
      <c r="C41" s="906"/>
      <c r="D41" s="910" t="s">
        <v>45</v>
      </c>
      <c r="E41" s="929">
        <v>0.37230604893970554</v>
      </c>
      <c r="F41" s="930">
        <v>0.60896500855502278</v>
      </c>
      <c r="G41" s="930">
        <v>0.89416107483299556</v>
      </c>
      <c r="H41" s="930">
        <v>0.23977914891275345</v>
      </c>
      <c r="I41" s="930">
        <v>0.5044576368318322</v>
      </c>
      <c r="J41" s="930">
        <v>0</v>
      </c>
      <c r="K41" s="930">
        <v>0</v>
      </c>
      <c r="L41" s="931">
        <v>0.51252057908278548</v>
      </c>
    </row>
    <row r="42" spans="1:12" ht="18.75" customHeight="1">
      <c r="A42" s="911" t="s">
        <v>360</v>
      </c>
      <c r="B42" s="912" t="s">
        <v>47</v>
      </c>
      <c r="C42" s="913" t="s">
        <v>361</v>
      </c>
      <c r="D42" s="914" t="s">
        <v>41</v>
      </c>
      <c r="E42" s="1061">
        <v>0</v>
      </c>
      <c r="F42" s="1060">
        <v>0</v>
      </c>
      <c r="G42" s="1060">
        <v>0</v>
      </c>
      <c r="H42" s="1060">
        <v>0</v>
      </c>
      <c r="I42" s="1060">
        <v>0</v>
      </c>
      <c r="J42" s="1060">
        <v>0</v>
      </c>
      <c r="K42" s="1060">
        <v>0</v>
      </c>
      <c r="L42" s="1063">
        <v>0</v>
      </c>
    </row>
    <row r="43" spans="1:12" ht="18.95" customHeight="1">
      <c r="A43" s="903"/>
      <c r="B43" s="901"/>
      <c r="C43" s="901" t="s">
        <v>362</v>
      </c>
      <c r="D43" s="904" t="s">
        <v>42</v>
      </c>
      <c r="E43" s="1062">
        <v>55929.68</v>
      </c>
      <c r="F43" s="1060">
        <v>0</v>
      </c>
      <c r="G43" s="1060">
        <v>0</v>
      </c>
      <c r="H43" s="1060">
        <v>0</v>
      </c>
      <c r="I43" s="1060">
        <v>55929.68</v>
      </c>
      <c r="J43" s="1060">
        <v>0</v>
      </c>
      <c r="K43" s="1060">
        <v>0</v>
      </c>
      <c r="L43" s="1063">
        <v>0</v>
      </c>
    </row>
    <row r="44" spans="1:12" ht="18.95" customHeight="1">
      <c r="A44" s="903"/>
      <c r="B44" s="901"/>
      <c r="C44" s="901"/>
      <c r="D44" s="904" t="s">
        <v>43</v>
      </c>
      <c r="E44" s="1062">
        <v>0</v>
      </c>
      <c r="F44" s="1060">
        <v>0</v>
      </c>
      <c r="G44" s="1060">
        <v>0</v>
      </c>
      <c r="H44" s="1060">
        <v>0</v>
      </c>
      <c r="I44" s="1060">
        <v>0</v>
      </c>
      <c r="J44" s="1060">
        <v>0</v>
      </c>
      <c r="K44" s="1060">
        <v>0</v>
      </c>
      <c r="L44" s="1063">
        <v>0</v>
      </c>
    </row>
    <row r="45" spans="1:12" ht="18.95" customHeight="1">
      <c r="A45" s="903"/>
      <c r="B45" s="901"/>
      <c r="C45" s="901"/>
      <c r="D45" s="904" t="s">
        <v>44</v>
      </c>
      <c r="E45" s="1055">
        <v>0</v>
      </c>
      <c r="F45" s="1054">
        <v>0</v>
      </c>
      <c r="G45" s="1054">
        <v>0</v>
      </c>
      <c r="H45" s="1054">
        <v>0</v>
      </c>
      <c r="I45" s="1054">
        <v>0</v>
      </c>
      <c r="J45" s="1054">
        <v>0</v>
      </c>
      <c r="K45" s="1054">
        <v>0</v>
      </c>
      <c r="L45" s="1056">
        <v>0</v>
      </c>
    </row>
    <row r="46" spans="1:12" ht="18.95" customHeight="1">
      <c r="A46" s="905"/>
      <c r="B46" s="906"/>
      <c r="C46" s="906"/>
      <c r="D46" s="907" t="s">
        <v>45</v>
      </c>
      <c r="E46" s="1057">
        <v>0</v>
      </c>
      <c r="F46" s="1058">
        <v>0</v>
      </c>
      <c r="G46" s="1058">
        <v>0</v>
      </c>
      <c r="H46" s="1058">
        <v>0</v>
      </c>
      <c r="I46" s="1058">
        <v>0</v>
      </c>
      <c r="J46" s="1058">
        <v>0</v>
      </c>
      <c r="K46" s="1058">
        <v>0</v>
      </c>
      <c r="L46" s="1059">
        <v>0</v>
      </c>
    </row>
    <row r="47" spans="1:12" ht="18.95" customHeight="1">
      <c r="A47" s="899" t="s">
        <v>363</v>
      </c>
      <c r="B47" s="900" t="s">
        <v>47</v>
      </c>
      <c r="C47" s="901" t="s">
        <v>364</v>
      </c>
      <c r="D47" s="915" t="s">
        <v>41</v>
      </c>
      <c r="E47" s="986">
        <v>468788000</v>
      </c>
      <c r="F47" s="981">
        <v>375118000</v>
      </c>
      <c r="G47" s="981">
        <v>210000</v>
      </c>
      <c r="H47" s="981">
        <v>92512000</v>
      </c>
      <c r="I47" s="981">
        <v>948000</v>
      </c>
      <c r="J47" s="981">
        <v>0</v>
      </c>
      <c r="K47" s="981">
        <v>0</v>
      </c>
      <c r="L47" s="989">
        <v>0</v>
      </c>
    </row>
    <row r="48" spans="1:12" ht="18.95" customHeight="1">
      <c r="A48" s="899"/>
      <c r="B48" s="900"/>
      <c r="C48" s="901"/>
      <c r="D48" s="904" t="s">
        <v>42</v>
      </c>
      <c r="E48" s="988">
        <v>469053500</v>
      </c>
      <c r="F48" s="981">
        <v>375118000</v>
      </c>
      <c r="G48" s="981">
        <v>210000</v>
      </c>
      <c r="H48" s="981">
        <v>92723500</v>
      </c>
      <c r="I48" s="981">
        <v>1002000</v>
      </c>
      <c r="J48" s="981">
        <v>0</v>
      </c>
      <c r="K48" s="981">
        <v>0</v>
      </c>
      <c r="L48" s="989">
        <v>0</v>
      </c>
    </row>
    <row r="49" spans="1:12" ht="18.95" customHeight="1">
      <c r="A49" s="899"/>
      <c r="B49" s="900"/>
      <c r="C49" s="901"/>
      <c r="D49" s="904" t="s">
        <v>43</v>
      </c>
      <c r="E49" s="988">
        <v>208455441.88000003</v>
      </c>
      <c r="F49" s="981">
        <v>157053744.19999999</v>
      </c>
      <c r="G49" s="981">
        <v>77090.070000000007</v>
      </c>
      <c r="H49" s="981">
        <v>51210425.090000041</v>
      </c>
      <c r="I49" s="981">
        <v>114182.51999999999</v>
      </c>
      <c r="J49" s="981">
        <v>0</v>
      </c>
      <c r="K49" s="981">
        <v>0</v>
      </c>
      <c r="L49" s="989">
        <v>0</v>
      </c>
    </row>
    <row r="50" spans="1:12" ht="18.95" customHeight="1">
      <c r="A50" s="899"/>
      <c r="B50" s="901"/>
      <c r="C50" s="901"/>
      <c r="D50" s="904" t="s">
        <v>44</v>
      </c>
      <c r="E50" s="927">
        <v>0.44466889485225736</v>
      </c>
      <c r="F50" s="861">
        <v>0.41867824044700597</v>
      </c>
      <c r="G50" s="861">
        <v>0.36709557142857147</v>
      </c>
      <c r="H50" s="861">
        <v>0.55355440472587381</v>
      </c>
      <c r="I50" s="861">
        <v>0.12044569620253164</v>
      </c>
      <c r="J50" s="861">
        <v>0</v>
      </c>
      <c r="K50" s="861">
        <v>0</v>
      </c>
      <c r="L50" s="928">
        <v>0</v>
      </c>
    </row>
    <row r="51" spans="1:12" ht="18.95" customHeight="1">
      <c r="A51" s="905"/>
      <c r="B51" s="906"/>
      <c r="C51" s="906"/>
      <c r="D51" s="909" t="s">
        <v>45</v>
      </c>
      <c r="E51" s="929">
        <v>0.44441719735595198</v>
      </c>
      <c r="F51" s="930">
        <v>0.41867824044700597</v>
      </c>
      <c r="G51" s="930">
        <v>0.36709557142857147</v>
      </c>
      <c r="H51" s="930">
        <v>0.55229176088046761</v>
      </c>
      <c r="I51" s="930">
        <v>0.1139546107784431</v>
      </c>
      <c r="J51" s="930">
        <v>0</v>
      </c>
      <c r="K51" s="930">
        <v>0</v>
      </c>
      <c r="L51" s="931">
        <v>0</v>
      </c>
    </row>
    <row r="52" spans="1:12" ht="18.95" customHeight="1">
      <c r="A52" s="899" t="s">
        <v>365</v>
      </c>
      <c r="B52" s="900" t="s">
        <v>47</v>
      </c>
      <c r="C52" s="901" t="s">
        <v>366</v>
      </c>
      <c r="D52" s="902" t="s">
        <v>41</v>
      </c>
      <c r="E52" s="986">
        <v>20219000</v>
      </c>
      <c r="F52" s="981">
        <v>20219000</v>
      </c>
      <c r="G52" s="981">
        <v>0</v>
      </c>
      <c r="H52" s="981">
        <v>0</v>
      </c>
      <c r="I52" s="981">
        <v>0</v>
      </c>
      <c r="J52" s="981">
        <v>0</v>
      </c>
      <c r="K52" s="981">
        <v>0</v>
      </c>
      <c r="L52" s="989">
        <v>0</v>
      </c>
    </row>
    <row r="53" spans="1:12" ht="18.95" customHeight="1">
      <c r="A53" s="899"/>
      <c r="B53" s="900"/>
      <c r="C53" s="901"/>
      <c r="D53" s="904" t="s">
        <v>42</v>
      </c>
      <c r="E53" s="988">
        <v>20219000</v>
      </c>
      <c r="F53" s="981">
        <v>20219000</v>
      </c>
      <c r="G53" s="981">
        <v>0</v>
      </c>
      <c r="H53" s="981">
        <v>0</v>
      </c>
      <c r="I53" s="981">
        <v>0</v>
      </c>
      <c r="J53" s="981">
        <v>0</v>
      </c>
      <c r="K53" s="981">
        <v>0</v>
      </c>
      <c r="L53" s="989">
        <v>0</v>
      </c>
    </row>
    <row r="54" spans="1:12" ht="18.95" customHeight="1">
      <c r="A54" s="899"/>
      <c r="B54" s="900"/>
      <c r="C54" s="901"/>
      <c r="D54" s="904" t="s">
        <v>43</v>
      </c>
      <c r="E54" s="988">
        <v>4833490</v>
      </c>
      <c r="F54" s="981">
        <v>4833490</v>
      </c>
      <c r="G54" s="981">
        <v>0</v>
      </c>
      <c r="H54" s="981">
        <v>0</v>
      </c>
      <c r="I54" s="981">
        <v>0</v>
      </c>
      <c r="J54" s="981">
        <v>0</v>
      </c>
      <c r="K54" s="981">
        <v>0</v>
      </c>
      <c r="L54" s="989">
        <v>0</v>
      </c>
    </row>
    <row r="55" spans="1:12" ht="18.95" customHeight="1">
      <c r="A55" s="903"/>
      <c r="B55" s="901"/>
      <c r="C55" s="901"/>
      <c r="D55" s="904" t="s">
        <v>44</v>
      </c>
      <c r="E55" s="927">
        <v>0.23905682773628764</v>
      </c>
      <c r="F55" s="861">
        <v>0.23905682773628764</v>
      </c>
      <c r="G55" s="861">
        <v>0</v>
      </c>
      <c r="H55" s="861">
        <v>0</v>
      </c>
      <c r="I55" s="861">
        <v>0</v>
      </c>
      <c r="J55" s="861">
        <v>0</v>
      </c>
      <c r="K55" s="861">
        <v>0</v>
      </c>
      <c r="L55" s="928">
        <v>0</v>
      </c>
    </row>
    <row r="56" spans="1:12" ht="18.95" customHeight="1">
      <c r="A56" s="905"/>
      <c r="B56" s="906"/>
      <c r="C56" s="906"/>
      <c r="D56" s="909" t="s">
        <v>45</v>
      </c>
      <c r="E56" s="929">
        <v>0.23905682773628764</v>
      </c>
      <c r="F56" s="930">
        <v>0.23905682773628764</v>
      </c>
      <c r="G56" s="930">
        <v>0</v>
      </c>
      <c r="H56" s="930">
        <v>0</v>
      </c>
      <c r="I56" s="930">
        <v>0</v>
      </c>
      <c r="J56" s="930">
        <v>0</v>
      </c>
      <c r="K56" s="930">
        <v>0</v>
      </c>
      <c r="L56" s="931">
        <v>0</v>
      </c>
    </row>
    <row r="57" spans="1:12" ht="18.95" customHeight="1">
      <c r="A57" s="899" t="s">
        <v>367</v>
      </c>
      <c r="B57" s="900" t="s">
        <v>47</v>
      </c>
      <c r="C57" s="901" t="s">
        <v>368</v>
      </c>
      <c r="D57" s="904" t="s">
        <v>41</v>
      </c>
      <c r="E57" s="986">
        <v>8861998000</v>
      </c>
      <c r="F57" s="981">
        <v>1929797000</v>
      </c>
      <c r="G57" s="981">
        <v>14026000</v>
      </c>
      <c r="H57" s="981">
        <v>4075033000</v>
      </c>
      <c r="I57" s="981">
        <v>1800665000</v>
      </c>
      <c r="J57" s="981">
        <v>0</v>
      </c>
      <c r="K57" s="981">
        <v>0</v>
      </c>
      <c r="L57" s="989">
        <v>1042477000</v>
      </c>
    </row>
    <row r="58" spans="1:12" ht="18.95" customHeight="1">
      <c r="A58" s="899"/>
      <c r="B58" s="900"/>
      <c r="C58" s="901"/>
      <c r="D58" s="904" t="s">
        <v>42</v>
      </c>
      <c r="E58" s="988">
        <v>9520401714.0699997</v>
      </c>
      <c r="F58" s="981">
        <v>1929706753</v>
      </c>
      <c r="G58" s="981">
        <v>14640115</v>
      </c>
      <c r="H58" s="981">
        <v>4138179493.1500001</v>
      </c>
      <c r="I58" s="981">
        <v>2141225271.9200001</v>
      </c>
      <c r="J58" s="981">
        <v>0</v>
      </c>
      <c r="K58" s="981">
        <v>0</v>
      </c>
      <c r="L58" s="989">
        <v>1296650081</v>
      </c>
    </row>
    <row r="59" spans="1:12" ht="18.95" customHeight="1">
      <c r="A59" s="899"/>
      <c r="B59" s="900"/>
      <c r="C59" s="901"/>
      <c r="D59" s="904" t="s">
        <v>43</v>
      </c>
      <c r="E59" s="988">
        <v>4142203650.1299982</v>
      </c>
      <c r="F59" s="981">
        <v>835817137.09000015</v>
      </c>
      <c r="G59" s="981">
        <v>6969845.6699999981</v>
      </c>
      <c r="H59" s="981">
        <v>1839897916.4999976</v>
      </c>
      <c r="I59" s="981">
        <v>814684368.26999998</v>
      </c>
      <c r="J59" s="981">
        <v>0</v>
      </c>
      <c r="K59" s="981">
        <v>0</v>
      </c>
      <c r="L59" s="989">
        <v>644834382.60000038</v>
      </c>
    </row>
    <row r="60" spans="1:12" ht="18.95" customHeight="1">
      <c r="A60" s="903"/>
      <c r="B60" s="901"/>
      <c r="C60" s="901"/>
      <c r="D60" s="904" t="s">
        <v>44</v>
      </c>
      <c r="E60" s="927">
        <v>0.46741193691648297</v>
      </c>
      <c r="F60" s="861">
        <v>0.43311142938350516</v>
      </c>
      <c r="G60" s="861">
        <v>0.49692326179951507</v>
      </c>
      <c r="H60" s="861">
        <v>0.45150503480585252</v>
      </c>
      <c r="I60" s="861">
        <v>0.45243527711706505</v>
      </c>
      <c r="J60" s="861">
        <v>0</v>
      </c>
      <c r="K60" s="861">
        <v>0</v>
      </c>
      <c r="L60" s="928">
        <v>0.61855981724297071</v>
      </c>
    </row>
    <row r="61" spans="1:12" ht="18.95" customHeight="1">
      <c r="A61" s="905"/>
      <c r="B61" s="906"/>
      <c r="C61" s="906"/>
      <c r="D61" s="904" t="s">
        <v>45</v>
      </c>
      <c r="E61" s="929">
        <v>0.43508706612750631</v>
      </c>
      <c r="F61" s="930">
        <v>0.43313168479646202</v>
      </c>
      <c r="G61" s="930">
        <v>0.47607861481962388</v>
      </c>
      <c r="H61" s="930">
        <v>0.44461529992732612</v>
      </c>
      <c r="I61" s="930">
        <v>0.38047578596879089</v>
      </c>
      <c r="J61" s="930">
        <v>0</v>
      </c>
      <c r="K61" s="930">
        <v>0</v>
      </c>
      <c r="L61" s="931">
        <v>0.49730794147846924</v>
      </c>
    </row>
    <row r="62" spans="1:12" ht="18.95" customHeight="1">
      <c r="A62" s="899" t="s">
        <v>369</v>
      </c>
      <c r="B62" s="900" t="s">
        <v>47</v>
      </c>
      <c r="C62" s="901" t="s">
        <v>132</v>
      </c>
      <c r="D62" s="902" t="s">
        <v>41</v>
      </c>
      <c r="E62" s="986">
        <v>61872000</v>
      </c>
      <c r="F62" s="981">
        <v>58172000</v>
      </c>
      <c r="G62" s="981">
        <v>10000</v>
      </c>
      <c r="H62" s="981">
        <v>3390000</v>
      </c>
      <c r="I62" s="981">
        <v>300000</v>
      </c>
      <c r="J62" s="981">
        <v>0</v>
      </c>
      <c r="K62" s="981">
        <v>0</v>
      </c>
      <c r="L62" s="989">
        <v>0</v>
      </c>
    </row>
    <row r="63" spans="1:12" ht="18.95" customHeight="1">
      <c r="A63" s="899"/>
      <c r="B63" s="900"/>
      <c r="C63" s="901"/>
      <c r="D63" s="904" t="s">
        <v>42</v>
      </c>
      <c r="E63" s="988">
        <v>61995493</v>
      </c>
      <c r="F63" s="981">
        <v>58172053</v>
      </c>
      <c r="G63" s="981">
        <v>10000</v>
      </c>
      <c r="H63" s="981">
        <v>3389947</v>
      </c>
      <c r="I63" s="981">
        <v>300000</v>
      </c>
      <c r="J63" s="981">
        <v>0</v>
      </c>
      <c r="K63" s="981">
        <v>0</v>
      </c>
      <c r="L63" s="989">
        <v>123493</v>
      </c>
    </row>
    <row r="64" spans="1:12" ht="18.95" customHeight="1">
      <c r="A64" s="899"/>
      <c r="B64" s="900"/>
      <c r="C64" s="901"/>
      <c r="D64" s="904" t="s">
        <v>43</v>
      </c>
      <c r="E64" s="988">
        <v>36479210.99000001</v>
      </c>
      <c r="F64" s="981">
        <v>34817226.510000005</v>
      </c>
      <c r="G64" s="981">
        <v>2650.04</v>
      </c>
      <c r="H64" s="981">
        <v>1630411.17</v>
      </c>
      <c r="I64" s="981">
        <v>0</v>
      </c>
      <c r="J64" s="981">
        <v>0</v>
      </c>
      <c r="K64" s="981">
        <v>0</v>
      </c>
      <c r="L64" s="989">
        <v>28923.27</v>
      </c>
    </row>
    <row r="65" spans="1:12" ht="18.95" customHeight="1">
      <c r="A65" s="903"/>
      <c r="B65" s="901"/>
      <c r="C65" s="901"/>
      <c r="D65" s="904" t="s">
        <v>44</v>
      </c>
      <c r="E65" s="927">
        <v>0.58959159215800383</v>
      </c>
      <c r="F65" s="861">
        <v>0.5985220812418347</v>
      </c>
      <c r="G65" s="861">
        <v>0.26500400000000002</v>
      </c>
      <c r="H65" s="861">
        <v>0.48094724778761061</v>
      </c>
      <c r="I65" s="861">
        <v>0</v>
      </c>
      <c r="J65" s="861">
        <v>0</v>
      </c>
      <c r="K65" s="861">
        <v>0</v>
      </c>
      <c r="L65" s="928">
        <v>0</v>
      </c>
    </row>
    <row r="66" spans="1:12" ht="18.95" customHeight="1">
      <c r="A66" s="905"/>
      <c r="B66" s="906"/>
      <c r="C66" s="906"/>
      <c r="D66" s="909" t="s">
        <v>45</v>
      </c>
      <c r="E66" s="929">
        <v>0.58841714493664898</v>
      </c>
      <c r="F66" s="930">
        <v>0.59852153593410229</v>
      </c>
      <c r="G66" s="930">
        <v>0.26500400000000002</v>
      </c>
      <c r="H66" s="930">
        <v>0.48095476713942725</v>
      </c>
      <c r="I66" s="930">
        <v>0</v>
      </c>
      <c r="J66" s="930">
        <v>0</v>
      </c>
      <c r="K66" s="930">
        <v>0</v>
      </c>
      <c r="L66" s="931">
        <v>0.23420979326763461</v>
      </c>
    </row>
    <row r="67" spans="1:12" ht="18.95" customHeight="1">
      <c r="A67" s="899" t="s">
        <v>370</v>
      </c>
      <c r="B67" s="900" t="s">
        <v>47</v>
      </c>
      <c r="C67" s="901" t="s">
        <v>371</v>
      </c>
      <c r="D67" s="902" t="s">
        <v>41</v>
      </c>
      <c r="E67" s="986">
        <v>416360000</v>
      </c>
      <c r="F67" s="981">
        <v>400721000</v>
      </c>
      <c r="G67" s="981">
        <v>331000</v>
      </c>
      <c r="H67" s="981">
        <v>15169000</v>
      </c>
      <c r="I67" s="981">
        <v>139000</v>
      </c>
      <c r="J67" s="981">
        <v>0</v>
      </c>
      <c r="K67" s="981">
        <v>0</v>
      </c>
      <c r="L67" s="989">
        <v>0</v>
      </c>
    </row>
    <row r="68" spans="1:12" ht="18.95" customHeight="1">
      <c r="A68" s="899"/>
      <c r="B68" s="900"/>
      <c r="C68" s="901"/>
      <c r="D68" s="904" t="s">
        <v>42</v>
      </c>
      <c r="E68" s="988">
        <v>675247856.39999998</v>
      </c>
      <c r="F68" s="981">
        <v>633259786.68000007</v>
      </c>
      <c r="G68" s="981">
        <v>331000</v>
      </c>
      <c r="H68" s="981">
        <v>36722152.68</v>
      </c>
      <c r="I68" s="981">
        <v>4934917.04</v>
      </c>
      <c r="J68" s="981">
        <v>0</v>
      </c>
      <c r="K68" s="981">
        <v>0</v>
      </c>
      <c r="L68" s="989">
        <v>0</v>
      </c>
    </row>
    <row r="69" spans="1:12" ht="18.95" customHeight="1">
      <c r="A69" s="899"/>
      <c r="B69" s="900"/>
      <c r="C69" s="901"/>
      <c r="D69" s="904" t="s">
        <v>43</v>
      </c>
      <c r="E69" s="988">
        <v>450444937.4799999</v>
      </c>
      <c r="F69" s="981">
        <v>427514032.06999987</v>
      </c>
      <c r="G69" s="981">
        <v>53789.25</v>
      </c>
      <c r="H69" s="981">
        <v>21881116.16</v>
      </c>
      <c r="I69" s="981">
        <v>996000</v>
      </c>
      <c r="J69" s="981">
        <v>0</v>
      </c>
      <c r="K69" s="981">
        <v>0</v>
      </c>
      <c r="L69" s="989">
        <v>0</v>
      </c>
    </row>
    <row r="70" spans="1:12" ht="18.95" customHeight="1">
      <c r="A70" s="903"/>
      <c r="B70" s="901"/>
      <c r="C70" s="901"/>
      <c r="D70" s="904" t="s">
        <v>44</v>
      </c>
      <c r="E70" s="927">
        <v>1.0818641019310209</v>
      </c>
      <c r="F70" s="861">
        <v>1.0668620613094892</v>
      </c>
      <c r="G70" s="861">
        <v>0.16250528700906344</v>
      </c>
      <c r="H70" s="861">
        <v>1.4424890342145165</v>
      </c>
      <c r="I70" s="861">
        <v>7.1654676258992804</v>
      </c>
      <c r="J70" s="861">
        <v>0</v>
      </c>
      <c r="K70" s="861">
        <v>0</v>
      </c>
      <c r="L70" s="928">
        <v>0</v>
      </c>
    </row>
    <row r="71" spans="1:12" ht="18.95" customHeight="1">
      <c r="A71" s="905"/>
      <c r="B71" s="906"/>
      <c r="C71" s="906"/>
      <c r="D71" s="907" t="s">
        <v>45</v>
      </c>
      <c r="E71" s="929">
        <v>0.66708088476058425</v>
      </c>
      <c r="F71" s="930">
        <v>0.67510055282577419</v>
      </c>
      <c r="G71" s="930">
        <v>0.16250528700906344</v>
      </c>
      <c r="H71" s="930">
        <v>0.59585603138993326</v>
      </c>
      <c r="I71" s="930">
        <v>0.20182710102863249</v>
      </c>
      <c r="J71" s="930">
        <v>0</v>
      </c>
      <c r="K71" s="930">
        <v>0</v>
      </c>
      <c r="L71" s="931">
        <v>0</v>
      </c>
    </row>
    <row r="72" spans="1:12" ht="18.95" customHeight="1">
      <c r="A72" s="916" t="s">
        <v>372</v>
      </c>
      <c r="B72" s="912" t="s">
        <v>47</v>
      </c>
      <c r="C72" s="917" t="s">
        <v>373</v>
      </c>
      <c r="D72" s="914" t="s">
        <v>41</v>
      </c>
      <c r="E72" s="986">
        <v>518007000</v>
      </c>
      <c r="F72" s="981">
        <v>358593000</v>
      </c>
      <c r="G72" s="981">
        <v>237000</v>
      </c>
      <c r="H72" s="981">
        <v>133498000</v>
      </c>
      <c r="I72" s="981">
        <v>8792000</v>
      </c>
      <c r="J72" s="981">
        <v>0</v>
      </c>
      <c r="K72" s="981">
        <v>0</v>
      </c>
      <c r="L72" s="989">
        <v>16887000</v>
      </c>
    </row>
    <row r="73" spans="1:12" ht="18.95" customHeight="1">
      <c r="A73" s="899"/>
      <c r="B73" s="900"/>
      <c r="C73" s="901"/>
      <c r="D73" s="904" t="s">
        <v>42</v>
      </c>
      <c r="E73" s="988">
        <v>534409749.13</v>
      </c>
      <c r="F73" s="981">
        <v>361273403.72000003</v>
      </c>
      <c r="G73" s="981">
        <v>252550</v>
      </c>
      <c r="H73" s="981">
        <v>144468016.00999999</v>
      </c>
      <c r="I73" s="981">
        <v>10885895.4</v>
      </c>
      <c r="J73" s="981">
        <v>0</v>
      </c>
      <c r="K73" s="981">
        <v>0</v>
      </c>
      <c r="L73" s="989">
        <v>17529884</v>
      </c>
    </row>
    <row r="74" spans="1:12" ht="18.95" customHeight="1">
      <c r="A74" s="899"/>
      <c r="B74" s="900"/>
      <c r="C74" s="901"/>
      <c r="D74" s="904" t="s">
        <v>43</v>
      </c>
      <c r="E74" s="988">
        <v>266290421.68999994</v>
      </c>
      <c r="F74" s="981">
        <v>193816400.84999999</v>
      </c>
      <c r="G74" s="981">
        <v>95369.01999999999</v>
      </c>
      <c r="H74" s="981">
        <v>63333331.339999951</v>
      </c>
      <c r="I74" s="981">
        <v>1660283.5899999999</v>
      </c>
      <c r="J74" s="981">
        <v>0</v>
      </c>
      <c r="K74" s="981">
        <v>0</v>
      </c>
      <c r="L74" s="989">
        <v>7385036.8899999978</v>
      </c>
    </row>
    <row r="75" spans="1:12" ht="18.95" customHeight="1">
      <c r="A75" s="903"/>
      <c r="B75" s="901"/>
      <c r="C75" s="901" t="s">
        <v>4</v>
      </c>
      <c r="D75" s="904" t="s">
        <v>44</v>
      </c>
      <c r="E75" s="927">
        <v>0.51406722629230872</v>
      </c>
      <c r="F75" s="861">
        <v>0.54049131145895202</v>
      </c>
      <c r="G75" s="861">
        <v>0.40240092827004215</v>
      </c>
      <c r="H75" s="861">
        <v>0.47441408365668364</v>
      </c>
      <c r="I75" s="861">
        <v>0.18884026273885349</v>
      </c>
      <c r="J75" s="861">
        <v>0</v>
      </c>
      <c r="K75" s="861">
        <v>0</v>
      </c>
      <c r="L75" s="928">
        <v>0.43732083200094735</v>
      </c>
    </row>
    <row r="76" spans="1:12" ht="18.95" customHeight="1">
      <c r="A76" s="905"/>
      <c r="B76" s="906"/>
      <c r="C76" s="906"/>
      <c r="D76" s="910" t="s">
        <v>45</v>
      </c>
      <c r="E76" s="929">
        <v>0.49828885442960436</v>
      </c>
      <c r="F76" s="930">
        <v>0.53648123236941825</v>
      </c>
      <c r="G76" s="930">
        <v>0.37762431201742225</v>
      </c>
      <c r="H76" s="930">
        <v>0.4383899847812408</v>
      </c>
      <c r="I76" s="930">
        <v>0.15251695234918386</v>
      </c>
      <c r="J76" s="930">
        <v>0</v>
      </c>
      <c r="K76" s="930">
        <v>0</v>
      </c>
      <c r="L76" s="931">
        <v>0.42128270158547526</v>
      </c>
    </row>
    <row r="77" spans="1:12" ht="18.95" customHeight="1">
      <c r="A77" s="899" t="s">
        <v>374</v>
      </c>
      <c r="B77" s="900" t="s">
        <v>47</v>
      </c>
      <c r="C77" s="901" t="s">
        <v>375</v>
      </c>
      <c r="D77" s="915" t="s">
        <v>41</v>
      </c>
      <c r="E77" s="986">
        <v>22794000</v>
      </c>
      <c r="F77" s="981">
        <v>0</v>
      </c>
      <c r="G77" s="981">
        <v>37000</v>
      </c>
      <c r="H77" s="981">
        <v>21724000</v>
      </c>
      <c r="I77" s="981">
        <v>0</v>
      </c>
      <c r="J77" s="981">
        <v>0</v>
      </c>
      <c r="K77" s="981">
        <v>0</v>
      </c>
      <c r="L77" s="989">
        <v>1033000</v>
      </c>
    </row>
    <row r="78" spans="1:12" ht="18.95" customHeight="1">
      <c r="A78" s="899"/>
      <c r="B78" s="900"/>
      <c r="C78" s="901"/>
      <c r="D78" s="904" t="s">
        <v>42</v>
      </c>
      <c r="E78" s="988">
        <v>22827182</v>
      </c>
      <c r="F78" s="981">
        <v>0</v>
      </c>
      <c r="G78" s="981">
        <v>37000</v>
      </c>
      <c r="H78" s="981">
        <v>21724000</v>
      </c>
      <c r="I78" s="981">
        <v>0</v>
      </c>
      <c r="J78" s="981">
        <v>0</v>
      </c>
      <c r="K78" s="981">
        <v>0</v>
      </c>
      <c r="L78" s="989">
        <v>1066182</v>
      </c>
    </row>
    <row r="79" spans="1:12" ht="18.95" customHeight="1">
      <c r="A79" s="899"/>
      <c r="B79" s="900"/>
      <c r="C79" s="901"/>
      <c r="D79" s="904" t="s">
        <v>43</v>
      </c>
      <c r="E79" s="988">
        <v>12984915.130000001</v>
      </c>
      <c r="F79" s="981">
        <v>0</v>
      </c>
      <c r="G79" s="981">
        <v>10182.030000000001</v>
      </c>
      <c r="H79" s="981">
        <v>12470675.860000001</v>
      </c>
      <c r="I79" s="981">
        <v>0</v>
      </c>
      <c r="J79" s="981">
        <v>0</v>
      </c>
      <c r="K79" s="981">
        <v>0</v>
      </c>
      <c r="L79" s="989">
        <v>504057.24000000005</v>
      </c>
    </row>
    <row r="80" spans="1:12" ht="18.95" customHeight="1">
      <c r="A80" s="903"/>
      <c r="B80" s="901"/>
      <c r="C80" s="901"/>
      <c r="D80" s="904" t="s">
        <v>44</v>
      </c>
      <c r="E80" s="927">
        <v>0.56966373299991224</v>
      </c>
      <c r="F80" s="861">
        <v>0</v>
      </c>
      <c r="G80" s="861">
        <v>0.27518999999999999</v>
      </c>
      <c r="H80" s="861">
        <v>0.57405062879764324</v>
      </c>
      <c r="I80" s="861">
        <v>0</v>
      </c>
      <c r="J80" s="861">
        <v>0</v>
      </c>
      <c r="K80" s="861">
        <v>0</v>
      </c>
      <c r="L80" s="928">
        <v>0.48795473378509202</v>
      </c>
    </row>
    <row r="81" spans="1:12" ht="18.95" customHeight="1">
      <c r="A81" s="905"/>
      <c r="B81" s="906"/>
      <c r="C81" s="906"/>
      <c r="D81" s="904" t="s">
        <v>45</v>
      </c>
      <c r="E81" s="929">
        <v>0.56883565960967064</v>
      </c>
      <c r="F81" s="930">
        <v>0</v>
      </c>
      <c r="G81" s="930">
        <v>0.27518999999999999</v>
      </c>
      <c r="H81" s="930">
        <v>0.57405062879764324</v>
      </c>
      <c r="I81" s="930">
        <v>0</v>
      </c>
      <c r="J81" s="930">
        <v>0</v>
      </c>
      <c r="K81" s="930">
        <v>0</v>
      </c>
      <c r="L81" s="931">
        <v>0.47276847667658994</v>
      </c>
    </row>
    <row r="82" spans="1:12" ht="18.95" customHeight="1">
      <c r="A82" s="899" t="s">
        <v>376</v>
      </c>
      <c r="B82" s="900" t="s">
        <v>47</v>
      </c>
      <c r="C82" s="901" t="s">
        <v>711</v>
      </c>
      <c r="D82" s="902" t="s">
        <v>41</v>
      </c>
      <c r="E82" s="986">
        <v>25450061000</v>
      </c>
      <c r="F82" s="981">
        <v>23422975000</v>
      </c>
      <c r="G82" s="981">
        <v>70515000</v>
      </c>
      <c r="H82" s="981">
        <v>873413000</v>
      </c>
      <c r="I82" s="981">
        <v>768555000</v>
      </c>
      <c r="J82" s="981">
        <v>0</v>
      </c>
      <c r="K82" s="981">
        <v>0</v>
      </c>
      <c r="L82" s="989">
        <v>314603000</v>
      </c>
    </row>
    <row r="83" spans="1:12" ht="18.95" customHeight="1">
      <c r="A83" s="899"/>
      <c r="B83" s="900"/>
      <c r="C83" s="901"/>
      <c r="D83" s="904" t="s">
        <v>42</v>
      </c>
      <c r="E83" s="988">
        <v>26248399881</v>
      </c>
      <c r="F83" s="981">
        <v>23967297626</v>
      </c>
      <c r="G83" s="981">
        <v>70012720</v>
      </c>
      <c r="H83" s="981">
        <v>993218657</v>
      </c>
      <c r="I83" s="981">
        <v>897991649</v>
      </c>
      <c r="J83" s="981">
        <v>0</v>
      </c>
      <c r="K83" s="981">
        <v>0</v>
      </c>
      <c r="L83" s="989">
        <v>319879229</v>
      </c>
    </row>
    <row r="84" spans="1:12" ht="18.95" customHeight="1">
      <c r="A84" s="899"/>
      <c r="B84" s="900"/>
      <c r="C84" s="901"/>
      <c r="D84" s="904" t="s">
        <v>43</v>
      </c>
      <c r="E84" s="988">
        <v>15190906908.350002</v>
      </c>
      <c r="F84" s="981">
        <v>14072097869.120003</v>
      </c>
      <c r="G84" s="981">
        <v>43099019.969999999</v>
      </c>
      <c r="H84" s="981">
        <v>607792994.98999977</v>
      </c>
      <c r="I84" s="981">
        <v>201562062.5</v>
      </c>
      <c r="J84" s="981">
        <v>0</v>
      </c>
      <c r="K84" s="981">
        <v>0</v>
      </c>
      <c r="L84" s="989">
        <v>266354961.77000001</v>
      </c>
    </row>
    <row r="85" spans="1:12" ht="18.95" customHeight="1">
      <c r="A85" s="903"/>
      <c r="B85" s="901"/>
      <c r="C85" s="901"/>
      <c r="D85" s="904" t="s">
        <v>44</v>
      </c>
      <c r="E85" s="927">
        <v>0.59689078577650567</v>
      </c>
      <c r="F85" s="861">
        <v>0.60078183361080317</v>
      </c>
      <c r="G85" s="861">
        <v>0.61120357328228037</v>
      </c>
      <c r="H85" s="861">
        <v>0.69588269809357062</v>
      </c>
      <c r="I85" s="861">
        <v>0.26226107760667744</v>
      </c>
      <c r="J85" s="861">
        <v>0</v>
      </c>
      <c r="K85" s="861">
        <v>0</v>
      </c>
      <c r="L85" s="928">
        <v>0.84663834028918994</v>
      </c>
    </row>
    <row r="86" spans="1:12" ht="18.95" customHeight="1">
      <c r="A86" s="905"/>
      <c r="B86" s="906"/>
      <c r="C86" s="906"/>
      <c r="D86" s="909" t="s">
        <v>45</v>
      </c>
      <c r="E86" s="929">
        <v>0.57873649354702172</v>
      </c>
      <c r="F86" s="930">
        <v>0.58713744405854207</v>
      </c>
      <c r="G86" s="930">
        <v>0.61558842407493952</v>
      </c>
      <c r="H86" s="930">
        <v>0.61194278893816612</v>
      </c>
      <c r="I86" s="930">
        <v>0.22445872712119175</v>
      </c>
      <c r="J86" s="930">
        <v>0</v>
      </c>
      <c r="K86" s="930">
        <v>0</v>
      </c>
      <c r="L86" s="931">
        <v>0.83267351432186931</v>
      </c>
    </row>
    <row r="87" spans="1:12" ht="18.95" customHeight="1">
      <c r="A87" s="899" t="s">
        <v>377</v>
      </c>
      <c r="B87" s="900" t="s">
        <v>47</v>
      </c>
      <c r="C87" s="901" t="s">
        <v>83</v>
      </c>
      <c r="D87" s="904" t="s">
        <v>41</v>
      </c>
      <c r="E87" s="986">
        <v>16396259000</v>
      </c>
      <c r="F87" s="981">
        <v>974759000</v>
      </c>
      <c r="G87" s="981">
        <v>395847000</v>
      </c>
      <c r="H87" s="981">
        <v>13757558000</v>
      </c>
      <c r="I87" s="981">
        <v>382811000</v>
      </c>
      <c r="J87" s="981">
        <v>0</v>
      </c>
      <c r="K87" s="981">
        <v>0</v>
      </c>
      <c r="L87" s="989">
        <v>885284000</v>
      </c>
    </row>
    <row r="88" spans="1:12" ht="18.95" customHeight="1">
      <c r="A88" s="899"/>
      <c r="B88" s="900"/>
      <c r="C88" s="901"/>
      <c r="D88" s="904" t="s">
        <v>42</v>
      </c>
      <c r="E88" s="988">
        <v>17269388510.420006</v>
      </c>
      <c r="F88" s="981">
        <v>1034575263.01</v>
      </c>
      <c r="G88" s="981">
        <v>393313206.58999997</v>
      </c>
      <c r="H88" s="981">
        <v>14213454975.000004</v>
      </c>
      <c r="I88" s="981">
        <v>635871491.5999999</v>
      </c>
      <c r="J88" s="981">
        <v>0</v>
      </c>
      <c r="K88" s="981">
        <v>0</v>
      </c>
      <c r="L88" s="989">
        <v>992173574.21999967</v>
      </c>
    </row>
    <row r="89" spans="1:12" ht="18.95" customHeight="1">
      <c r="A89" s="899"/>
      <c r="B89" s="900"/>
      <c r="C89" s="901"/>
      <c r="D89" s="904" t="s">
        <v>43</v>
      </c>
      <c r="E89" s="988">
        <v>9216143299.5599689</v>
      </c>
      <c r="F89" s="981">
        <v>629957994.18000007</v>
      </c>
      <c r="G89" s="981">
        <v>194388352.63999999</v>
      </c>
      <c r="H89" s="981">
        <v>7827068343.0199671</v>
      </c>
      <c r="I89" s="981">
        <v>90832666.51000002</v>
      </c>
      <c r="J89" s="981">
        <v>0</v>
      </c>
      <c r="K89" s="981">
        <v>0</v>
      </c>
      <c r="L89" s="989">
        <v>473895943.21000046</v>
      </c>
    </row>
    <row r="90" spans="1:12" ht="18.95" customHeight="1">
      <c r="A90" s="899"/>
      <c r="B90" s="901"/>
      <c r="C90" s="901"/>
      <c r="D90" s="904" t="s">
        <v>44</v>
      </c>
      <c r="E90" s="927">
        <v>0.56208817508676634</v>
      </c>
      <c r="F90" s="861">
        <v>0.64627050807430353</v>
      </c>
      <c r="G90" s="861">
        <v>0.49106940974669505</v>
      </c>
      <c r="H90" s="861">
        <v>0.56892860949740987</v>
      </c>
      <c r="I90" s="861">
        <v>0.23727809940153241</v>
      </c>
      <c r="J90" s="861">
        <v>0</v>
      </c>
      <c r="K90" s="861">
        <v>0</v>
      </c>
      <c r="L90" s="928">
        <v>0.53530386091920834</v>
      </c>
    </row>
    <row r="91" spans="1:12" ht="18.95" customHeight="1">
      <c r="A91" s="905"/>
      <c r="B91" s="906"/>
      <c r="C91" s="906"/>
      <c r="D91" s="907" t="s">
        <v>45</v>
      </c>
      <c r="E91" s="929">
        <v>0.53366934758570816</v>
      </c>
      <c r="F91" s="930">
        <v>0.6089049455398694</v>
      </c>
      <c r="G91" s="930">
        <v>0.49423296594928612</v>
      </c>
      <c r="H91" s="930">
        <v>0.55068020806953488</v>
      </c>
      <c r="I91" s="930">
        <v>0.14284752140946594</v>
      </c>
      <c r="J91" s="930">
        <v>0</v>
      </c>
      <c r="K91" s="930">
        <v>0</v>
      </c>
      <c r="L91" s="931">
        <v>0.47763411113076182</v>
      </c>
    </row>
    <row r="92" spans="1:12" ht="18.95" customHeight="1">
      <c r="A92" s="899" t="s">
        <v>378</v>
      </c>
      <c r="B92" s="900" t="s">
        <v>47</v>
      </c>
      <c r="C92" s="901" t="s">
        <v>379</v>
      </c>
      <c r="D92" s="902" t="s">
        <v>41</v>
      </c>
      <c r="E92" s="986">
        <v>2752517000</v>
      </c>
      <c r="F92" s="981">
        <v>8050000</v>
      </c>
      <c r="G92" s="981">
        <v>138806000</v>
      </c>
      <c r="H92" s="981">
        <v>2447687000</v>
      </c>
      <c r="I92" s="981">
        <v>157963000</v>
      </c>
      <c r="J92" s="981">
        <v>0</v>
      </c>
      <c r="K92" s="981">
        <v>0</v>
      </c>
      <c r="L92" s="989">
        <v>11000</v>
      </c>
    </row>
    <row r="93" spans="1:12" ht="18.95" customHeight="1">
      <c r="A93" s="899"/>
      <c r="B93" s="900"/>
      <c r="C93" s="901" t="s">
        <v>380</v>
      </c>
      <c r="D93" s="904" t="s">
        <v>42</v>
      </c>
      <c r="E93" s="988">
        <v>2759752435</v>
      </c>
      <c r="F93" s="981">
        <v>11526010</v>
      </c>
      <c r="G93" s="981">
        <v>139965288</v>
      </c>
      <c r="H93" s="981">
        <v>2448667047</v>
      </c>
      <c r="I93" s="981">
        <v>159583090</v>
      </c>
      <c r="J93" s="981">
        <v>0</v>
      </c>
      <c r="K93" s="981">
        <v>0</v>
      </c>
      <c r="L93" s="989">
        <v>11000</v>
      </c>
    </row>
    <row r="94" spans="1:12" ht="18.95" customHeight="1">
      <c r="A94" s="899"/>
      <c r="B94" s="900"/>
      <c r="C94" s="901" t="s">
        <v>381</v>
      </c>
      <c r="D94" s="904" t="s">
        <v>43</v>
      </c>
      <c r="E94" s="988">
        <v>1394380796.28</v>
      </c>
      <c r="F94" s="981">
        <v>7545822.2599999998</v>
      </c>
      <c r="G94" s="981">
        <v>88964357.000000045</v>
      </c>
      <c r="H94" s="981">
        <v>1273511957.03</v>
      </c>
      <c r="I94" s="981">
        <v>24358659.989999998</v>
      </c>
      <c r="J94" s="981">
        <v>0</v>
      </c>
      <c r="K94" s="981">
        <v>0</v>
      </c>
      <c r="L94" s="989">
        <v>0</v>
      </c>
    </row>
    <row r="95" spans="1:12" ht="18.95" customHeight="1">
      <c r="A95" s="903"/>
      <c r="B95" s="901"/>
      <c r="C95" s="901" t="s">
        <v>382</v>
      </c>
      <c r="D95" s="904" t="s">
        <v>44</v>
      </c>
      <c r="E95" s="927">
        <v>0.5065838998560227</v>
      </c>
      <c r="F95" s="861">
        <v>0.93736922484472052</v>
      </c>
      <c r="G95" s="861">
        <v>0.64092587496217779</v>
      </c>
      <c r="H95" s="861">
        <v>0.52029199690565009</v>
      </c>
      <c r="I95" s="861">
        <v>0.15420484537518278</v>
      </c>
      <c r="J95" s="861">
        <v>0</v>
      </c>
      <c r="K95" s="861">
        <v>0</v>
      </c>
      <c r="L95" s="928">
        <v>0</v>
      </c>
    </row>
    <row r="96" spans="1:12" ht="18.95" customHeight="1">
      <c r="A96" s="905"/>
      <c r="B96" s="906"/>
      <c r="C96" s="906"/>
      <c r="D96" s="909" t="s">
        <v>45</v>
      </c>
      <c r="E96" s="929">
        <v>0.50525575359443431</v>
      </c>
      <c r="F96" s="930">
        <v>0.65467774711283433</v>
      </c>
      <c r="G96" s="930">
        <v>0.6356172896239819</v>
      </c>
      <c r="H96" s="930">
        <v>0.52008375683017061</v>
      </c>
      <c r="I96" s="930">
        <v>0.15263935539786827</v>
      </c>
      <c r="J96" s="930">
        <v>0</v>
      </c>
      <c r="K96" s="930">
        <v>0</v>
      </c>
      <c r="L96" s="931">
        <v>0</v>
      </c>
    </row>
    <row r="97" spans="1:12" ht="18.95" customHeight="1">
      <c r="A97" s="899" t="s">
        <v>383</v>
      </c>
      <c r="B97" s="900" t="s">
        <v>47</v>
      </c>
      <c r="C97" s="901" t="s">
        <v>113</v>
      </c>
      <c r="D97" s="904" t="s">
        <v>41</v>
      </c>
      <c r="E97" s="986">
        <v>42178633000</v>
      </c>
      <c r="F97" s="981">
        <v>1722559000</v>
      </c>
      <c r="G97" s="981">
        <v>1792145000</v>
      </c>
      <c r="H97" s="981">
        <v>23489084000</v>
      </c>
      <c r="I97" s="981">
        <v>15174228000</v>
      </c>
      <c r="J97" s="981">
        <v>0</v>
      </c>
      <c r="K97" s="981">
        <v>0</v>
      </c>
      <c r="L97" s="989">
        <v>617000</v>
      </c>
    </row>
    <row r="98" spans="1:12" ht="18.95" customHeight="1">
      <c r="A98" s="899"/>
      <c r="B98" s="900"/>
      <c r="C98" s="901"/>
      <c r="D98" s="904" t="s">
        <v>42</v>
      </c>
      <c r="E98" s="988">
        <v>42184633175.000015</v>
      </c>
      <c r="F98" s="981">
        <v>2010058922</v>
      </c>
      <c r="G98" s="981">
        <v>1692974918.1199999</v>
      </c>
      <c r="H98" s="981">
        <v>23044159934.880016</v>
      </c>
      <c r="I98" s="981">
        <v>15436822400</v>
      </c>
      <c r="J98" s="981">
        <v>0</v>
      </c>
      <c r="K98" s="981">
        <v>0</v>
      </c>
      <c r="L98" s="989">
        <v>617000</v>
      </c>
    </row>
    <row r="99" spans="1:12" ht="18.95" customHeight="1">
      <c r="A99" s="899"/>
      <c r="B99" s="900"/>
      <c r="C99" s="901"/>
      <c r="D99" s="904" t="s">
        <v>43</v>
      </c>
      <c r="E99" s="988">
        <v>17136419807.890001</v>
      </c>
      <c r="F99" s="981">
        <v>972766768.30999982</v>
      </c>
      <c r="G99" s="981">
        <v>926019656.00999987</v>
      </c>
      <c r="H99" s="981">
        <v>11680181623.950001</v>
      </c>
      <c r="I99" s="981">
        <v>3557434283.8499999</v>
      </c>
      <c r="J99" s="981">
        <v>0</v>
      </c>
      <c r="K99" s="981">
        <v>0</v>
      </c>
      <c r="L99" s="989">
        <v>17475.77</v>
      </c>
    </row>
    <row r="100" spans="1:12" ht="18.95" customHeight="1">
      <c r="A100" s="903"/>
      <c r="B100" s="901"/>
      <c r="C100" s="901"/>
      <c r="D100" s="904" t="s">
        <v>44</v>
      </c>
      <c r="E100" s="927">
        <v>0.40628201032238292</v>
      </c>
      <c r="F100" s="861">
        <v>0.56472188662913714</v>
      </c>
      <c r="G100" s="861">
        <v>0.51671023048358244</v>
      </c>
      <c r="H100" s="861">
        <v>0.49725998782881448</v>
      </c>
      <c r="I100" s="861">
        <v>0.23443922707962472</v>
      </c>
      <c r="J100" s="861">
        <v>0</v>
      </c>
      <c r="K100" s="861">
        <v>0</v>
      </c>
      <c r="L100" s="928">
        <v>2.8323776337115074E-2</v>
      </c>
    </row>
    <row r="101" spans="1:12" ht="18.95" customHeight="1">
      <c r="A101" s="905"/>
      <c r="B101" s="906"/>
      <c r="C101" s="906"/>
      <c r="D101" s="907" t="s">
        <v>45</v>
      </c>
      <c r="E101" s="929">
        <v>0.40622422237976458</v>
      </c>
      <c r="F101" s="930">
        <v>0.48394937962420576</v>
      </c>
      <c r="G101" s="930">
        <v>0.54697777627935451</v>
      </c>
      <c r="H101" s="930">
        <v>0.50686081232541214</v>
      </c>
      <c r="I101" s="930">
        <v>0.23045120243464096</v>
      </c>
      <c r="J101" s="930">
        <v>0</v>
      </c>
      <c r="K101" s="930">
        <v>0</v>
      </c>
      <c r="L101" s="931">
        <v>2.8323776337115074E-2</v>
      </c>
    </row>
    <row r="102" spans="1:12" ht="18.95" customHeight="1">
      <c r="A102" s="916" t="s">
        <v>384</v>
      </c>
      <c r="B102" s="912" t="s">
        <v>47</v>
      </c>
      <c r="C102" s="917" t="s">
        <v>385</v>
      </c>
      <c r="D102" s="914" t="s">
        <v>41</v>
      </c>
      <c r="E102" s="986">
        <v>103741494000</v>
      </c>
      <c r="F102" s="981">
        <v>79454085000</v>
      </c>
      <c r="G102" s="981">
        <v>24156652000</v>
      </c>
      <c r="H102" s="981">
        <v>129931000</v>
      </c>
      <c r="I102" s="981">
        <v>826000</v>
      </c>
      <c r="J102" s="981">
        <v>0</v>
      </c>
      <c r="K102" s="981">
        <v>0</v>
      </c>
      <c r="L102" s="989">
        <v>0</v>
      </c>
    </row>
    <row r="103" spans="1:12" ht="18.95" customHeight="1">
      <c r="A103" s="899"/>
      <c r="B103" s="900"/>
      <c r="C103" s="901" t="s">
        <v>386</v>
      </c>
      <c r="D103" s="904" t="s">
        <v>42</v>
      </c>
      <c r="E103" s="988">
        <v>103591494000</v>
      </c>
      <c r="F103" s="981">
        <v>79454085000</v>
      </c>
      <c r="G103" s="981">
        <v>24002440076</v>
      </c>
      <c r="H103" s="981">
        <v>134142924</v>
      </c>
      <c r="I103" s="981">
        <v>826000</v>
      </c>
      <c r="J103" s="981">
        <v>0</v>
      </c>
      <c r="K103" s="981">
        <v>0</v>
      </c>
      <c r="L103" s="989">
        <v>0</v>
      </c>
    </row>
    <row r="104" spans="1:12" ht="18.95" customHeight="1">
      <c r="A104" s="899"/>
      <c r="B104" s="900"/>
      <c r="C104" s="901"/>
      <c r="D104" s="904" t="s">
        <v>43</v>
      </c>
      <c r="E104" s="988">
        <v>39175032623.100006</v>
      </c>
      <c r="F104" s="981">
        <v>24829997765.57</v>
      </c>
      <c r="G104" s="981">
        <v>14250640557.340002</v>
      </c>
      <c r="H104" s="981">
        <v>94394300.189999998</v>
      </c>
      <c r="I104" s="981">
        <v>0</v>
      </c>
      <c r="J104" s="981">
        <v>0</v>
      </c>
      <c r="K104" s="981">
        <v>0</v>
      </c>
      <c r="L104" s="989">
        <v>0</v>
      </c>
    </row>
    <row r="105" spans="1:12" ht="18.95" customHeight="1">
      <c r="A105" s="903"/>
      <c r="B105" s="901"/>
      <c r="C105" s="901"/>
      <c r="D105" s="904" t="s">
        <v>44</v>
      </c>
      <c r="E105" s="927">
        <v>0.37762163539981414</v>
      </c>
      <c r="F105" s="861">
        <v>0.31250750374345132</v>
      </c>
      <c r="G105" s="861">
        <v>0.58992614362867846</v>
      </c>
      <c r="H105" s="861">
        <v>0.72649560297388616</v>
      </c>
      <c r="I105" s="861">
        <v>0</v>
      </c>
      <c r="J105" s="861">
        <v>0</v>
      </c>
      <c r="K105" s="861">
        <v>0</v>
      </c>
      <c r="L105" s="928">
        <v>0</v>
      </c>
    </row>
    <row r="106" spans="1:12" ht="18.95" customHeight="1">
      <c r="A106" s="905"/>
      <c r="B106" s="906"/>
      <c r="C106" s="906"/>
      <c r="D106" s="910" t="s">
        <v>45</v>
      </c>
      <c r="E106" s="929">
        <v>0.37816842976605786</v>
      </c>
      <c r="F106" s="930">
        <v>0.31250750374345132</v>
      </c>
      <c r="G106" s="930">
        <v>0.59371632684916875</v>
      </c>
      <c r="H106" s="930">
        <v>0.70368452822751948</v>
      </c>
      <c r="I106" s="930">
        <v>0</v>
      </c>
      <c r="J106" s="930">
        <v>0</v>
      </c>
      <c r="K106" s="930">
        <v>0</v>
      </c>
      <c r="L106" s="931">
        <v>0</v>
      </c>
    </row>
    <row r="107" spans="1:12" ht="18.95" customHeight="1">
      <c r="A107" s="899" t="s">
        <v>387</v>
      </c>
      <c r="B107" s="900" t="s">
        <v>47</v>
      </c>
      <c r="C107" s="901" t="s">
        <v>388</v>
      </c>
      <c r="D107" s="915" t="s">
        <v>41</v>
      </c>
      <c r="E107" s="986">
        <v>16811981000</v>
      </c>
      <c r="F107" s="981">
        <v>2910184000</v>
      </c>
      <c r="G107" s="981">
        <v>258046000</v>
      </c>
      <c r="H107" s="981">
        <v>13245872000</v>
      </c>
      <c r="I107" s="981">
        <v>350815000</v>
      </c>
      <c r="J107" s="981">
        <v>0</v>
      </c>
      <c r="K107" s="981">
        <v>0</v>
      </c>
      <c r="L107" s="989">
        <v>47064000</v>
      </c>
    </row>
    <row r="108" spans="1:12" ht="18.95" customHeight="1">
      <c r="A108" s="899"/>
      <c r="B108" s="900"/>
      <c r="C108" s="901" t="s">
        <v>389</v>
      </c>
      <c r="D108" s="904" t="s">
        <v>42</v>
      </c>
      <c r="E108" s="988">
        <v>17499816019.040001</v>
      </c>
      <c r="F108" s="981">
        <v>2937932736.3800001</v>
      </c>
      <c r="G108" s="981">
        <v>284722896</v>
      </c>
      <c r="H108" s="981">
        <v>13714196671.520002</v>
      </c>
      <c r="I108" s="981">
        <v>377239368.51999992</v>
      </c>
      <c r="J108" s="981">
        <v>0</v>
      </c>
      <c r="K108" s="981">
        <v>0</v>
      </c>
      <c r="L108" s="989">
        <v>185724346.62</v>
      </c>
    </row>
    <row r="109" spans="1:12" ht="18.95" customHeight="1">
      <c r="A109" s="899"/>
      <c r="B109" s="900"/>
      <c r="C109" s="901"/>
      <c r="D109" s="904" t="s">
        <v>43</v>
      </c>
      <c r="E109" s="988">
        <v>10986594225.889997</v>
      </c>
      <c r="F109" s="981">
        <v>2001663569.6600001</v>
      </c>
      <c r="G109" s="981">
        <v>238896666.29000008</v>
      </c>
      <c r="H109" s="981">
        <v>8563947751.2599983</v>
      </c>
      <c r="I109" s="981">
        <v>104014236.88000004</v>
      </c>
      <c r="J109" s="981">
        <v>0</v>
      </c>
      <c r="K109" s="981">
        <v>0</v>
      </c>
      <c r="L109" s="989">
        <v>78072001.800000012</v>
      </c>
    </row>
    <row r="110" spans="1:12" ht="18.95" customHeight="1">
      <c r="A110" s="899"/>
      <c r="B110" s="901"/>
      <c r="C110" s="901"/>
      <c r="D110" s="904" t="s">
        <v>44</v>
      </c>
      <c r="E110" s="927">
        <v>0.65349789688020687</v>
      </c>
      <c r="F110" s="861">
        <v>0.68781340618325171</v>
      </c>
      <c r="G110" s="861">
        <v>0.92579100737852971</v>
      </c>
      <c r="H110" s="861">
        <v>0.64653710614597504</v>
      </c>
      <c r="I110" s="861">
        <v>0.2964931285150294</v>
      </c>
      <c r="J110" s="861">
        <v>0</v>
      </c>
      <c r="K110" s="861">
        <v>0</v>
      </c>
      <c r="L110" s="928">
        <v>1.6588475650178482</v>
      </c>
    </row>
    <row r="111" spans="1:12" ht="18.95" customHeight="1">
      <c r="A111" s="905"/>
      <c r="B111" s="906"/>
      <c r="C111" s="906"/>
      <c r="D111" s="904" t="s">
        <v>45</v>
      </c>
      <c r="E111" s="929">
        <v>0.62781198464809329</v>
      </c>
      <c r="F111" s="930">
        <v>0.68131701753198326</v>
      </c>
      <c r="G111" s="930">
        <v>0.83904972043414483</v>
      </c>
      <c r="H111" s="930">
        <v>0.6244585779526246</v>
      </c>
      <c r="I111" s="930">
        <v>0.27572476671263851</v>
      </c>
      <c r="J111" s="930">
        <v>0</v>
      </c>
      <c r="K111" s="930">
        <v>0</v>
      </c>
      <c r="L111" s="931">
        <v>0.42036492910506063</v>
      </c>
    </row>
    <row r="112" spans="1:12" ht="18.95" customHeight="1">
      <c r="A112" s="899" t="s">
        <v>390</v>
      </c>
      <c r="B112" s="900" t="s">
        <v>47</v>
      </c>
      <c r="C112" s="901" t="s">
        <v>391</v>
      </c>
      <c r="D112" s="902" t="s">
        <v>41</v>
      </c>
      <c r="E112" s="986">
        <v>15787467000</v>
      </c>
      <c r="F112" s="981">
        <v>188481000</v>
      </c>
      <c r="G112" s="981">
        <v>312093000</v>
      </c>
      <c r="H112" s="981">
        <v>14374598000</v>
      </c>
      <c r="I112" s="981">
        <v>892514000</v>
      </c>
      <c r="J112" s="981">
        <v>0</v>
      </c>
      <c r="K112" s="981">
        <v>0</v>
      </c>
      <c r="L112" s="989">
        <v>19781000</v>
      </c>
    </row>
    <row r="113" spans="1:12" ht="18.95" customHeight="1">
      <c r="A113" s="899"/>
      <c r="B113" s="900"/>
      <c r="C113" s="901"/>
      <c r="D113" s="904" t="s">
        <v>42</v>
      </c>
      <c r="E113" s="988">
        <v>15795562233.349998</v>
      </c>
      <c r="F113" s="981">
        <v>188481000</v>
      </c>
      <c r="G113" s="981">
        <v>306919432.00999999</v>
      </c>
      <c r="H113" s="981">
        <v>14384851391.339998</v>
      </c>
      <c r="I113" s="981">
        <v>893293500</v>
      </c>
      <c r="J113" s="981">
        <v>0</v>
      </c>
      <c r="K113" s="981">
        <v>0</v>
      </c>
      <c r="L113" s="989">
        <v>22016910</v>
      </c>
    </row>
    <row r="114" spans="1:12" ht="18.95" customHeight="1">
      <c r="A114" s="899"/>
      <c r="B114" s="900"/>
      <c r="C114" s="901"/>
      <c r="D114" s="904" t="s">
        <v>43</v>
      </c>
      <c r="E114" s="988">
        <v>8524242357.4599981</v>
      </c>
      <c r="F114" s="981">
        <v>97981980.649999991</v>
      </c>
      <c r="G114" s="981">
        <v>188270322.21000001</v>
      </c>
      <c r="H114" s="981">
        <v>8065943422.5299988</v>
      </c>
      <c r="I114" s="981">
        <v>166876323.41999999</v>
      </c>
      <c r="J114" s="981">
        <v>0</v>
      </c>
      <c r="K114" s="981">
        <v>0</v>
      </c>
      <c r="L114" s="989">
        <v>5170308.6499999994</v>
      </c>
    </row>
    <row r="115" spans="1:12" ht="18.95" customHeight="1">
      <c r="A115" s="903"/>
      <c r="B115" s="901"/>
      <c r="C115" s="901"/>
      <c r="D115" s="904" t="s">
        <v>44</v>
      </c>
      <c r="E115" s="927">
        <v>0.53993730327100597</v>
      </c>
      <c r="F115" s="861">
        <v>0.51985070458030247</v>
      </c>
      <c r="G115" s="861">
        <v>0.60325070478991838</v>
      </c>
      <c r="H115" s="861">
        <v>0.56112479963126616</v>
      </c>
      <c r="I115" s="861">
        <v>0.18697333982436129</v>
      </c>
      <c r="J115" s="861">
        <v>0</v>
      </c>
      <c r="K115" s="861">
        <v>0</v>
      </c>
      <c r="L115" s="928">
        <v>0.26137751630352357</v>
      </c>
    </row>
    <row r="116" spans="1:12" ht="18.95" customHeight="1">
      <c r="A116" s="905"/>
      <c r="B116" s="906"/>
      <c r="C116" s="906"/>
      <c r="D116" s="909" t="s">
        <v>45</v>
      </c>
      <c r="E116" s="929">
        <v>0.53966058513968684</v>
      </c>
      <c r="F116" s="930">
        <v>0.51985070458030247</v>
      </c>
      <c r="G116" s="930">
        <v>0.61341936213366188</v>
      </c>
      <c r="H116" s="930">
        <v>0.56072483497367775</v>
      </c>
      <c r="I116" s="930">
        <v>0.18681018435710098</v>
      </c>
      <c r="J116" s="930">
        <v>0</v>
      </c>
      <c r="K116" s="930">
        <v>0</v>
      </c>
      <c r="L116" s="931">
        <v>0.23483352795646617</v>
      </c>
    </row>
    <row r="117" spans="1:12" ht="18.95" customHeight="1">
      <c r="A117" s="899" t="s">
        <v>392</v>
      </c>
      <c r="B117" s="900" t="s">
        <v>47</v>
      </c>
      <c r="C117" s="901" t="s">
        <v>393</v>
      </c>
      <c r="D117" s="902" t="s">
        <v>41</v>
      </c>
      <c r="E117" s="1061">
        <v>0</v>
      </c>
      <c r="F117" s="1060">
        <v>0</v>
      </c>
      <c r="G117" s="1060">
        <v>0</v>
      </c>
      <c r="H117" s="1060">
        <v>0</v>
      </c>
      <c r="I117" s="1060">
        <v>0</v>
      </c>
      <c r="J117" s="1060">
        <v>0</v>
      </c>
      <c r="K117" s="1060">
        <v>0</v>
      </c>
      <c r="L117" s="1063">
        <v>0</v>
      </c>
    </row>
    <row r="118" spans="1:12" ht="18.95" customHeight="1">
      <c r="A118" s="899"/>
      <c r="B118" s="900"/>
      <c r="C118" s="901" t="s">
        <v>394</v>
      </c>
      <c r="D118" s="904" t="s">
        <v>42</v>
      </c>
      <c r="E118" s="988">
        <v>3123277</v>
      </c>
      <c r="F118" s="981">
        <v>3123277</v>
      </c>
      <c r="G118" s="981">
        <v>0</v>
      </c>
      <c r="H118" s="981">
        <v>0</v>
      </c>
      <c r="I118" s="981">
        <v>0</v>
      </c>
      <c r="J118" s="981">
        <v>0</v>
      </c>
      <c r="K118" s="981">
        <v>0</v>
      </c>
      <c r="L118" s="989">
        <v>0</v>
      </c>
    </row>
    <row r="119" spans="1:12" ht="18.95" customHeight="1">
      <c r="A119" s="899"/>
      <c r="B119" s="900"/>
      <c r="C119" s="901" t="s">
        <v>395</v>
      </c>
      <c r="D119" s="904" t="s">
        <v>43</v>
      </c>
      <c r="E119" s="988">
        <v>1971075</v>
      </c>
      <c r="F119" s="981">
        <v>1971075</v>
      </c>
      <c r="G119" s="981">
        <v>0</v>
      </c>
      <c r="H119" s="981">
        <v>0</v>
      </c>
      <c r="I119" s="981">
        <v>0</v>
      </c>
      <c r="J119" s="981">
        <v>0</v>
      </c>
      <c r="K119" s="981">
        <v>0</v>
      </c>
      <c r="L119" s="989">
        <v>0</v>
      </c>
    </row>
    <row r="120" spans="1:12" ht="18.95" customHeight="1">
      <c r="A120" s="903"/>
      <c r="B120" s="901"/>
      <c r="C120" s="901" t="s">
        <v>396</v>
      </c>
      <c r="D120" s="904" t="s">
        <v>44</v>
      </c>
      <c r="E120" s="927">
        <v>0</v>
      </c>
      <c r="F120" s="861">
        <v>0</v>
      </c>
      <c r="G120" s="861">
        <v>0</v>
      </c>
      <c r="H120" s="861">
        <v>0</v>
      </c>
      <c r="I120" s="861">
        <v>0</v>
      </c>
      <c r="J120" s="861">
        <v>0</v>
      </c>
      <c r="K120" s="861">
        <v>0</v>
      </c>
      <c r="L120" s="928">
        <v>0</v>
      </c>
    </row>
    <row r="121" spans="1:12" ht="18.95" customHeight="1">
      <c r="A121" s="905"/>
      <c r="B121" s="906"/>
      <c r="C121" s="906" t="s">
        <v>397</v>
      </c>
      <c r="D121" s="909" t="s">
        <v>45</v>
      </c>
      <c r="E121" s="929">
        <v>0.63109195886243841</v>
      </c>
      <c r="F121" s="930">
        <v>0.63109195886243841</v>
      </c>
      <c r="G121" s="930">
        <v>0</v>
      </c>
      <c r="H121" s="930">
        <v>0</v>
      </c>
      <c r="I121" s="930">
        <v>0</v>
      </c>
      <c r="J121" s="930">
        <v>0</v>
      </c>
      <c r="K121" s="930">
        <v>0</v>
      </c>
      <c r="L121" s="931">
        <v>0</v>
      </c>
    </row>
    <row r="122" spans="1:12" ht="18.95" customHeight="1">
      <c r="A122" s="899" t="s">
        <v>398</v>
      </c>
      <c r="B122" s="900" t="s">
        <v>47</v>
      </c>
      <c r="C122" s="901" t="s">
        <v>399</v>
      </c>
      <c r="D122" s="902" t="s">
        <v>41</v>
      </c>
      <c r="E122" s="986">
        <v>28000000000</v>
      </c>
      <c r="F122" s="981">
        <v>0</v>
      </c>
      <c r="G122" s="981">
        <v>0</v>
      </c>
      <c r="H122" s="981">
        <v>100000</v>
      </c>
      <c r="I122" s="981">
        <v>0</v>
      </c>
      <c r="J122" s="981">
        <v>27999900000</v>
      </c>
      <c r="K122" s="981">
        <v>0</v>
      </c>
      <c r="L122" s="989">
        <v>0</v>
      </c>
    </row>
    <row r="123" spans="1:12" ht="18.95" customHeight="1">
      <c r="A123" s="899"/>
      <c r="B123" s="900"/>
      <c r="C123" s="901"/>
      <c r="D123" s="904" t="s">
        <v>42</v>
      </c>
      <c r="E123" s="988">
        <v>28000000000</v>
      </c>
      <c r="F123" s="981">
        <v>0</v>
      </c>
      <c r="G123" s="981">
        <v>0</v>
      </c>
      <c r="H123" s="981">
        <v>100000</v>
      </c>
      <c r="I123" s="981">
        <v>0</v>
      </c>
      <c r="J123" s="981">
        <v>27999900000</v>
      </c>
      <c r="K123" s="981">
        <v>0</v>
      </c>
      <c r="L123" s="989">
        <v>0</v>
      </c>
    </row>
    <row r="124" spans="1:12" ht="18.95" customHeight="1">
      <c r="A124" s="899"/>
      <c r="B124" s="900"/>
      <c r="C124" s="901"/>
      <c r="D124" s="904" t="s">
        <v>43</v>
      </c>
      <c r="E124" s="988">
        <v>15560118656.51</v>
      </c>
      <c r="F124" s="981">
        <v>0</v>
      </c>
      <c r="G124" s="981">
        <v>0</v>
      </c>
      <c r="H124" s="981">
        <v>0</v>
      </c>
      <c r="I124" s="981">
        <v>0</v>
      </c>
      <c r="J124" s="981">
        <v>15560118656.51</v>
      </c>
      <c r="K124" s="981">
        <v>0</v>
      </c>
      <c r="L124" s="989">
        <v>0</v>
      </c>
    </row>
    <row r="125" spans="1:12" ht="18.95" customHeight="1">
      <c r="A125" s="903"/>
      <c r="B125" s="901"/>
      <c r="C125" s="901"/>
      <c r="D125" s="904" t="s">
        <v>44</v>
      </c>
      <c r="E125" s="927">
        <v>0.55571852344678574</v>
      </c>
      <c r="F125" s="861">
        <v>0</v>
      </c>
      <c r="G125" s="861">
        <v>0</v>
      </c>
      <c r="H125" s="861">
        <v>0</v>
      </c>
      <c r="I125" s="861">
        <v>0</v>
      </c>
      <c r="J125" s="861">
        <v>0.55572050816288632</v>
      </c>
      <c r="K125" s="861">
        <v>0</v>
      </c>
      <c r="L125" s="928">
        <v>0</v>
      </c>
    </row>
    <row r="126" spans="1:12" ht="18.95" customHeight="1">
      <c r="A126" s="905"/>
      <c r="B126" s="906"/>
      <c r="C126" s="906"/>
      <c r="D126" s="909" t="s">
        <v>45</v>
      </c>
      <c r="E126" s="929">
        <v>0.55571852344678574</v>
      </c>
      <c r="F126" s="930">
        <v>0</v>
      </c>
      <c r="G126" s="930">
        <v>0</v>
      </c>
      <c r="H126" s="930">
        <v>0</v>
      </c>
      <c r="I126" s="930">
        <v>0</v>
      </c>
      <c r="J126" s="930">
        <v>0.55572050816288632</v>
      </c>
      <c r="K126" s="930">
        <v>0</v>
      </c>
      <c r="L126" s="931">
        <v>0</v>
      </c>
    </row>
    <row r="127" spans="1:12" ht="18.95" customHeight="1">
      <c r="A127" s="899" t="s">
        <v>400</v>
      </c>
      <c r="B127" s="900" t="s">
        <v>47</v>
      </c>
      <c r="C127" s="901" t="s">
        <v>401</v>
      </c>
      <c r="D127" s="902" t="s">
        <v>41</v>
      </c>
      <c r="E127" s="986">
        <v>125613078000</v>
      </c>
      <c r="F127" s="981">
        <v>81817709000</v>
      </c>
      <c r="G127" s="981">
        <v>1287083000</v>
      </c>
      <c r="H127" s="981">
        <v>5432196000</v>
      </c>
      <c r="I127" s="981">
        <v>1685186000</v>
      </c>
      <c r="J127" s="981">
        <v>0</v>
      </c>
      <c r="K127" s="981">
        <v>28520043000</v>
      </c>
      <c r="L127" s="989">
        <v>6870861000</v>
      </c>
    </row>
    <row r="128" spans="1:12" ht="18.95" customHeight="1">
      <c r="A128" s="903"/>
      <c r="B128" s="901"/>
      <c r="C128" s="901"/>
      <c r="D128" s="904" t="s">
        <v>42</v>
      </c>
      <c r="E128" s="988">
        <v>116789834021.56001</v>
      </c>
      <c r="F128" s="981">
        <v>76095972168.590012</v>
      </c>
      <c r="G128" s="981">
        <v>1240544317.3399999</v>
      </c>
      <c r="H128" s="981">
        <v>3398303665.0999999</v>
      </c>
      <c r="I128" s="981">
        <v>1339901120.26</v>
      </c>
      <c r="J128" s="981">
        <v>0</v>
      </c>
      <c r="K128" s="981">
        <v>28520043000</v>
      </c>
      <c r="L128" s="989">
        <v>6195069750.2700005</v>
      </c>
    </row>
    <row r="129" spans="1:12" ht="18.95" customHeight="1">
      <c r="A129" s="903"/>
      <c r="B129" s="901"/>
      <c r="C129" s="901"/>
      <c r="D129" s="904" t="s">
        <v>43</v>
      </c>
      <c r="E129" s="988">
        <v>64247604182.829994</v>
      </c>
      <c r="F129" s="981">
        <v>46389559583.359993</v>
      </c>
      <c r="G129" s="981">
        <v>0</v>
      </c>
      <c r="H129" s="1647">
        <v>-1911.48</v>
      </c>
      <c r="I129" s="981">
        <v>92135863.969999999</v>
      </c>
      <c r="J129" s="981">
        <v>0</v>
      </c>
      <c r="K129" s="981">
        <v>16793406622.330002</v>
      </c>
      <c r="L129" s="989">
        <v>972504024.64999998</v>
      </c>
    </row>
    <row r="130" spans="1:12" ht="18.95" customHeight="1">
      <c r="A130" s="903"/>
      <c r="B130" s="901"/>
      <c r="C130" s="901"/>
      <c r="D130" s="904" t="s">
        <v>44</v>
      </c>
      <c r="E130" s="927">
        <v>0.51147225436852994</v>
      </c>
      <c r="F130" s="861">
        <v>0.56698678257246227</v>
      </c>
      <c r="G130" s="861">
        <v>0</v>
      </c>
      <c r="H130" s="861">
        <v>-3.5187979226080942E-7</v>
      </c>
      <c r="I130" s="861">
        <v>5.4674002733229449E-2</v>
      </c>
      <c r="J130" s="861">
        <v>0</v>
      </c>
      <c r="K130" s="861">
        <v>0.58882823642061133</v>
      </c>
      <c r="L130" s="928">
        <v>0.14154034329176504</v>
      </c>
    </row>
    <row r="131" spans="1:12" ht="18.95" customHeight="1">
      <c r="A131" s="905"/>
      <c r="B131" s="906"/>
      <c r="C131" s="906"/>
      <c r="D131" s="907" t="s">
        <v>45</v>
      </c>
      <c r="E131" s="929">
        <v>0.55011298475661463</v>
      </c>
      <c r="F131" s="930">
        <v>0.60961911992640427</v>
      </c>
      <c r="G131" s="930">
        <v>0</v>
      </c>
      <c r="H131" s="930">
        <v>-5.6248063397940986E-7</v>
      </c>
      <c r="I131" s="930">
        <v>6.8763181533963921E-2</v>
      </c>
      <c r="J131" s="930">
        <v>0</v>
      </c>
      <c r="K131" s="930">
        <v>0.58882823642061133</v>
      </c>
      <c r="L131" s="931">
        <v>0.15698031884267569</v>
      </c>
    </row>
    <row r="132" spans="1:12" ht="18.95" customHeight="1">
      <c r="A132" s="916" t="s">
        <v>402</v>
      </c>
      <c r="B132" s="912" t="s">
        <v>47</v>
      </c>
      <c r="C132" s="917" t="s">
        <v>115</v>
      </c>
      <c r="D132" s="914" t="s">
        <v>41</v>
      </c>
      <c r="E132" s="986">
        <v>2429197000</v>
      </c>
      <c r="F132" s="981">
        <v>166009000</v>
      </c>
      <c r="G132" s="981">
        <v>32454000</v>
      </c>
      <c r="H132" s="981">
        <v>2075502000</v>
      </c>
      <c r="I132" s="981">
        <v>64007000</v>
      </c>
      <c r="J132" s="981">
        <v>0</v>
      </c>
      <c r="K132" s="981">
        <v>0</v>
      </c>
      <c r="L132" s="989">
        <v>91225000</v>
      </c>
    </row>
    <row r="133" spans="1:12" ht="18.95" customHeight="1">
      <c r="A133" s="899"/>
      <c r="B133" s="901"/>
      <c r="C133" s="901"/>
      <c r="D133" s="904" t="s">
        <v>42</v>
      </c>
      <c r="E133" s="988">
        <v>4590379194.6600008</v>
      </c>
      <c r="F133" s="981">
        <v>2189617026.54</v>
      </c>
      <c r="G133" s="981">
        <v>33395596.100000001</v>
      </c>
      <c r="H133" s="981">
        <v>2147513128.8800001</v>
      </c>
      <c r="I133" s="981">
        <v>87705352.140000001</v>
      </c>
      <c r="J133" s="981">
        <v>0</v>
      </c>
      <c r="K133" s="981">
        <v>0</v>
      </c>
      <c r="L133" s="989">
        <v>132148091</v>
      </c>
    </row>
    <row r="134" spans="1:12" ht="18.95" customHeight="1">
      <c r="A134" s="899"/>
      <c r="B134" s="901"/>
      <c r="C134" s="901"/>
      <c r="D134" s="904" t="s">
        <v>43</v>
      </c>
      <c r="E134" s="988">
        <v>2699018102.8100023</v>
      </c>
      <c r="F134" s="981">
        <v>1458046378.5699995</v>
      </c>
      <c r="G134" s="981">
        <v>11375759.779999999</v>
      </c>
      <c r="H134" s="981">
        <v>1176548559.0800025</v>
      </c>
      <c r="I134" s="981">
        <v>20425123.780000001</v>
      </c>
      <c r="J134" s="981">
        <v>0</v>
      </c>
      <c r="K134" s="981">
        <v>0</v>
      </c>
      <c r="L134" s="989">
        <v>32622281.599999987</v>
      </c>
    </row>
    <row r="135" spans="1:12" ht="18.95" customHeight="1">
      <c r="A135" s="899"/>
      <c r="B135" s="901"/>
      <c r="C135" s="901"/>
      <c r="D135" s="904" t="s">
        <v>44</v>
      </c>
      <c r="E135" s="927">
        <v>1.1110741956333727</v>
      </c>
      <c r="F135" s="861">
        <v>8.7829357358335969</v>
      </c>
      <c r="G135" s="861">
        <v>0.35051949775066243</v>
      </c>
      <c r="H135" s="861">
        <v>0.5668742111932451</v>
      </c>
      <c r="I135" s="861">
        <v>0.31910765666255253</v>
      </c>
      <c r="J135" s="861">
        <v>0</v>
      </c>
      <c r="K135" s="861">
        <v>0</v>
      </c>
      <c r="L135" s="928">
        <v>0.35760242915867346</v>
      </c>
    </row>
    <row r="136" spans="1:12" ht="18.95" customHeight="1">
      <c r="A136" s="918"/>
      <c r="B136" s="906"/>
      <c r="C136" s="906"/>
      <c r="D136" s="907" t="s">
        <v>45</v>
      </c>
      <c r="E136" s="929">
        <v>0.58797279883757236</v>
      </c>
      <c r="F136" s="930">
        <v>0.66589104893561346</v>
      </c>
      <c r="G136" s="930">
        <v>0.34063652422721685</v>
      </c>
      <c r="H136" s="930">
        <v>0.54786559544509605</v>
      </c>
      <c r="I136" s="930">
        <v>0.23288343620576679</v>
      </c>
      <c r="J136" s="930">
        <v>0</v>
      </c>
      <c r="K136" s="930">
        <v>0</v>
      </c>
      <c r="L136" s="931">
        <v>0.24686154263098653</v>
      </c>
    </row>
    <row r="137" spans="1:12" ht="18.95" customHeight="1">
      <c r="A137" s="899" t="s">
        <v>403</v>
      </c>
      <c r="B137" s="900" t="s">
        <v>47</v>
      </c>
      <c r="C137" s="901" t="s">
        <v>404</v>
      </c>
      <c r="D137" s="915" t="s">
        <v>41</v>
      </c>
      <c r="E137" s="986">
        <v>20128795000</v>
      </c>
      <c r="F137" s="981">
        <v>11944678000</v>
      </c>
      <c r="G137" s="981">
        <v>12396000</v>
      </c>
      <c r="H137" s="981">
        <v>6387919000</v>
      </c>
      <c r="I137" s="981">
        <v>1642224000</v>
      </c>
      <c r="J137" s="981">
        <v>0</v>
      </c>
      <c r="K137" s="981">
        <v>0</v>
      </c>
      <c r="L137" s="989">
        <v>141578000</v>
      </c>
    </row>
    <row r="138" spans="1:12" ht="18.95" customHeight="1">
      <c r="A138" s="899"/>
      <c r="B138" s="900"/>
      <c r="C138" s="901"/>
      <c r="D138" s="904" t="s">
        <v>42</v>
      </c>
      <c r="E138" s="988">
        <v>20208282252.219997</v>
      </c>
      <c r="F138" s="981">
        <v>11983146547.620001</v>
      </c>
      <c r="G138" s="981">
        <v>13492051.450000001</v>
      </c>
      <c r="H138" s="981">
        <v>6355724656.3899984</v>
      </c>
      <c r="I138" s="981">
        <v>1677762291.76</v>
      </c>
      <c r="J138" s="981">
        <v>0</v>
      </c>
      <c r="K138" s="981">
        <v>0</v>
      </c>
      <c r="L138" s="989">
        <v>178156705</v>
      </c>
    </row>
    <row r="139" spans="1:12" ht="18.95" customHeight="1">
      <c r="A139" s="899"/>
      <c r="B139" s="900"/>
      <c r="C139" s="901"/>
      <c r="D139" s="904" t="s">
        <v>43</v>
      </c>
      <c r="E139" s="988">
        <v>7884718548.0900021</v>
      </c>
      <c r="F139" s="981">
        <v>5210715782.0600004</v>
      </c>
      <c r="G139" s="981">
        <v>7341228.9299999988</v>
      </c>
      <c r="H139" s="981">
        <v>2340843840.9600015</v>
      </c>
      <c r="I139" s="981">
        <v>248112519.64999998</v>
      </c>
      <c r="J139" s="981">
        <v>0</v>
      </c>
      <c r="K139" s="981">
        <v>0</v>
      </c>
      <c r="L139" s="989">
        <v>77705176.489999995</v>
      </c>
    </row>
    <row r="140" spans="1:12" ht="18.95" customHeight="1">
      <c r="A140" s="899"/>
      <c r="B140" s="901"/>
      <c r="C140" s="901"/>
      <c r="D140" s="904" t="s">
        <v>44</v>
      </c>
      <c r="E140" s="927">
        <v>0.39171339109420122</v>
      </c>
      <c r="F140" s="861">
        <v>0.43623744248777574</v>
      </c>
      <c r="G140" s="861">
        <v>0.59222563165537256</v>
      </c>
      <c r="H140" s="861">
        <v>0.36644857910064316</v>
      </c>
      <c r="I140" s="861">
        <v>0.15108323812707644</v>
      </c>
      <c r="J140" s="861">
        <v>0</v>
      </c>
      <c r="K140" s="861">
        <v>0</v>
      </c>
      <c r="L140" s="928">
        <v>0.54885064409724671</v>
      </c>
    </row>
    <row r="141" spans="1:12" ht="18.95" customHeight="1">
      <c r="A141" s="905"/>
      <c r="B141" s="906"/>
      <c r="C141" s="906"/>
      <c r="D141" s="907" t="s">
        <v>45</v>
      </c>
      <c r="E141" s="929">
        <v>0.39017262574229039</v>
      </c>
      <c r="F141" s="930">
        <v>0.43483702392798596</v>
      </c>
      <c r="G141" s="930">
        <v>0.54411510045049516</v>
      </c>
      <c r="H141" s="930">
        <v>0.36830479095826379</v>
      </c>
      <c r="I141" s="930">
        <v>0.14788299919991998</v>
      </c>
      <c r="J141" s="930">
        <v>0</v>
      </c>
      <c r="K141" s="930">
        <v>0</v>
      </c>
      <c r="L141" s="931">
        <v>0.43616195354533527</v>
      </c>
    </row>
    <row r="142" spans="1:12" ht="18.95" customHeight="1">
      <c r="A142" s="899" t="s">
        <v>405</v>
      </c>
      <c r="B142" s="900" t="s">
        <v>47</v>
      </c>
      <c r="C142" s="901" t="s">
        <v>406</v>
      </c>
      <c r="D142" s="914" t="s">
        <v>41</v>
      </c>
      <c r="E142" s="986">
        <v>4184883000</v>
      </c>
      <c r="F142" s="981">
        <v>4105428000</v>
      </c>
      <c r="G142" s="981">
        <v>14678000</v>
      </c>
      <c r="H142" s="981">
        <v>63556000</v>
      </c>
      <c r="I142" s="981">
        <v>134000</v>
      </c>
      <c r="J142" s="981">
        <v>0</v>
      </c>
      <c r="K142" s="981">
        <v>0</v>
      </c>
      <c r="L142" s="989">
        <v>1087000</v>
      </c>
    </row>
    <row r="143" spans="1:12" ht="18.95" customHeight="1">
      <c r="A143" s="899"/>
      <c r="B143" s="900"/>
      <c r="C143" s="901"/>
      <c r="D143" s="904" t="s">
        <v>42</v>
      </c>
      <c r="E143" s="988">
        <v>4512575712.6300001</v>
      </c>
      <c r="F143" s="981">
        <v>4366489798.7399998</v>
      </c>
      <c r="G143" s="981">
        <v>14678000</v>
      </c>
      <c r="H143" s="981">
        <v>64751270</v>
      </c>
      <c r="I143" s="981">
        <v>57491277</v>
      </c>
      <c r="J143" s="981">
        <v>0</v>
      </c>
      <c r="K143" s="981">
        <v>0</v>
      </c>
      <c r="L143" s="989">
        <v>9165366.8900000006</v>
      </c>
    </row>
    <row r="144" spans="1:12" ht="18.95" customHeight="1">
      <c r="A144" s="899"/>
      <c r="B144" s="900"/>
      <c r="C144" s="901"/>
      <c r="D144" s="904" t="s">
        <v>43</v>
      </c>
      <c r="E144" s="988">
        <v>2571534473.1600003</v>
      </c>
      <c r="F144" s="981">
        <v>2510024953.3600001</v>
      </c>
      <c r="G144" s="981">
        <v>11260549.32</v>
      </c>
      <c r="H144" s="981">
        <v>33162317.360000003</v>
      </c>
      <c r="I144" s="981">
        <v>10858742.119999999</v>
      </c>
      <c r="J144" s="981">
        <v>0</v>
      </c>
      <c r="K144" s="981">
        <v>0</v>
      </c>
      <c r="L144" s="989">
        <v>6227911.0000000009</v>
      </c>
    </row>
    <row r="145" spans="1:12" ht="18.95" customHeight="1">
      <c r="A145" s="899"/>
      <c r="B145" s="901"/>
      <c r="C145" s="901"/>
      <c r="D145" s="904" t="s">
        <v>44</v>
      </c>
      <c r="E145" s="927">
        <v>0.61448180825127019</v>
      </c>
      <c r="F145" s="861">
        <v>0.61139178506114344</v>
      </c>
      <c r="G145" s="861">
        <v>0.76717191170459198</v>
      </c>
      <c r="H145" s="861">
        <v>0.52178106488765819</v>
      </c>
      <c r="I145" s="861" t="s">
        <v>768</v>
      </c>
      <c r="J145" s="861">
        <v>0</v>
      </c>
      <c r="K145" s="861">
        <v>0</v>
      </c>
      <c r="L145" s="980">
        <v>5.7294489420423194</v>
      </c>
    </row>
    <row r="146" spans="1:12" ht="18.95" customHeight="1">
      <c r="A146" s="905"/>
      <c r="B146" s="906"/>
      <c r="C146" s="906"/>
      <c r="D146" s="904" t="s">
        <v>45</v>
      </c>
      <c r="E146" s="929">
        <v>0.56985957398181131</v>
      </c>
      <c r="F146" s="930">
        <v>0.57483815812057926</v>
      </c>
      <c r="G146" s="930">
        <v>0.76717191170459198</v>
      </c>
      <c r="H146" s="930">
        <v>0.5121492962222981</v>
      </c>
      <c r="I146" s="930">
        <v>0.18887634240582271</v>
      </c>
      <c r="J146" s="930">
        <v>0</v>
      </c>
      <c r="K146" s="930">
        <v>0</v>
      </c>
      <c r="L146" s="931">
        <v>0.67950482231050113</v>
      </c>
    </row>
    <row r="147" spans="1:12" ht="18.75" customHeight="1">
      <c r="A147" s="899" t="s">
        <v>407</v>
      </c>
      <c r="B147" s="900" t="s">
        <v>47</v>
      </c>
      <c r="C147" s="901" t="s">
        <v>408</v>
      </c>
      <c r="D147" s="902" t="s">
        <v>41</v>
      </c>
      <c r="E147" s="986">
        <v>1452273000</v>
      </c>
      <c r="F147" s="981">
        <v>905452000</v>
      </c>
      <c r="G147" s="981">
        <v>114259000</v>
      </c>
      <c r="H147" s="981">
        <v>300936000</v>
      </c>
      <c r="I147" s="981">
        <v>4474000</v>
      </c>
      <c r="J147" s="981">
        <v>0</v>
      </c>
      <c r="K147" s="981">
        <v>0</v>
      </c>
      <c r="L147" s="989">
        <v>127152000</v>
      </c>
    </row>
    <row r="148" spans="1:12" ht="18.95" customHeight="1">
      <c r="A148" s="899"/>
      <c r="B148" s="900"/>
      <c r="C148" s="901" t="s">
        <v>409</v>
      </c>
      <c r="D148" s="904" t="s">
        <v>42</v>
      </c>
      <c r="E148" s="988">
        <v>1553385236.3899999</v>
      </c>
      <c r="F148" s="981">
        <v>958390212.30999994</v>
      </c>
      <c r="G148" s="981">
        <v>146235007</v>
      </c>
      <c r="H148" s="981">
        <v>309895483</v>
      </c>
      <c r="I148" s="981">
        <v>7897154.0800000001</v>
      </c>
      <c r="J148" s="981">
        <v>0</v>
      </c>
      <c r="K148" s="981">
        <v>0</v>
      </c>
      <c r="L148" s="989">
        <v>130967380</v>
      </c>
    </row>
    <row r="149" spans="1:12" ht="18.95" customHeight="1">
      <c r="A149" s="899"/>
      <c r="B149" s="900"/>
      <c r="C149" s="901"/>
      <c r="D149" s="904" t="s">
        <v>43</v>
      </c>
      <c r="E149" s="988">
        <v>881976744.99000001</v>
      </c>
      <c r="F149" s="981">
        <v>547642963.25</v>
      </c>
      <c r="G149" s="981">
        <v>89049063.140000001</v>
      </c>
      <c r="H149" s="981">
        <v>162522458.98000002</v>
      </c>
      <c r="I149" s="981">
        <v>3015937.16</v>
      </c>
      <c r="J149" s="981">
        <v>0</v>
      </c>
      <c r="K149" s="981">
        <v>0</v>
      </c>
      <c r="L149" s="989">
        <v>79746322.460000008</v>
      </c>
    </row>
    <row r="150" spans="1:12" ht="18.95" customHeight="1">
      <c r="A150" s="899"/>
      <c r="B150" s="901"/>
      <c r="C150" s="901"/>
      <c r="D150" s="904" t="s">
        <v>44</v>
      </c>
      <c r="E150" s="927">
        <v>0.60730781677411894</v>
      </c>
      <c r="F150" s="861">
        <v>0.60482826615878038</v>
      </c>
      <c r="G150" s="861">
        <v>0.77936147822053403</v>
      </c>
      <c r="H150" s="861">
        <v>0.54005655348645565</v>
      </c>
      <c r="I150" s="861">
        <v>0.6741030755476084</v>
      </c>
      <c r="J150" s="861">
        <v>0</v>
      </c>
      <c r="K150" s="861">
        <v>0</v>
      </c>
      <c r="L150" s="928">
        <v>0.62717316644645782</v>
      </c>
    </row>
    <row r="151" spans="1:12" ht="18.95" customHeight="1">
      <c r="A151" s="905"/>
      <c r="B151" s="906"/>
      <c r="C151" s="906"/>
      <c r="D151" s="909" t="s">
        <v>45</v>
      </c>
      <c r="E151" s="929">
        <v>0.56777721606243392</v>
      </c>
      <c r="F151" s="930">
        <v>0.57141961198666746</v>
      </c>
      <c r="G151" s="930">
        <v>0.60894490975064541</v>
      </c>
      <c r="H151" s="930">
        <v>0.52444281345010768</v>
      </c>
      <c r="I151" s="930">
        <v>0.38190177492396099</v>
      </c>
      <c r="J151" s="930">
        <v>0</v>
      </c>
      <c r="K151" s="930">
        <v>0</v>
      </c>
      <c r="L151" s="931">
        <v>0.60890217441930972</v>
      </c>
    </row>
    <row r="152" spans="1:12" ht="18.95" customHeight="1">
      <c r="A152" s="899" t="s">
        <v>410</v>
      </c>
      <c r="B152" s="900" t="s">
        <v>47</v>
      </c>
      <c r="C152" s="901" t="s">
        <v>411</v>
      </c>
      <c r="D152" s="902" t="s">
        <v>41</v>
      </c>
      <c r="E152" s="986">
        <v>151540000</v>
      </c>
      <c r="F152" s="981">
        <v>21376000</v>
      </c>
      <c r="G152" s="981">
        <v>4175000</v>
      </c>
      <c r="H152" s="981">
        <v>121638000</v>
      </c>
      <c r="I152" s="981">
        <v>4351000</v>
      </c>
      <c r="J152" s="981">
        <v>0</v>
      </c>
      <c r="K152" s="981">
        <v>0</v>
      </c>
      <c r="L152" s="989">
        <v>0</v>
      </c>
    </row>
    <row r="153" spans="1:12" ht="18.95" customHeight="1">
      <c r="A153" s="899"/>
      <c r="B153" s="900"/>
      <c r="C153" s="901" t="s">
        <v>412</v>
      </c>
      <c r="D153" s="904" t="s">
        <v>42</v>
      </c>
      <c r="E153" s="988">
        <v>302033118</v>
      </c>
      <c r="F153" s="981">
        <v>156768282</v>
      </c>
      <c r="G153" s="981">
        <v>17035718</v>
      </c>
      <c r="H153" s="981">
        <v>123831118</v>
      </c>
      <c r="I153" s="981">
        <v>4398000</v>
      </c>
      <c r="J153" s="981">
        <v>0</v>
      </c>
      <c r="K153" s="981">
        <v>0</v>
      </c>
      <c r="L153" s="989">
        <v>0</v>
      </c>
    </row>
    <row r="154" spans="1:12" ht="18.95" customHeight="1">
      <c r="A154" s="899"/>
      <c r="B154" s="900"/>
      <c r="C154" s="901"/>
      <c r="D154" s="904" t="s">
        <v>43</v>
      </c>
      <c r="E154" s="988">
        <v>219842905.81999999</v>
      </c>
      <c r="F154" s="981">
        <v>148208270.88</v>
      </c>
      <c r="G154" s="981">
        <v>14141899.800000001</v>
      </c>
      <c r="H154" s="981">
        <v>57328505.470000006</v>
      </c>
      <c r="I154" s="981">
        <v>164229.67000000001</v>
      </c>
      <c r="J154" s="981">
        <v>0</v>
      </c>
      <c r="K154" s="981">
        <v>0</v>
      </c>
      <c r="L154" s="989">
        <v>0</v>
      </c>
    </row>
    <row r="155" spans="1:12" ht="18.95" customHeight="1">
      <c r="A155" s="899"/>
      <c r="B155" s="901"/>
      <c r="C155" s="901"/>
      <c r="D155" s="904" t="s">
        <v>44</v>
      </c>
      <c r="E155" s="927">
        <v>1.4507252594694469</v>
      </c>
      <c r="F155" s="861">
        <v>6.9333959056886227</v>
      </c>
      <c r="G155" s="861">
        <v>3.387281389221557</v>
      </c>
      <c r="H155" s="861">
        <v>0.47130424267087595</v>
      </c>
      <c r="I155" s="861">
        <v>3.7745270052861414E-2</v>
      </c>
      <c r="J155" s="861">
        <v>0</v>
      </c>
      <c r="K155" s="861">
        <v>0</v>
      </c>
      <c r="L155" s="928">
        <v>0</v>
      </c>
    </row>
    <row r="156" spans="1:12" ht="18.95" customHeight="1">
      <c r="A156" s="905"/>
      <c r="B156" s="906"/>
      <c r="C156" s="906"/>
      <c r="D156" s="909" t="s">
        <v>45</v>
      </c>
      <c r="E156" s="929">
        <v>0.72787682117694119</v>
      </c>
      <c r="F156" s="930">
        <v>0.94539704708890027</v>
      </c>
      <c r="G156" s="930">
        <v>0.83013230202566168</v>
      </c>
      <c r="H156" s="930">
        <v>0.46295718229726396</v>
      </c>
      <c r="I156" s="930">
        <v>3.7341898590268305E-2</v>
      </c>
      <c r="J156" s="930">
        <v>0</v>
      </c>
      <c r="K156" s="930">
        <v>0</v>
      </c>
      <c r="L156" s="931">
        <v>0</v>
      </c>
    </row>
    <row r="157" spans="1:12" ht="18.95" customHeight="1">
      <c r="A157" s="899" t="s">
        <v>426</v>
      </c>
      <c r="B157" s="900" t="s">
        <v>47</v>
      </c>
      <c r="C157" s="901" t="s">
        <v>178</v>
      </c>
      <c r="D157" s="904" t="s">
        <v>41</v>
      </c>
      <c r="E157" s="986">
        <v>58768752000</v>
      </c>
      <c r="F157" s="981">
        <v>54851523000</v>
      </c>
      <c r="G157" s="981">
        <v>16000</v>
      </c>
      <c r="H157" s="981">
        <v>3917213000</v>
      </c>
      <c r="I157" s="981">
        <v>0</v>
      </c>
      <c r="J157" s="981">
        <v>0</v>
      </c>
      <c r="K157" s="981">
        <v>0</v>
      </c>
      <c r="L157" s="989">
        <v>0</v>
      </c>
    </row>
    <row r="158" spans="1:12" ht="18.95" customHeight="1">
      <c r="A158" s="899"/>
      <c r="B158" s="900"/>
      <c r="C158" s="901"/>
      <c r="D158" s="904" t="s">
        <v>42</v>
      </c>
      <c r="E158" s="988">
        <v>59115967115.770004</v>
      </c>
      <c r="F158" s="981">
        <v>53677832091.610001</v>
      </c>
      <c r="G158" s="981">
        <v>1341786190</v>
      </c>
      <c r="H158" s="981">
        <v>3922001465.25</v>
      </c>
      <c r="I158" s="981">
        <v>174292462.90999997</v>
      </c>
      <c r="J158" s="981">
        <v>0</v>
      </c>
      <c r="K158" s="981">
        <v>0</v>
      </c>
      <c r="L158" s="989">
        <v>54906</v>
      </c>
    </row>
    <row r="159" spans="1:12" ht="18.95" customHeight="1">
      <c r="A159" s="899"/>
      <c r="B159" s="900"/>
      <c r="C159" s="901"/>
      <c r="D159" s="904" t="s">
        <v>43</v>
      </c>
      <c r="E159" s="988">
        <v>34190758008.359989</v>
      </c>
      <c r="F159" s="981">
        <v>31717449755.519993</v>
      </c>
      <c r="G159" s="981">
        <v>298064914.01000005</v>
      </c>
      <c r="H159" s="981">
        <v>2110831501.9600003</v>
      </c>
      <c r="I159" s="981">
        <v>64370766.870000005</v>
      </c>
      <c r="J159" s="981">
        <v>0</v>
      </c>
      <c r="K159" s="981">
        <v>0</v>
      </c>
      <c r="L159" s="989">
        <v>41070</v>
      </c>
    </row>
    <row r="160" spans="1:12" ht="18.95" customHeight="1">
      <c r="A160" s="903"/>
      <c r="B160" s="901"/>
      <c r="C160" s="901"/>
      <c r="D160" s="904" t="s">
        <v>44</v>
      </c>
      <c r="E160" s="927">
        <v>0.58178465331984575</v>
      </c>
      <c r="F160" s="861">
        <v>0.57824191600878594</v>
      </c>
      <c r="G160" s="861" t="s">
        <v>768</v>
      </c>
      <c r="H160" s="861">
        <v>0.5388605373156885</v>
      </c>
      <c r="I160" s="861">
        <v>0</v>
      </c>
      <c r="J160" s="861">
        <v>0</v>
      </c>
      <c r="K160" s="861">
        <v>0</v>
      </c>
      <c r="L160" s="928">
        <v>0</v>
      </c>
    </row>
    <row r="161" spans="1:12" ht="18.75" customHeight="1">
      <c r="A161" s="905"/>
      <c r="B161" s="906"/>
      <c r="C161" s="906"/>
      <c r="D161" s="910" t="s">
        <v>45</v>
      </c>
      <c r="E161" s="929">
        <v>0.57836756593023964</v>
      </c>
      <c r="F161" s="930">
        <v>0.59088544599545256</v>
      </c>
      <c r="G161" s="930">
        <v>0.22214039481953532</v>
      </c>
      <c r="H161" s="930">
        <v>0.53820262961718446</v>
      </c>
      <c r="I161" s="930">
        <v>0.36932616474207131</v>
      </c>
      <c r="J161" s="930">
        <v>0</v>
      </c>
      <c r="K161" s="930">
        <v>0</v>
      </c>
      <c r="L161" s="931">
        <v>0.74800568243907772</v>
      </c>
    </row>
    <row r="162" spans="1:12" ht="18.95" customHeight="1">
      <c r="A162" s="916" t="s">
        <v>413</v>
      </c>
      <c r="B162" s="912" t="s">
        <v>47</v>
      </c>
      <c r="C162" s="917" t="s">
        <v>414</v>
      </c>
      <c r="D162" s="914" t="s">
        <v>41</v>
      </c>
      <c r="E162" s="986">
        <v>1568102000</v>
      </c>
      <c r="F162" s="981">
        <v>919581000</v>
      </c>
      <c r="G162" s="981">
        <v>882000</v>
      </c>
      <c r="H162" s="981">
        <v>474824000</v>
      </c>
      <c r="I162" s="981">
        <v>19764000</v>
      </c>
      <c r="J162" s="981">
        <v>0</v>
      </c>
      <c r="K162" s="981">
        <v>0</v>
      </c>
      <c r="L162" s="989">
        <v>153051000</v>
      </c>
    </row>
    <row r="163" spans="1:12" ht="18.95" customHeight="1">
      <c r="A163" s="899"/>
      <c r="B163" s="900"/>
      <c r="C163" s="901" t="s">
        <v>415</v>
      </c>
      <c r="D163" s="904" t="s">
        <v>42</v>
      </c>
      <c r="E163" s="988">
        <v>2038272459.5400002</v>
      </c>
      <c r="F163" s="981">
        <v>939413000</v>
      </c>
      <c r="G163" s="981">
        <v>1003100</v>
      </c>
      <c r="H163" s="981">
        <v>531294020.78000009</v>
      </c>
      <c r="I163" s="981">
        <v>424518040.31999999</v>
      </c>
      <c r="J163" s="981">
        <v>0</v>
      </c>
      <c r="K163" s="981">
        <v>0</v>
      </c>
      <c r="L163" s="989">
        <v>142044298.44</v>
      </c>
    </row>
    <row r="164" spans="1:12" ht="18.95" customHeight="1">
      <c r="A164" s="899"/>
      <c r="B164" s="900"/>
      <c r="C164" s="901"/>
      <c r="D164" s="904" t="s">
        <v>43</v>
      </c>
      <c r="E164" s="988">
        <v>823826032.08000004</v>
      </c>
      <c r="F164" s="981">
        <v>384240092.72000003</v>
      </c>
      <c r="G164" s="981">
        <v>402251.33999999991</v>
      </c>
      <c r="H164" s="981">
        <v>269547111.59000009</v>
      </c>
      <c r="I164" s="981">
        <v>122817772.86</v>
      </c>
      <c r="J164" s="981">
        <v>0</v>
      </c>
      <c r="K164" s="981">
        <v>0</v>
      </c>
      <c r="L164" s="989">
        <v>46818803.569999985</v>
      </c>
    </row>
    <row r="165" spans="1:12" ht="18.95" customHeight="1">
      <c r="A165" s="899"/>
      <c r="B165" s="901"/>
      <c r="C165" s="901"/>
      <c r="D165" s="904" t="s">
        <v>44</v>
      </c>
      <c r="E165" s="927">
        <v>0.52536507961854528</v>
      </c>
      <c r="F165" s="861">
        <v>0.41784257473784259</v>
      </c>
      <c r="G165" s="861">
        <v>0.45606727891156451</v>
      </c>
      <c r="H165" s="861">
        <v>0.5676779429641301</v>
      </c>
      <c r="I165" s="861">
        <v>6.214216396478446</v>
      </c>
      <c r="J165" s="861">
        <v>0</v>
      </c>
      <c r="K165" s="861">
        <v>0</v>
      </c>
      <c r="L165" s="928">
        <v>0.30590328433005981</v>
      </c>
    </row>
    <row r="166" spans="1:12" ht="18.95" customHeight="1">
      <c r="A166" s="905"/>
      <c r="B166" s="906"/>
      <c r="C166" s="906"/>
      <c r="D166" s="909" t="s">
        <v>45</v>
      </c>
      <c r="E166" s="929">
        <v>0.40417856220552678</v>
      </c>
      <c r="F166" s="930">
        <v>0.40902147694358076</v>
      </c>
      <c r="G166" s="930">
        <v>0.40100821453494156</v>
      </c>
      <c r="H166" s="930">
        <v>0.50734075869002682</v>
      </c>
      <c r="I166" s="930">
        <v>0.28931108031927327</v>
      </c>
      <c r="J166" s="930">
        <v>0</v>
      </c>
      <c r="K166" s="930">
        <v>0</v>
      </c>
      <c r="L166" s="931">
        <v>0.32960705979885851</v>
      </c>
    </row>
    <row r="167" spans="1:12" ht="18.95" customHeight="1">
      <c r="A167" s="899" t="s">
        <v>416</v>
      </c>
      <c r="B167" s="900" t="s">
        <v>47</v>
      </c>
      <c r="C167" s="901" t="s">
        <v>417</v>
      </c>
      <c r="D167" s="904" t="s">
        <v>41</v>
      </c>
      <c r="E167" s="986">
        <v>3136940000</v>
      </c>
      <c r="F167" s="981">
        <v>2114520000</v>
      </c>
      <c r="G167" s="981">
        <v>9355000</v>
      </c>
      <c r="H167" s="981">
        <v>392881000</v>
      </c>
      <c r="I167" s="981">
        <v>589548000</v>
      </c>
      <c r="J167" s="981">
        <v>0</v>
      </c>
      <c r="K167" s="981">
        <v>0</v>
      </c>
      <c r="L167" s="989">
        <v>30636000</v>
      </c>
    </row>
    <row r="168" spans="1:12" ht="18.95" customHeight="1">
      <c r="A168" s="899"/>
      <c r="B168" s="900"/>
      <c r="C168" s="901" t="s">
        <v>418</v>
      </c>
      <c r="D168" s="904" t="s">
        <v>42</v>
      </c>
      <c r="E168" s="988">
        <v>3252641936.2399998</v>
      </c>
      <c r="F168" s="981">
        <v>2206348643.2399998</v>
      </c>
      <c r="G168" s="981">
        <v>14670059</v>
      </c>
      <c r="H168" s="981">
        <v>416361161</v>
      </c>
      <c r="I168" s="981">
        <v>582965401</v>
      </c>
      <c r="J168" s="981">
        <v>0</v>
      </c>
      <c r="K168" s="981">
        <v>0</v>
      </c>
      <c r="L168" s="989">
        <v>32296672</v>
      </c>
    </row>
    <row r="169" spans="1:12" ht="18.95" customHeight="1">
      <c r="A169" s="899"/>
      <c r="B169" s="900"/>
      <c r="C169" s="901"/>
      <c r="D169" s="904" t="s">
        <v>43</v>
      </c>
      <c r="E169" s="988">
        <v>1326570611.3099999</v>
      </c>
      <c r="F169" s="981">
        <v>1032512390.74</v>
      </c>
      <c r="G169" s="981">
        <v>8849134.0500000026</v>
      </c>
      <c r="H169" s="981">
        <v>180525661.39000005</v>
      </c>
      <c r="I169" s="981">
        <v>88585295.819999993</v>
      </c>
      <c r="J169" s="981">
        <v>0</v>
      </c>
      <c r="K169" s="981">
        <v>0</v>
      </c>
      <c r="L169" s="989">
        <v>16098129.309999999</v>
      </c>
    </row>
    <row r="170" spans="1:12" ht="18.95" customHeight="1">
      <c r="A170" s="903"/>
      <c r="B170" s="901"/>
      <c r="C170" s="901"/>
      <c r="D170" s="904" t="s">
        <v>44</v>
      </c>
      <c r="E170" s="927">
        <v>0.42288682962058566</v>
      </c>
      <c r="F170" s="861">
        <v>0.48829634656565085</v>
      </c>
      <c r="G170" s="861">
        <v>0.94592560662747227</v>
      </c>
      <c r="H170" s="861">
        <v>0.45949196166269185</v>
      </c>
      <c r="I170" s="861">
        <v>0.150259683384559</v>
      </c>
      <c r="J170" s="861">
        <v>0</v>
      </c>
      <c r="K170" s="861">
        <v>0</v>
      </c>
      <c r="L170" s="928">
        <v>0.52546446370283317</v>
      </c>
    </row>
    <row r="171" spans="1:12" ht="18.95" customHeight="1">
      <c r="A171" s="905"/>
      <c r="B171" s="906"/>
      <c r="C171" s="906"/>
      <c r="D171" s="910" t="s">
        <v>45</v>
      </c>
      <c r="E171" s="929">
        <v>0.40784403488429888</v>
      </c>
      <c r="F171" s="930">
        <v>0.46797336128335837</v>
      </c>
      <c r="G171" s="930">
        <v>0.60321052901014249</v>
      </c>
      <c r="H171" s="930">
        <v>0.4335794937174749</v>
      </c>
      <c r="I171" s="930">
        <v>0.1519563522432783</v>
      </c>
      <c r="J171" s="930">
        <v>0</v>
      </c>
      <c r="K171" s="930">
        <v>0</v>
      </c>
      <c r="L171" s="931">
        <v>0.4984454531414258</v>
      </c>
    </row>
    <row r="172" spans="1:12" ht="18.95" customHeight="1">
      <c r="A172" s="899" t="s">
        <v>419</v>
      </c>
      <c r="B172" s="900" t="s">
        <v>47</v>
      </c>
      <c r="C172" s="901" t="s">
        <v>420</v>
      </c>
      <c r="D172" s="915" t="s">
        <v>41</v>
      </c>
      <c r="E172" s="986">
        <v>112398000</v>
      </c>
      <c r="F172" s="981">
        <v>107379000</v>
      </c>
      <c r="G172" s="981">
        <v>22000</v>
      </c>
      <c r="H172" s="981">
        <v>32000</v>
      </c>
      <c r="I172" s="981">
        <v>650000</v>
      </c>
      <c r="J172" s="981">
        <v>0</v>
      </c>
      <c r="K172" s="981">
        <v>0</v>
      </c>
      <c r="L172" s="989">
        <v>4315000</v>
      </c>
    </row>
    <row r="173" spans="1:12" ht="18.95" customHeight="1">
      <c r="A173" s="903"/>
      <c r="B173" s="901"/>
      <c r="C173" s="901" t="s">
        <v>421</v>
      </c>
      <c r="D173" s="904" t="s">
        <v>42</v>
      </c>
      <c r="E173" s="988">
        <v>112631836.93000001</v>
      </c>
      <c r="F173" s="981">
        <v>107382836.93000001</v>
      </c>
      <c r="G173" s="981">
        <v>22000</v>
      </c>
      <c r="H173" s="981">
        <v>262000</v>
      </c>
      <c r="I173" s="981">
        <v>650000</v>
      </c>
      <c r="J173" s="981">
        <v>0</v>
      </c>
      <c r="K173" s="981">
        <v>0</v>
      </c>
      <c r="L173" s="989">
        <v>4315000</v>
      </c>
    </row>
    <row r="174" spans="1:12" ht="18.95" customHeight="1">
      <c r="A174" s="903"/>
      <c r="B174" s="901"/>
      <c r="C174" s="901" t="s">
        <v>422</v>
      </c>
      <c r="D174" s="904" t="s">
        <v>43</v>
      </c>
      <c r="E174" s="988">
        <v>76660003</v>
      </c>
      <c r="F174" s="981">
        <v>74421736</v>
      </c>
      <c r="G174" s="981">
        <v>5600</v>
      </c>
      <c r="H174" s="981">
        <v>6000</v>
      </c>
      <c r="I174" s="981">
        <v>450000</v>
      </c>
      <c r="J174" s="981">
        <v>0</v>
      </c>
      <c r="K174" s="981">
        <v>0</v>
      </c>
      <c r="L174" s="989">
        <v>1776667</v>
      </c>
    </row>
    <row r="175" spans="1:12" ht="18.95" customHeight="1">
      <c r="A175" s="903"/>
      <c r="B175" s="901"/>
      <c r="C175" s="901" t="s">
        <v>423</v>
      </c>
      <c r="D175" s="904" t="s">
        <v>44</v>
      </c>
      <c r="E175" s="927">
        <v>0.6820406323955942</v>
      </c>
      <c r="F175" s="861">
        <v>0.69307533130314125</v>
      </c>
      <c r="G175" s="861">
        <v>0.25454545454545452</v>
      </c>
      <c r="H175" s="979">
        <v>0.1875</v>
      </c>
      <c r="I175" s="861">
        <v>0.69230769230769229</v>
      </c>
      <c r="J175" s="861">
        <v>0</v>
      </c>
      <c r="K175" s="861">
        <v>0</v>
      </c>
      <c r="L175" s="928">
        <v>0.4117420625724218</v>
      </c>
    </row>
    <row r="176" spans="1:12" ht="18.95" customHeight="1">
      <c r="A176" s="905"/>
      <c r="B176" s="906"/>
      <c r="C176" s="906"/>
      <c r="D176" s="909" t="s">
        <v>45</v>
      </c>
      <c r="E176" s="929">
        <v>0.68062463588908451</v>
      </c>
      <c r="F176" s="930">
        <v>0.69305056680997856</v>
      </c>
      <c r="G176" s="930">
        <v>0.25454545454545452</v>
      </c>
      <c r="H176" s="930">
        <v>2.2900763358778626E-2</v>
      </c>
      <c r="I176" s="930">
        <v>0.69230769230769229</v>
      </c>
      <c r="J176" s="930">
        <v>0</v>
      </c>
      <c r="K176" s="930">
        <v>0</v>
      </c>
      <c r="L176" s="931">
        <v>0.4117420625724218</v>
      </c>
    </row>
    <row r="177" spans="1:14" ht="18.95" customHeight="1">
      <c r="A177" s="899" t="s">
        <v>424</v>
      </c>
      <c r="B177" s="900" t="s">
        <v>47</v>
      </c>
      <c r="C177" s="901" t="s">
        <v>425</v>
      </c>
      <c r="D177" s="902" t="s">
        <v>41</v>
      </c>
      <c r="E177" s="986">
        <v>288064000</v>
      </c>
      <c r="F177" s="981">
        <v>243718000</v>
      </c>
      <c r="G177" s="981">
        <v>27075000</v>
      </c>
      <c r="H177" s="981">
        <v>17070000</v>
      </c>
      <c r="I177" s="981">
        <v>0</v>
      </c>
      <c r="J177" s="981">
        <v>0</v>
      </c>
      <c r="K177" s="981">
        <v>0</v>
      </c>
      <c r="L177" s="989">
        <v>201000</v>
      </c>
    </row>
    <row r="178" spans="1:14" ht="18.95" customHeight="1">
      <c r="A178" s="903"/>
      <c r="B178" s="901"/>
      <c r="C178" s="901"/>
      <c r="D178" s="904" t="s">
        <v>42</v>
      </c>
      <c r="E178" s="988">
        <v>331912324</v>
      </c>
      <c r="F178" s="981">
        <v>287220320</v>
      </c>
      <c r="G178" s="981">
        <v>27075000</v>
      </c>
      <c r="H178" s="981">
        <v>17020000</v>
      </c>
      <c r="I178" s="981">
        <v>270352</v>
      </c>
      <c r="J178" s="981">
        <v>0</v>
      </c>
      <c r="K178" s="981">
        <v>0</v>
      </c>
      <c r="L178" s="989">
        <v>326652</v>
      </c>
    </row>
    <row r="179" spans="1:14" ht="18.95" customHeight="1">
      <c r="A179" s="903"/>
      <c r="B179" s="901"/>
      <c r="C179" s="901"/>
      <c r="D179" s="904" t="s">
        <v>43</v>
      </c>
      <c r="E179" s="988">
        <v>197851107.81</v>
      </c>
      <c r="F179" s="981">
        <v>179010045.58000001</v>
      </c>
      <c r="G179" s="981">
        <v>12034116.34</v>
      </c>
      <c r="H179" s="981">
        <v>6410941.8900000006</v>
      </c>
      <c r="I179" s="981">
        <v>270352</v>
      </c>
      <c r="J179" s="981">
        <v>0</v>
      </c>
      <c r="K179" s="981">
        <v>0</v>
      </c>
      <c r="L179" s="989">
        <v>125652</v>
      </c>
    </row>
    <row r="180" spans="1:14" ht="19.5" customHeight="1">
      <c r="A180" s="903"/>
      <c r="B180" s="901"/>
      <c r="C180" s="901"/>
      <c r="D180" s="904" t="s">
        <v>44</v>
      </c>
      <c r="E180" s="927">
        <v>0.68683038425488785</v>
      </c>
      <c r="F180" s="861">
        <v>0.73449661321691473</v>
      </c>
      <c r="G180" s="861">
        <v>0.44447336435826407</v>
      </c>
      <c r="H180" s="861">
        <v>0.37556777328646751</v>
      </c>
      <c r="I180" s="861">
        <v>0</v>
      </c>
      <c r="J180" s="861">
        <v>0</v>
      </c>
      <c r="K180" s="861">
        <v>0</v>
      </c>
      <c r="L180" s="928">
        <v>0.62513432835820892</v>
      </c>
    </row>
    <row r="181" spans="1:14" ht="18.75" customHeight="1">
      <c r="A181" s="905"/>
      <c r="B181" s="906"/>
      <c r="C181" s="906"/>
      <c r="D181" s="909" t="s">
        <v>45</v>
      </c>
      <c r="E181" s="929">
        <v>0.59609449093550382</v>
      </c>
      <c r="F181" s="930">
        <v>0.62324993433612219</v>
      </c>
      <c r="G181" s="930">
        <v>0.44447336435826407</v>
      </c>
      <c r="H181" s="930">
        <v>0.37667108636897773</v>
      </c>
      <c r="I181" s="930">
        <v>1</v>
      </c>
      <c r="J181" s="930">
        <v>0</v>
      </c>
      <c r="K181" s="930">
        <v>0</v>
      </c>
      <c r="L181" s="931">
        <v>0.38466625032144303</v>
      </c>
    </row>
    <row r="182" spans="1:14" s="854" customFormat="1" ht="15.75" customHeight="1">
      <c r="A182" s="1687" t="s">
        <v>739</v>
      </c>
      <c r="B182" s="1687"/>
      <c r="C182" s="1687"/>
      <c r="D182" s="1687"/>
      <c r="E182" s="1687"/>
      <c r="F182" s="1687"/>
      <c r="G182" s="1687"/>
      <c r="H182" s="1687"/>
      <c r="I182" s="1687"/>
      <c r="J182" s="1687"/>
      <c r="K182" s="1687"/>
      <c r="L182" s="1687"/>
      <c r="M182" s="1687"/>
      <c r="N182" s="1687"/>
    </row>
    <row r="183" spans="1:14" s="854" customFormat="1" ht="18.75" customHeight="1">
      <c r="A183" s="1683"/>
      <c r="B183" s="1684"/>
      <c r="C183" s="1684"/>
      <c r="D183" s="1685"/>
      <c r="E183" s="1685"/>
      <c r="F183" s="1685"/>
      <c r="G183" s="1686"/>
      <c r="H183" s="1686"/>
      <c r="I183" s="1686"/>
      <c r="J183" s="1686"/>
      <c r="K183" s="1686"/>
      <c r="L183" s="1686"/>
    </row>
    <row r="184" spans="1:14">
      <c r="E184" s="919"/>
      <c r="F184" s="919"/>
      <c r="G184" s="919"/>
      <c r="H184" s="919"/>
      <c r="I184" s="919"/>
      <c r="J184" s="919"/>
      <c r="K184" s="919"/>
      <c r="L184" s="919"/>
    </row>
    <row r="188" spans="1:14">
      <c r="H188" s="908"/>
      <c r="I188" s="908"/>
      <c r="J188" s="908"/>
    </row>
    <row r="189" spans="1:14">
      <c r="H189" s="932"/>
      <c r="I189" s="933"/>
      <c r="J189" s="908"/>
    </row>
  </sheetData>
  <mergeCells count="2">
    <mergeCell ref="A183:L183"/>
    <mergeCell ref="A182:N182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topLeftCell="A421" zoomScale="75" zoomScaleNormal="75" workbookViewId="0">
      <selection activeCell="A433" sqref="A433:N433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029" t="s">
        <v>4</v>
      </c>
      <c r="G5" s="1031"/>
      <c r="H5" s="841" t="s">
        <v>4</v>
      </c>
      <c r="I5" s="842" t="s">
        <v>4</v>
      </c>
      <c r="J5" s="842"/>
      <c r="K5" s="843" t="s">
        <v>4</v>
      </c>
      <c r="L5" s="842" t="s">
        <v>4</v>
      </c>
      <c r="M5" s="15" t="s">
        <v>4</v>
      </c>
      <c r="N5" s="843" t="s">
        <v>4</v>
      </c>
    </row>
    <row r="6" spans="1:17" ht="15.95" customHeight="1">
      <c r="A6" s="16"/>
      <c r="B6" s="17"/>
      <c r="C6" s="845" t="s">
        <v>732</v>
      </c>
      <c r="D6" s="18"/>
      <c r="E6" s="19"/>
      <c r="F6" s="20" t="s">
        <v>5</v>
      </c>
      <c r="G6" s="1030"/>
      <c r="H6" s="846" t="s">
        <v>6</v>
      </c>
      <c r="I6" s="847" t="s">
        <v>7</v>
      </c>
      <c r="J6" s="847"/>
      <c r="K6" s="848" t="s">
        <v>7</v>
      </c>
      <c r="L6" s="847" t="s">
        <v>8</v>
      </c>
      <c r="M6" s="849" t="s">
        <v>9</v>
      </c>
      <c r="N6" s="848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030"/>
      <c r="H7" s="851" t="s">
        <v>14</v>
      </c>
      <c r="I7" s="847" t="s">
        <v>15</v>
      </c>
      <c r="J7" s="847"/>
      <c r="K7" s="848" t="s">
        <v>16</v>
      </c>
      <c r="L7" s="847" t="s">
        <v>17</v>
      </c>
      <c r="M7" s="848" t="s">
        <v>18</v>
      </c>
      <c r="N7" s="852" t="s">
        <v>19</v>
      </c>
    </row>
    <row r="8" spans="1:17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030"/>
      <c r="H8" s="851" t="s">
        <v>21</v>
      </c>
      <c r="I8" s="847" t="s">
        <v>22</v>
      </c>
      <c r="J8" s="847"/>
      <c r="K8" s="848" t="s">
        <v>4</v>
      </c>
      <c r="L8" s="847" t="s">
        <v>23</v>
      </c>
      <c r="M8" s="848" t="s">
        <v>24</v>
      </c>
      <c r="N8" s="848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028" t="s">
        <v>4</v>
      </c>
      <c r="G9" s="1030"/>
      <c r="H9" s="851" t="s">
        <v>4</v>
      </c>
      <c r="I9" s="847" t="s">
        <v>27</v>
      </c>
      <c r="J9" s="847"/>
      <c r="K9" s="848"/>
      <c r="L9" s="847" t="s">
        <v>28</v>
      </c>
      <c r="M9" s="848" t="s">
        <v>4</v>
      </c>
      <c r="N9" s="848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032"/>
      <c r="G10" s="1033"/>
      <c r="H10" s="853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690" t="s">
        <v>33</v>
      </c>
      <c r="G11" s="1691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33">
        <v>486784028000</v>
      </c>
      <c r="F12" s="634">
        <v>272213318000</v>
      </c>
      <c r="G12" s="634"/>
      <c r="H12" s="634">
        <v>28644786000</v>
      </c>
      <c r="I12" s="634">
        <v>93634712000</v>
      </c>
      <c r="J12" s="634"/>
      <c r="K12" s="634">
        <v>23888606000</v>
      </c>
      <c r="L12" s="634">
        <v>27999900000</v>
      </c>
      <c r="M12" s="634">
        <v>28520043000</v>
      </c>
      <c r="N12" s="635">
        <v>11882663000</v>
      </c>
      <c r="O12" s="44"/>
      <c r="P12" s="44"/>
      <c r="Q12" s="1052"/>
    </row>
    <row r="13" spans="1:17" ht="18.399999999999999" customHeight="1">
      <c r="A13" s="16"/>
      <c r="B13" s="17"/>
      <c r="C13" s="45"/>
      <c r="D13" s="46" t="s">
        <v>42</v>
      </c>
      <c r="E13" s="636">
        <v>486784028000</v>
      </c>
      <c r="F13" s="634">
        <v>270239278204.04999</v>
      </c>
      <c r="G13" s="634"/>
      <c r="H13" s="634">
        <v>29759850093.599998</v>
      </c>
      <c r="I13" s="634">
        <v>93159835266.280014</v>
      </c>
      <c r="J13" s="634"/>
      <c r="K13" s="634">
        <v>25269549379.629997</v>
      </c>
      <c r="L13" s="634">
        <v>27999900000</v>
      </c>
      <c r="M13" s="634">
        <v>28520043000</v>
      </c>
      <c r="N13" s="637">
        <v>11835572056.440001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36">
        <v>242829947783.03998</v>
      </c>
      <c r="F14" s="634">
        <v>136339340108.85001</v>
      </c>
      <c r="G14" s="634"/>
      <c r="H14" s="634">
        <v>16391919352.180004</v>
      </c>
      <c r="I14" s="634">
        <v>47630724413.399979</v>
      </c>
      <c r="J14" s="634"/>
      <c r="K14" s="634">
        <v>5763391022.5200024</v>
      </c>
      <c r="L14" s="634">
        <v>15560118656.51</v>
      </c>
      <c r="M14" s="634">
        <v>16793406622.330002</v>
      </c>
      <c r="N14" s="637">
        <v>4351047607.25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72">
        <v>0.49884534786552193</v>
      </c>
      <c r="F15" s="272">
        <v>0.5008547748896327</v>
      </c>
      <c r="G15" s="272"/>
      <c r="H15" s="272">
        <v>0.572247925056239</v>
      </c>
      <c r="I15" s="272">
        <v>0.50868661200559873</v>
      </c>
      <c r="J15" s="272"/>
      <c r="K15" s="272">
        <v>0.24126108582978859</v>
      </c>
      <c r="L15" s="272">
        <v>0.55572050816288632</v>
      </c>
      <c r="M15" s="272">
        <v>0.58882823642061133</v>
      </c>
      <c r="N15" s="273">
        <v>0.36616771907526113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74">
        <v>0.49884534786552193</v>
      </c>
      <c r="F16" s="274">
        <v>0.50451341128103533</v>
      </c>
      <c r="G16" s="274"/>
      <c r="H16" s="274">
        <v>0.55080651618286092</v>
      </c>
      <c r="I16" s="274">
        <v>0.51127961183332316</v>
      </c>
      <c r="J16" s="274"/>
      <c r="K16" s="274">
        <v>0.22807652546293214</v>
      </c>
      <c r="L16" s="274">
        <v>0.55572050816288632</v>
      </c>
      <c r="M16" s="274">
        <v>0.58882823642061133</v>
      </c>
      <c r="N16" s="275">
        <v>0.36762461387597206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38">
        <v>200927000</v>
      </c>
      <c r="F17" s="981">
        <v>30000000</v>
      </c>
      <c r="G17" s="987"/>
      <c r="H17" s="981">
        <v>857000</v>
      </c>
      <c r="I17" s="981">
        <v>158530000</v>
      </c>
      <c r="J17" s="1060"/>
      <c r="K17" s="981">
        <v>11540000</v>
      </c>
      <c r="L17" s="981">
        <v>0</v>
      </c>
      <c r="M17" s="981">
        <v>0</v>
      </c>
      <c r="N17" s="989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38">
        <v>200927000</v>
      </c>
      <c r="F18" s="981">
        <v>30000000</v>
      </c>
      <c r="G18" s="981"/>
      <c r="H18" s="981">
        <v>993800</v>
      </c>
      <c r="I18" s="981">
        <v>158393200</v>
      </c>
      <c r="J18" s="1060"/>
      <c r="K18" s="981">
        <v>11540000</v>
      </c>
      <c r="L18" s="981">
        <v>0</v>
      </c>
      <c r="M18" s="981">
        <v>0</v>
      </c>
      <c r="N18" s="989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38">
        <v>85224905.789999977</v>
      </c>
      <c r="F19" s="981">
        <v>3150000</v>
      </c>
      <c r="G19" s="981"/>
      <c r="H19" s="981">
        <v>646133.55000000005</v>
      </c>
      <c r="I19" s="981">
        <v>81167710.779999986</v>
      </c>
      <c r="J19" s="1060"/>
      <c r="K19" s="981">
        <v>261061.46000000002</v>
      </c>
      <c r="L19" s="981">
        <v>0</v>
      </c>
      <c r="M19" s="981">
        <v>0</v>
      </c>
      <c r="N19" s="989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76">
        <v>0.42415855405196901</v>
      </c>
      <c r="F20" s="176">
        <v>0.105</v>
      </c>
      <c r="G20" s="176"/>
      <c r="H20" s="176">
        <v>0.75394813302217045</v>
      </c>
      <c r="I20" s="176">
        <v>0.51200221270421997</v>
      </c>
      <c r="J20" s="176"/>
      <c r="K20" s="176">
        <v>2.2622310225303293E-2</v>
      </c>
      <c r="L20" s="176">
        <v>0</v>
      </c>
      <c r="M20" s="176">
        <v>0</v>
      </c>
      <c r="N20" s="276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7">
        <v>0.42415855405196901</v>
      </c>
      <c r="F21" s="177">
        <v>0.105</v>
      </c>
      <c r="G21" s="177"/>
      <c r="H21" s="177">
        <v>0.65016457033608377</v>
      </c>
      <c r="I21" s="177">
        <v>0.5124444154168234</v>
      </c>
      <c r="J21" s="177"/>
      <c r="K21" s="177">
        <v>2.2622310225303293E-2</v>
      </c>
      <c r="L21" s="177">
        <v>0</v>
      </c>
      <c r="M21" s="177">
        <v>0</v>
      </c>
      <c r="N21" s="277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38">
        <v>515546000</v>
      </c>
      <c r="F22" s="981">
        <v>0</v>
      </c>
      <c r="G22" s="987"/>
      <c r="H22" s="981">
        <v>105235000</v>
      </c>
      <c r="I22" s="981">
        <v>375087000</v>
      </c>
      <c r="J22" s="1060"/>
      <c r="K22" s="981">
        <v>35224000</v>
      </c>
      <c r="L22" s="981">
        <v>0</v>
      </c>
      <c r="M22" s="981">
        <v>0</v>
      </c>
      <c r="N22" s="989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38">
        <v>515546000</v>
      </c>
      <c r="F23" s="981">
        <v>0</v>
      </c>
      <c r="G23" s="981"/>
      <c r="H23" s="981">
        <v>105235000</v>
      </c>
      <c r="I23" s="981">
        <v>375087000</v>
      </c>
      <c r="J23" s="1060"/>
      <c r="K23" s="981">
        <v>35224000</v>
      </c>
      <c r="L23" s="981">
        <v>0</v>
      </c>
      <c r="M23" s="981">
        <v>0</v>
      </c>
      <c r="N23" s="989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38">
        <v>260468991.03</v>
      </c>
      <c r="F24" s="981">
        <v>0</v>
      </c>
      <c r="G24" s="981"/>
      <c r="H24" s="981">
        <v>70337574.939999998</v>
      </c>
      <c r="I24" s="981">
        <v>180418415.55000001</v>
      </c>
      <c r="J24" s="1060"/>
      <c r="K24" s="981">
        <v>9713000.540000001</v>
      </c>
      <c r="L24" s="981">
        <v>0</v>
      </c>
      <c r="M24" s="981">
        <v>0</v>
      </c>
      <c r="N24" s="989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76">
        <v>0.50522938987015709</v>
      </c>
      <c r="F25" s="176">
        <v>0</v>
      </c>
      <c r="G25" s="176"/>
      <c r="H25" s="176">
        <v>0.6683857551194945</v>
      </c>
      <c r="I25" s="176">
        <v>0.48100418182981552</v>
      </c>
      <c r="J25" s="176"/>
      <c r="K25" s="176">
        <v>0.27574950431523965</v>
      </c>
      <c r="L25" s="176">
        <v>0</v>
      </c>
      <c r="M25" s="176">
        <v>0</v>
      </c>
      <c r="N25" s="276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7">
        <v>0.50522938987015709</v>
      </c>
      <c r="F26" s="177">
        <v>0</v>
      </c>
      <c r="G26" s="177"/>
      <c r="H26" s="177">
        <v>0.6683857551194945</v>
      </c>
      <c r="I26" s="177">
        <v>0.48100418182981552</v>
      </c>
      <c r="J26" s="177"/>
      <c r="K26" s="177">
        <v>0.27574950431523965</v>
      </c>
      <c r="L26" s="177">
        <v>0</v>
      </c>
      <c r="M26" s="177">
        <v>0</v>
      </c>
      <c r="N26" s="277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38">
        <v>109074000</v>
      </c>
      <c r="F27" s="981">
        <v>0</v>
      </c>
      <c r="G27" s="987"/>
      <c r="H27" s="981">
        <v>23179000</v>
      </c>
      <c r="I27" s="981">
        <v>83327000</v>
      </c>
      <c r="J27" s="1060"/>
      <c r="K27" s="981">
        <v>2568000</v>
      </c>
      <c r="L27" s="981">
        <v>0</v>
      </c>
      <c r="M27" s="981">
        <v>0</v>
      </c>
      <c r="N27" s="989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38">
        <v>109074000</v>
      </c>
      <c r="F28" s="981">
        <v>0</v>
      </c>
      <c r="G28" s="981"/>
      <c r="H28" s="981">
        <v>23809000</v>
      </c>
      <c r="I28" s="981">
        <v>82697000</v>
      </c>
      <c r="J28" s="1060"/>
      <c r="K28" s="981">
        <v>2568000</v>
      </c>
      <c r="L28" s="981">
        <v>0</v>
      </c>
      <c r="M28" s="981">
        <v>0</v>
      </c>
      <c r="N28" s="989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38">
        <v>54403203.490000002</v>
      </c>
      <c r="F29" s="981">
        <v>0</v>
      </c>
      <c r="G29" s="981"/>
      <c r="H29" s="981">
        <v>13654521.960000001</v>
      </c>
      <c r="I29" s="981">
        <v>40320966.240000002</v>
      </c>
      <c r="J29" s="1060"/>
      <c r="K29" s="981">
        <v>427715.29000000004</v>
      </c>
      <c r="L29" s="981">
        <v>0</v>
      </c>
      <c r="M29" s="981">
        <v>0</v>
      </c>
      <c r="N29" s="989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76">
        <v>0.49877334185965494</v>
      </c>
      <c r="F30" s="176">
        <v>0</v>
      </c>
      <c r="G30" s="176"/>
      <c r="H30" s="176">
        <v>0.58909020924112343</v>
      </c>
      <c r="I30" s="176">
        <v>0.48388837039615012</v>
      </c>
      <c r="J30" s="176"/>
      <c r="K30" s="176">
        <v>0.16655579828660438</v>
      </c>
      <c r="L30" s="176">
        <v>0</v>
      </c>
      <c r="M30" s="176">
        <v>0</v>
      </c>
      <c r="N30" s="276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7">
        <v>0.49877334185965494</v>
      </c>
      <c r="F31" s="177">
        <v>0</v>
      </c>
      <c r="G31" s="177"/>
      <c r="H31" s="177">
        <v>0.57350253937586626</v>
      </c>
      <c r="I31" s="177">
        <v>0.48757471540684671</v>
      </c>
      <c r="J31" s="177"/>
      <c r="K31" s="177">
        <v>0.16655579828660438</v>
      </c>
      <c r="L31" s="177">
        <v>0</v>
      </c>
      <c r="M31" s="177">
        <v>0</v>
      </c>
      <c r="N31" s="277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38">
        <v>163776000</v>
      </c>
      <c r="F32" s="981">
        <v>0</v>
      </c>
      <c r="G32" s="987"/>
      <c r="H32" s="981">
        <v>34920000</v>
      </c>
      <c r="I32" s="981">
        <v>126143000</v>
      </c>
      <c r="J32" s="1060"/>
      <c r="K32" s="981">
        <v>2713000</v>
      </c>
      <c r="L32" s="981">
        <v>0</v>
      </c>
      <c r="M32" s="981">
        <v>0</v>
      </c>
      <c r="N32" s="989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38">
        <v>163776000</v>
      </c>
      <c r="F33" s="981">
        <v>0</v>
      </c>
      <c r="G33" s="981"/>
      <c r="H33" s="981">
        <v>34935000</v>
      </c>
      <c r="I33" s="981">
        <v>126228000</v>
      </c>
      <c r="J33" s="1060"/>
      <c r="K33" s="981">
        <v>2613000</v>
      </c>
      <c r="L33" s="981">
        <v>0</v>
      </c>
      <c r="M33" s="981">
        <v>0</v>
      </c>
      <c r="N33" s="989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38">
        <v>82027378.539999992</v>
      </c>
      <c r="F34" s="981">
        <v>0</v>
      </c>
      <c r="G34" s="981"/>
      <c r="H34" s="981">
        <v>17558591.010000002</v>
      </c>
      <c r="I34" s="981">
        <v>64297958.979999989</v>
      </c>
      <c r="J34" s="1060"/>
      <c r="K34" s="981">
        <v>170828.55</v>
      </c>
      <c r="L34" s="981">
        <v>0</v>
      </c>
      <c r="M34" s="981">
        <v>0</v>
      </c>
      <c r="N34" s="989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6">
        <v>0.5008510315308714</v>
      </c>
      <c r="F35" s="176">
        <v>0</v>
      </c>
      <c r="G35" s="176"/>
      <c r="H35" s="176">
        <v>0.50282333934707912</v>
      </c>
      <c r="I35" s="176">
        <v>0.50972276685983364</v>
      </c>
      <c r="J35" s="176"/>
      <c r="K35" s="176">
        <v>6.2966660523405826E-2</v>
      </c>
      <c r="L35" s="176">
        <v>0</v>
      </c>
      <c r="M35" s="176">
        <v>0</v>
      </c>
      <c r="N35" s="276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7">
        <v>0.5008510315308714</v>
      </c>
      <c r="F36" s="177">
        <v>0</v>
      </c>
      <c r="G36" s="177"/>
      <c r="H36" s="177">
        <v>0.5026074426792615</v>
      </c>
      <c r="I36" s="177">
        <v>0.50937952736318404</v>
      </c>
      <c r="J36" s="177"/>
      <c r="K36" s="177">
        <v>6.5376406429391506E-2</v>
      </c>
      <c r="L36" s="177">
        <v>0</v>
      </c>
      <c r="M36" s="177">
        <v>0</v>
      </c>
      <c r="N36" s="277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38">
        <v>577806000</v>
      </c>
      <c r="F37" s="981">
        <v>0</v>
      </c>
      <c r="G37" s="987"/>
      <c r="H37" s="981">
        <v>78592000</v>
      </c>
      <c r="I37" s="981">
        <v>484670000</v>
      </c>
      <c r="J37" s="1060"/>
      <c r="K37" s="981">
        <v>14544000</v>
      </c>
      <c r="L37" s="981">
        <v>0</v>
      </c>
      <c r="M37" s="981">
        <v>0</v>
      </c>
      <c r="N37" s="989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38">
        <v>577806000</v>
      </c>
      <c r="F38" s="981">
        <v>0</v>
      </c>
      <c r="G38" s="981"/>
      <c r="H38" s="981">
        <v>78773000</v>
      </c>
      <c r="I38" s="981">
        <v>484489000</v>
      </c>
      <c r="J38" s="1060"/>
      <c r="K38" s="981">
        <v>14544000</v>
      </c>
      <c r="L38" s="981">
        <v>0</v>
      </c>
      <c r="M38" s="981">
        <v>0</v>
      </c>
      <c r="N38" s="989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38">
        <v>289565125.94999999</v>
      </c>
      <c r="F39" s="981">
        <v>0</v>
      </c>
      <c r="G39" s="981"/>
      <c r="H39" s="981">
        <v>41324330.310000002</v>
      </c>
      <c r="I39" s="981">
        <v>246919923.69000003</v>
      </c>
      <c r="J39" s="1060"/>
      <c r="K39" s="981">
        <v>1320871.95</v>
      </c>
      <c r="L39" s="981">
        <v>0</v>
      </c>
      <c r="M39" s="981">
        <v>0</v>
      </c>
      <c r="N39" s="989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6">
        <v>0.50114593124681983</v>
      </c>
      <c r="F40" s="176">
        <v>0</v>
      </c>
      <c r="G40" s="176"/>
      <c r="H40" s="176">
        <v>0.5258083559395359</v>
      </c>
      <c r="I40" s="176">
        <v>0.50945988753172267</v>
      </c>
      <c r="J40" s="176"/>
      <c r="K40" s="176">
        <v>9.0819028465346535E-2</v>
      </c>
      <c r="L40" s="176">
        <v>0</v>
      </c>
      <c r="M40" s="176">
        <v>0</v>
      </c>
      <c r="N40" s="276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8">
        <v>0.50114593124681983</v>
      </c>
      <c r="F41" s="177">
        <v>0</v>
      </c>
      <c r="G41" s="177"/>
      <c r="H41" s="177">
        <v>0.52460018420017018</v>
      </c>
      <c r="I41" s="177">
        <v>0.50965021639294195</v>
      </c>
      <c r="J41" s="177"/>
      <c r="K41" s="177">
        <v>9.0819028465346535E-2</v>
      </c>
      <c r="L41" s="177">
        <v>0</v>
      </c>
      <c r="M41" s="177">
        <v>0</v>
      </c>
      <c r="N41" s="277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38">
        <v>39509000</v>
      </c>
      <c r="F42" s="981">
        <v>0</v>
      </c>
      <c r="G42" s="987"/>
      <c r="H42" s="981">
        <v>10641000</v>
      </c>
      <c r="I42" s="981">
        <v>28568000</v>
      </c>
      <c r="J42" s="1060"/>
      <c r="K42" s="981">
        <v>300000</v>
      </c>
      <c r="L42" s="981">
        <v>0</v>
      </c>
      <c r="M42" s="981">
        <v>0</v>
      </c>
      <c r="N42" s="989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38">
        <v>39509000</v>
      </c>
      <c r="F43" s="981">
        <v>0</v>
      </c>
      <c r="G43" s="981"/>
      <c r="H43" s="981">
        <v>10641000</v>
      </c>
      <c r="I43" s="981">
        <v>28568000</v>
      </c>
      <c r="J43" s="1060"/>
      <c r="K43" s="981">
        <v>300000</v>
      </c>
      <c r="L43" s="981">
        <v>0</v>
      </c>
      <c r="M43" s="981">
        <v>0</v>
      </c>
      <c r="N43" s="989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38">
        <v>22170632.809999999</v>
      </c>
      <c r="F44" s="981">
        <v>0</v>
      </c>
      <c r="G44" s="981"/>
      <c r="H44" s="981">
        <v>5993813.0999999996</v>
      </c>
      <c r="I44" s="981">
        <v>15903390.709999999</v>
      </c>
      <c r="J44" s="1060"/>
      <c r="K44" s="981">
        <v>273429</v>
      </c>
      <c r="L44" s="981">
        <v>0</v>
      </c>
      <c r="M44" s="981">
        <v>0</v>
      </c>
      <c r="N44" s="989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6">
        <v>0.56115398542104322</v>
      </c>
      <c r="F45" s="176">
        <v>0</v>
      </c>
      <c r="G45" s="176"/>
      <c r="H45" s="176">
        <v>0.56327535945869744</v>
      </c>
      <c r="I45" s="176">
        <v>0.5566854771072528</v>
      </c>
      <c r="J45" s="176"/>
      <c r="K45" s="176">
        <v>0.91142999999999996</v>
      </c>
      <c r="L45" s="176">
        <v>0</v>
      </c>
      <c r="M45" s="176">
        <v>0</v>
      </c>
      <c r="N45" s="276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7">
        <v>0.56115398542104322</v>
      </c>
      <c r="F46" s="177">
        <v>0</v>
      </c>
      <c r="G46" s="177"/>
      <c r="H46" s="177">
        <v>0.56327535945869744</v>
      </c>
      <c r="I46" s="177">
        <v>0.5566854771072528</v>
      </c>
      <c r="J46" s="177"/>
      <c r="K46" s="177">
        <v>0.91142999999999996</v>
      </c>
      <c r="L46" s="177">
        <v>0</v>
      </c>
      <c r="M46" s="177">
        <v>0</v>
      </c>
      <c r="N46" s="277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38">
        <v>308072000</v>
      </c>
      <c r="F47" s="981">
        <v>0</v>
      </c>
      <c r="G47" s="987"/>
      <c r="H47" s="981">
        <v>357000</v>
      </c>
      <c r="I47" s="981">
        <v>283357000</v>
      </c>
      <c r="J47" s="1060"/>
      <c r="K47" s="981">
        <v>24358000</v>
      </c>
      <c r="L47" s="981">
        <v>0</v>
      </c>
      <c r="M47" s="981">
        <v>0</v>
      </c>
      <c r="N47" s="989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38">
        <v>308072000</v>
      </c>
      <c r="F48" s="981">
        <v>0</v>
      </c>
      <c r="G48" s="981"/>
      <c r="H48" s="981">
        <v>349886</v>
      </c>
      <c r="I48" s="981">
        <v>282339694</v>
      </c>
      <c r="J48" s="1060"/>
      <c r="K48" s="981">
        <v>25382420</v>
      </c>
      <c r="L48" s="981">
        <v>0</v>
      </c>
      <c r="M48" s="981">
        <v>0</v>
      </c>
      <c r="N48" s="989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38">
        <v>165067445.26999998</v>
      </c>
      <c r="F49" s="981">
        <v>0</v>
      </c>
      <c r="G49" s="981"/>
      <c r="H49" s="981">
        <v>121819.66</v>
      </c>
      <c r="I49" s="981">
        <v>164163324.89999998</v>
      </c>
      <c r="J49" s="1060"/>
      <c r="K49" s="981">
        <v>782300.71</v>
      </c>
      <c r="L49" s="981">
        <v>0</v>
      </c>
      <c r="M49" s="981">
        <v>0</v>
      </c>
      <c r="N49" s="989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6">
        <v>0.53580801004310674</v>
      </c>
      <c r="F50" s="176">
        <v>0</v>
      </c>
      <c r="G50" s="176"/>
      <c r="H50" s="176">
        <v>0.3412315406162465</v>
      </c>
      <c r="I50" s="176">
        <v>0.57935157733883391</v>
      </c>
      <c r="J50" s="176"/>
      <c r="K50" s="176">
        <v>3.2116787503079072E-2</v>
      </c>
      <c r="L50" s="176">
        <v>0</v>
      </c>
      <c r="M50" s="176">
        <v>0</v>
      </c>
      <c r="N50" s="276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7">
        <v>0.53580801004310674</v>
      </c>
      <c r="F51" s="177">
        <v>0</v>
      </c>
      <c r="G51" s="177"/>
      <c r="H51" s="177">
        <v>0.3481695752330759</v>
      </c>
      <c r="I51" s="177">
        <v>0.58143905511210181</v>
      </c>
      <c r="J51" s="177"/>
      <c r="K51" s="177">
        <v>3.0820572270098753E-2</v>
      </c>
      <c r="L51" s="177">
        <v>0</v>
      </c>
      <c r="M51" s="177">
        <v>0</v>
      </c>
      <c r="N51" s="277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38">
        <v>51187000</v>
      </c>
      <c r="F52" s="981">
        <v>0</v>
      </c>
      <c r="G52" s="987"/>
      <c r="H52" s="981">
        <v>113000</v>
      </c>
      <c r="I52" s="981">
        <v>36485000</v>
      </c>
      <c r="J52" s="1060"/>
      <c r="K52" s="981">
        <v>14589000</v>
      </c>
      <c r="L52" s="981">
        <v>0</v>
      </c>
      <c r="M52" s="981">
        <v>0</v>
      </c>
      <c r="N52" s="989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38">
        <v>51187000</v>
      </c>
      <c r="F53" s="981">
        <v>0</v>
      </c>
      <c r="G53" s="981"/>
      <c r="H53" s="981">
        <v>133000</v>
      </c>
      <c r="I53" s="981">
        <v>38901000</v>
      </c>
      <c r="J53" s="1060"/>
      <c r="K53" s="981">
        <v>12153000</v>
      </c>
      <c r="L53" s="981">
        <v>0</v>
      </c>
      <c r="M53" s="981">
        <v>0</v>
      </c>
      <c r="N53" s="989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38">
        <v>20847414.470000006</v>
      </c>
      <c r="F54" s="981">
        <v>0</v>
      </c>
      <c r="G54" s="981"/>
      <c r="H54" s="981">
        <v>50537.9</v>
      </c>
      <c r="I54" s="981">
        <v>20652476.070000008</v>
      </c>
      <c r="J54" s="1060"/>
      <c r="K54" s="981">
        <v>144400.5</v>
      </c>
      <c r="L54" s="981">
        <v>0</v>
      </c>
      <c r="M54" s="981">
        <v>0</v>
      </c>
      <c r="N54" s="989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6">
        <v>0.40727947467130338</v>
      </c>
      <c r="F55" s="176">
        <v>0</v>
      </c>
      <c r="G55" s="176"/>
      <c r="H55" s="176">
        <v>0.44723805309734516</v>
      </c>
      <c r="I55" s="176">
        <v>0.56605388707688109</v>
      </c>
      <c r="J55" s="176"/>
      <c r="K55" s="176">
        <v>9.8979025293029002E-3</v>
      </c>
      <c r="L55" s="176">
        <v>0</v>
      </c>
      <c r="M55" s="176">
        <v>0</v>
      </c>
      <c r="N55" s="276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7">
        <v>0.40727947467130338</v>
      </c>
      <c r="F56" s="177">
        <v>0</v>
      </c>
      <c r="G56" s="177"/>
      <c r="H56" s="177">
        <v>0.37998421052631581</v>
      </c>
      <c r="I56" s="177">
        <v>0.53089833346186488</v>
      </c>
      <c r="J56" s="177"/>
      <c r="K56" s="177">
        <v>1.1881881017032832E-2</v>
      </c>
      <c r="L56" s="177">
        <v>0</v>
      </c>
      <c r="M56" s="177">
        <v>0</v>
      </c>
      <c r="N56" s="277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38">
        <v>63171000</v>
      </c>
      <c r="F57" s="981">
        <v>0</v>
      </c>
      <c r="G57" s="987"/>
      <c r="H57" s="981">
        <v>75000</v>
      </c>
      <c r="I57" s="981">
        <v>62747000</v>
      </c>
      <c r="J57" s="1060"/>
      <c r="K57" s="981">
        <v>349000</v>
      </c>
      <c r="L57" s="981">
        <v>0</v>
      </c>
      <c r="M57" s="981">
        <v>0</v>
      </c>
      <c r="N57" s="989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38">
        <v>63171000</v>
      </c>
      <c r="F58" s="981">
        <v>0</v>
      </c>
      <c r="G58" s="981"/>
      <c r="H58" s="981">
        <v>75000</v>
      </c>
      <c r="I58" s="981">
        <v>62747000</v>
      </c>
      <c r="J58" s="1060"/>
      <c r="K58" s="981">
        <v>349000</v>
      </c>
      <c r="L58" s="981">
        <v>0</v>
      </c>
      <c r="M58" s="981">
        <v>0</v>
      </c>
      <c r="N58" s="989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38">
        <v>15730311.529999996</v>
      </c>
      <c r="F59" s="981">
        <v>0</v>
      </c>
      <c r="G59" s="981"/>
      <c r="H59" s="981">
        <v>8056.4</v>
      </c>
      <c r="I59" s="981">
        <v>15597357.639999995</v>
      </c>
      <c r="J59" s="1060"/>
      <c r="K59" s="981">
        <v>124897.49</v>
      </c>
      <c r="L59" s="981">
        <v>0</v>
      </c>
      <c r="M59" s="981">
        <v>0</v>
      </c>
      <c r="N59" s="989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6">
        <v>0.2490115959854996</v>
      </c>
      <c r="F60" s="176">
        <v>0</v>
      </c>
      <c r="G60" s="176"/>
      <c r="H60" s="176">
        <v>0.10741866666666666</v>
      </c>
      <c r="I60" s="176">
        <v>0.24857535244712886</v>
      </c>
      <c r="J60" s="176"/>
      <c r="K60" s="176">
        <v>0.35787246418338109</v>
      </c>
      <c r="L60" s="176">
        <v>0</v>
      </c>
      <c r="M60" s="176">
        <v>0</v>
      </c>
      <c r="N60" s="276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7">
        <v>0.2490115959854996</v>
      </c>
      <c r="F61" s="177">
        <v>0</v>
      </c>
      <c r="G61" s="177"/>
      <c r="H61" s="177">
        <v>0.10741866666666666</v>
      </c>
      <c r="I61" s="177">
        <v>0.24857535244712886</v>
      </c>
      <c r="J61" s="177"/>
      <c r="K61" s="177">
        <v>0.35787246418338109</v>
      </c>
      <c r="L61" s="177">
        <v>0</v>
      </c>
      <c r="M61" s="177">
        <v>0</v>
      </c>
      <c r="N61" s="277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713</v>
      </c>
      <c r="D62" s="62" t="s">
        <v>41</v>
      </c>
      <c r="E62" s="638">
        <v>37665000</v>
      </c>
      <c r="F62" s="981">
        <v>0</v>
      </c>
      <c r="G62" s="987"/>
      <c r="H62" s="981">
        <v>30000</v>
      </c>
      <c r="I62" s="981">
        <v>35628000</v>
      </c>
      <c r="J62" s="1060"/>
      <c r="K62" s="981">
        <v>2007000</v>
      </c>
      <c r="L62" s="981">
        <v>0</v>
      </c>
      <c r="M62" s="981">
        <v>0</v>
      </c>
      <c r="N62" s="989">
        <v>0</v>
      </c>
      <c r="O62" s="44"/>
      <c r="P62" s="44"/>
    </row>
    <row r="63" spans="1:16" ht="18.399999999999999" customHeight="1">
      <c r="A63" s="56"/>
      <c r="B63" s="52"/>
      <c r="C63" s="53" t="s">
        <v>714</v>
      </c>
      <c r="D63" s="62" t="s">
        <v>42</v>
      </c>
      <c r="E63" s="638">
        <v>37665000</v>
      </c>
      <c r="F63" s="981">
        <v>0</v>
      </c>
      <c r="G63" s="981"/>
      <c r="H63" s="981">
        <v>30000</v>
      </c>
      <c r="I63" s="981">
        <v>36028000</v>
      </c>
      <c r="J63" s="1060"/>
      <c r="K63" s="981">
        <v>1607000</v>
      </c>
      <c r="L63" s="981">
        <v>0</v>
      </c>
      <c r="M63" s="981">
        <v>0</v>
      </c>
      <c r="N63" s="989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38">
        <v>20843979.73</v>
      </c>
      <c r="F64" s="981">
        <v>0</v>
      </c>
      <c r="G64" s="981"/>
      <c r="H64" s="981">
        <v>11648</v>
      </c>
      <c r="I64" s="981">
        <v>20832331.73</v>
      </c>
      <c r="J64" s="1060"/>
      <c r="K64" s="981">
        <v>0</v>
      </c>
      <c r="L64" s="981">
        <v>0</v>
      </c>
      <c r="M64" s="981">
        <v>0</v>
      </c>
      <c r="N64" s="989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6">
        <v>0.55340447975574136</v>
      </c>
      <c r="F65" s="176">
        <v>0</v>
      </c>
      <c r="G65" s="176"/>
      <c r="H65" s="176">
        <v>0.38826666666666665</v>
      </c>
      <c r="I65" s="176">
        <v>0.58471796704838896</v>
      </c>
      <c r="J65" s="176"/>
      <c r="K65" s="176">
        <v>0</v>
      </c>
      <c r="L65" s="176">
        <v>0</v>
      </c>
      <c r="M65" s="176">
        <v>0</v>
      </c>
      <c r="N65" s="276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7">
        <v>0.55340447975574136</v>
      </c>
      <c r="F66" s="177">
        <v>0</v>
      </c>
      <c r="G66" s="177"/>
      <c r="H66" s="177">
        <v>0.38826666666666665</v>
      </c>
      <c r="I66" s="177">
        <v>0.5782261499389364</v>
      </c>
      <c r="J66" s="177"/>
      <c r="K66" s="177">
        <v>0</v>
      </c>
      <c r="L66" s="177">
        <v>0</v>
      </c>
      <c r="M66" s="177">
        <v>0</v>
      </c>
      <c r="N66" s="277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38">
        <v>79567000</v>
      </c>
      <c r="F67" s="981">
        <v>7650000</v>
      </c>
      <c r="G67" s="987"/>
      <c r="H67" s="981">
        <v>77000</v>
      </c>
      <c r="I67" s="981">
        <v>67952000</v>
      </c>
      <c r="J67" s="1060"/>
      <c r="K67" s="981">
        <v>3888000</v>
      </c>
      <c r="L67" s="981">
        <v>0</v>
      </c>
      <c r="M67" s="981">
        <v>0</v>
      </c>
      <c r="N67" s="989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38">
        <v>86302435</v>
      </c>
      <c r="F68" s="981">
        <v>11326010</v>
      </c>
      <c r="G68" s="981"/>
      <c r="H68" s="981">
        <v>82200</v>
      </c>
      <c r="I68" s="981">
        <v>70556225</v>
      </c>
      <c r="J68" s="1060"/>
      <c r="K68" s="981">
        <v>4338000</v>
      </c>
      <c r="L68" s="981">
        <v>0</v>
      </c>
      <c r="M68" s="981">
        <v>0</v>
      </c>
      <c r="N68" s="989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38">
        <v>44007597.519999996</v>
      </c>
      <c r="F69" s="981">
        <v>7345822.2599999998</v>
      </c>
      <c r="G69" s="981"/>
      <c r="H69" s="981">
        <v>23781.45</v>
      </c>
      <c r="I69" s="981">
        <v>36412657.549999997</v>
      </c>
      <c r="J69" s="1060"/>
      <c r="K69" s="981">
        <v>225336.26</v>
      </c>
      <c r="L69" s="981">
        <v>0</v>
      </c>
      <c r="M69" s="981">
        <v>0</v>
      </c>
      <c r="N69" s="989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6">
        <v>0.55308856083552216</v>
      </c>
      <c r="F70" s="176">
        <v>0.96023820392156856</v>
      </c>
      <c r="G70" s="176"/>
      <c r="H70" s="176">
        <v>0.30885000000000001</v>
      </c>
      <c r="I70" s="176">
        <v>0.53585851115493288</v>
      </c>
      <c r="J70" s="176"/>
      <c r="K70" s="176">
        <v>5.7956856995884778E-2</v>
      </c>
      <c r="L70" s="176">
        <v>0</v>
      </c>
      <c r="M70" s="176">
        <v>0</v>
      </c>
      <c r="N70" s="276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8">
        <v>0.50992301109464633</v>
      </c>
      <c r="F71" s="177">
        <v>0.64857988470785388</v>
      </c>
      <c r="G71" s="177"/>
      <c r="H71" s="177">
        <v>0.28931204379562042</v>
      </c>
      <c r="I71" s="177">
        <v>0.51608001349278532</v>
      </c>
      <c r="J71" s="177"/>
      <c r="K71" s="177">
        <v>5.1944734900875984E-2</v>
      </c>
      <c r="L71" s="177">
        <v>0</v>
      </c>
      <c r="M71" s="177">
        <v>0</v>
      </c>
      <c r="N71" s="277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38">
        <v>362101000</v>
      </c>
      <c r="F72" s="981">
        <v>0</v>
      </c>
      <c r="G72" s="987"/>
      <c r="H72" s="981">
        <v>2677000</v>
      </c>
      <c r="I72" s="981">
        <v>348163000</v>
      </c>
      <c r="J72" s="1060"/>
      <c r="K72" s="981">
        <v>11250000</v>
      </c>
      <c r="L72" s="981">
        <v>0</v>
      </c>
      <c r="M72" s="981">
        <v>0</v>
      </c>
      <c r="N72" s="989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38">
        <v>362101000</v>
      </c>
      <c r="F73" s="981">
        <v>0</v>
      </c>
      <c r="G73" s="981"/>
      <c r="H73" s="981">
        <v>2690123</v>
      </c>
      <c r="I73" s="981">
        <v>348149877</v>
      </c>
      <c r="J73" s="1060"/>
      <c r="K73" s="981">
        <v>11250000</v>
      </c>
      <c r="L73" s="981">
        <v>0</v>
      </c>
      <c r="M73" s="981">
        <v>0</v>
      </c>
      <c r="N73" s="989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38">
        <v>202627174.14999998</v>
      </c>
      <c r="F74" s="981">
        <v>0</v>
      </c>
      <c r="G74" s="981"/>
      <c r="H74" s="981">
        <v>1011415.7000000001</v>
      </c>
      <c r="I74" s="981">
        <v>197170596.60999998</v>
      </c>
      <c r="J74" s="1060"/>
      <c r="K74" s="981">
        <v>4445161.8400000008</v>
      </c>
      <c r="L74" s="981">
        <v>0</v>
      </c>
      <c r="M74" s="981">
        <v>0</v>
      </c>
      <c r="N74" s="989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6">
        <v>0.55958744701064056</v>
      </c>
      <c r="F75" s="176">
        <v>0</v>
      </c>
      <c r="G75" s="176"/>
      <c r="H75" s="176">
        <v>0.37781684721703401</v>
      </c>
      <c r="I75" s="176">
        <v>0.56631691653047567</v>
      </c>
      <c r="J75" s="176"/>
      <c r="K75" s="176">
        <v>0.39512549688888898</v>
      </c>
      <c r="L75" s="176">
        <v>0</v>
      </c>
      <c r="M75" s="176">
        <v>0</v>
      </c>
      <c r="N75" s="276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7">
        <v>0.55958744701064056</v>
      </c>
      <c r="F76" s="177">
        <v>0</v>
      </c>
      <c r="G76" s="177"/>
      <c r="H76" s="177">
        <v>0.37597377517682279</v>
      </c>
      <c r="I76" s="177">
        <v>0.56633826301768297</v>
      </c>
      <c r="J76" s="177"/>
      <c r="K76" s="177">
        <v>0.39512549688888898</v>
      </c>
      <c r="L76" s="177">
        <v>0</v>
      </c>
      <c r="M76" s="177">
        <v>0</v>
      </c>
      <c r="N76" s="277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38">
        <v>397773000</v>
      </c>
      <c r="F77" s="981">
        <v>610000</v>
      </c>
      <c r="G77" s="987"/>
      <c r="H77" s="981">
        <v>12141000</v>
      </c>
      <c r="I77" s="981">
        <v>350569000</v>
      </c>
      <c r="J77" s="1060"/>
      <c r="K77" s="981">
        <v>34453000</v>
      </c>
      <c r="L77" s="981">
        <v>0</v>
      </c>
      <c r="M77" s="981">
        <v>0</v>
      </c>
      <c r="N77" s="989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38">
        <v>397773000</v>
      </c>
      <c r="F78" s="981">
        <v>740000</v>
      </c>
      <c r="G78" s="981"/>
      <c r="H78" s="981">
        <v>11956238</v>
      </c>
      <c r="I78" s="981">
        <v>347342092</v>
      </c>
      <c r="J78" s="1060"/>
      <c r="K78" s="981">
        <v>37734670</v>
      </c>
      <c r="L78" s="981">
        <v>0</v>
      </c>
      <c r="M78" s="981">
        <v>0</v>
      </c>
      <c r="N78" s="989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38">
        <v>196146980.37000003</v>
      </c>
      <c r="F79" s="981">
        <v>343332.68</v>
      </c>
      <c r="G79" s="981"/>
      <c r="H79" s="981">
        <v>5539418.54</v>
      </c>
      <c r="I79" s="981">
        <v>183944572.75000003</v>
      </c>
      <c r="J79" s="1060"/>
      <c r="K79" s="981">
        <v>6319656.4000000004</v>
      </c>
      <c r="L79" s="981">
        <v>0</v>
      </c>
      <c r="M79" s="981">
        <v>0</v>
      </c>
      <c r="N79" s="989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6">
        <v>0.49311285675498345</v>
      </c>
      <c r="F80" s="176">
        <v>0.56284045901639346</v>
      </c>
      <c r="G80" s="176"/>
      <c r="H80" s="176">
        <v>0.45625718968783463</v>
      </c>
      <c r="I80" s="176">
        <v>0.52470290513422468</v>
      </c>
      <c r="J80" s="176"/>
      <c r="K80" s="176">
        <v>0.18342833425245988</v>
      </c>
      <c r="L80" s="176">
        <v>0</v>
      </c>
      <c r="M80" s="176">
        <v>0</v>
      </c>
      <c r="N80" s="276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7">
        <v>0.49311285675498345</v>
      </c>
      <c r="F81" s="177">
        <v>0.46396308108108109</v>
      </c>
      <c r="G81" s="177"/>
      <c r="H81" s="177">
        <v>0.46330781806116605</v>
      </c>
      <c r="I81" s="177">
        <v>0.52957754613281949</v>
      </c>
      <c r="J81" s="177"/>
      <c r="K81" s="177">
        <v>0.16747612739160037</v>
      </c>
      <c r="L81" s="177">
        <v>0</v>
      </c>
      <c r="M81" s="177">
        <v>0</v>
      </c>
      <c r="N81" s="277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38">
        <v>11811000</v>
      </c>
      <c r="F82" s="981">
        <v>0</v>
      </c>
      <c r="G82" s="987"/>
      <c r="H82" s="981">
        <v>11000</v>
      </c>
      <c r="I82" s="981">
        <v>11300000</v>
      </c>
      <c r="J82" s="1060"/>
      <c r="K82" s="981">
        <v>500000</v>
      </c>
      <c r="L82" s="981">
        <v>0</v>
      </c>
      <c r="M82" s="981">
        <v>0</v>
      </c>
      <c r="N82" s="989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38">
        <v>12311000</v>
      </c>
      <c r="F83" s="981">
        <v>0</v>
      </c>
      <c r="G83" s="981"/>
      <c r="H83" s="981">
        <v>11000</v>
      </c>
      <c r="I83" s="981">
        <v>12000000</v>
      </c>
      <c r="J83" s="1060"/>
      <c r="K83" s="981">
        <v>300000</v>
      </c>
      <c r="L83" s="981">
        <v>0</v>
      </c>
      <c r="M83" s="981">
        <v>0</v>
      </c>
      <c r="N83" s="989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38">
        <v>6591693.5699999984</v>
      </c>
      <c r="F84" s="981">
        <v>0</v>
      </c>
      <c r="G84" s="981"/>
      <c r="H84" s="981">
        <v>1000</v>
      </c>
      <c r="I84" s="981">
        <v>6590693.5699999984</v>
      </c>
      <c r="J84" s="1060"/>
      <c r="K84" s="981">
        <v>0</v>
      </c>
      <c r="L84" s="981">
        <v>0</v>
      </c>
      <c r="M84" s="981">
        <v>0</v>
      </c>
      <c r="N84" s="989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6">
        <v>0.55809783845567673</v>
      </c>
      <c r="F85" s="176">
        <v>0</v>
      </c>
      <c r="G85" s="176"/>
      <c r="H85" s="176">
        <v>9.0909090909090912E-2</v>
      </c>
      <c r="I85" s="176">
        <v>0.58324721858407069</v>
      </c>
      <c r="J85" s="176"/>
      <c r="K85" s="176">
        <v>0</v>
      </c>
      <c r="L85" s="176">
        <v>0</v>
      </c>
      <c r="M85" s="176">
        <v>0</v>
      </c>
      <c r="N85" s="276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7">
        <v>0.53543120542604161</v>
      </c>
      <c r="F86" s="177">
        <v>0</v>
      </c>
      <c r="G86" s="177"/>
      <c r="H86" s="177">
        <v>9.0909090909090912E-2</v>
      </c>
      <c r="I86" s="177">
        <v>0.54922446416666648</v>
      </c>
      <c r="J86" s="177"/>
      <c r="K86" s="177">
        <v>0</v>
      </c>
      <c r="L86" s="177">
        <v>0</v>
      </c>
      <c r="M86" s="177">
        <v>0</v>
      </c>
      <c r="N86" s="277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38">
        <v>9718009000</v>
      </c>
      <c r="F87" s="981">
        <v>0</v>
      </c>
      <c r="G87" s="987"/>
      <c r="H87" s="981">
        <v>723951000</v>
      </c>
      <c r="I87" s="981">
        <v>8434721000</v>
      </c>
      <c r="J87" s="1060"/>
      <c r="K87" s="981">
        <v>558800000</v>
      </c>
      <c r="L87" s="981">
        <v>0</v>
      </c>
      <c r="M87" s="981">
        <v>0</v>
      </c>
      <c r="N87" s="989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38">
        <v>9719339788</v>
      </c>
      <c r="F88" s="981">
        <v>0</v>
      </c>
      <c r="G88" s="981"/>
      <c r="H88" s="981">
        <v>705299476</v>
      </c>
      <c r="I88" s="981">
        <v>8452642524</v>
      </c>
      <c r="J88" s="1060"/>
      <c r="K88" s="981">
        <v>559530000</v>
      </c>
      <c r="L88" s="981">
        <v>0</v>
      </c>
      <c r="M88" s="981">
        <v>0</v>
      </c>
      <c r="N88" s="989">
        <v>1867788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38">
        <v>5132415384.8199968</v>
      </c>
      <c r="F89" s="981">
        <v>0</v>
      </c>
      <c r="G89" s="981"/>
      <c r="H89" s="981">
        <v>363875457.94000006</v>
      </c>
      <c r="I89" s="981">
        <v>4675883297.5599957</v>
      </c>
      <c r="J89" s="1060"/>
      <c r="K89" s="981">
        <v>92240988.429999992</v>
      </c>
      <c r="L89" s="981">
        <v>0</v>
      </c>
      <c r="M89" s="981">
        <v>0</v>
      </c>
      <c r="N89" s="989">
        <v>415640.89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6">
        <v>0.52813445478595433</v>
      </c>
      <c r="F90" s="176">
        <v>0</v>
      </c>
      <c r="G90" s="176"/>
      <c r="H90" s="176">
        <v>0.50262442891853187</v>
      </c>
      <c r="I90" s="176">
        <v>0.55436134728819075</v>
      </c>
      <c r="J90" s="176"/>
      <c r="K90" s="176">
        <v>0.16506977170722975</v>
      </c>
      <c r="L90" s="176">
        <v>0</v>
      </c>
      <c r="M90" s="176">
        <v>0</v>
      </c>
      <c r="N90" s="276">
        <v>0.77400538175046563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7">
        <v>0.52806214174719379</v>
      </c>
      <c r="F91" s="177">
        <v>0</v>
      </c>
      <c r="G91" s="177"/>
      <c r="H91" s="177">
        <v>0.51591624596641561</v>
      </c>
      <c r="I91" s="177">
        <v>0.55318597518865043</v>
      </c>
      <c r="J91" s="177"/>
      <c r="K91" s="177">
        <v>0.16485441071971116</v>
      </c>
      <c r="L91" s="177">
        <v>0</v>
      </c>
      <c r="M91" s="177">
        <v>0</v>
      </c>
      <c r="N91" s="277">
        <v>0.2225310848982861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38">
        <v>379757000</v>
      </c>
      <c r="F92" s="981">
        <v>160966000</v>
      </c>
      <c r="G92" s="987"/>
      <c r="H92" s="981">
        <v>2634000</v>
      </c>
      <c r="I92" s="981">
        <v>202093000</v>
      </c>
      <c r="J92" s="1060"/>
      <c r="K92" s="981">
        <v>11670000</v>
      </c>
      <c r="L92" s="981">
        <v>0</v>
      </c>
      <c r="M92" s="981">
        <v>0</v>
      </c>
      <c r="N92" s="989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38">
        <v>586081125.32000005</v>
      </c>
      <c r="F93" s="981">
        <v>316906158.98000002</v>
      </c>
      <c r="G93" s="981"/>
      <c r="H93" s="981">
        <v>4051000</v>
      </c>
      <c r="I93" s="981">
        <v>217244326</v>
      </c>
      <c r="J93" s="1060"/>
      <c r="K93" s="981">
        <v>45449923.340000004</v>
      </c>
      <c r="L93" s="981">
        <v>0</v>
      </c>
      <c r="M93" s="981">
        <v>0</v>
      </c>
      <c r="N93" s="989">
        <v>2429717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38">
        <v>276392819.31000006</v>
      </c>
      <c r="F94" s="981">
        <v>140050900.80000001</v>
      </c>
      <c r="G94" s="981"/>
      <c r="H94" s="981">
        <v>867657.56</v>
      </c>
      <c r="I94" s="981">
        <v>105434421.45000002</v>
      </c>
      <c r="J94" s="1060"/>
      <c r="K94" s="981">
        <v>28831469.150000002</v>
      </c>
      <c r="L94" s="981">
        <v>0</v>
      </c>
      <c r="M94" s="981">
        <v>0</v>
      </c>
      <c r="N94" s="989">
        <v>1208370.3499999999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6">
        <v>0.72781494300302574</v>
      </c>
      <c r="F95" s="176">
        <v>0.87006511188698243</v>
      </c>
      <c r="G95" s="176"/>
      <c r="H95" s="176">
        <v>0.32940681852695525</v>
      </c>
      <c r="I95" s="176">
        <v>0.52171238711880186</v>
      </c>
      <c r="J95" s="176"/>
      <c r="K95" s="176">
        <v>2.4705629091688093</v>
      </c>
      <c r="L95" s="176">
        <v>0</v>
      </c>
      <c r="M95" s="176">
        <v>0</v>
      </c>
      <c r="N95" s="276">
        <v>0.50474951963241432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7">
        <v>0.47159481404402792</v>
      </c>
      <c r="F96" s="177">
        <v>0.44193177327562966</v>
      </c>
      <c r="G96" s="177"/>
      <c r="H96" s="177">
        <v>0.21418354974080475</v>
      </c>
      <c r="I96" s="177">
        <v>0.48532646808920576</v>
      </c>
      <c r="J96" s="177"/>
      <c r="K96" s="177">
        <v>0.63435682683815942</v>
      </c>
      <c r="L96" s="177">
        <v>0</v>
      </c>
      <c r="M96" s="177">
        <v>0</v>
      </c>
      <c r="N96" s="277">
        <v>0.49732966843463655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38">
        <v>45765000</v>
      </c>
      <c r="F97" s="981">
        <v>2385000</v>
      </c>
      <c r="G97" s="987"/>
      <c r="H97" s="981">
        <v>58000</v>
      </c>
      <c r="I97" s="981">
        <v>32463000</v>
      </c>
      <c r="J97" s="1060"/>
      <c r="K97" s="981">
        <v>140000</v>
      </c>
      <c r="L97" s="981">
        <v>0</v>
      </c>
      <c r="M97" s="981">
        <v>0</v>
      </c>
      <c r="N97" s="989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38">
        <v>46530628</v>
      </c>
      <c r="F98" s="981">
        <v>2770200</v>
      </c>
      <c r="G98" s="981"/>
      <c r="H98" s="981">
        <v>65000</v>
      </c>
      <c r="I98" s="981">
        <v>32976428</v>
      </c>
      <c r="J98" s="1060"/>
      <c r="K98" s="981">
        <v>0</v>
      </c>
      <c r="L98" s="981">
        <v>0</v>
      </c>
      <c r="M98" s="981">
        <v>0</v>
      </c>
      <c r="N98" s="989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38">
        <v>19332053.009999998</v>
      </c>
      <c r="F99" s="981">
        <v>1262500</v>
      </c>
      <c r="G99" s="981"/>
      <c r="H99" s="981">
        <v>12410.41</v>
      </c>
      <c r="I99" s="981">
        <v>15762199.369999997</v>
      </c>
      <c r="J99" s="1060"/>
      <c r="K99" s="981">
        <v>0</v>
      </c>
      <c r="L99" s="981">
        <v>0</v>
      </c>
      <c r="M99" s="981">
        <v>0</v>
      </c>
      <c r="N99" s="989">
        <v>2294943.2299999991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6">
        <v>0.42242003736479838</v>
      </c>
      <c r="F100" s="176">
        <v>0.52935010482180289</v>
      </c>
      <c r="G100" s="176"/>
      <c r="H100" s="176">
        <v>0.21397258620689655</v>
      </c>
      <c r="I100" s="176">
        <v>0.48554352247173699</v>
      </c>
      <c r="J100" s="176"/>
      <c r="K100" s="176">
        <v>0</v>
      </c>
      <c r="L100" s="176">
        <v>0</v>
      </c>
      <c r="M100" s="176">
        <v>0</v>
      </c>
      <c r="N100" s="276">
        <v>0.21410049724787752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8">
        <v>0.41546941962614381</v>
      </c>
      <c r="F101" s="177">
        <v>0.45574326763410583</v>
      </c>
      <c r="G101" s="177"/>
      <c r="H101" s="177">
        <v>0.19092938461538461</v>
      </c>
      <c r="I101" s="177">
        <v>0.47798383045004139</v>
      </c>
      <c r="J101" s="177"/>
      <c r="K101" s="177">
        <v>0</v>
      </c>
      <c r="L101" s="177">
        <v>0</v>
      </c>
      <c r="M101" s="177">
        <v>0</v>
      </c>
      <c r="N101" s="277">
        <v>0.21410049724787752</v>
      </c>
      <c r="O101" s="44"/>
      <c r="P101" s="44"/>
    </row>
    <row r="102" spans="1:16" ht="18.399999999999999" customHeight="1">
      <c r="A102" s="175" t="s">
        <v>84</v>
      </c>
      <c r="B102" s="52" t="s">
        <v>47</v>
      </c>
      <c r="C102" s="53" t="s">
        <v>85</v>
      </c>
      <c r="D102" s="54" t="s">
        <v>41</v>
      </c>
      <c r="E102" s="638">
        <v>423790000</v>
      </c>
      <c r="F102" s="981">
        <v>294175000</v>
      </c>
      <c r="G102" s="987"/>
      <c r="H102" s="981">
        <v>419000</v>
      </c>
      <c r="I102" s="981">
        <v>119719000</v>
      </c>
      <c r="J102" s="1060"/>
      <c r="K102" s="981">
        <v>7318000</v>
      </c>
      <c r="L102" s="981">
        <v>0</v>
      </c>
      <c r="M102" s="981">
        <v>0</v>
      </c>
      <c r="N102" s="989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38">
        <v>641410342</v>
      </c>
      <c r="F103" s="981">
        <v>500092042</v>
      </c>
      <c r="G103" s="981"/>
      <c r="H103" s="981">
        <v>419000</v>
      </c>
      <c r="I103" s="981">
        <v>128686300</v>
      </c>
      <c r="J103" s="1060"/>
      <c r="K103" s="981">
        <v>10054000</v>
      </c>
      <c r="L103" s="981">
        <v>0</v>
      </c>
      <c r="M103" s="981">
        <v>0</v>
      </c>
      <c r="N103" s="989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38">
        <v>404379274.28000003</v>
      </c>
      <c r="F104" s="981">
        <v>353091063.16000003</v>
      </c>
      <c r="G104" s="981"/>
      <c r="H104" s="981">
        <v>90527.87</v>
      </c>
      <c r="I104" s="981">
        <v>49455745.549999997</v>
      </c>
      <c r="J104" s="1060"/>
      <c r="K104" s="981">
        <v>1187172.6500000001</v>
      </c>
      <c r="L104" s="981">
        <v>0</v>
      </c>
      <c r="M104" s="981">
        <v>0</v>
      </c>
      <c r="N104" s="989">
        <v>554765.05000000005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6">
        <v>0.95419730121050528</v>
      </c>
      <c r="F105" s="176">
        <v>1.2002755610096032</v>
      </c>
      <c r="G105" s="176"/>
      <c r="H105" s="176">
        <v>0.21605696897374702</v>
      </c>
      <c r="I105" s="176">
        <v>0.41309855202599416</v>
      </c>
      <c r="J105" s="176"/>
      <c r="K105" s="176">
        <v>0.16222638015851326</v>
      </c>
      <c r="L105" s="176">
        <v>0</v>
      </c>
      <c r="M105" s="176">
        <v>0</v>
      </c>
      <c r="N105" s="276">
        <v>0.25695463177396943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7">
        <v>0.63045331171164687</v>
      </c>
      <c r="F106" s="177">
        <v>0.70605215341539074</v>
      </c>
      <c r="G106" s="177"/>
      <c r="H106" s="177">
        <v>0.21605696897374702</v>
      </c>
      <c r="I106" s="177">
        <v>0.38431243691053357</v>
      </c>
      <c r="J106" s="177"/>
      <c r="K106" s="177">
        <v>0.11807963497115577</v>
      </c>
      <c r="L106" s="177">
        <v>0</v>
      </c>
      <c r="M106" s="177">
        <v>0</v>
      </c>
      <c r="N106" s="277">
        <v>0.25695463177396943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38">
        <v>8147103000</v>
      </c>
      <c r="F107" s="981">
        <v>141968000</v>
      </c>
      <c r="G107" s="987"/>
      <c r="H107" s="981">
        <v>64989000</v>
      </c>
      <c r="I107" s="981">
        <v>7733408000</v>
      </c>
      <c r="J107" s="1060"/>
      <c r="K107" s="981">
        <v>140765000</v>
      </c>
      <c r="L107" s="981">
        <v>0</v>
      </c>
      <c r="M107" s="981">
        <v>0</v>
      </c>
      <c r="N107" s="989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38">
        <v>8513316305</v>
      </c>
      <c r="F108" s="981">
        <v>142507000</v>
      </c>
      <c r="G108" s="981"/>
      <c r="H108" s="981">
        <v>59440571</v>
      </c>
      <c r="I108" s="981">
        <v>7934349852</v>
      </c>
      <c r="J108" s="1060"/>
      <c r="K108" s="981">
        <v>299355581</v>
      </c>
      <c r="L108" s="981">
        <v>0</v>
      </c>
      <c r="M108" s="981">
        <v>0</v>
      </c>
      <c r="N108" s="989">
        <v>77663301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38">
        <v>4351968302.9099979</v>
      </c>
      <c r="F109" s="981">
        <v>87778697.960000008</v>
      </c>
      <c r="G109" s="981"/>
      <c r="H109" s="981">
        <v>37318458.099999994</v>
      </c>
      <c r="I109" s="981">
        <v>4157559175.0899982</v>
      </c>
      <c r="J109" s="1060"/>
      <c r="K109" s="981">
        <v>29580289.349999998</v>
      </c>
      <c r="L109" s="981">
        <v>0</v>
      </c>
      <c r="M109" s="981">
        <v>0</v>
      </c>
      <c r="N109" s="989">
        <v>39731682.410000011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6">
        <v>0.5341737183033034</v>
      </c>
      <c r="F110" s="663">
        <v>0.61829917981516969</v>
      </c>
      <c r="G110" s="663"/>
      <c r="H110" s="176">
        <v>0.57422730154333801</v>
      </c>
      <c r="I110" s="176">
        <v>0.53761021985261848</v>
      </c>
      <c r="J110" s="176"/>
      <c r="K110" s="176">
        <v>0.21013951870138173</v>
      </c>
      <c r="L110" s="176">
        <v>0</v>
      </c>
      <c r="M110" s="176">
        <v>0</v>
      </c>
      <c r="N110" s="276">
        <v>0.602241559577403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7">
        <v>0.51119541985700934</v>
      </c>
      <c r="F111" s="177">
        <v>0.61596060516325524</v>
      </c>
      <c r="G111" s="177"/>
      <c r="H111" s="177">
        <v>0.62782805535296748</v>
      </c>
      <c r="I111" s="177">
        <v>0.52399494005699887</v>
      </c>
      <c r="J111" s="177"/>
      <c r="K111" s="177">
        <v>9.8813221558077438E-2</v>
      </c>
      <c r="L111" s="177">
        <v>0</v>
      </c>
      <c r="M111" s="177">
        <v>0</v>
      </c>
      <c r="N111" s="277">
        <v>0.51158889589305523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38">
        <v>743883000</v>
      </c>
      <c r="F112" s="981">
        <v>298901000</v>
      </c>
      <c r="G112" s="987"/>
      <c r="H112" s="981">
        <v>5764000</v>
      </c>
      <c r="I112" s="981">
        <v>236672000</v>
      </c>
      <c r="J112" s="1060"/>
      <c r="K112" s="981">
        <v>194592000</v>
      </c>
      <c r="L112" s="981">
        <v>0</v>
      </c>
      <c r="M112" s="981">
        <v>0</v>
      </c>
      <c r="N112" s="989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38">
        <v>773377673</v>
      </c>
      <c r="F113" s="981">
        <v>324865511</v>
      </c>
      <c r="G113" s="981"/>
      <c r="H113" s="981">
        <v>5614000</v>
      </c>
      <c r="I113" s="981">
        <v>238419250</v>
      </c>
      <c r="J113" s="1060"/>
      <c r="K113" s="981">
        <v>196524912</v>
      </c>
      <c r="L113" s="981">
        <v>0</v>
      </c>
      <c r="M113" s="981">
        <v>0</v>
      </c>
      <c r="N113" s="989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38">
        <v>341547929.88999999</v>
      </c>
      <c r="F114" s="981">
        <v>106683061.98999999</v>
      </c>
      <c r="G114" s="981"/>
      <c r="H114" s="981">
        <v>2372511.7399999998</v>
      </c>
      <c r="I114" s="981">
        <v>132664910.43999997</v>
      </c>
      <c r="J114" s="1060"/>
      <c r="K114" s="981">
        <v>97481105.239999995</v>
      </c>
      <c r="L114" s="981">
        <v>0</v>
      </c>
      <c r="M114" s="981">
        <v>0</v>
      </c>
      <c r="N114" s="989">
        <v>2346340.48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6">
        <v>0.45914200202182331</v>
      </c>
      <c r="F115" s="176">
        <v>0.35691771519667043</v>
      </c>
      <c r="G115" s="176"/>
      <c r="H115" s="176">
        <v>0.41160856002775847</v>
      </c>
      <c r="I115" s="176">
        <v>0.5605433276433206</v>
      </c>
      <c r="J115" s="176"/>
      <c r="K115" s="176">
        <v>0.50095124794441703</v>
      </c>
      <c r="L115" s="176">
        <v>0</v>
      </c>
      <c r="M115" s="176">
        <v>0</v>
      </c>
      <c r="N115" s="276">
        <v>0.29498874528539099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7">
        <v>0.44163148460842622</v>
      </c>
      <c r="F116" s="177">
        <v>0.3283914677849567</v>
      </c>
      <c r="G116" s="177"/>
      <c r="H116" s="177">
        <v>0.42260629497684354</v>
      </c>
      <c r="I116" s="177">
        <v>0.55643539873563053</v>
      </c>
      <c r="J116" s="177"/>
      <c r="K116" s="177">
        <v>0.49602416430543927</v>
      </c>
      <c r="L116" s="177">
        <v>0</v>
      </c>
      <c r="M116" s="177">
        <v>0</v>
      </c>
      <c r="N116" s="277">
        <v>0.29498874528539099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38">
        <v>817335000</v>
      </c>
      <c r="F117" s="981">
        <v>164878000</v>
      </c>
      <c r="G117" s="987"/>
      <c r="H117" s="981">
        <v>5586000</v>
      </c>
      <c r="I117" s="981">
        <v>310005000</v>
      </c>
      <c r="J117" s="1060"/>
      <c r="K117" s="981">
        <v>278148000</v>
      </c>
      <c r="L117" s="981">
        <v>0</v>
      </c>
      <c r="M117" s="981">
        <v>0</v>
      </c>
      <c r="N117" s="989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38">
        <v>1363836558</v>
      </c>
      <c r="F118" s="981">
        <v>171815300</v>
      </c>
      <c r="G118" s="981"/>
      <c r="H118" s="981">
        <v>5580700</v>
      </c>
      <c r="I118" s="981">
        <v>321703586</v>
      </c>
      <c r="J118" s="1060"/>
      <c r="K118" s="981">
        <v>546893988</v>
      </c>
      <c r="L118" s="981">
        <v>0</v>
      </c>
      <c r="M118" s="981">
        <v>0</v>
      </c>
      <c r="N118" s="989">
        <v>317842984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38">
        <v>929865134.81999993</v>
      </c>
      <c r="F119" s="981">
        <v>106372328</v>
      </c>
      <c r="G119" s="981"/>
      <c r="H119" s="981">
        <v>3094833.66</v>
      </c>
      <c r="I119" s="981">
        <v>152631403.66999999</v>
      </c>
      <c r="J119" s="1060"/>
      <c r="K119" s="981">
        <v>437868620.23000002</v>
      </c>
      <c r="L119" s="981">
        <v>0</v>
      </c>
      <c r="M119" s="981">
        <v>0</v>
      </c>
      <c r="N119" s="989">
        <v>229897949.25999999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6">
        <v>1.1376793295527536</v>
      </c>
      <c r="F120" s="176">
        <v>0.64515780152597679</v>
      </c>
      <c r="G120" s="176"/>
      <c r="H120" s="176">
        <v>0.55403395273899037</v>
      </c>
      <c r="I120" s="176">
        <v>0.49235142552539474</v>
      </c>
      <c r="J120" s="176"/>
      <c r="K120" s="176">
        <v>1.5742289005493479</v>
      </c>
      <c r="L120" s="176">
        <v>0</v>
      </c>
      <c r="M120" s="176">
        <v>0</v>
      </c>
      <c r="N120" s="276">
        <v>3.915289166184134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7">
        <v>0.68180100420801293</v>
      </c>
      <c r="F121" s="177">
        <v>0.61910858928162971</v>
      </c>
      <c r="G121" s="177"/>
      <c r="H121" s="177">
        <v>0.55456011969824581</v>
      </c>
      <c r="I121" s="177">
        <v>0.47444731831494097</v>
      </c>
      <c r="J121" s="177"/>
      <c r="K121" s="177">
        <v>0.8006462492507781</v>
      </c>
      <c r="L121" s="177">
        <v>0</v>
      </c>
      <c r="M121" s="177">
        <v>0</v>
      </c>
      <c r="N121" s="277">
        <v>0.72330666660240006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38">
        <v>1069645000</v>
      </c>
      <c r="F122" s="981">
        <v>916200000</v>
      </c>
      <c r="G122" s="987"/>
      <c r="H122" s="981">
        <v>34000</v>
      </c>
      <c r="I122" s="981">
        <v>65482000</v>
      </c>
      <c r="J122" s="1060"/>
      <c r="K122" s="981">
        <v>1100000</v>
      </c>
      <c r="L122" s="981">
        <v>0</v>
      </c>
      <c r="M122" s="981">
        <v>0</v>
      </c>
      <c r="N122" s="989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38">
        <v>1471892356</v>
      </c>
      <c r="F123" s="981">
        <v>936002000</v>
      </c>
      <c r="G123" s="981"/>
      <c r="H123" s="981">
        <v>34000</v>
      </c>
      <c r="I123" s="981">
        <v>74942130</v>
      </c>
      <c r="J123" s="1060"/>
      <c r="K123" s="981">
        <v>393596996</v>
      </c>
      <c r="L123" s="981">
        <v>0</v>
      </c>
      <c r="M123" s="981">
        <v>0</v>
      </c>
      <c r="N123" s="989">
        <v>67317230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38">
        <v>585013567.25</v>
      </c>
      <c r="F124" s="981">
        <v>381446401.98000002</v>
      </c>
      <c r="G124" s="981"/>
      <c r="H124" s="981">
        <v>3869.52</v>
      </c>
      <c r="I124" s="981">
        <v>49910816.019999996</v>
      </c>
      <c r="J124" s="1060"/>
      <c r="K124" s="981">
        <v>121026118.60000001</v>
      </c>
      <c r="L124" s="981">
        <v>0</v>
      </c>
      <c r="M124" s="981">
        <v>0</v>
      </c>
      <c r="N124" s="989">
        <v>32626361.129999999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6">
        <v>0.54692310743283989</v>
      </c>
      <c r="F125" s="176">
        <v>0.41633530013097581</v>
      </c>
      <c r="G125" s="176"/>
      <c r="H125" s="176">
        <v>0.11380941176470588</v>
      </c>
      <c r="I125" s="176">
        <v>0.76220665251519493</v>
      </c>
      <c r="J125" s="176"/>
      <c r="K125" s="176" t="s">
        <v>768</v>
      </c>
      <c r="L125" s="176">
        <v>0</v>
      </c>
      <c r="M125" s="176">
        <v>0</v>
      </c>
      <c r="N125" s="276">
        <v>0.37575419652420272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7">
        <v>0.39745676024830173</v>
      </c>
      <c r="F126" s="177">
        <v>0.40752733645868278</v>
      </c>
      <c r="G126" s="177"/>
      <c r="H126" s="177">
        <v>0.11380941176470588</v>
      </c>
      <c r="I126" s="177">
        <v>0.66599142591757132</v>
      </c>
      <c r="J126" s="177"/>
      <c r="K126" s="177">
        <v>0.30748740419756659</v>
      </c>
      <c r="L126" s="177">
        <v>0</v>
      </c>
      <c r="M126" s="177">
        <v>0</v>
      </c>
      <c r="N126" s="277">
        <v>0.48466582968431704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38">
        <v>23502000</v>
      </c>
      <c r="F127" s="981">
        <v>0</v>
      </c>
      <c r="G127" s="987"/>
      <c r="H127" s="981">
        <v>22000</v>
      </c>
      <c r="I127" s="981">
        <v>22980000</v>
      </c>
      <c r="J127" s="1060"/>
      <c r="K127" s="981">
        <v>500000</v>
      </c>
      <c r="L127" s="981">
        <v>0</v>
      </c>
      <c r="M127" s="981">
        <v>0</v>
      </c>
      <c r="N127" s="989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38">
        <v>23880568.970000003</v>
      </c>
      <c r="F128" s="981">
        <v>0</v>
      </c>
      <c r="G128" s="981"/>
      <c r="H128" s="981">
        <v>78200</v>
      </c>
      <c r="I128" s="981">
        <v>23302368.970000003</v>
      </c>
      <c r="J128" s="1060"/>
      <c r="K128" s="981">
        <v>500000</v>
      </c>
      <c r="L128" s="981">
        <v>0</v>
      </c>
      <c r="M128" s="981">
        <v>0</v>
      </c>
      <c r="N128" s="989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38">
        <v>11022899.619999997</v>
      </c>
      <c r="F129" s="981">
        <v>0</v>
      </c>
      <c r="G129" s="981"/>
      <c r="H129" s="981">
        <v>10509</v>
      </c>
      <c r="I129" s="981">
        <v>11004187.749999998</v>
      </c>
      <c r="J129" s="1060"/>
      <c r="K129" s="981">
        <v>8202.8700000000008</v>
      </c>
      <c r="L129" s="981">
        <v>0</v>
      </c>
      <c r="M129" s="981">
        <v>0</v>
      </c>
      <c r="N129" s="989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6">
        <v>0.4690196417326184</v>
      </c>
      <c r="F130" s="176">
        <v>0</v>
      </c>
      <c r="G130" s="176"/>
      <c r="H130" s="176">
        <v>0.47768181818181821</v>
      </c>
      <c r="I130" s="176">
        <v>0.47885934508268052</v>
      </c>
      <c r="J130" s="176"/>
      <c r="K130" s="176">
        <v>1.6405740000000002E-2</v>
      </c>
      <c r="L130" s="176">
        <v>0</v>
      </c>
      <c r="M130" s="176">
        <v>0</v>
      </c>
      <c r="N130" s="276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7">
        <v>0.46158446366363926</v>
      </c>
      <c r="F131" s="177">
        <v>0</v>
      </c>
      <c r="G131" s="177"/>
      <c r="H131" s="177">
        <v>0.13438618925831203</v>
      </c>
      <c r="I131" s="177">
        <v>0.4722347227514524</v>
      </c>
      <c r="J131" s="177"/>
      <c r="K131" s="177">
        <v>1.6405740000000002E-2</v>
      </c>
      <c r="L131" s="177">
        <v>0</v>
      </c>
      <c r="M131" s="177">
        <v>0</v>
      </c>
      <c r="N131" s="277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38">
        <v>4689812000</v>
      </c>
      <c r="F132" s="981">
        <v>2686267000</v>
      </c>
      <c r="G132" s="987"/>
      <c r="H132" s="981">
        <v>18109000</v>
      </c>
      <c r="I132" s="981">
        <v>1379072000</v>
      </c>
      <c r="J132" s="1060"/>
      <c r="K132" s="981">
        <v>525000000</v>
      </c>
      <c r="L132" s="981">
        <v>0</v>
      </c>
      <c r="M132" s="981">
        <v>0</v>
      </c>
      <c r="N132" s="989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38">
        <v>4868385472</v>
      </c>
      <c r="F133" s="981">
        <v>2784953650</v>
      </c>
      <c r="G133" s="981"/>
      <c r="H133" s="981">
        <v>23932661</v>
      </c>
      <c r="I133" s="981">
        <v>1431003163</v>
      </c>
      <c r="J133" s="1060"/>
      <c r="K133" s="981">
        <v>518245295</v>
      </c>
      <c r="L133" s="981">
        <v>0</v>
      </c>
      <c r="M133" s="981">
        <v>0</v>
      </c>
      <c r="N133" s="989">
        <v>110250703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38">
        <v>2294225451.2700009</v>
      </c>
      <c r="F134" s="981">
        <v>1432957325.3900001</v>
      </c>
      <c r="G134" s="981"/>
      <c r="H134" s="981">
        <v>10135457.800000001</v>
      </c>
      <c r="I134" s="981">
        <v>759838750.45000088</v>
      </c>
      <c r="J134" s="1060"/>
      <c r="K134" s="981">
        <v>61074747.509999998</v>
      </c>
      <c r="L134" s="981">
        <v>0</v>
      </c>
      <c r="M134" s="981">
        <v>0</v>
      </c>
      <c r="N134" s="989">
        <v>30219170.120000005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6">
        <v>0.48919347966826837</v>
      </c>
      <c r="F135" s="176">
        <v>0.53343815986646159</v>
      </c>
      <c r="G135" s="176"/>
      <c r="H135" s="176">
        <v>0.55969174443646807</v>
      </c>
      <c r="I135" s="176">
        <v>0.550978303127031</v>
      </c>
      <c r="J135" s="176"/>
      <c r="K135" s="176">
        <v>0.11633285239999999</v>
      </c>
      <c r="L135" s="176">
        <v>0</v>
      </c>
      <c r="M135" s="176">
        <v>0</v>
      </c>
      <c r="N135" s="276">
        <v>0.37140713485079402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8">
        <v>0.47124975301668159</v>
      </c>
      <c r="F136" s="177">
        <v>0.51453543055914053</v>
      </c>
      <c r="G136" s="177"/>
      <c r="H136" s="177">
        <v>0.42349899160816262</v>
      </c>
      <c r="I136" s="177">
        <v>0.53098327809216794</v>
      </c>
      <c r="J136" s="177"/>
      <c r="K136" s="177">
        <v>0.11784911141354404</v>
      </c>
      <c r="L136" s="177">
        <v>0</v>
      </c>
      <c r="M136" s="177">
        <v>0</v>
      </c>
      <c r="N136" s="277">
        <v>0.27409503338949237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38">
        <v>319396000</v>
      </c>
      <c r="F137" s="981">
        <v>243718000</v>
      </c>
      <c r="G137" s="987"/>
      <c r="H137" s="981">
        <v>27090000</v>
      </c>
      <c r="I137" s="981">
        <v>48006000</v>
      </c>
      <c r="J137" s="1060"/>
      <c r="K137" s="981">
        <v>381000</v>
      </c>
      <c r="L137" s="981">
        <v>0</v>
      </c>
      <c r="M137" s="981">
        <v>0</v>
      </c>
      <c r="N137" s="989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38">
        <v>362973972</v>
      </c>
      <c r="F138" s="981">
        <v>287220320</v>
      </c>
      <c r="G138" s="981"/>
      <c r="H138" s="981">
        <v>27090000</v>
      </c>
      <c r="I138" s="981">
        <v>47956000</v>
      </c>
      <c r="J138" s="1060"/>
      <c r="K138" s="981">
        <v>381000</v>
      </c>
      <c r="L138" s="981">
        <v>0</v>
      </c>
      <c r="M138" s="981">
        <v>0</v>
      </c>
      <c r="N138" s="989">
        <v>326652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38">
        <v>212690236.57000002</v>
      </c>
      <c r="F139" s="981">
        <v>179010045.58000001</v>
      </c>
      <c r="G139" s="981"/>
      <c r="H139" s="981">
        <v>12040295.34</v>
      </c>
      <c r="I139" s="981">
        <v>21514243.650000002</v>
      </c>
      <c r="J139" s="1060"/>
      <c r="K139" s="981">
        <v>0</v>
      </c>
      <c r="L139" s="981">
        <v>0</v>
      </c>
      <c r="M139" s="981">
        <v>0</v>
      </c>
      <c r="N139" s="989">
        <v>125652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6">
        <v>0.66591390177084253</v>
      </c>
      <c r="F140" s="176">
        <v>0.73449661321691473</v>
      </c>
      <c r="G140" s="176"/>
      <c r="H140" s="176">
        <v>0.44445534662236985</v>
      </c>
      <c r="I140" s="176">
        <v>0.44815738970128738</v>
      </c>
      <c r="J140" s="176"/>
      <c r="K140" s="176">
        <v>0</v>
      </c>
      <c r="L140" s="176">
        <v>0</v>
      </c>
      <c r="M140" s="176">
        <v>0</v>
      </c>
      <c r="N140" s="276">
        <v>0.62513432835820892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7">
        <v>0.58596553190320766</v>
      </c>
      <c r="F141" s="177">
        <v>0.62324993433612219</v>
      </c>
      <c r="G141" s="177"/>
      <c r="H141" s="177">
        <v>0.44445534662236985</v>
      </c>
      <c r="I141" s="177">
        <v>0.44862464863624996</v>
      </c>
      <c r="J141" s="177"/>
      <c r="K141" s="177">
        <v>0</v>
      </c>
      <c r="L141" s="177">
        <v>0</v>
      </c>
      <c r="M141" s="177">
        <v>0</v>
      </c>
      <c r="N141" s="277">
        <v>0.38466625032144303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38">
        <v>6918000</v>
      </c>
      <c r="F142" s="981">
        <v>3303000</v>
      </c>
      <c r="G142" s="987"/>
      <c r="H142" s="981">
        <v>5000</v>
      </c>
      <c r="I142" s="981">
        <v>3610000</v>
      </c>
      <c r="J142" s="1060"/>
      <c r="K142" s="981">
        <v>0</v>
      </c>
      <c r="L142" s="981">
        <v>0</v>
      </c>
      <c r="M142" s="981">
        <v>0</v>
      </c>
      <c r="N142" s="989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38">
        <v>6848000</v>
      </c>
      <c r="F143" s="981">
        <v>3303000</v>
      </c>
      <c r="G143" s="981"/>
      <c r="H143" s="981">
        <v>5000</v>
      </c>
      <c r="I143" s="981">
        <v>3540000</v>
      </c>
      <c r="J143" s="1060"/>
      <c r="K143" s="981">
        <v>0</v>
      </c>
      <c r="L143" s="981">
        <v>0</v>
      </c>
      <c r="M143" s="981">
        <v>0</v>
      </c>
      <c r="N143" s="989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38">
        <v>2221654.4300000002</v>
      </c>
      <c r="F144" s="981">
        <v>1298230</v>
      </c>
      <c r="G144" s="981"/>
      <c r="H144" s="981">
        <v>1335</v>
      </c>
      <c r="I144" s="981">
        <v>922089.43</v>
      </c>
      <c r="J144" s="1060"/>
      <c r="K144" s="981">
        <v>0</v>
      </c>
      <c r="L144" s="981">
        <v>0</v>
      </c>
      <c r="M144" s="981">
        <v>0</v>
      </c>
      <c r="N144" s="989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6">
        <v>0.32114114339404454</v>
      </c>
      <c r="F145" s="176">
        <v>0.39304571601574328</v>
      </c>
      <c r="G145" s="176"/>
      <c r="H145" s="176">
        <v>0.26700000000000002</v>
      </c>
      <c r="I145" s="176">
        <v>0.25542643490304712</v>
      </c>
      <c r="J145" s="176"/>
      <c r="K145" s="176">
        <v>0</v>
      </c>
      <c r="L145" s="176">
        <v>0</v>
      </c>
      <c r="M145" s="176">
        <v>0</v>
      </c>
      <c r="N145" s="276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7">
        <v>0.32442383615654208</v>
      </c>
      <c r="F146" s="177">
        <v>0.39304571601574328</v>
      </c>
      <c r="G146" s="177"/>
      <c r="H146" s="177">
        <v>0.26700000000000002</v>
      </c>
      <c r="I146" s="177">
        <v>0.26047724011299439</v>
      </c>
      <c r="J146" s="177"/>
      <c r="K146" s="177">
        <v>0</v>
      </c>
      <c r="L146" s="177">
        <v>0</v>
      </c>
      <c r="M146" s="177">
        <v>0</v>
      </c>
      <c r="N146" s="277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38">
        <v>378034000</v>
      </c>
      <c r="F147" s="981">
        <v>145830000</v>
      </c>
      <c r="G147" s="987"/>
      <c r="H147" s="981">
        <v>211000</v>
      </c>
      <c r="I147" s="981">
        <v>109836000</v>
      </c>
      <c r="J147" s="1060"/>
      <c r="K147" s="981">
        <v>13942000</v>
      </c>
      <c r="L147" s="981">
        <v>0</v>
      </c>
      <c r="M147" s="981">
        <v>0</v>
      </c>
      <c r="N147" s="989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38">
        <v>442997947</v>
      </c>
      <c r="F148" s="981">
        <v>147400987.5</v>
      </c>
      <c r="G148" s="981"/>
      <c r="H148" s="981">
        <v>161000</v>
      </c>
      <c r="I148" s="981">
        <v>108253617</v>
      </c>
      <c r="J148" s="1060"/>
      <c r="K148" s="981">
        <v>14031012.5</v>
      </c>
      <c r="L148" s="981">
        <v>0</v>
      </c>
      <c r="M148" s="981">
        <v>0</v>
      </c>
      <c r="N148" s="989">
        <v>173151330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38">
        <v>231174237.62</v>
      </c>
      <c r="F149" s="981">
        <v>87083393.090000004</v>
      </c>
      <c r="G149" s="981"/>
      <c r="H149" s="981">
        <v>64955.98</v>
      </c>
      <c r="I149" s="981">
        <v>45883398.670000002</v>
      </c>
      <c r="J149" s="1060"/>
      <c r="K149" s="981">
        <v>1910076.35</v>
      </c>
      <c r="L149" s="981">
        <v>0</v>
      </c>
      <c r="M149" s="981">
        <v>0</v>
      </c>
      <c r="N149" s="989">
        <v>96232413.530000001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6">
        <v>0.61151705301639536</v>
      </c>
      <c r="F150" s="176">
        <v>0.59715691620379896</v>
      </c>
      <c r="G150" s="176"/>
      <c r="H150" s="176">
        <v>0.30784824644549763</v>
      </c>
      <c r="I150" s="176">
        <v>0.41774462535052259</v>
      </c>
      <c r="J150" s="176"/>
      <c r="K150" s="176">
        <v>0.13700160306986087</v>
      </c>
      <c r="L150" s="176">
        <v>0</v>
      </c>
      <c r="M150" s="176">
        <v>0</v>
      </c>
      <c r="N150" s="276">
        <v>0.88927055888740014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7">
        <v>0.52184042654265395</v>
      </c>
      <c r="F151" s="177">
        <v>0.59079246731640789</v>
      </c>
      <c r="G151" s="177"/>
      <c r="H151" s="177">
        <v>0.40345329192546586</v>
      </c>
      <c r="I151" s="177">
        <v>0.42385095243515053</v>
      </c>
      <c r="J151" s="177"/>
      <c r="K151" s="177">
        <v>0.13613246727561537</v>
      </c>
      <c r="L151" s="177">
        <v>0</v>
      </c>
      <c r="M151" s="177">
        <v>0</v>
      </c>
      <c r="N151" s="277">
        <v>0.55577057092197901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38">
        <v>21738172000</v>
      </c>
      <c r="F152" s="981">
        <v>19917068000</v>
      </c>
      <c r="G152" s="987"/>
      <c r="H152" s="981">
        <v>62127000</v>
      </c>
      <c r="I152" s="981">
        <v>958523000</v>
      </c>
      <c r="J152" s="1060"/>
      <c r="K152" s="981">
        <v>492797000</v>
      </c>
      <c r="L152" s="981">
        <v>0</v>
      </c>
      <c r="M152" s="981">
        <v>0</v>
      </c>
      <c r="N152" s="989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38">
        <v>22406246780.150002</v>
      </c>
      <c r="F153" s="981">
        <v>20320062046</v>
      </c>
      <c r="G153" s="981"/>
      <c r="H153" s="981">
        <v>61877000</v>
      </c>
      <c r="I153" s="981">
        <v>1078278465.1500001</v>
      </c>
      <c r="J153" s="1060"/>
      <c r="K153" s="981">
        <v>632022349</v>
      </c>
      <c r="L153" s="981">
        <v>0</v>
      </c>
      <c r="M153" s="981">
        <v>0</v>
      </c>
      <c r="N153" s="989">
        <v>314006920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38">
        <v>13018832070.000002</v>
      </c>
      <c r="F154" s="981">
        <v>11883503748.120003</v>
      </c>
      <c r="G154" s="981"/>
      <c r="H154" s="981">
        <v>41903249.969999999</v>
      </c>
      <c r="I154" s="981">
        <v>648675229.23999965</v>
      </c>
      <c r="J154" s="1060"/>
      <c r="K154" s="981">
        <v>179590323.81999999</v>
      </c>
      <c r="L154" s="981">
        <v>0</v>
      </c>
      <c r="M154" s="981">
        <v>0</v>
      </c>
      <c r="N154" s="989">
        <v>265159518.85000002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6">
        <v>0.59889267920044065</v>
      </c>
      <c r="F155" s="176">
        <v>0.59664925319931639</v>
      </c>
      <c r="G155" s="176"/>
      <c r="H155" s="176">
        <v>0.67447727992660189</v>
      </c>
      <c r="I155" s="176">
        <v>0.67674456350030165</v>
      </c>
      <c r="J155" s="176"/>
      <c r="K155" s="176">
        <v>0.3644306353731861</v>
      </c>
      <c r="L155" s="176">
        <v>0</v>
      </c>
      <c r="M155" s="176">
        <v>0</v>
      </c>
      <c r="N155" s="276">
        <v>0.86186733553925321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7">
        <v>0.58103582441721391</v>
      </c>
      <c r="F156" s="177">
        <v>0.58481631213617613</v>
      </c>
      <c r="G156" s="177"/>
      <c r="H156" s="177">
        <v>0.67720235257042194</v>
      </c>
      <c r="I156" s="177">
        <v>0.60158414565922169</v>
      </c>
      <c r="J156" s="177"/>
      <c r="K156" s="177">
        <v>0.28415185650341612</v>
      </c>
      <c r="L156" s="177">
        <v>0</v>
      </c>
      <c r="M156" s="177">
        <v>0</v>
      </c>
      <c r="N156" s="277">
        <v>0.84443845648369797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38">
        <v>51182265000</v>
      </c>
      <c r="F157" s="981">
        <v>2135289000</v>
      </c>
      <c r="G157" s="987"/>
      <c r="H157" s="981">
        <v>9603073000</v>
      </c>
      <c r="I157" s="981">
        <v>23804663000</v>
      </c>
      <c r="J157" s="1060"/>
      <c r="K157" s="981">
        <v>15635787000</v>
      </c>
      <c r="L157" s="981">
        <v>0</v>
      </c>
      <c r="M157" s="981">
        <v>0</v>
      </c>
      <c r="N157" s="989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38">
        <v>51183599560.000015</v>
      </c>
      <c r="F158" s="981">
        <v>2422897500</v>
      </c>
      <c r="G158" s="981"/>
      <c r="H158" s="981">
        <v>9500749180.1299992</v>
      </c>
      <c r="I158" s="981">
        <v>23367019879.870018</v>
      </c>
      <c r="J158" s="1060"/>
      <c r="K158" s="981">
        <v>15889480000</v>
      </c>
      <c r="L158" s="981">
        <v>0</v>
      </c>
      <c r="M158" s="981">
        <v>0</v>
      </c>
      <c r="N158" s="989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38">
        <v>22256682397.780003</v>
      </c>
      <c r="F159" s="981">
        <v>1250853172.7499998</v>
      </c>
      <c r="G159" s="981"/>
      <c r="H159" s="981">
        <v>5525785285.7400007</v>
      </c>
      <c r="I159" s="981">
        <v>11856900407.720001</v>
      </c>
      <c r="J159" s="1060"/>
      <c r="K159" s="981">
        <v>3623063711.3899999</v>
      </c>
      <c r="L159" s="981">
        <v>0</v>
      </c>
      <c r="M159" s="981">
        <v>0</v>
      </c>
      <c r="N159" s="989">
        <v>79820.180000000008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6">
        <v>0.43485145485022991</v>
      </c>
      <c r="F160" s="176">
        <v>0.58580041050649334</v>
      </c>
      <c r="G160" s="176"/>
      <c r="H160" s="176">
        <v>0.57541844009100007</v>
      </c>
      <c r="I160" s="176">
        <v>0.4980915044972492</v>
      </c>
      <c r="J160" s="176"/>
      <c r="K160" s="176">
        <v>0.23171610814281365</v>
      </c>
      <c r="L160" s="176">
        <v>0</v>
      </c>
      <c r="M160" s="176">
        <v>0</v>
      </c>
      <c r="N160" s="623">
        <v>2.3116183029249931E-2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7">
        <v>0.43484011654337812</v>
      </c>
      <c r="F161" s="177">
        <v>0.51626334698434406</v>
      </c>
      <c r="G161" s="177"/>
      <c r="H161" s="177">
        <v>0.58161574218764833</v>
      </c>
      <c r="I161" s="177">
        <v>0.50742030728250298</v>
      </c>
      <c r="J161" s="177"/>
      <c r="K161" s="177">
        <v>0.22801650597691051</v>
      </c>
      <c r="L161" s="177">
        <v>0</v>
      </c>
      <c r="M161" s="177">
        <v>0</v>
      </c>
      <c r="N161" s="624">
        <v>2.3116183029249931E-2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38">
        <v>469871000</v>
      </c>
      <c r="F162" s="981">
        <v>39520000</v>
      </c>
      <c r="G162" s="987"/>
      <c r="H162" s="981">
        <v>15726000</v>
      </c>
      <c r="I162" s="981">
        <v>361365000</v>
      </c>
      <c r="J162" s="1060"/>
      <c r="K162" s="981">
        <v>1456000</v>
      </c>
      <c r="L162" s="981">
        <v>0</v>
      </c>
      <c r="M162" s="981">
        <v>0</v>
      </c>
      <c r="N162" s="989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38">
        <v>556819945</v>
      </c>
      <c r="F163" s="981">
        <v>119092639</v>
      </c>
      <c r="G163" s="981"/>
      <c r="H163" s="981">
        <v>15800401</v>
      </c>
      <c r="I163" s="981">
        <v>367869264</v>
      </c>
      <c r="J163" s="1060"/>
      <c r="K163" s="981">
        <v>1361000</v>
      </c>
      <c r="L163" s="981">
        <v>0</v>
      </c>
      <c r="M163" s="981">
        <v>0</v>
      </c>
      <c r="N163" s="989">
        <v>52696641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38">
        <v>338318414.01999998</v>
      </c>
      <c r="F164" s="981">
        <v>102456740.45999999</v>
      </c>
      <c r="G164" s="981"/>
      <c r="H164" s="981">
        <v>4716246.93</v>
      </c>
      <c r="I164" s="981">
        <v>210440189.03</v>
      </c>
      <c r="J164" s="1060"/>
      <c r="K164" s="981">
        <v>47356.92</v>
      </c>
      <c r="L164" s="981">
        <v>0</v>
      </c>
      <c r="M164" s="981">
        <v>0</v>
      </c>
      <c r="N164" s="989">
        <v>20657880.679999996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6">
        <v>0.72002403642701929</v>
      </c>
      <c r="F165" s="176">
        <v>2.5925288577935222</v>
      </c>
      <c r="G165" s="176"/>
      <c r="H165" s="176">
        <v>0.29990124189240747</v>
      </c>
      <c r="I165" s="176">
        <v>0.58234801109681344</v>
      </c>
      <c r="J165" s="176"/>
      <c r="K165" s="663">
        <v>3.2525357142857141E-2</v>
      </c>
      <c r="L165" s="176">
        <v>0</v>
      </c>
      <c r="M165" s="176">
        <v>0</v>
      </c>
      <c r="N165" s="276">
        <v>0.39876999227858845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8">
        <v>0.60759032979682503</v>
      </c>
      <c r="F166" s="177">
        <v>0.86031127801274099</v>
      </c>
      <c r="G166" s="177"/>
      <c r="H166" s="177">
        <v>0.29848906556232335</v>
      </c>
      <c r="I166" s="177">
        <v>0.57205156729266737</v>
      </c>
      <c r="J166" s="177"/>
      <c r="K166" s="177">
        <v>3.4795679647318146E-2</v>
      </c>
      <c r="L166" s="177">
        <v>0</v>
      </c>
      <c r="M166" s="177">
        <v>0</v>
      </c>
      <c r="N166" s="277">
        <v>0.39201513204608235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38">
        <v>408311000</v>
      </c>
      <c r="F167" s="981">
        <v>1720000</v>
      </c>
      <c r="G167" s="987"/>
      <c r="H167" s="981">
        <v>2664000</v>
      </c>
      <c r="I167" s="981">
        <v>358975000</v>
      </c>
      <c r="J167" s="1060"/>
      <c r="K167" s="981">
        <v>4717000</v>
      </c>
      <c r="L167" s="981">
        <v>0</v>
      </c>
      <c r="M167" s="981">
        <v>0</v>
      </c>
      <c r="N167" s="989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38">
        <v>408424845.81999999</v>
      </c>
      <c r="F168" s="981">
        <v>1657000</v>
      </c>
      <c r="G168" s="981"/>
      <c r="H168" s="981">
        <v>3178177</v>
      </c>
      <c r="I168" s="981">
        <v>358431823</v>
      </c>
      <c r="J168" s="1060"/>
      <c r="K168" s="981">
        <v>5002045.82</v>
      </c>
      <c r="L168" s="981">
        <v>0</v>
      </c>
      <c r="M168" s="981">
        <v>0</v>
      </c>
      <c r="N168" s="989">
        <v>40155800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38">
        <v>205446094.96999991</v>
      </c>
      <c r="F169" s="981">
        <v>1654867.35</v>
      </c>
      <c r="G169" s="981"/>
      <c r="H169" s="981">
        <v>1728650.1</v>
      </c>
      <c r="I169" s="981">
        <v>181443365.50999993</v>
      </c>
      <c r="J169" s="1060"/>
      <c r="K169" s="981">
        <v>308447.99</v>
      </c>
      <c r="L169" s="981">
        <v>0</v>
      </c>
      <c r="M169" s="981">
        <v>0</v>
      </c>
      <c r="N169" s="989">
        <v>20310764.019999996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6">
        <v>0.50316081362000997</v>
      </c>
      <c r="F170" s="176">
        <v>0.9621321802325582</v>
      </c>
      <c r="G170" s="176"/>
      <c r="H170" s="176">
        <v>0.6488926801801802</v>
      </c>
      <c r="I170" s="176">
        <v>0.50544847276272697</v>
      </c>
      <c r="J170" s="176"/>
      <c r="K170" s="176">
        <v>6.5390712317150726E-2</v>
      </c>
      <c r="L170" s="176">
        <v>0</v>
      </c>
      <c r="M170" s="176">
        <v>0</v>
      </c>
      <c r="N170" s="276">
        <v>0.5048033806387473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7">
        <v>0.50302056075340629</v>
      </c>
      <c r="F171" s="177">
        <v>0.99871294508147257</v>
      </c>
      <c r="G171" s="177"/>
      <c r="H171" s="177">
        <v>0.54391246931810278</v>
      </c>
      <c r="I171" s="177">
        <v>0.50621444265566773</v>
      </c>
      <c r="J171" s="177"/>
      <c r="K171" s="177">
        <v>6.1664367160874985E-2</v>
      </c>
      <c r="L171" s="177">
        <v>0</v>
      </c>
      <c r="M171" s="177">
        <v>0</v>
      </c>
      <c r="N171" s="277">
        <v>0.50579901334302879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38">
        <v>1352185000</v>
      </c>
      <c r="F172" s="981">
        <v>683374000</v>
      </c>
      <c r="G172" s="987"/>
      <c r="H172" s="981">
        <v>9247000</v>
      </c>
      <c r="I172" s="981">
        <v>559290000</v>
      </c>
      <c r="J172" s="1060"/>
      <c r="K172" s="981">
        <v>46693000</v>
      </c>
      <c r="L172" s="981">
        <v>0</v>
      </c>
      <c r="M172" s="981">
        <v>0</v>
      </c>
      <c r="N172" s="989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38">
        <v>1380395524.74</v>
      </c>
      <c r="F173" s="981">
        <v>680704293</v>
      </c>
      <c r="G173" s="981"/>
      <c r="H173" s="981">
        <v>9546442</v>
      </c>
      <c r="I173" s="981">
        <v>573060754.98000002</v>
      </c>
      <c r="J173" s="1060"/>
      <c r="K173" s="981">
        <v>52182149.760000005</v>
      </c>
      <c r="L173" s="981">
        <v>0</v>
      </c>
      <c r="M173" s="981">
        <v>0</v>
      </c>
      <c r="N173" s="989">
        <v>64901885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38">
        <v>689352112.11000001</v>
      </c>
      <c r="F174" s="981">
        <v>359329580.20999998</v>
      </c>
      <c r="G174" s="981"/>
      <c r="H174" s="981">
        <v>4772768.5</v>
      </c>
      <c r="I174" s="981">
        <v>292414156.31999993</v>
      </c>
      <c r="J174" s="1060"/>
      <c r="K174" s="981">
        <v>5717817.4900000002</v>
      </c>
      <c r="L174" s="981">
        <v>0</v>
      </c>
      <c r="M174" s="981">
        <v>0</v>
      </c>
      <c r="N174" s="989">
        <v>27117789.590000004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6">
        <v>0.50980606360076475</v>
      </c>
      <c r="F175" s="176">
        <v>0.52581687364459284</v>
      </c>
      <c r="G175" s="176"/>
      <c r="H175" s="176">
        <v>0.51614237049854006</v>
      </c>
      <c r="I175" s="176">
        <v>0.52283101131792087</v>
      </c>
      <c r="J175" s="176"/>
      <c r="K175" s="176">
        <v>0.12245556057653181</v>
      </c>
      <c r="L175" s="176">
        <v>0</v>
      </c>
      <c r="M175" s="176">
        <v>0</v>
      </c>
      <c r="N175" s="276">
        <v>0.5061083143278402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7">
        <v>0.49938738553925749</v>
      </c>
      <c r="F176" s="177">
        <v>0.52787911565294032</v>
      </c>
      <c r="G176" s="177"/>
      <c r="H176" s="177">
        <v>0.49995260014149773</v>
      </c>
      <c r="I176" s="177">
        <v>0.51026728628486395</v>
      </c>
      <c r="J176" s="177"/>
      <c r="K176" s="177">
        <v>0.10957420336835122</v>
      </c>
      <c r="L176" s="177">
        <v>0</v>
      </c>
      <c r="M176" s="177">
        <v>0</v>
      </c>
      <c r="N176" s="277">
        <v>0.41782745739973504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38">
        <v>3764132000</v>
      </c>
      <c r="F177" s="981">
        <v>1940167000</v>
      </c>
      <c r="G177" s="987"/>
      <c r="H177" s="981">
        <v>33000</v>
      </c>
      <c r="I177" s="981">
        <v>15994000</v>
      </c>
      <c r="J177" s="1060"/>
      <c r="K177" s="981">
        <v>126553000</v>
      </c>
      <c r="L177" s="981">
        <v>0</v>
      </c>
      <c r="M177" s="981">
        <v>0</v>
      </c>
      <c r="N177" s="989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38">
        <v>3927359000</v>
      </c>
      <c r="F178" s="981">
        <v>2090167000</v>
      </c>
      <c r="G178" s="981"/>
      <c r="H178" s="981">
        <v>33000</v>
      </c>
      <c r="I178" s="981">
        <v>15994000</v>
      </c>
      <c r="J178" s="1060"/>
      <c r="K178" s="981">
        <v>127780000</v>
      </c>
      <c r="L178" s="981">
        <v>0</v>
      </c>
      <c r="M178" s="981">
        <v>0</v>
      </c>
      <c r="N178" s="989">
        <v>1693385000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38">
        <v>2453607111.2399998</v>
      </c>
      <c r="F179" s="981">
        <v>976717839.18999994</v>
      </c>
      <c r="G179" s="981"/>
      <c r="H179" s="981">
        <v>3000</v>
      </c>
      <c r="I179" s="981">
        <v>7714155.8000000017</v>
      </c>
      <c r="J179" s="1060"/>
      <c r="K179" s="981">
        <v>49434151.829999998</v>
      </c>
      <c r="L179" s="981">
        <v>0</v>
      </c>
      <c r="M179" s="981">
        <v>0</v>
      </c>
      <c r="N179" s="989">
        <v>1419737964.4200001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6">
        <v>0.65183875359312582</v>
      </c>
      <c r="F180" s="176">
        <v>0.50341946811279648</v>
      </c>
      <c r="G180" s="176"/>
      <c r="H180" s="176">
        <v>9.0909090909090912E-2</v>
      </c>
      <c r="I180" s="176">
        <v>0.48231560585219468</v>
      </c>
      <c r="J180" s="176"/>
      <c r="K180" s="176">
        <v>0.3906201498976713</v>
      </c>
      <c r="L180" s="176">
        <v>0</v>
      </c>
      <c r="M180" s="176">
        <v>0</v>
      </c>
      <c r="N180" s="276">
        <v>0.84438600583447576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7">
        <v>0.62474734579650082</v>
      </c>
      <c r="F181" s="177">
        <v>0.46729177103552011</v>
      </c>
      <c r="G181" s="177"/>
      <c r="H181" s="177">
        <v>9.0909090909090912E-2</v>
      </c>
      <c r="I181" s="177">
        <v>0.48231560585219468</v>
      </c>
      <c r="J181" s="177"/>
      <c r="K181" s="177">
        <v>0.38686924268273593</v>
      </c>
      <c r="L181" s="177">
        <v>0</v>
      </c>
      <c r="M181" s="177">
        <v>0</v>
      </c>
      <c r="N181" s="277">
        <v>0.83840235057001222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38">
        <v>2043958000</v>
      </c>
      <c r="F182" s="981">
        <v>0</v>
      </c>
      <c r="G182" s="987"/>
      <c r="H182" s="981">
        <v>636000</v>
      </c>
      <c r="I182" s="981">
        <v>53167000</v>
      </c>
      <c r="J182" s="1060"/>
      <c r="K182" s="981">
        <v>1735000</v>
      </c>
      <c r="L182" s="981">
        <v>0</v>
      </c>
      <c r="M182" s="981">
        <v>0</v>
      </c>
      <c r="N182" s="989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38">
        <v>2073433766</v>
      </c>
      <c r="F183" s="981">
        <v>1288796</v>
      </c>
      <c r="G183" s="981"/>
      <c r="H183" s="981">
        <v>638000</v>
      </c>
      <c r="I183" s="981">
        <v>60551670</v>
      </c>
      <c r="J183" s="1060"/>
      <c r="K183" s="981">
        <v>1884000</v>
      </c>
      <c r="L183" s="981">
        <v>0</v>
      </c>
      <c r="M183" s="981">
        <v>0</v>
      </c>
      <c r="N183" s="989">
        <v>2009071300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38">
        <v>1317932845.2900002</v>
      </c>
      <c r="F184" s="981">
        <v>334500</v>
      </c>
      <c r="G184" s="981"/>
      <c r="H184" s="981">
        <v>234692.81</v>
      </c>
      <c r="I184" s="981">
        <v>26912866.840000004</v>
      </c>
      <c r="J184" s="1034"/>
      <c r="K184" s="981">
        <v>35810.03</v>
      </c>
      <c r="L184" s="981">
        <v>0</v>
      </c>
      <c r="M184" s="981">
        <v>0</v>
      </c>
      <c r="N184" s="989">
        <v>1290414975.6100001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6">
        <v>0.64479448466651479</v>
      </c>
      <c r="F185" s="663">
        <v>0</v>
      </c>
      <c r="G185" s="663"/>
      <c r="H185" s="176">
        <v>0.36901385220125787</v>
      </c>
      <c r="I185" s="176">
        <v>0.50619494874640292</v>
      </c>
      <c r="J185" s="176"/>
      <c r="K185" s="176">
        <v>2.063978674351585E-2</v>
      </c>
      <c r="L185" s="176">
        <v>0</v>
      </c>
      <c r="M185" s="176">
        <v>0</v>
      </c>
      <c r="N185" s="276">
        <v>0.64896499512678418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7">
        <v>0.63562813864679779</v>
      </c>
      <c r="F186" s="177">
        <v>0.25954456717742763</v>
      </c>
      <c r="G186" s="177"/>
      <c r="H186" s="177">
        <v>0.36785706896551723</v>
      </c>
      <c r="I186" s="177">
        <v>0.44446118232577242</v>
      </c>
      <c r="J186" s="177"/>
      <c r="K186" s="177">
        <v>1.9007446921443735E-2</v>
      </c>
      <c r="L186" s="177">
        <v>0</v>
      </c>
      <c r="M186" s="177">
        <v>0</v>
      </c>
      <c r="N186" s="277">
        <v>0.64229426581824156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38">
        <v>43019000</v>
      </c>
      <c r="F187" s="981">
        <v>0</v>
      </c>
      <c r="G187" s="987"/>
      <c r="H187" s="981">
        <v>123000</v>
      </c>
      <c r="I187" s="981">
        <v>41887000</v>
      </c>
      <c r="J187" s="1060"/>
      <c r="K187" s="981">
        <v>1000000</v>
      </c>
      <c r="L187" s="981">
        <v>0</v>
      </c>
      <c r="M187" s="981">
        <v>0</v>
      </c>
      <c r="N187" s="989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38">
        <v>43019000</v>
      </c>
      <c r="F188" s="981">
        <v>0</v>
      </c>
      <c r="G188" s="981"/>
      <c r="H188" s="981">
        <v>123000</v>
      </c>
      <c r="I188" s="981">
        <v>41887000</v>
      </c>
      <c r="J188" s="1060"/>
      <c r="K188" s="981">
        <v>1000000</v>
      </c>
      <c r="L188" s="981">
        <v>0</v>
      </c>
      <c r="M188" s="981">
        <v>0</v>
      </c>
      <c r="N188" s="989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38">
        <v>19784882.510000005</v>
      </c>
      <c r="F189" s="981">
        <v>0</v>
      </c>
      <c r="G189" s="981"/>
      <c r="H189" s="981">
        <v>31574.19</v>
      </c>
      <c r="I189" s="981">
        <v>19739655.320000004</v>
      </c>
      <c r="J189" s="1060"/>
      <c r="K189" s="981">
        <v>13653</v>
      </c>
      <c r="L189" s="981">
        <v>0</v>
      </c>
      <c r="M189" s="981">
        <v>0</v>
      </c>
      <c r="N189" s="989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6">
        <v>0.45991033055161684</v>
      </c>
      <c r="F190" s="176">
        <v>0</v>
      </c>
      <c r="G190" s="176"/>
      <c r="H190" s="176">
        <v>0.25670073170731705</v>
      </c>
      <c r="I190" s="176">
        <v>0.47125970635280645</v>
      </c>
      <c r="J190" s="176"/>
      <c r="K190" s="176">
        <v>1.3653E-2</v>
      </c>
      <c r="L190" s="176">
        <v>0</v>
      </c>
      <c r="M190" s="176">
        <v>0</v>
      </c>
      <c r="N190" s="276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7">
        <v>0.45991033055161684</v>
      </c>
      <c r="F191" s="177">
        <v>0</v>
      </c>
      <c r="G191" s="177"/>
      <c r="H191" s="177">
        <v>0.25670073170731705</v>
      </c>
      <c r="I191" s="177">
        <v>0.47125970635280645</v>
      </c>
      <c r="J191" s="177"/>
      <c r="K191" s="177">
        <v>1.3653E-2</v>
      </c>
      <c r="L191" s="177">
        <v>0</v>
      </c>
      <c r="M191" s="177">
        <v>0</v>
      </c>
      <c r="N191" s="277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38">
        <v>6035801000</v>
      </c>
      <c r="F192" s="981">
        <v>140499000</v>
      </c>
      <c r="G192" s="987"/>
      <c r="H192" s="981">
        <v>1994491000</v>
      </c>
      <c r="I192" s="981">
        <v>3700862000</v>
      </c>
      <c r="J192" s="1060"/>
      <c r="K192" s="981">
        <v>183195000</v>
      </c>
      <c r="L192" s="981">
        <v>0</v>
      </c>
      <c r="M192" s="981">
        <v>0</v>
      </c>
      <c r="N192" s="989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38">
        <v>6039498102</v>
      </c>
      <c r="F193" s="981">
        <v>140474000</v>
      </c>
      <c r="G193" s="981"/>
      <c r="H193" s="981">
        <v>2007146310</v>
      </c>
      <c r="I193" s="981">
        <v>3691901434</v>
      </c>
      <c r="J193" s="1060"/>
      <c r="K193" s="981">
        <v>183319500</v>
      </c>
      <c r="L193" s="981">
        <v>0</v>
      </c>
      <c r="M193" s="981">
        <v>0</v>
      </c>
      <c r="N193" s="989">
        <v>16656858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38">
        <v>3426918280.3200002</v>
      </c>
      <c r="F194" s="981">
        <v>64260000</v>
      </c>
      <c r="G194" s="981"/>
      <c r="H194" s="981">
        <v>1202198167.2800002</v>
      </c>
      <c r="I194" s="981">
        <v>2098871458.1399996</v>
      </c>
      <c r="J194" s="1060"/>
      <c r="K194" s="981">
        <v>58583262.919999994</v>
      </c>
      <c r="L194" s="981">
        <v>0</v>
      </c>
      <c r="M194" s="981">
        <v>0</v>
      </c>
      <c r="N194" s="989">
        <v>3005391.9800000004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6">
        <v>0.56776528588666197</v>
      </c>
      <c r="F195" s="176">
        <v>0.45736980334379607</v>
      </c>
      <c r="G195" s="176"/>
      <c r="H195" s="176">
        <v>0.60275938436423138</v>
      </c>
      <c r="I195" s="176">
        <v>0.56713043019166876</v>
      </c>
      <c r="J195" s="176"/>
      <c r="K195" s="176">
        <v>0.31978636381997322</v>
      </c>
      <c r="L195" s="176">
        <v>0</v>
      </c>
      <c r="M195" s="176">
        <v>0</v>
      </c>
      <c r="N195" s="276">
        <v>0.17938354900322315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7">
        <v>0.56741772618243969</v>
      </c>
      <c r="F196" s="177">
        <v>0.45745120093398067</v>
      </c>
      <c r="G196" s="177"/>
      <c r="H196" s="177">
        <v>0.59895891061374607</v>
      </c>
      <c r="I196" s="177">
        <v>0.5685069050898176</v>
      </c>
      <c r="J196" s="177"/>
      <c r="K196" s="177">
        <v>0.31956918342020352</v>
      </c>
      <c r="L196" s="177">
        <v>0</v>
      </c>
      <c r="M196" s="177">
        <v>0</v>
      </c>
      <c r="N196" s="277">
        <v>0.18042970529015739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38">
        <v>7595143000</v>
      </c>
      <c r="F197" s="981">
        <v>1314383000</v>
      </c>
      <c r="G197" s="987"/>
      <c r="H197" s="981">
        <v>6173000</v>
      </c>
      <c r="I197" s="981">
        <v>3589406000</v>
      </c>
      <c r="J197" s="1060"/>
      <c r="K197" s="981">
        <v>1640284000</v>
      </c>
      <c r="L197" s="981">
        <v>0</v>
      </c>
      <c r="M197" s="981">
        <v>0</v>
      </c>
      <c r="N197" s="989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38">
        <v>7632711023</v>
      </c>
      <c r="F198" s="981">
        <v>1314383000</v>
      </c>
      <c r="G198" s="981"/>
      <c r="H198" s="981">
        <v>6576000</v>
      </c>
      <c r="I198" s="981">
        <v>3636681467</v>
      </c>
      <c r="J198" s="1060"/>
      <c r="K198" s="981">
        <v>1639894908</v>
      </c>
      <c r="L198" s="981">
        <v>0</v>
      </c>
      <c r="M198" s="981">
        <v>0</v>
      </c>
      <c r="N198" s="989">
        <v>1035175648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38">
        <v>3100412274.9500003</v>
      </c>
      <c r="F199" s="981">
        <v>671725897.70000005</v>
      </c>
      <c r="G199" s="981"/>
      <c r="H199" s="981">
        <v>2800738.9699999997</v>
      </c>
      <c r="I199" s="981">
        <v>1585223407.8400002</v>
      </c>
      <c r="J199" s="1060"/>
      <c r="K199" s="981">
        <v>400666474.44</v>
      </c>
      <c r="L199" s="981">
        <v>0</v>
      </c>
      <c r="M199" s="981">
        <v>0</v>
      </c>
      <c r="N199" s="989">
        <v>439995755.99999994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6">
        <v>0.40820986187488506</v>
      </c>
      <c r="F200" s="176">
        <v>0.51105796232909284</v>
      </c>
      <c r="G200" s="176"/>
      <c r="H200" s="176">
        <v>0.45370791673416488</v>
      </c>
      <c r="I200" s="176">
        <v>0.44163948236560596</v>
      </c>
      <c r="J200" s="176"/>
      <c r="K200" s="176">
        <v>0.24426652606499849</v>
      </c>
      <c r="L200" s="176">
        <v>0</v>
      </c>
      <c r="M200" s="176">
        <v>0</v>
      </c>
      <c r="N200" s="276">
        <v>0.42109007490690464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7">
        <v>0.40620066259647258</v>
      </c>
      <c r="F201" s="177">
        <v>0.51105796232909284</v>
      </c>
      <c r="G201" s="177"/>
      <c r="H201" s="177">
        <v>0.42590312804136249</v>
      </c>
      <c r="I201" s="177">
        <v>0.4358983381482941</v>
      </c>
      <c r="J201" s="177"/>
      <c r="K201" s="177">
        <v>0.24432448231005788</v>
      </c>
      <c r="L201" s="177">
        <v>0</v>
      </c>
      <c r="M201" s="177">
        <v>0</v>
      </c>
      <c r="N201" s="277">
        <v>0.42504453891481025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38">
        <v>64212000</v>
      </c>
      <c r="F202" s="981">
        <v>55223000</v>
      </c>
      <c r="G202" s="987"/>
      <c r="H202" s="981">
        <v>13000</v>
      </c>
      <c r="I202" s="981">
        <v>8599000</v>
      </c>
      <c r="J202" s="1060"/>
      <c r="K202" s="981">
        <v>375000</v>
      </c>
      <c r="L202" s="981">
        <v>0</v>
      </c>
      <c r="M202" s="981">
        <v>0</v>
      </c>
      <c r="N202" s="989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38">
        <v>64340147</v>
      </c>
      <c r="F203" s="981">
        <v>55223053</v>
      </c>
      <c r="G203" s="981"/>
      <c r="H203" s="981">
        <v>13000</v>
      </c>
      <c r="I203" s="981">
        <v>8598947</v>
      </c>
      <c r="J203" s="1060"/>
      <c r="K203" s="981">
        <v>375000</v>
      </c>
      <c r="L203" s="981">
        <v>0</v>
      </c>
      <c r="M203" s="981">
        <v>0</v>
      </c>
      <c r="N203" s="989">
        <v>130147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38">
        <v>36410788.75</v>
      </c>
      <c r="F204" s="981">
        <v>32700052.48</v>
      </c>
      <c r="G204" s="981"/>
      <c r="H204" s="981">
        <v>3731.04</v>
      </c>
      <c r="I204" s="981">
        <v>3673253.5399999996</v>
      </c>
      <c r="J204" s="1060"/>
      <c r="K204" s="981">
        <v>0</v>
      </c>
      <c r="L204" s="981">
        <v>0</v>
      </c>
      <c r="M204" s="981">
        <v>0</v>
      </c>
      <c r="N204" s="989">
        <v>33751.69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6">
        <v>0.56704025337943065</v>
      </c>
      <c r="F205" s="176">
        <v>0.59214552776922658</v>
      </c>
      <c r="G205" s="176"/>
      <c r="H205" s="176">
        <v>0.28700307692307692</v>
      </c>
      <c r="I205" s="176">
        <v>0.42717217583439931</v>
      </c>
      <c r="J205" s="176"/>
      <c r="K205" s="176">
        <v>0</v>
      </c>
      <c r="L205" s="176">
        <v>0</v>
      </c>
      <c r="M205" s="176">
        <v>0</v>
      </c>
      <c r="N205" s="276" t="s">
        <v>768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7">
        <v>0.56591087288003861</v>
      </c>
      <c r="F206" s="177">
        <v>0.59214495946104251</v>
      </c>
      <c r="G206" s="177"/>
      <c r="H206" s="177">
        <v>0.28700307692307692</v>
      </c>
      <c r="I206" s="177">
        <v>0.42717480872948743</v>
      </c>
      <c r="J206" s="177"/>
      <c r="K206" s="177">
        <v>0</v>
      </c>
      <c r="L206" s="177">
        <v>0</v>
      </c>
      <c r="M206" s="177">
        <v>0</v>
      </c>
      <c r="N206" s="277">
        <v>0.25933513642266054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38">
        <v>387498000</v>
      </c>
      <c r="F207" s="981">
        <v>88774000</v>
      </c>
      <c r="G207" s="987"/>
      <c r="H207" s="981">
        <v>1653000</v>
      </c>
      <c r="I207" s="981">
        <v>264497000</v>
      </c>
      <c r="J207" s="1060"/>
      <c r="K207" s="981">
        <v>7237000</v>
      </c>
      <c r="L207" s="981">
        <v>0</v>
      </c>
      <c r="M207" s="981">
        <v>0</v>
      </c>
      <c r="N207" s="989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38">
        <v>406139623.58999997</v>
      </c>
      <c r="F208" s="981">
        <v>88955658.470000014</v>
      </c>
      <c r="G208" s="981"/>
      <c r="H208" s="981">
        <v>1729062.1</v>
      </c>
      <c r="I208" s="981">
        <v>273214444.57999998</v>
      </c>
      <c r="J208" s="1060"/>
      <c r="K208" s="981">
        <v>8100870</v>
      </c>
      <c r="L208" s="981">
        <v>0</v>
      </c>
      <c r="M208" s="981">
        <v>0</v>
      </c>
      <c r="N208" s="989">
        <v>34139588.439999998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38">
        <v>217198962.29000005</v>
      </c>
      <c r="F209" s="981">
        <v>62747206.520000003</v>
      </c>
      <c r="G209" s="981"/>
      <c r="H209" s="981">
        <v>734513.18</v>
      </c>
      <c r="I209" s="981">
        <v>144330524.48000005</v>
      </c>
      <c r="J209" s="1060"/>
      <c r="K209" s="981">
        <v>1254005.8799999999</v>
      </c>
      <c r="L209" s="981">
        <v>0</v>
      </c>
      <c r="M209" s="981">
        <v>0</v>
      </c>
      <c r="N209" s="989">
        <v>8132712.2300000004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6">
        <v>0.56051634405855011</v>
      </c>
      <c r="F210" s="176">
        <v>0.70681963773176837</v>
      </c>
      <c r="G210" s="176"/>
      <c r="H210" s="176">
        <v>0.44435159104658201</v>
      </c>
      <c r="I210" s="176">
        <v>0.54567924959451353</v>
      </c>
      <c r="J210" s="176"/>
      <c r="K210" s="176">
        <v>0.17327703191930358</v>
      </c>
      <c r="L210" s="176">
        <v>0</v>
      </c>
      <c r="M210" s="176">
        <v>0</v>
      </c>
      <c r="N210" s="276">
        <v>0.32098165647077398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7">
        <v>0.53478889936940388</v>
      </c>
      <c r="F211" s="177">
        <v>0.70537622450584503</v>
      </c>
      <c r="G211" s="177"/>
      <c r="H211" s="177">
        <v>0.42480439540025777</v>
      </c>
      <c r="I211" s="177">
        <v>0.52826827916024988</v>
      </c>
      <c r="J211" s="177"/>
      <c r="K211" s="177">
        <v>0.15479891419069802</v>
      </c>
      <c r="L211" s="177">
        <v>0</v>
      </c>
      <c r="M211" s="177">
        <v>0</v>
      </c>
      <c r="N211" s="277">
        <v>0.23821939869876185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38">
        <v>23781075000</v>
      </c>
      <c r="F212" s="981">
        <v>220510000</v>
      </c>
      <c r="G212" s="987"/>
      <c r="H212" s="981">
        <v>10576001000</v>
      </c>
      <c r="I212" s="981">
        <v>12554180000</v>
      </c>
      <c r="J212" s="1060"/>
      <c r="K212" s="981">
        <v>385519000</v>
      </c>
      <c r="L212" s="981">
        <v>0</v>
      </c>
      <c r="M212" s="981">
        <v>0</v>
      </c>
      <c r="N212" s="989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38">
        <v>24287670653.84</v>
      </c>
      <c r="F213" s="981">
        <v>226556200</v>
      </c>
      <c r="G213" s="981"/>
      <c r="H213" s="981">
        <v>10463190467</v>
      </c>
      <c r="I213" s="981">
        <v>13032486512</v>
      </c>
      <c r="J213" s="1060"/>
      <c r="K213" s="981">
        <v>398836357.03999996</v>
      </c>
      <c r="L213" s="981">
        <v>0</v>
      </c>
      <c r="M213" s="981">
        <v>0</v>
      </c>
      <c r="N213" s="989">
        <v>166601117.80000004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38">
        <v>14724458931.609995</v>
      </c>
      <c r="F214" s="981">
        <v>142939021.35999998</v>
      </c>
      <c r="G214" s="981"/>
      <c r="H214" s="981">
        <v>6281967566.9800005</v>
      </c>
      <c r="I214" s="981">
        <v>8132449901.3499947</v>
      </c>
      <c r="J214" s="1060"/>
      <c r="K214" s="981">
        <v>103579595.48</v>
      </c>
      <c r="L214" s="981">
        <v>0</v>
      </c>
      <c r="M214" s="981">
        <v>0</v>
      </c>
      <c r="N214" s="989">
        <v>63522846.440000005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6">
        <v>0.61916708692142786</v>
      </c>
      <c r="F215" s="176">
        <v>0.64822013223890063</v>
      </c>
      <c r="G215" s="176"/>
      <c r="H215" s="176">
        <v>0.59398326144069014</v>
      </c>
      <c r="I215" s="176">
        <v>0.64778821885220661</v>
      </c>
      <c r="J215" s="176"/>
      <c r="K215" s="176">
        <v>0.26867572150788938</v>
      </c>
      <c r="L215" s="176">
        <v>0</v>
      </c>
      <c r="M215" s="176">
        <v>0</v>
      </c>
      <c r="N215" s="276">
        <v>1.4158664090047923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8">
        <v>0.60625241265291885</v>
      </c>
      <c r="F216" s="177">
        <v>0.63092081064212757</v>
      </c>
      <c r="G216" s="177"/>
      <c r="H216" s="177">
        <v>0.60038738535753355</v>
      </c>
      <c r="I216" s="177">
        <v>0.62401368256639522</v>
      </c>
      <c r="J216" s="177"/>
      <c r="K216" s="177">
        <v>0.25970449697396025</v>
      </c>
      <c r="L216" s="177">
        <v>0</v>
      </c>
      <c r="M216" s="177">
        <v>0</v>
      </c>
      <c r="N216" s="277">
        <v>0.38128703623860072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38">
        <v>164896000</v>
      </c>
      <c r="F217" s="981">
        <v>157666000</v>
      </c>
      <c r="G217" s="987"/>
      <c r="H217" s="981">
        <v>1153000</v>
      </c>
      <c r="I217" s="981">
        <v>4917000</v>
      </c>
      <c r="J217" s="1060"/>
      <c r="K217" s="981">
        <v>1160000</v>
      </c>
      <c r="L217" s="981">
        <v>0</v>
      </c>
      <c r="M217" s="981">
        <v>0</v>
      </c>
      <c r="N217" s="989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38">
        <v>164896000</v>
      </c>
      <c r="F218" s="981">
        <v>157666000</v>
      </c>
      <c r="G218" s="981"/>
      <c r="H218" s="981">
        <v>1149500</v>
      </c>
      <c r="I218" s="981">
        <v>4874037</v>
      </c>
      <c r="J218" s="1060"/>
      <c r="K218" s="981">
        <v>1206463</v>
      </c>
      <c r="L218" s="981">
        <v>0</v>
      </c>
      <c r="M218" s="981">
        <v>0</v>
      </c>
      <c r="N218" s="989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38">
        <v>121979914.42999999</v>
      </c>
      <c r="F219" s="981">
        <v>118426232.17999999</v>
      </c>
      <c r="G219" s="981"/>
      <c r="H219" s="981">
        <v>556941.03</v>
      </c>
      <c r="I219" s="981">
        <v>2652741.2200000011</v>
      </c>
      <c r="J219" s="1060"/>
      <c r="K219" s="981">
        <v>344000</v>
      </c>
      <c r="L219" s="981">
        <v>0</v>
      </c>
      <c r="M219" s="981">
        <v>0</v>
      </c>
      <c r="N219" s="989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6">
        <v>0.73973846806471955</v>
      </c>
      <c r="F220" s="176">
        <v>0.7511209276571994</v>
      </c>
      <c r="G220" s="176"/>
      <c r="H220" s="176">
        <v>0.48303645273200352</v>
      </c>
      <c r="I220" s="176">
        <v>0.53950401057555442</v>
      </c>
      <c r="J220" s="176"/>
      <c r="K220" s="176">
        <v>0.29655172413793102</v>
      </c>
      <c r="L220" s="176">
        <v>0</v>
      </c>
      <c r="M220" s="176">
        <v>0</v>
      </c>
      <c r="N220" s="276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7">
        <v>0.73973846806471955</v>
      </c>
      <c r="F221" s="177">
        <v>0.7511209276571994</v>
      </c>
      <c r="G221" s="177"/>
      <c r="H221" s="177">
        <v>0.48450720313179646</v>
      </c>
      <c r="I221" s="177">
        <v>0.54425955732383668</v>
      </c>
      <c r="J221" s="177"/>
      <c r="K221" s="177">
        <v>0.28513099862987923</v>
      </c>
      <c r="L221" s="177">
        <v>0</v>
      </c>
      <c r="M221" s="177">
        <v>0</v>
      </c>
      <c r="N221" s="277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38">
        <v>878118000</v>
      </c>
      <c r="F222" s="981">
        <v>752500000</v>
      </c>
      <c r="G222" s="987"/>
      <c r="H222" s="981">
        <v>289000</v>
      </c>
      <c r="I222" s="981">
        <v>78109000</v>
      </c>
      <c r="J222" s="1060"/>
      <c r="K222" s="981">
        <v>674000</v>
      </c>
      <c r="L222" s="981">
        <v>0</v>
      </c>
      <c r="M222" s="981">
        <v>0</v>
      </c>
      <c r="N222" s="989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38">
        <v>909662829</v>
      </c>
      <c r="F223" s="981">
        <v>752500000</v>
      </c>
      <c r="G223" s="981"/>
      <c r="H223" s="981">
        <v>331550</v>
      </c>
      <c r="I223" s="981">
        <v>81716136</v>
      </c>
      <c r="J223" s="1060"/>
      <c r="K223" s="981">
        <v>767528</v>
      </c>
      <c r="L223" s="981">
        <v>0</v>
      </c>
      <c r="M223" s="981">
        <v>0</v>
      </c>
      <c r="N223" s="989">
        <v>74347615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38">
        <v>505584669.86000007</v>
      </c>
      <c r="F224" s="981">
        <v>424403031.48000002</v>
      </c>
      <c r="G224" s="981"/>
      <c r="H224" s="981">
        <v>60442.94</v>
      </c>
      <c r="I224" s="981">
        <v>37587590.150000006</v>
      </c>
      <c r="J224" s="1060"/>
      <c r="K224" s="981">
        <v>58555.62</v>
      </c>
      <c r="L224" s="981">
        <v>0</v>
      </c>
      <c r="M224" s="981">
        <v>0</v>
      </c>
      <c r="N224" s="989">
        <v>43475049.669999994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6">
        <v>0.57575937386547149</v>
      </c>
      <c r="F225" s="176">
        <v>0.56399073950830569</v>
      </c>
      <c r="G225" s="176"/>
      <c r="H225" s="176">
        <v>0.20914512110726644</v>
      </c>
      <c r="I225" s="176">
        <v>0.48121970771614037</v>
      </c>
      <c r="J225" s="176"/>
      <c r="K225" s="176">
        <v>8.6877774480712169E-2</v>
      </c>
      <c r="L225" s="176">
        <v>0</v>
      </c>
      <c r="M225" s="176">
        <v>0</v>
      </c>
      <c r="N225" s="276">
        <v>0.93402332466807014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7">
        <v>0.55579348055344147</v>
      </c>
      <c r="F226" s="177">
        <v>0.56399073950830569</v>
      </c>
      <c r="G226" s="177"/>
      <c r="H226" s="177">
        <v>0.18230414718745289</v>
      </c>
      <c r="I226" s="177">
        <v>0.45997757590985466</v>
      </c>
      <c r="J226" s="177"/>
      <c r="K226" s="177">
        <v>7.6291184165268242E-2</v>
      </c>
      <c r="L226" s="177">
        <v>0</v>
      </c>
      <c r="M226" s="177">
        <v>0</v>
      </c>
      <c r="N226" s="277">
        <v>0.584753790286346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38">
        <v>2034007000</v>
      </c>
      <c r="F227" s="981">
        <v>39292000</v>
      </c>
      <c r="G227" s="987"/>
      <c r="H227" s="981">
        <v>279175000</v>
      </c>
      <c r="I227" s="981">
        <v>1678693000</v>
      </c>
      <c r="J227" s="1060"/>
      <c r="K227" s="981">
        <v>36847000</v>
      </c>
      <c r="L227" s="981">
        <v>0</v>
      </c>
      <c r="M227" s="981">
        <v>0</v>
      </c>
      <c r="N227" s="989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38">
        <v>2154575937</v>
      </c>
      <c r="F228" s="981">
        <v>102734048</v>
      </c>
      <c r="G228" s="981"/>
      <c r="H228" s="981">
        <v>280189000</v>
      </c>
      <c r="I228" s="981">
        <v>1701105889</v>
      </c>
      <c r="J228" s="1060"/>
      <c r="K228" s="981">
        <v>70547000</v>
      </c>
      <c r="L228" s="981">
        <v>0</v>
      </c>
      <c r="M228" s="981">
        <v>0</v>
      </c>
      <c r="N228" s="989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38">
        <v>1303981662.1400001</v>
      </c>
      <c r="F229" s="981">
        <v>87870357.069999993</v>
      </c>
      <c r="G229" s="981"/>
      <c r="H229" s="981">
        <v>126525126.31</v>
      </c>
      <c r="I229" s="981">
        <v>1081702435.75</v>
      </c>
      <c r="J229" s="1060"/>
      <c r="K229" s="981">
        <v>7883743.0099999998</v>
      </c>
      <c r="L229" s="981">
        <v>0</v>
      </c>
      <c r="M229" s="981">
        <v>0</v>
      </c>
      <c r="N229" s="989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6">
        <v>0.64109005629774141</v>
      </c>
      <c r="F230" s="176">
        <v>2.2363421833961108</v>
      </c>
      <c r="G230" s="176"/>
      <c r="H230" s="176">
        <v>0.45321080437001882</v>
      </c>
      <c r="I230" s="176">
        <v>0.64437180339109057</v>
      </c>
      <c r="J230" s="176"/>
      <c r="K230" s="176">
        <v>0.21395888430537086</v>
      </c>
      <c r="L230" s="176">
        <v>0</v>
      </c>
      <c r="M230" s="176">
        <v>0</v>
      </c>
      <c r="N230" s="276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7">
        <v>0.60521499370110166</v>
      </c>
      <c r="F231" s="177">
        <v>0.85531874564117238</v>
      </c>
      <c r="G231" s="177"/>
      <c r="H231" s="177">
        <v>0.45157064092451882</v>
      </c>
      <c r="I231" s="177">
        <v>0.6358818946808078</v>
      </c>
      <c r="J231" s="177"/>
      <c r="K231" s="177">
        <v>0.11175164089188767</v>
      </c>
      <c r="L231" s="177">
        <v>0</v>
      </c>
      <c r="M231" s="177">
        <v>0</v>
      </c>
      <c r="N231" s="277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38">
        <v>11905100000</v>
      </c>
      <c r="F232" s="981">
        <v>6395334000</v>
      </c>
      <c r="G232" s="987"/>
      <c r="H232" s="981">
        <v>3158000</v>
      </c>
      <c r="I232" s="981">
        <v>4106015000</v>
      </c>
      <c r="J232" s="1060"/>
      <c r="K232" s="981">
        <v>1244952000</v>
      </c>
      <c r="L232" s="981">
        <v>0</v>
      </c>
      <c r="M232" s="981">
        <v>0</v>
      </c>
      <c r="N232" s="989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38">
        <v>16114251593.079998</v>
      </c>
      <c r="F233" s="981">
        <v>10509368318.389999</v>
      </c>
      <c r="G233" s="981"/>
      <c r="H233" s="981">
        <v>3182238</v>
      </c>
      <c r="I233" s="981">
        <v>4162641850.6899996</v>
      </c>
      <c r="J233" s="1060"/>
      <c r="K233" s="981">
        <v>1245762000</v>
      </c>
      <c r="L233" s="981">
        <v>0</v>
      </c>
      <c r="M233" s="981">
        <v>0</v>
      </c>
      <c r="N233" s="989">
        <v>193297186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38">
        <v>6200499505.6499996</v>
      </c>
      <c r="F234" s="981">
        <v>4619005058.1800003</v>
      </c>
      <c r="G234" s="981"/>
      <c r="H234" s="981">
        <v>1711310.7599999998</v>
      </c>
      <c r="I234" s="981">
        <v>1330527709.8999999</v>
      </c>
      <c r="J234" s="1060"/>
      <c r="K234" s="981">
        <v>163723175.58000001</v>
      </c>
      <c r="L234" s="981">
        <v>0</v>
      </c>
      <c r="M234" s="981">
        <v>0</v>
      </c>
      <c r="N234" s="989">
        <v>85532251.230000004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6">
        <v>0.52082716698305764</v>
      </c>
      <c r="F235" s="176">
        <v>0.72224610289001334</v>
      </c>
      <c r="G235" s="176"/>
      <c r="H235" s="176">
        <v>0.5418970107663077</v>
      </c>
      <c r="I235" s="176">
        <v>0.32404355802402079</v>
      </c>
      <c r="J235" s="176"/>
      <c r="K235" s="176">
        <v>0.13150962894954987</v>
      </c>
      <c r="L235" s="176">
        <v>0</v>
      </c>
      <c r="M235" s="176">
        <v>0</v>
      </c>
      <c r="N235" s="276">
        <v>0.54954832743300286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7">
        <v>0.38478358550096753</v>
      </c>
      <c r="F236" s="177">
        <v>0.43951310090610818</v>
      </c>
      <c r="G236" s="177"/>
      <c r="H236" s="177">
        <v>0.53776956971791545</v>
      </c>
      <c r="I236" s="177">
        <v>0.31963540405943203</v>
      </c>
      <c r="J236" s="177"/>
      <c r="K236" s="177">
        <v>0.13142412080317109</v>
      </c>
      <c r="L236" s="177">
        <v>0</v>
      </c>
      <c r="M236" s="177">
        <v>0</v>
      </c>
      <c r="N236" s="277">
        <v>0.44249092808831686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38">
        <v>382581000</v>
      </c>
      <c r="F237" s="981">
        <v>286328000</v>
      </c>
      <c r="G237" s="987"/>
      <c r="H237" s="981">
        <v>45000</v>
      </c>
      <c r="I237" s="981">
        <v>67938000</v>
      </c>
      <c r="J237" s="1060"/>
      <c r="K237" s="981">
        <v>1100000</v>
      </c>
      <c r="L237" s="981">
        <v>0</v>
      </c>
      <c r="M237" s="981">
        <v>0</v>
      </c>
      <c r="N237" s="989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38">
        <v>242918248.16</v>
      </c>
      <c r="F238" s="981">
        <v>135124000</v>
      </c>
      <c r="G238" s="981"/>
      <c r="H238" s="981">
        <v>45000</v>
      </c>
      <c r="I238" s="981">
        <v>79502248.159999996</v>
      </c>
      <c r="J238" s="1060"/>
      <c r="K238" s="981">
        <v>1077000</v>
      </c>
      <c r="L238" s="981">
        <v>0</v>
      </c>
      <c r="M238" s="981">
        <v>0</v>
      </c>
      <c r="N238" s="989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38">
        <v>181631469.34999999</v>
      </c>
      <c r="F239" s="981">
        <v>130741672</v>
      </c>
      <c r="G239" s="981"/>
      <c r="H239" s="981">
        <v>0</v>
      </c>
      <c r="I239" s="981">
        <v>41980502.090000011</v>
      </c>
      <c r="J239" s="1060"/>
      <c r="K239" s="981">
        <v>241873.35</v>
      </c>
      <c r="L239" s="981">
        <v>0</v>
      </c>
      <c r="M239" s="981">
        <v>0</v>
      </c>
      <c r="N239" s="989">
        <v>8667421.910000002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6">
        <v>0.47475297871561839</v>
      </c>
      <c r="F240" s="176">
        <v>0.45661504288787685</v>
      </c>
      <c r="G240" s="176"/>
      <c r="H240" s="176">
        <v>0</v>
      </c>
      <c r="I240" s="176">
        <v>0.61792372589714173</v>
      </c>
      <c r="J240" s="176"/>
      <c r="K240" s="176">
        <v>0.21988486363636364</v>
      </c>
      <c r="L240" s="176">
        <v>0</v>
      </c>
      <c r="M240" s="176">
        <v>0</v>
      </c>
      <c r="N240" s="276">
        <v>0.31900706330511602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7">
        <v>0.74770615516034433</v>
      </c>
      <c r="F241" s="177">
        <v>0.9675681004114739</v>
      </c>
      <c r="G241" s="177"/>
      <c r="H241" s="177">
        <v>0</v>
      </c>
      <c r="I241" s="177">
        <v>0.52804169770788545</v>
      </c>
      <c r="J241" s="177"/>
      <c r="K241" s="177">
        <v>0.22458064066852368</v>
      </c>
      <c r="L241" s="177">
        <v>0</v>
      </c>
      <c r="M241" s="177">
        <v>0</v>
      </c>
      <c r="N241" s="277">
        <v>0.31900706330511602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38">
        <v>414041000</v>
      </c>
      <c r="F242" s="981">
        <v>408517000</v>
      </c>
      <c r="G242" s="987"/>
      <c r="H242" s="981">
        <v>46000</v>
      </c>
      <c r="I242" s="981">
        <v>5328000</v>
      </c>
      <c r="J242" s="1060"/>
      <c r="K242" s="981">
        <v>150000</v>
      </c>
      <c r="L242" s="981">
        <v>0</v>
      </c>
      <c r="M242" s="981">
        <v>0</v>
      </c>
      <c r="N242" s="989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38">
        <v>563966600</v>
      </c>
      <c r="F243" s="981">
        <v>558482600</v>
      </c>
      <c r="G243" s="981"/>
      <c r="H243" s="981">
        <v>46000</v>
      </c>
      <c r="I243" s="981">
        <v>5408000</v>
      </c>
      <c r="J243" s="1060"/>
      <c r="K243" s="981">
        <v>30000</v>
      </c>
      <c r="L243" s="981">
        <v>0</v>
      </c>
      <c r="M243" s="981">
        <v>0</v>
      </c>
      <c r="N243" s="989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38">
        <v>243108677.38</v>
      </c>
      <c r="F244" s="981">
        <v>240577631.63999999</v>
      </c>
      <c r="G244" s="981"/>
      <c r="H244" s="981">
        <v>9924.5499999999993</v>
      </c>
      <c r="I244" s="981">
        <v>2521121.19</v>
      </c>
      <c r="J244" s="1060"/>
      <c r="K244" s="981">
        <v>0</v>
      </c>
      <c r="L244" s="981">
        <v>0</v>
      </c>
      <c r="M244" s="981">
        <v>0</v>
      </c>
      <c r="N244" s="989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6">
        <v>0.58716087870524902</v>
      </c>
      <c r="F245" s="176">
        <v>0.5889048231530144</v>
      </c>
      <c r="G245" s="176"/>
      <c r="H245" s="176">
        <v>0.21575108695652173</v>
      </c>
      <c r="I245" s="176">
        <v>0.47318340653153151</v>
      </c>
      <c r="J245" s="176"/>
      <c r="K245" s="663">
        <v>0</v>
      </c>
      <c r="L245" s="176">
        <v>0</v>
      </c>
      <c r="M245" s="176">
        <v>0</v>
      </c>
      <c r="N245" s="276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7">
        <v>0.43106928208159845</v>
      </c>
      <c r="F246" s="177">
        <v>0.43077014689446008</v>
      </c>
      <c r="G246" s="177"/>
      <c r="H246" s="177">
        <v>0.21575108695652173</v>
      </c>
      <c r="I246" s="177">
        <v>0.46618365199704143</v>
      </c>
      <c r="J246" s="177"/>
      <c r="K246" s="177">
        <v>0</v>
      </c>
      <c r="L246" s="177">
        <v>0</v>
      </c>
      <c r="M246" s="177">
        <v>0</v>
      </c>
      <c r="N246" s="277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38">
        <v>37620000</v>
      </c>
      <c r="F247" s="981">
        <v>0</v>
      </c>
      <c r="G247" s="987"/>
      <c r="H247" s="981">
        <v>14000</v>
      </c>
      <c r="I247" s="981">
        <v>30549000</v>
      </c>
      <c r="J247" s="1060"/>
      <c r="K247" s="981">
        <v>770000</v>
      </c>
      <c r="L247" s="981">
        <v>0</v>
      </c>
      <c r="M247" s="981">
        <v>0</v>
      </c>
      <c r="N247" s="989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38">
        <v>38264332</v>
      </c>
      <c r="F248" s="981">
        <v>0</v>
      </c>
      <c r="G248" s="981"/>
      <c r="H248" s="981">
        <v>14000</v>
      </c>
      <c r="I248" s="981">
        <v>31578332</v>
      </c>
      <c r="J248" s="1060"/>
      <c r="K248" s="981">
        <v>385000</v>
      </c>
      <c r="L248" s="981">
        <v>0</v>
      </c>
      <c r="M248" s="981">
        <v>0</v>
      </c>
      <c r="N248" s="989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38">
        <v>21024310.150000002</v>
      </c>
      <c r="F249" s="981">
        <v>0</v>
      </c>
      <c r="G249" s="981"/>
      <c r="H249" s="981">
        <v>5478</v>
      </c>
      <c r="I249" s="981">
        <v>17799761.630000003</v>
      </c>
      <c r="J249" s="1060"/>
      <c r="K249" s="981">
        <v>105595.5</v>
      </c>
      <c r="L249" s="981">
        <v>0</v>
      </c>
      <c r="M249" s="981">
        <v>0</v>
      </c>
      <c r="N249" s="989">
        <v>3113475.0200000005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6">
        <v>0.55885991892610321</v>
      </c>
      <c r="F250" s="176">
        <v>0</v>
      </c>
      <c r="G250" s="176"/>
      <c r="H250" s="176">
        <v>0.39128571428571429</v>
      </c>
      <c r="I250" s="176">
        <v>0.58266266097089925</v>
      </c>
      <c r="J250" s="176"/>
      <c r="K250" s="176">
        <v>0.13713701298701297</v>
      </c>
      <c r="L250" s="176">
        <v>0</v>
      </c>
      <c r="M250" s="176">
        <v>0</v>
      </c>
      <c r="N250" s="276">
        <v>0.49522427548910458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7">
        <v>0.5494492926206056</v>
      </c>
      <c r="F251" s="177">
        <v>0</v>
      </c>
      <c r="G251" s="177"/>
      <c r="H251" s="177">
        <v>0.39128571428571429</v>
      </c>
      <c r="I251" s="177">
        <v>0.56367010233472759</v>
      </c>
      <c r="J251" s="177"/>
      <c r="K251" s="177">
        <v>0.27427402597402595</v>
      </c>
      <c r="L251" s="177">
        <v>0</v>
      </c>
      <c r="M251" s="177">
        <v>0</v>
      </c>
      <c r="N251" s="277">
        <v>0.49522427548910458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38">
        <v>53085000</v>
      </c>
      <c r="F252" s="981">
        <v>0</v>
      </c>
      <c r="G252" s="987"/>
      <c r="H252" s="981">
        <v>10000</v>
      </c>
      <c r="I252" s="981">
        <v>52475000</v>
      </c>
      <c r="J252" s="1060"/>
      <c r="K252" s="981">
        <v>600000</v>
      </c>
      <c r="L252" s="981">
        <v>0</v>
      </c>
      <c r="M252" s="981">
        <v>0</v>
      </c>
      <c r="N252" s="989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38">
        <v>54046000</v>
      </c>
      <c r="F253" s="981">
        <v>0</v>
      </c>
      <c r="G253" s="981"/>
      <c r="H253" s="981">
        <v>17000</v>
      </c>
      <c r="I253" s="981">
        <v>53619000</v>
      </c>
      <c r="J253" s="1060"/>
      <c r="K253" s="981">
        <v>410000</v>
      </c>
      <c r="L253" s="981">
        <v>0</v>
      </c>
      <c r="M253" s="981">
        <v>0</v>
      </c>
      <c r="N253" s="989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38">
        <v>28041669.580000002</v>
      </c>
      <c r="F254" s="981">
        <v>0</v>
      </c>
      <c r="G254" s="981"/>
      <c r="H254" s="981">
        <v>15244.28</v>
      </c>
      <c r="I254" s="981">
        <v>27898788.199999999</v>
      </c>
      <c r="J254" s="1060"/>
      <c r="K254" s="981">
        <v>127637.1</v>
      </c>
      <c r="L254" s="981">
        <v>0</v>
      </c>
      <c r="M254" s="981">
        <v>0</v>
      </c>
      <c r="N254" s="989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6">
        <v>0.52824092643873033</v>
      </c>
      <c r="F255" s="176">
        <v>0</v>
      </c>
      <c r="G255" s="176"/>
      <c r="H255" s="176">
        <v>1.5244280000000001</v>
      </c>
      <c r="I255" s="176">
        <v>0.53165866031443543</v>
      </c>
      <c r="J255" s="176"/>
      <c r="K255" s="176">
        <v>0.21272850000000001</v>
      </c>
      <c r="L255" s="176">
        <v>0</v>
      </c>
      <c r="M255" s="176">
        <v>0</v>
      </c>
      <c r="N255" s="276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8">
        <v>0.51884819561114615</v>
      </c>
      <c r="F256" s="177">
        <v>0</v>
      </c>
      <c r="G256" s="177"/>
      <c r="H256" s="177">
        <v>0.89672235294117653</v>
      </c>
      <c r="I256" s="177">
        <v>0.52031533971166932</v>
      </c>
      <c r="J256" s="177"/>
      <c r="K256" s="177">
        <v>0.31131000000000003</v>
      </c>
      <c r="L256" s="177">
        <v>0</v>
      </c>
      <c r="M256" s="177">
        <v>0</v>
      </c>
      <c r="N256" s="277">
        <v>0</v>
      </c>
      <c r="O256" s="44"/>
      <c r="P256" s="44"/>
    </row>
    <row r="257" spans="1:16" ht="18.399999999999999" customHeight="1">
      <c r="A257" s="51" t="s">
        <v>733</v>
      </c>
      <c r="B257" s="52" t="s">
        <v>47</v>
      </c>
      <c r="C257" s="53" t="s">
        <v>735</v>
      </c>
      <c r="D257" s="62" t="s">
        <v>41</v>
      </c>
      <c r="E257" s="638">
        <v>283894000</v>
      </c>
      <c r="F257" s="981">
        <v>0</v>
      </c>
      <c r="G257" s="987"/>
      <c r="H257" s="981">
        <v>481000</v>
      </c>
      <c r="I257" s="981">
        <v>231100000</v>
      </c>
      <c r="J257" s="1060"/>
      <c r="K257" s="981">
        <v>2682000</v>
      </c>
      <c r="L257" s="981">
        <v>0</v>
      </c>
      <c r="M257" s="981">
        <v>0</v>
      </c>
      <c r="N257" s="989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38">
        <v>348892134.98000002</v>
      </c>
      <c r="F258" s="981">
        <v>0</v>
      </c>
      <c r="G258" s="981"/>
      <c r="H258" s="981">
        <v>597300</v>
      </c>
      <c r="I258" s="981">
        <v>293177095.98000002</v>
      </c>
      <c r="J258" s="1060"/>
      <c r="K258" s="981">
        <v>5282000</v>
      </c>
      <c r="L258" s="981">
        <v>0</v>
      </c>
      <c r="M258" s="981">
        <v>0</v>
      </c>
      <c r="N258" s="989">
        <v>49835739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38">
        <v>160739535.51000002</v>
      </c>
      <c r="F259" s="981">
        <v>0</v>
      </c>
      <c r="G259" s="981"/>
      <c r="H259" s="981">
        <v>243548.80000000002</v>
      </c>
      <c r="I259" s="981">
        <v>147554407.20000002</v>
      </c>
      <c r="J259" s="1060"/>
      <c r="K259" s="981">
        <v>196740.03999999998</v>
      </c>
      <c r="L259" s="981">
        <v>0</v>
      </c>
      <c r="M259" s="981">
        <v>0</v>
      </c>
      <c r="N259" s="989">
        <v>12744839.470000003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6">
        <v>0.56619560649397316</v>
      </c>
      <c r="F260" s="176">
        <v>0</v>
      </c>
      <c r="G260" s="176"/>
      <c r="H260" s="176">
        <v>0.50633846153846163</v>
      </c>
      <c r="I260" s="176">
        <v>0.63848726611856343</v>
      </c>
      <c r="J260" s="176"/>
      <c r="K260" s="176">
        <v>7.335571961222967E-2</v>
      </c>
      <c r="L260" s="176">
        <v>0</v>
      </c>
      <c r="M260" s="176">
        <v>0</v>
      </c>
      <c r="N260" s="276">
        <v>0.25679191372327786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8">
        <v>0.4607141273597764</v>
      </c>
      <c r="F261" s="177">
        <v>0</v>
      </c>
      <c r="G261" s="177"/>
      <c r="H261" s="177">
        <v>0.4077495395948435</v>
      </c>
      <c r="I261" s="177">
        <v>0.50329445656991534</v>
      </c>
      <c r="J261" s="177"/>
      <c r="K261" s="177">
        <v>3.7247262400605829E-2</v>
      </c>
      <c r="L261" s="177">
        <v>0</v>
      </c>
      <c r="M261" s="177">
        <v>0</v>
      </c>
      <c r="N261" s="277">
        <v>0.25573694151500398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38">
        <v>16673000</v>
      </c>
      <c r="F262" s="981">
        <v>0</v>
      </c>
      <c r="G262" s="987"/>
      <c r="H262" s="981">
        <v>3893000</v>
      </c>
      <c r="I262" s="981">
        <v>12280000</v>
      </c>
      <c r="J262" s="1060"/>
      <c r="K262" s="981">
        <v>500000</v>
      </c>
      <c r="L262" s="981">
        <v>0</v>
      </c>
      <c r="M262" s="981">
        <v>0</v>
      </c>
      <c r="N262" s="989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38">
        <v>16673000</v>
      </c>
      <c r="F263" s="981">
        <v>0</v>
      </c>
      <c r="G263" s="981"/>
      <c r="H263" s="981">
        <v>3893000</v>
      </c>
      <c r="I263" s="981">
        <v>12280000</v>
      </c>
      <c r="J263" s="1060"/>
      <c r="K263" s="981">
        <v>500000</v>
      </c>
      <c r="L263" s="981">
        <v>0</v>
      </c>
      <c r="M263" s="981">
        <v>0</v>
      </c>
      <c r="N263" s="989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38">
        <v>8639934.0800000001</v>
      </c>
      <c r="F264" s="981">
        <v>0</v>
      </c>
      <c r="G264" s="981"/>
      <c r="H264" s="981">
        <v>1964843.26</v>
      </c>
      <c r="I264" s="981">
        <v>6525090.8199999994</v>
      </c>
      <c r="J264" s="1060"/>
      <c r="K264" s="981">
        <v>150000</v>
      </c>
      <c r="L264" s="981">
        <v>0</v>
      </c>
      <c r="M264" s="981">
        <v>0</v>
      </c>
      <c r="N264" s="989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6">
        <v>0.51819912913093025</v>
      </c>
      <c r="F265" s="176">
        <v>0</v>
      </c>
      <c r="G265" s="176"/>
      <c r="H265" s="176">
        <v>0.50471185717955303</v>
      </c>
      <c r="I265" s="176">
        <v>0.53135918729641685</v>
      </c>
      <c r="J265" s="176"/>
      <c r="K265" s="176">
        <v>0.3</v>
      </c>
      <c r="L265" s="176">
        <v>0</v>
      </c>
      <c r="M265" s="176">
        <v>0</v>
      </c>
      <c r="N265" s="276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7">
        <v>0.51819912913093025</v>
      </c>
      <c r="F266" s="177">
        <v>0</v>
      </c>
      <c r="G266" s="177"/>
      <c r="H266" s="177">
        <v>0.50471185717955303</v>
      </c>
      <c r="I266" s="177">
        <v>0.53135918729641685</v>
      </c>
      <c r="J266" s="177"/>
      <c r="K266" s="177">
        <v>0.3</v>
      </c>
      <c r="L266" s="177">
        <v>0</v>
      </c>
      <c r="M266" s="177">
        <v>0</v>
      </c>
      <c r="N266" s="277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38">
        <v>101036000</v>
      </c>
      <c r="F267" s="981">
        <v>1550000</v>
      </c>
      <c r="G267" s="987"/>
      <c r="H267" s="981">
        <v>540000</v>
      </c>
      <c r="I267" s="981">
        <v>87036000</v>
      </c>
      <c r="J267" s="1060"/>
      <c r="K267" s="981">
        <v>8217000</v>
      </c>
      <c r="L267" s="981">
        <v>0</v>
      </c>
      <c r="M267" s="981">
        <v>0</v>
      </c>
      <c r="N267" s="989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38">
        <v>113407485</v>
      </c>
      <c r="F268" s="981">
        <v>1550000</v>
      </c>
      <c r="G268" s="981"/>
      <c r="H268" s="981">
        <v>540000</v>
      </c>
      <c r="I268" s="981">
        <v>99099852</v>
      </c>
      <c r="J268" s="1060"/>
      <c r="K268" s="981">
        <v>8121647</v>
      </c>
      <c r="L268" s="981">
        <v>0</v>
      </c>
      <c r="M268" s="981">
        <v>0</v>
      </c>
      <c r="N268" s="989">
        <v>4095986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38">
        <v>48190514.979999997</v>
      </c>
      <c r="F269" s="981">
        <v>950000</v>
      </c>
      <c r="G269" s="981"/>
      <c r="H269" s="981">
        <v>291552.2</v>
      </c>
      <c r="I269" s="981">
        <v>45051994.029999994</v>
      </c>
      <c r="J269" s="1060"/>
      <c r="K269" s="981">
        <v>4612.5</v>
      </c>
      <c r="L269" s="981">
        <v>0</v>
      </c>
      <c r="M269" s="981">
        <v>0</v>
      </c>
      <c r="N269" s="989">
        <v>1892356.2499999998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6">
        <v>0.47696380478245376</v>
      </c>
      <c r="F270" s="176">
        <v>0.61290322580645162</v>
      </c>
      <c r="G270" s="176"/>
      <c r="H270" s="176">
        <v>0.53991148148148149</v>
      </c>
      <c r="I270" s="176">
        <v>0.51762482225745665</v>
      </c>
      <c r="J270" s="176"/>
      <c r="K270" s="176">
        <v>5.6133625410733842E-4</v>
      </c>
      <c r="L270" s="176">
        <v>0</v>
      </c>
      <c r="M270" s="176">
        <v>0</v>
      </c>
      <c r="N270" s="276">
        <v>0.51241707284050897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7">
        <v>0.42493240177224628</v>
      </c>
      <c r="F271" s="177">
        <v>0.61290322580645162</v>
      </c>
      <c r="G271" s="177"/>
      <c r="H271" s="177">
        <v>0.53991148148148149</v>
      </c>
      <c r="I271" s="177">
        <v>0.45461212222597458</v>
      </c>
      <c r="J271" s="177"/>
      <c r="K271" s="177">
        <v>5.6792667792628765E-4</v>
      </c>
      <c r="L271" s="177">
        <v>0</v>
      </c>
      <c r="M271" s="177">
        <v>0</v>
      </c>
      <c r="N271" s="277">
        <v>0.46200261670816251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38">
        <v>134282000</v>
      </c>
      <c r="F272" s="981">
        <v>2500000</v>
      </c>
      <c r="G272" s="987"/>
      <c r="H272" s="981">
        <v>108660000</v>
      </c>
      <c r="I272" s="981">
        <v>22762000</v>
      </c>
      <c r="J272" s="1060"/>
      <c r="K272" s="981">
        <v>360000</v>
      </c>
      <c r="L272" s="981">
        <v>0</v>
      </c>
      <c r="M272" s="981">
        <v>0</v>
      </c>
      <c r="N272" s="989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38">
        <v>154612000</v>
      </c>
      <c r="F273" s="981">
        <v>3700000</v>
      </c>
      <c r="G273" s="981"/>
      <c r="H273" s="981">
        <v>128660000</v>
      </c>
      <c r="I273" s="981">
        <v>21892000</v>
      </c>
      <c r="J273" s="1060"/>
      <c r="K273" s="981">
        <v>360000</v>
      </c>
      <c r="L273" s="981">
        <v>0</v>
      </c>
      <c r="M273" s="981">
        <v>0</v>
      </c>
      <c r="N273" s="989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38">
        <v>94341649.280000001</v>
      </c>
      <c r="F274" s="981">
        <v>3183914.17</v>
      </c>
      <c r="G274" s="981"/>
      <c r="H274" s="981">
        <v>79765613.409999996</v>
      </c>
      <c r="I274" s="981">
        <v>11392121.700000005</v>
      </c>
      <c r="J274" s="1060"/>
      <c r="K274" s="981">
        <v>0</v>
      </c>
      <c r="L274" s="981">
        <v>0</v>
      </c>
      <c r="M274" s="981">
        <v>0</v>
      </c>
      <c r="N274" s="989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6">
        <v>0.7025636293769828</v>
      </c>
      <c r="F275" s="176">
        <v>1.273565668</v>
      </c>
      <c r="G275" s="176"/>
      <c r="H275" s="176">
        <v>0.73408442306276456</v>
      </c>
      <c r="I275" s="176">
        <v>0.50048860820666041</v>
      </c>
      <c r="J275" s="176"/>
      <c r="K275" s="176">
        <v>0</v>
      </c>
      <c r="L275" s="176">
        <v>0</v>
      </c>
      <c r="M275" s="176">
        <v>0</v>
      </c>
      <c r="N275" s="276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7">
        <v>0.61018322820997073</v>
      </c>
      <c r="F276" s="177">
        <v>0.86051734324324325</v>
      </c>
      <c r="G276" s="177"/>
      <c r="H276" s="177">
        <v>0.61997212350380848</v>
      </c>
      <c r="I276" s="177">
        <v>0.52037829800840507</v>
      </c>
      <c r="J276" s="177"/>
      <c r="K276" s="177">
        <v>0</v>
      </c>
      <c r="L276" s="177">
        <v>0</v>
      </c>
      <c r="M276" s="177">
        <v>0</v>
      </c>
      <c r="N276" s="277">
        <v>0</v>
      </c>
    </row>
    <row r="277" spans="1:14" ht="18.399999999999999" customHeight="1">
      <c r="A277" s="51" t="s">
        <v>736</v>
      </c>
      <c r="B277" s="52" t="s">
        <v>47</v>
      </c>
      <c r="C277" s="53" t="s">
        <v>737</v>
      </c>
      <c r="D277" s="62" t="s">
        <v>41</v>
      </c>
      <c r="E277" s="638">
        <v>71574000</v>
      </c>
      <c r="F277" s="981">
        <v>0</v>
      </c>
      <c r="G277" s="987"/>
      <c r="H277" s="981">
        <v>91000</v>
      </c>
      <c r="I277" s="981">
        <v>67735000</v>
      </c>
      <c r="J277" s="1060"/>
      <c r="K277" s="981">
        <v>1660000</v>
      </c>
      <c r="L277" s="981">
        <v>0</v>
      </c>
      <c r="M277" s="981">
        <v>0</v>
      </c>
      <c r="N277" s="989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38">
        <v>71684000</v>
      </c>
      <c r="F278" s="981">
        <v>0</v>
      </c>
      <c r="G278" s="981"/>
      <c r="H278" s="981">
        <v>91000</v>
      </c>
      <c r="I278" s="981">
        <v>67385000</v>
      </c>
      <c r="J278" s="1060"/>
      <c r="K278" s="981">
        <v>2120000</v>
      </c>
      <c r="L278" s="981">
        <v>0</v>
      </c>
      <c r="M278" s="981">
        <v>0</v>
      </c>
      <c r="N278" s="989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38">
        <v>31224101.199999999</v>
      </c>
      <c r="F279" s="981">
        <v>0</v>
      </c>
      <c r="G279" s="981"/>
      <c r="H279" s="981">
        <v>9857.25</v>
      </c>
      <c r="I279" s="981">
        <v>30157158.349999998</v>
      </c>
      <c r="J279" s="1060"/>
      <c r="K279" s="981">
        <v>50534.55</v>
      </c>
      <c r="L279" s="981">
        <v>0</v>
      </c>
      <c r="M279" s="981">
        <v>0</v>
      </c>
      <c r="N279" s="989">
        <v>1006551.05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6">
        <v>0.43624921340151451</v>
      </c>
      <c r="F280" s="176">
        <v>0</v>
      </c>
      <c r="G280" s="176"/>
      <c r="H280" s="176">
        <v>0.10832142857142857</v>
      </c>
      <c r="I280" s="176">
        <v>0.44522268177456259</v>
      </c>
      <c r="J280" s="176"/>
      <c r="K280" s="176">
        <v>3.0442500000000001E-2</v>
      </c>
      <c r="L280" s="176">
        <v>0</v>
      </c>
      <c r="M280" s="176">
        <v>0</v>
      </c>
      <c r="N280" s="276">
        <v>0.48206467911877399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7">
        <v>0.43557978349422466</v>
      </c>
      <c r="F281" s="177">
        <v>0</v>
      </c>
      <c r="G281" s="177"/>
      <c r="H281" s="177">
        <v>0.10832142857142857</v>
      </c>
      <c r="I281" s="177">
        <v>0.44753518364621203</v>
      </c>
      <c r="J281" s="177"/>
      <c r="K281" s="177">
        <v>2.3837051886792453E-2</v>
      </c>
      <c r="L281" s="177">
        <v>0</v>
      </c>
      <c r="M281" s="177">
        <v>0</v>
      </c>
      <c r="N281" s="277">
        <v>0.48206467911877399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38">
        <v>211289000</v>
      </c>
      <c r="F282" s="981">
        <v>0</v>
      </c>
      <c r="G282" s="987"/>
      <c r="H282" s="981">
        <v>2704000</v>
      </c>
      <c r="I282" s="981">
        <v>193847000</v>
      </c>
      <c r="J282" s="1060"/>
      <c r="K282" s="981">
        <v>14738000</v>
      </c>
      <c r="L282" s="981">
        <v>0</v>
      </c>
      <c r="M282" s="981">
        <v>0</v>
      </c>
      <c r="N282" s="989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38">
        <v>211293770</v>
      </c>
      <c r="F283" s="981">
        <v>0</v>
      </c>
      <c r="G283" s="981"/>
      <c r="H283" s="981">
        <v>2904000</v>
      </c>
      <c r="I283" s="981">
        <v>190280409</v>
      </c>
      <c r="J283" s="1060"/>
      <c r="K283" s="981">
        <v>17747991</v>
      </c>
      <c r="L283" s="981">
        <v>0</v>
      </c>
      <c r="M283" s="981">
        <v>0</v>
      </c>
      <c r="N283" s="989">
        <v>361370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38">
        <v>108628632.25</v>
      </c>
      <c r="F284" s="981">
        <v>0</v>
      </c>
      <c r="G284" s="981"/>
      <c r="H284" s="981">
        <v>1565607.85</v>
      </c>
      <c r="I284" s="981">
        <v>106769750.60000001</v>
      </c>
      <c r="J284" s="1060"/>
      <c r="K284" s="981">
        <v>293273.8</v>
      </c>
      <c r="L284" s="981">
        <v>0</v>
      </c>
      <c r="M284" s="981">
        <v>0</v>
      </c>
      <c r="N284" s="989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6">
        <v>0.5141234624140395</v>
      </c>
      <c r="F285" s="176">
        <v>0</v>
      </c>
      <c r="G285" s="176"/>
      <c r="H285" s="176">
        <v>0.57899698594674565</v>
      </c>
      <c r="I285" s="176">
        <v>0.55079392820110706</v>
      </c>
      <c r="J285" s="176"/>
      <c r="K285" s="176">
        <v>1.9899158637535622E-2</v>
      </c>
      <c r="L285" s="176">
        <v>0</v>
      </c>
      <c r="M285" s="176">
        <v>0</v>
      </c>
      <c r="N285" s="276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7">
        <v>0.51411185597190112</v>
      </c>
      <c r="F286" s="177">
        <v>0</v>
      </c>
      <c r="G286" s="177"/>
      <c r="H286" s="177">
        <v>0.53912116046831959</v>
      </c>
      <c r="I286" s="177">
        <v>0.56111793726489212</v>
      </c>
      <c r="J286" s="177"/>
      <c r="K286" s="177">
        <v>1.6524337881397393E-2</v>
      </c>
      <c r="L286" s="177">
        <v>0</v>
      </c>
      <c r="M286" s="177">
        <v>0</v>
      </c>
      <c r="N286" s="277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38">
        <v>631586000</v>
      </c>
      <c r="F287" s="981">
        <v>0</v>
      </c>
      <c r="G287" s="987"/>
      <c r="H287" s="981">
        <v>16623000</v>
      </c>
      <c r="I287" s="981">
        <v>596927000</v>
      </c>
      <c r="J287" s="1060"/>
      <c r="K287" s="981">
        <v>15823000</v>
      </c>
      <c r="L287" s="981">
        <v>0</v>
      </c>
      <c r="M287" s="981">
        <v>0</v>
      </c>
      <c r="N287" s="989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38">
        <v>636702109</v>
      </c>
      <c r="F288" s="981">
        <v>0</v>
      </c>
      <c r="G288" s="981"/>
      <c r="H288" s="981">
        <v>16623000</v>
      </c>
      <c r="I288" s="981">
        <v>596927000</v>
      </c>
      <c r="J288" s="1060"/>
      <c r="K288" s="981">
        <v>20823000</v>
      </c>
      <c r="L288" s="981">
        <v>0</v>
      </c>
      <c r="M288" s="981">
        <v>0</v>
      </c>
      <c r="N288" s="989">
        <v>2329109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38">
        <v>366467006.09999985</v>
      </c>
      <c r="F289" s="981">
        <v>0</v>
      </c>
      <c r="G289" s="981"/>
      <c r="H289" s="981">
        <v>9773176.7699999996</v>
      </c>
      <c r="I289" s="981">
        <v>347189232.81999987</v>
      </c>
      <c r="J289" s="1060"/>
      <c r="K289" s="981">
        <v>7577212.5199999996</v>
      </c>
      <c r="L289" s="981">
        <v>0</v>
      </c>
      <c r="M289" s="981">
        <v>0</v>
      </c>
      <c r="N289" s="989">
        <v>1927383.99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6">
        <v>0.58023294705709094</v>
      </c>
      <c r="F290" s="176">
        <v>0</v>
      </c>
      <c r="G290" s="176"/>
      <c r="H290" s="176">
        <v>0.58793098538170008</v>
      </c>
      <c r="I290" s="176">
        <v>0.58162762418185121</v>
      </c>
      <c r="J290" s="176"/>
      <c r="K290" s="176">
        <v>0.47887331858686721</v>
      </c>
      <c r="L290" s="176">
        <v>0</v>
      </c>
      <c r="M290" s="176">
        <v>0</v>
      </c>
      <c r="N290" s="276">
        <v>0.87093718481699056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7">
        <v>0.57557058618129986</v>
      </c>
      <c r="F291" s="177">
        <v>0</v>
      </c>
      <c r="G291" s="177"/>
      <c r="H291" s="177">
        <v>0.58793098538170008</v>
      </c>
      <c r="I291" s="177">
        <v>0.58162762418185121</v>
      </c>
      <c r="J291" s="177"/>
      <c r="K291" s="177">
        <v>0.36388668875762376</v>
      </c>
      <c r="L291" s="177">
        <v>0</v>
      </c>
      <c r="M291" s="177">
        <v>0</v>
      </c>
      <c r="N291" s="277">
        <v>0.82751987562625884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38">
        <v>568334000</v>
      </c>
      <c r="F292" s="981">
        <v>76841000</v>
      </c>
      <c r="G292" s="987"/>
      <c r="H292" s="981">
        <v>1365000</v>
      </c>
      <c r="I292" s="981">
        <v>459234000</v>
      </c>
      <c r="J292" s="1060"/>
      <c r="K292" s="981">
        <v>14009000</v>
      </c>
      <c r="L292" s="981">
        <v>0</v>
      </c>
      <c r="M292" s="981">
        <v>0</v>
      </c>
      <c r="N292" s="989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38">
        <v>714600173</v>
      </c>
      <c r="F293" s="981">
        <v>76841000</v>
      </c>
      <c r="G293" s="981"/>
      <c r="H293" s="981">
        <v>1483614</v>
      </c>
      <c r="I293" s="981">
        <v>603299185</v>
      </c>
      <c r="J293" s="1060"/>
      <c r="K293" s="981">
        <v>14407531</v>
      </c>
      <c r="L293" s="981">
        <v>0</v>
      </c>
      <c r="M293" s="981">
        <v>0</v>
      </c>
      <c r="N293" s="989">
        <v>18568843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38">
        <v>356135520.60999984</v>
      </c>
      <c r="F294" s="981">
        <v>46371311.990000002</v>
      </c>
      <c r="G294" s="981"/>
      <c r="H294" s="981">
        <v>702045.34</v>
      </c>
      <c r="I294" s="981">
        <v>302040259.43999988</v>
      </c>
      <c r="J294" s="1060"/>
      <c r="K294" s="981">
        <v>2019709.8900000001</v>
      </c>
      <c r="L294" s="981">
        <v>0</v>
      </c>
      <c r="M294" s="981">
        <v>0</v>
      </c>
      <c r="N294" s="989">
        <v>5002193.95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6">
        <v>0.62663067951239915</v>
      </c>
      <c r="F295" s="176">
        <v>0.60347095938366235</v>
      </c>
      <c r="G295" s="176"/>
      <c r="H295" s="176">
        <v>0.51431893040293042</v>
      </c>
      <c r="I295" s="176">
        <v>0.65770448059159359</v>
      </c>
      <c r="J295" s="176"/>
      <c r="K295" s="176">
        <v>0.14417230994360769</v>
      </c>
      <c r="L295" s="176">
        <v>0</v>
      </c>
      <c r="M295" s="176">
        <v>0</v>
      </c>
      <c r="N295" s="276">
        <v>0.29625075214687596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8">
        <v>0.49837032520561653</v>
      </c>
      <c r="F296" s="177">
        <v>0.60347095938366235</v>
      </c>
      <c r="G296" s="177"/>
      <c r="H296" s="177">
        <v>0.4731994575408428</v>
      </c>
      <c r="I296" s="177">
        <v>0.50064755091621727</v>
      </c>
      <c r="J296" s="177"/>
      <c r="K296" s="177">
        <v>0.14018431679931836</v>
      </c>
      <c r="L296" s="177">
        <v>0</v>
      </c>
      <c r="M296" s="177">
        <v>0</v>
      </c>
      <c r="N296" s="277">
        <v>0.26938640980485429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39">
        <v>252356000</v>
      </c>
      <c r="F297" s="981">
        <v>0</v>
      </c>
      <c r="G297" s="987"/>
      <c r="H297" s="981">
        <v>3928000</v>
      </c>
      <c r="I297" s="981">
        <v>235148000</v>
      </c>
      <c r="J297" s="1060"/>
      <c r="K297" s="981">
        <v>13280000</v>
      </c>
      <c r="L297" s="981">
        <v>0</v>
      </c>
      <c r="M297" s="981">
        <v>0</v>
      </c>
      <c r="N297" s="989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38">
        <v>252356000</v>
      </c>
      <c r="F298" s="981">
        <v>0</v>
      </c>
      <c r="G298" s="981"/>
      <c r="H298" s="981">
        <v>3952660</v>
      </c>
      <c r="I298" s="981">
        <v>235123340</v>
      </c>
      <c r="J298" s="1060"/>
      <c r="K298" s="981">
        <v>13280000</v>
      </c>
      <c r="L298" s="981">
        <v>0</v>
      </c>
      <c r="M298" s="981">
        <v>0</v>
      </c>
      <c r="N298" s="989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38">
        <v>152126532.93000004</v>
      </c>
      <c r="F299" s="981">
        <v>0</v>
      </c>
      <c r="G299" s="981"/>
      <c r="H299" s="981">
        <v>2459596.9</v>
      </c>
      <c r="I299" s="981">
        <v>148235240.35000002</v>
      </c>
      <c r="J299" s="1060"/>
      <c r="K299" s="981">
        <v>1431695.68</v>
      </c>
      <c r="L299" s="981">
        <v>0</v>
      </c>
      <c r="M299" s="981">
        <v>0</v>
      </c>
      <c r="N299" s="989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6">
        <v>0.60282510790312116</v>
      </c>
      <c r="F300" s="176">
        <v>0</v>
      </c>
      <c r="G300" s="176"/>
      <c r="H300" s="176">
        <v>0.62617029022403259</v>
      </c>
      <c r="I300" s="176">
        <v>0.6303912444503037</v>
      </c>
      <c r="J300" s="176"/>
      <c r="K300" s="176">
        <v>0.10780840963855422</v>
      </c>
      <c r="L300" s="176">
        <v>0</v>
      </c>
      <c r="M300" s="176">
        <v>0</v>
      </c>
      <c r="N300" s="276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7">
        <v>0.60282510790312116</v>
      </c>
      <c r="F301" s="177">
        <v>0</v>
      </c>
      <c r="G301" s="177"/>
      <c r="H301" s="177">
        <v>0.62226371607980446</v>
      </c>
      <c r="I301" s="177">
        <v>0.63045736059210467</v>
      </c>
      <c r="J301" s="177"/>
      <c r="K301" s="177">
        <v>0.10780840963855422</v>
      </c>
      <c r="L301" s="177">
        <v>0</v>
      </c>
      <c r="M301" s="177">
        <v>0</v>
      </c>
      <c r="N301" s="277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38">
        <v>65479000</v>
      </c>
      <c r="F302" s="981">
        <v>0</v>
      </c>
      <c r="G302" s="987"/>
      <c r="H302" s="981">
        <v>46000</v>
      </c>
      <c r="I302" s="981">
        <v>63319000</v>
      </c>
      <c r="J302" s="1060"/>
      <c r="K302" s="981">
        <v>2114000</v>
      </c>
      <c r="L302" s="981">
        <v>0</v>
      </c>
      <c r="M302" s="981">
        <v>0</v>
      </c>
      <c r="N302" s="989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38">
        <v>65496364</v>
      </c>
      <c r="F303" s="981">
        <v>0</v>
      </c>
      <c r="G303" s="981"/>
      <c r="H303" s="981">
        <v>166000</v>
      </c>
      <c r="I303" s="981">
        <v>63216364</v>
      </c>
      <c r="J303" s="1060"/>
      <c r="K303" s="981">
        <v>2114000</v>
      </c>
      <c r="L303" s="981">
        <v>0</v>
      </c>
      <c r="M303" s="981">
        <v>0</v>
      </c>
      <c r="N303" s="989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38">
        <v>37650287.510000005</v>
      </c>
      <c r="F304" s="981">
        <v>0</v>
      </c>
      <c r="G304" s="981"/>
      <c r="H304" s="981">
        <v>55863.68</v>
      </c>
      <c r="I304" s="981">
        <v>37149842.650000006</v>
      </c>
      <c r="J304" s="1060"/>
      <c r="K304" s="981">
        <v>444581.18</v>
      </c>
      <c r="L304" s="981">
        <v>0</v>
      </c>
      <c r="M304" s="981">
        <v>0</v>
      </c>
      <c r="N304" s="989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6">
        <v>0.57499790024282604</v>
      </c>
      <c r="F305" s="176">
        <v>0</v>
      </c>
      <c r="G305" s="176"/>
      <c r="H305" s="176">
        <v>1.2144278260869565</v>
      </c>
      <c r="I305" s="176">
        <v>0.58670924446058859</v>
      </c>
      <c r="J305" s="176"/>
      <c r="K305" s="176">
        <v>0.2103033017975402</v>
      </c>
      <c r="L305" s="176">
        <v>0</v>
      </c>
      <c r="M305" s="176">
        <v>0</v>
      </c>
      <c r="N305" s="276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7">
        <v>0.57484546027623773</v>
      </c>
      <c r="F306" s="177">
        <v>0</v>
      </c>
      <c r="G306" s="177"/>
      <c r="H306" s="177">
        <v>0.33652819277108437</v>
      </c>
      <c r="I306" s="177">
        <v>0.58766180620574771</v>
      </c>
      <c r="J306" s="177"/>
      <c r="K306" s="177">
        <v>0.2103033017975402</v>
      </c>
      <c r="L306" s="177">
        <v>0</v>
      </c>
      <c r="M306" s="177">
        <v>0</v>
      </c>
      <c r="N306" s="277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38">
        <v>62256000</v>
      </c>
      <c r="F307" s="981">
        <v>0</v>
      </c>
      <c r="G307" s="987"/>
      <c r="H307" s="981">
        <v>51000</v>
      </c>
      <c r="I307" s="981">
        <v>61205000</v>
      </c>
      <c r="J307" s="1060"/>
      <c r="K307" s="981">
        <v>1000000</v>
      </c>
      <c r="L307" s="981">
        <v>0</v>
      </c>
      <c r="M307" s="981">
        <v>0</v>
      </c>
      <c r="N307" s="989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38">
        <v>66380941.530000001</v>
      </c>
      <c r="F308" s="981">
        <v>0</v>
      </c>
      <c r="G308" s="981"/>
      <c r="H308" s="981">
        <v>76000</v>
      </c>
      <c r="I308" s="981">
        <v>65233960</v>
      </c>
      <c r="J308" s="1060"/>
      <c r="K308" s="981">
        <v>1070981.53</v>
      </c>
      <c r="L308" s="981">
        <v>0</v>
      </c>
      <c r="M308" s="981">
        <v>0</v>
      </c>
      <c r="N308" s="989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38">
        <v>35302018.890000001</v>
      </c>
      <c r="F309" s="981">
        <v>0</v>
      </c>
      <c r="G309" s="981"/>
      <c r="H309" s="981">
        <v>44952.94</v>
      </c>
      <c r="I309" s="981">
        <v>34852356.950000003</v>
      </c>
      <c r="J309" s="1060"/>
      <c r="K309" s="981">
        <v>404709</v>
      </c>
      <c r="L309" s="981">
        <v>0</v>
      </c>
      <c r="M309" s="981">
        <v>0</v>
      </c>
      <c r="N309" s="989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6">
        <v>0.56704605001927522</v>
      </c>
      <c r="F310" s="176">
        <v>0</v>
      </c>
      <c r="G310" s="176"/>
      <c r="H310" s="176">
        <v>0.88143019607843143</v>
      </c>
      <c r="I310" s="176">
        <v>0.56943643411485989</v>
      </c>
      <c r="J310" s="176"/>
      <c r="K310" s="176">
        <v>0.40470899999999999</v>
      </c>
      <c r="L310" s="176">
        <v>0</v>
      </c>
      <c r="M310" s="176">
        <v>0</v>
      </c>
      <c r="N310" s="276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7">
        <v>0.53180955371122163</v>
      </c>
      <c r="F311" s="177">
        <v>0</v>
      </c>
      <c r="G311" s="177"/>
      <c r="H311" s="177">
        <v>0.59148605263157894</v>
      </c>
      <c r="I311" s="177">
        <v>0.53426707423556696</v>
      </c>
      <c r="J311" s="177"/>
      <c r="K311" s="177">
        <v>0.37788606867944768</v>
      </c>
      <c r="L311" s="177">
        <v>0</v>
      </c>
      <c r="M311" s="177">
        <v>0</v>
      </c>
      <c r="N311" s="277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38">
        <v>99153000</v>
      </c>
      <c r="F312" s="981">
        <v>5000000</v>
      </c>
      <c r="G312" s="987"/>
      <c r="H312" s="981">
        <v>275000</v>
      </c>
      <c r="I312" s="981">
        <v>22360000</v>
      </c>
      <c r="J312" s="1060"/>
      <c r="K312" s="981">
        <v>0</v>
      </c>
      <c r="L312" s="981">
        <v>0</v>
      </c>
      <c r="M312" s="981">
        <v>0</v>
      </c>
      <c r="N312" s="989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38">
        <v>104242486</v>
      </c>
      <c r="F313" s="981">
        <v>5000000</v>
      </c>
      <c r="G313" s="981"/>
      <c r="H313" s="981">
        <v>275000</v>
      </c>
      <c r="I313" s="981">
        <v>22110000</v>
      </c>
      <c r="J313" s="1060"/>
      <c r="K313" s="981">
        <v>0</v>
      </c>
      <c r="L313" s="981">
        <v>0</v>
      </c>
      <c r="M313" s="981">
        <v>0</v>
      </c>
      <c r="N313" s="989">
        <v>76857486</v>
      </c>
    </row>
    <row r="314" spans="1:14" ht="18.399999999999999" customHeight="1">
      <c r="A314" s="56"/>
      <c r="B314" s="52"/>
      <c r="C314" s="53"/>
      <c r="D314" s="62" t="s">
        <v>43</v>
      </c>
      <c r="E314" s="638">
        <v>61299588.229999989</v>
      </c>
      <c r="F314" s="981">
        <v>3000000</v>
      </c>
      <c r="G314" s="981"/>
      <c r="H314" s="981">
        <v>68237.45</v>
      </c>
      <c r="I314" s="981">
        <v>9616285.6700000018</v>
      </c>
      <c r="J314" s="1060"/>
      <c r="K314" s="981">
        <v>0</v>
      </c>
      <c r="L314" s="981">
        <v>0</v>
      </c>
      <c r="M314" s="981">
        <v>0</v>
      </c>
      <c r="N314" s="989">
        <v>48615065.109999985</v>
      </c>
    </row>
    <row r="315" spans="1:14" ht="18.399999999999999" customHeight="1">
      <c r="A315" s="56"/>
      <c r="B315" s="52"/>
      <c r="C315" s="53"/>
      <c r="D315" s="62" t="s">
        <v>44</v>
      </c>
      <c r="E315" s="176">
        <v>0.6182323099654069</v>
      </c>
      <c r="F315" s="176">
        <v>0.6</v>
      </c>
      <c r="G315" s="176"/>
      <c r="H315" s="176">
        <v>0.24813618181818181</v>
      </c>
      <c r="I315" s="176">
        <v>0.43006644320214676</v>
      </c>
      <c r="J315" s="176"/>
      <c r="K315" s="176">
        <v>0</v>
      </c>
      <c r="L315" s="176">
        <v>0</v>
      </c>
      <c r="M315" s="176">
        <v>0</v>
      </c>
      <c r="N315" s="276">
        <v>0.67975985220503909</v>
      </c>
    </row>
    <row r="316" spans="1:14" ht="18.399999999999999" customHeight="1">
      <c r="A316" s="58"/>
      <c r="B316" s="59"/>
      <c r="C316" s="60"/>
      <c r="D316" s="64" t="s">
        <v>45</v>
      </c>
      <c r="E316" s="177">
        <v>0.58804802707794201</v>
      </c>
      <c r="F316" s="177">
        <v>0.6</v>
      </c>
      <c r="G316" s="177"/>
      <c r="H316" s="177">
        <v>0.24813618181818181</v>
      </c>
      <c r="I316" s="177">
        <v>0.43492924785165094</v>
      </c>
      <c r="J316" s="177"/>
      <c r="K316" s="177">
        <v>0</v>
      </c>
      <c r="L316" s="177">
        <v>0</v>
      </c>
      <c r="M316" s="177">
        <v>0</v>
      </c>
      <c r="N316" s="277">
        <v>0.63253519780753675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38">
        <v>31033000</v>
      </c>
      <c r="F317" s="981">
        <v>9900000</v>
      </c>
      <c r="G317" s="987"/>
      <c r="H317" s="981">
        <v>24000</v>
      </c>
      <c r="I317" s="981">
        <v>18759000</v>
      </c>
      <c r="J317" s="1060"/>
      <c r="K317" s="981">
        <v>0</v>
      </c>
      <c r="L317" s="981">
        <v>0</v>
      </c>
      <c r="M317" s="981">
        <v>0</v>
      </c>
      <c r="N317" s="989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38">
        <v>39615547</v>
      </c>
      <c r="F318" s="981">
        <v>9900000</v>
      </c>
      <c r="G318" s="981"/>
      <c r="H318" s="981">
        <v>18770</v>
      </c>
      <c r="I318" s="981">
        <v>27314394</v>
      </c>
      <c r="J318" s="1060"/>
      <c r="K318" s="981">
        <v>32383</v>
      </c>
      <c r="L318" s="981">
        <v>0</v>
      </c>
      <c r="M318" s="981">
        <v>0</v>
      </c>
      <c r="N318" s="989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38">
        <v>19759655.959999997</v>
      </c>
      <c r="F319" s="981">
        <v>9525000</v>
      </c>
      <c r="G319" s="981"/>
      <c r="H319" s="981">
        <v>3437.51</v>
      </c>
      <c r="I319" s="981">
        <v>10195249.65</v>
      </c>
      <c r="J319" s="1060"/>
      <c r="K319" s="981">
        <v>28497.06</v>
      </c>
      <c r="L319" s="981">
        <v>0</v>
      </c>
      <c r="M319" s="981">
        <v>0</v>
      </c>
      <c r="N319" s="989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76">
        <v>0.63673044694357606</v>
      </c>
      <c r="F320" s="176">
        <v>0.96212121212121215</v>
      </c>
      <c r="G320" s="176"/>
      <c r="H320" s="176">
        <v>0.14322958333333335</v>
      </c>
      <c r="I320" s="176">
        <v>0.54348577482808258</v>
      </c>
      <c r="J320" s="176"/>
      <c r="K320" s="176">
        <v>0</v>
      </c>
      <c r="L320" s="176">
        <v>0</v>
      </c>
      <c r="M320" s="176">
        <v>0</v>
      </c>
      <c r="N320" s="276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77">
        <v>0.49878538746416901</v>
      </c>
      <c r="F321" s="177">
        <v>0.96212121212121215</v>
      </c>
      <c r="G321" s="177"/>
      <c r="H321" s="177">
        <v>0.1831385189131593</v>
      </c>
      <c r="I321" s="177">
        <v>0.37325556810815574</v>
      </c>
      <c r="J321" s="177"/>
      <c r="K321" s="177">
        <v>0.88000061760800419</v>
      </c>
      <c r="L321" s="177">
        <v>0</v>
      </c>
      <c r="M321" s="177">
        <v>0</v>
      </c>
      <c r="N321" s="277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38">
        <v>166515000</v>
      </c>
      <c r="F322" s="981">
        <v>0</v>
      </c>
      <c r="G322" s="987"/>
      <c r="H322" s="981">
        <v>457000</v>
      </c>
      <c r="I322" s="981">
        <v>155002000</v>
      </c>
      <c r="J322" s="1060"/>
      <c r="K322" s="981">
        <v>8346000</v>
      </c>
      <c r="L322" s="981">
        <v>0</v>
      </c>
      <c r="M322" s="981">
        <v>0</v>
      </c>
      <c r="N322" s="989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38">
        <v>170796411</v>
      </c>
      <c r="F323" s="981">
        <v>0</v>
      </c>
      <c r="G323" s="981"/>
      <c r="H323" s="981">
        <v>475000</v>
      </c>
      <c r="I323" s="981">
        <v>155589448</v>
      </c>
      <c r="J323" s="1060"/>
      <c r="K323" s="981">
        <v>11900000</v>
      </c>
      <c r="L323" s="981">
        <v>0</v>
      </c>
      <c r="M323" s="981">
        <v>0</v>
      </c>
      <c r="N323" s="989">
        <v>2831963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38">
        <v>84959730.729999959</v>
      </c>
      <c r="F324" s="981">
        <v>0</v>
      </c>
      <c r="G324" s="981"/>
      <c r="H324" s="981">
        <v>246744.97</v>
      </c>
      <c r="I324" s="981">
        <v>83878216.979999959</v>
      </c>
      <c r="J324" s="1060"/>
      <c r="K324" s="981">
        <v>425612.18000000005</v>
      </c>
      <c r="L324" s="981">
        <v>0</v>
      </c>
      <c r="M324" s="981">
        <v>0</v>
      </c>
      <c r="N324" s="989">
        <v>409156.60000000009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6">
        <v>0.51022268702519269</v>
      </c>
      <c r="F325" s="176">
        <v>0</v>
      </c>
      <c r="G325" s="176"/>
      <c r="H325" s="176">
        <v>0.53992334792122543</v>
      </c>
      <c r="I325" s="176">
        <v>0.5411428044799419</v>
      </c>
      <c r="J325" s="176"/>
      <c r="K325" s="176">
        <v>5.0995947759405712E-2</v>
      </c>
      <c r="L325" s="176">
        <v>0</v>
      </c>
      <c r="M325" s="176">
        <v>0</v>
      </c>
      <c r="N325" s="276">
        <v>0.15098029520295206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8">
        <v>0.49743276356082189</v>
      </c>
      <c r="F326" s="177">
        <v>0</v>
      </c>
      <c r="G326" s="177"/>
      <c r="H326" s="177">
        <v>0.51946309473684216</v>
      </c>
      <c r="I326" s="177">
        <v>0.53909965012537331</v>
      </c>
      <c r="J326" s="177"/>
      <c r="K326" s="177">
        <v>3.5765729411764709E-2</v>
      </c>
      <c r="L326" s="177">
        <v>0</v>
      </c>
      <c r="M326" s="177">
        <v>0</v>
      </c>
      <c r="N326" s="277">
        <v>0.14447808816711238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39">
        <v>34947000</v>
      </c>
      <c r="F327" s="981">
        <v>0</v>
      </c>
      <c r="G327" s="987"/>
      <c r="H327" s="981">
        <v>63000</v>
      </c>
      <c r="I327" s="981">
        <v>33884000</v>
      </c>
      <c r="J327" s="1060"/>
      <c r="K327" s="981">
        <v>1000000</v>
      </c>
      <c r="L327" s="981">
        <v>0</v>
      </c>
      <c r="M327" s="981">
        <v>0</v>
      </c>
      <c r="N327" s="989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38">
        <v>34947000</v>
      </c>
      <c r="F328" s="981">
        <v>0</v>
      </c>
      <c r="G328" s="981"/>
      <c r="H328" s="981">
        <v>63000</v>
      </c>
      <c r="I328" s="981">
        <v>33884000</v>
      </c>
      <c r="J328" s="1060"/>
      <c r="K328" s="981">
        <v>1000000</v>
      </c>
      <c r="L328" s="981">
        <v>0</v>
      </c>
      <c r="M328" s="981">
        <v>0</v>
      </c>
      <c r="N328" s="989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38">
        <v>19435257.34</v>
      </c>
      <c r="F329" s="981">
        <v>0</v>
      </c>
      <c r="G329" s="981"/>
      <c r="H329" s="981">
        <v>25519.360000000001</v>
      </c>
      <c r="I329" s="981">
        <v>19409737.98</v>
      </c>
      <c r="J329" s="1060"/>
      <c r="K329" s="981">
        <v>0</v>
      </c>
      <c r="L329" s="981">
        <v>0</v>
      </c>
      <c r="M329" s="981">
        <v>0</v>
      </c>
      <c r="N329" s="989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6">
        <v>0.55613521446762237</v>
      </c>
      <c r="F330" s="176">
        <v>0</v>
      </c>
      <c r="G330" s="176"/>
      <c r="H330" s="176">
        <v>0.40506920634920635</v>
      </c>
      <c r="I330" s="176">
        <v>0.57282900424979344</v>
      </c>
      <c r="J330" s="176"/>
      <c r="K330" s="176">
        <v>0</v>
      </c>
      <c r="L330" s="176">
        <v>0</v>
      </c>
      <c r="M330" s="176">
        <v>0</v>
      </c>
      <c r="N330" s="276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7">
        <v>0.55613521446762237</v>
      </c>
      <c r="F331" s="177">
        <v>0</v>
      </c>
      <c r="G331" s="177"/>
      <c r="H331" s="177">
        <v>0.40506920634920635</v>
      </c>
      <c r="I331" s="177">
        <v>0.57282900424979344</v>
      </c>
      <c r="J331" s="177"/>
      <c r="K331" s="177">
        <v>0</v>
      </c>
      <c r="L331" s="177">
        <v>0</v>
      </c>
      <c r="M331" s="177">
        <v>0</v>
      </c>
      <c r="N331" s="277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38">
        <v>14663000</v>
      </c>
      <c r="F332" s="981">
        <v>0</v>
      </c>
      <c r="G332" s="987"/>
      <c r="H332" s="981">
        <v>25000</v>
      </c>
      <c r="I332" s="981">
        <v>14638000</v>
      </c>
      <c r="J332" s="1060"/>
      <c r="K332" s="981">
        <v>0</v>
      </c>
      <c r="L332" s="981">
        <v>0</v>
      </c>
      <c r="M332" s="981">
        <v>0</v>
      </c>
      <c r="N332" s="989">
        <v>0</v>
      </c>
    </row>
    <row r="333" spans="1:14" ht="18.399999999999999" customHeight="1">
      <c r="A333" s="56"/>
      <c r="B333" s="52"/>
      <c r="C333" s="53"/>
      <c r="D333" s="62" t="s">
        <v>42</v>
      </c>
      <c r="E333" s="638">
        <v>15295616</v>
      </c>
      <c r="F333" s="981">
        <v>0</v>
      </c>
      <c r="G333" s="981"/>
      <c r="H333" s="981">
        <v>45000</v>
      </c>
      <c r="I333" s="981">
        <v>15080000</v>
      </c>
      <c r="J333" s="1060"/>
      <c r="K333" s="981">
        <v>69000</v>
      </c>
      <c r="L333" s="981">
        <v>0</v>
      </c>
      <c r="M333" s="981">
        <v>0</v>
      </c>
      <c r="N333" s="989">
        <v>101616</v>
      </c>
    </row>
    <row r="334" spans="1:14" ht="18.399999999999999" customHeight="1">
      <c r="A334" s="56"/>
      <c r="B334" s="52"/>
      <c r="C334" s="53"/>
      <c r="D334" s="62" t="s">
        <v>43</v>
      </c>
      <c r="E334" s="638">
        <v>8340671.5200000005</v>
      </c>
      <c r="F334" s="981">
        <v>0</v>
      </c>
      <c r="G334" s="981"/>
      <c r="H334" s="981">
        <v>26442.06</v>
      </c>
      <c r="I334" s="981">
        <v>8229971.9800000004</v>
      </c>
      <c r="J334" s="1060"/>
      <c r="K334" s="981">
        <v>68700</v>
      </c>
      <c r="L334" s="981">
        <v>0</v>
      </c>
      <c r="M334" s="981">
        <v>0</v>
      </c>
      <c r="N334" s="989">
        <v>15557.48</v>
      </c>
    </row>
    <row r="335" spans="1:14" ht="18.399999999999999" customHeight="1">
      <c r="A335" s="56"/>
      <c r="B335" s="52"/>
      <c r="C335" s="53"/>
      <c r="D335" s="62" t="s">
        <v>44</v>
      </c>
      <c r="E335" s="176">
        <v>0.56882435517970409</v>
      </c>
      <c r="F335" s="176">
        <v>0</v>
      </c>
      <c r="G335" s="176"/>
      <c r="H335" s="176">
        <v>1.0576824</v>
      </c>
      <c r="I335" s="176">
        <v>0.56223336384752021</v>
      </c>
      <c r="J335" s="176"/>
      <c r="K335" s="176">
        <v>0</v>
      </c>
      <c r="L335" s="176">
        <v>0</v>
      </c>
      <c r="M335" s="176">
        <v>0</v>
      </c>
      <c r="N335" s="276">
        <v>0</v>
      </c>
    </row>
    <row r="336" spans="1:14" ht="18.399999999999999" customHeight="1">
      <c r="A336" s="58"/>
      <c r="B336" s="59"/>
      <c r="C336" s="60"/>
      <c r="D336" s="65" t="s">
        <v>45</v>
      </c>
      <c r="E336" s="177">
        <v>0.54529817694168059</v>
      </c>
      <c r="F336" s="177">
        <v>0</v>
      </c>
      <c r="G336" s="177"/>
      <c r="H336" s="177">
        <v>0.58760133333333331</v>
      </c>
      <c r="I336" s="177">
        <v>0.54575411007957564</v>
      </c>
      <c r="J336" s="177"/>
      <c r="K336" s="177">
        <v>0.9956521739130435</v>
      </c>
      <c r="L336" s="177">
        <v>0</v>
      </c>
      <c r="M336" s="177">
        <v>0</v>
      </c>
      <c r="N336" s="277">
        <v>0.15310069280428279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38">
        <v>91832000</v>
      </c>
      <c r="F337" s="981">
        <v>87460000</v>
      </c>
      <c r="G337" s="987"/>
      <c r="H337" s="981">
        <v>0</v>
      </c>
      <c r="I337" s="981">
        <v>5000</v>
      </c>
      <c r="J337" s="1060"/>
      <c r="K337" s="981">
        <v>4367000</v>
      </c>
      <c r="L337" s="981">
        <v>0</v>
      </c>
      <c r="M337" s="981">
        <v>0</v>
      </c>
      <c r="N337" s="989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38">
        <v>91832000</v>
      </c>
      <c r="F338" s="981">
        <v>87070300</v>
      </c>
      <c r="G338" s="981"/>
      <c r="H338" s="981">
        <v>0</v>
      </c>
      <c r="I338" s="981">
        <v>5000</v>
      </c>
      <c r="J338" s="1060"/>
      <c r="K338" s="981">
        <v>4756700</v>
      </c>
      <c r="L338" s="981">
        <v>0</v>
      </c>
      <c r="M338" s="981">
        <v>0</v>
      </c>
      <c r="N338" s="989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38">
        <v>53840000</v>
      </c>
      <c r="F339" s="981">
        <v>51450300</v>
      </c>
      <c r="G339" s="981"/>
      <c r="H339" s="981">
        <v>0</v>
      </c>
      <c r="I339" s="981">
        <v>0</v>
      </c>
      <c r="J339" s="1060"/>
      <c r="K339" s="981">
        <v>2389700</v>
      </c>
      <c r="L339" s="981">
        <v>0</v>
      </c>
      <c r="M339" s="981">
        <v>0</v>
      </c>
      <c r="N339" s="989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6">
        <v>0.58628800418154892</v>
      </c>
      <c r="F340" s="176">
        <v>0.5882723530756917</v>
      </c>
      <c r="G340" s="176"/>
      <c r="H340" s="176">
        <v>0</v>
      </c>
      <c r="I340" s="176">
        <v>0</v>
      </c>
      <c r="J340" s="176"/>
      <c r="K340" s="176">
        <v>0.54721776963590563</v>
      </c>
      <c r="L340" s="176">
        <v>0</v>
      </c>
      <c r="M340" s="176">
        <v>0</v>
      </c>
      <c r="N340" s="276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7">
        <v>0.58628800418154892</v>
      </c>
      <c r="F341" s="177">
        <v>0.59090527998640174</v>
      </c>
      <c r="G341" s="177"/>
      <c r="H341" s="177">
        <v>0</v>
      </c>
      <c r="I341" s="177">
        <v>0</v>
      </c>
      <c r="J341" s="177"/>
      <c r="K341" s="177">
        <v>0.50238610801606154</v>
      </c>
      <c r="L341" s="177">
        <v>0</v>
      </c>
      <c r="M341" s="177">
        <v>0</v>
      </c>
      <c r="N341" s="277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38">
        <v>21742000</v>
      </c>
      <c r="F342" s="981">
        <v>0</v>
      </c>
      <c r="G342" s="987"/>
      <c r="H342" s="981">
        <v>154000</v>
      </c>
      <c r="I342" s="981">
        <v>19325000</v>
      </c>
      <c r="J342" s="1060"/>
      <c r="K342" s="981">
        <v>2258000</v>
      </c>
      <c r="L342" s="981">
        <v>0</v>
      </c>
      <c r="M342" s="981">
        <v>0</v>
      </c>
      <c r="N342" s="989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38">
        <v>21742000</v>
      </c>
      <c r="F343" s="981">
        <v>0</v>
      </c>
      <c r="G343" s="981"/>
      <c r="H343" s="981">
        <v>133230</v>
      </c>
      <c r="I343" s="981">
        <v>19366260</v>
      </c>
      <c r="J343" s="1060"/>
      <c r="K343" s="981">
        <v>2237510</v>
      </c>
      <c r="L343" s="981">
        <v>0</v>
      </c>
      <c r="M343" s="981">
        <v>0</v>
      </c>
      <c r="N343" s="989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38">
        <v>11093320.359999999</v>
      </c>
      <c r="F344" s="981">
        <v>0</v>
      </c>
      <c r="G344" s="981"/>
      <c r="H344" s="981">
        <v>104705.17</v>
      </c>
      <c r="I344" s="981">
        <v>10440199.74</v>
      </c>
      <c r="J344" s="1060"/>
      <c r="K344" s="981">
        <v>548415.44999999995</v>
      </c>
      <c r="L344" s="981">
        <v>0</v>
      </c>
      <c r="M344" s="981">
        <v>0</v>
      </c>
      <c r="N344" s="989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6">
        <v>0.51022538680894114</v>
      </c>
      <c r="F345" s="176">
        <v>0</v>
      </c>
      <c r="G345" s="176"/>
      <c r="H345" s="176">
        <v>0.67990370129870126</v>
      </c>
      <c r="I345" s="176">
        <v>0.54024319482535577</v>
      </c>
      <c r="J345" s="176"/>
      <c r="K345" s="176">
        <v>0.24287663861824621</v>
      </c>
      <c r="L345" s="176">
        <v>0</v>
      </c>
      <c r="M345" s="176">
        <v>0</v>
      </c>
      <c r="N345" s="276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7">
        <v>0.51022538680894114</v>
      </c>
      <c r="F346" s="177">
        <v>0</v>
      </c>
      <c r="G346" s="177"/>
      <c r="H346" s="177">
        <v>0.78589784583051869</v>
      </c>
      <c r="I346" s="177">
        <v>0.53909220159184068</v>
      </c>
      <c r="J346" s="177"/>
      <c r="K346" s="177">
        <v>0.24510078167248411</v>
      </c>
      <c r="L346" s="177">
        <v>0</v>
      </c>
      <c r="M346" s="177">
        <v>0</v>
      </c>
      <c r="N346" s="277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38">
        <v>24221000</v>
      </c>
      <c r="F347" s="981">
        <v>0</v>
      </c>
      <c r="G347" s="987"/>
      <c r="H347" s="981">
        <v>103000</v>
      </c>
      <c r="I347" s="981">
        <v>21959000</v>
      </c>
      <c r="J347" s="1060"/>
      <c r="K347" s="981">
        <v>1650000</v>
      </c>
      <c r="L347" s="981">
        <v>0</v>
      </c>
      <c r="M347" s="981">
        <v>0</v>
      </c>
      <c r="N347" s="989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38">
        <v>24399736</v>
      </c>
      <c r="F348" s="981">
        <v>0</v>
      </c>
      <c r="G348" s="981"/>
      <c r="H348" s="981">
        <v>108000</v>
      </c>
      <c r="I348" s="981">
        <v>21812736</v>
      </c>
      <c r="J348" s="1060"/>
      <c r="K348" s="981">
        <v>1970000</v>
      </c>
      <c r="L348" s="981">
        <v>0</v>
      </c>
      <c r="M348" s="981">
        <v>0</v>
      </c>
      <c r="N348" s="989">
        <v>509000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38">
        <v>10018402.460000001</v>
      </c>
      <c r="F349" s="981">
        <v>0</v>
      </c>
      <c r="G349" s="981"/>
      <c r="H349" s="981">
        <v>21965.21</v>
      </c>
      <c r="I349" s="981">
        <v>9941544.5600000005</v>
      </c>
      <c r="J349" s="1060"/>
      <c r="K349" s="981">
        <v>0</v>
      </c>
      <c r="L349" s="981">
        <v>0</v>
      </c>
      <c r="M349" s="981">
        <v>0</v>
      </c>
      <c r="N349" s="989">
        <v>54892.69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6">
        <v>0.41362464225259077</v>
      </c>
      <c r="F350" s="176">
        <v>0</v>
      </c>
      <c r="G350" s="176"/>
      <c r="H350" s="176">
        <v>0.21325446601941747</v>
      </c>
      <c r="I350" s="176">
        <v>0.45273211712737377</v>
      </c>
      <c r="J350" s="176"/>
      <c r="K350" s="176">
        <v>0</v>
      </c>
      <c r="L350" s="176">
        <v>0</v>
      </c>
      <c r="M350" s="176">
        <v>0</v>
      </c>
      <c r="N350" s="276">
        <v>0.10784418467583498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7">
        <v>0.41059470725420966</v>
      </c>
      <c r="F351" s="177">
        <v>0</v>
      </c>
      <c r="G351" s="177"/>
      <c r="H351" s="177">
        <v>0.20338157407407406</v>
      </c>
      <c r="I351" s="177">
        <v>0.45576788533084528</v>
      </c>
      <c r="J351" s="177"/>
      <c r="K351" s="177">
        <v>0</v>
      </c>
      <c r="L351" s="177">
        <v>0</v>
      </c>
      <c r="M351" s="177">
        <v>0</v>
      </c>
      <c r="N351" s="277">
        <v>0.10784418467583498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38">
        <v>45712000</v>
      </c>
      <c r="F352" s="981">
        <v>0</v>
      </c>
      <c r="G352" s="987"/>
      <c r="H352" s="981">
        <v>60000</v>
      </c>
      <c r="I352" s="981">
        <v>37941000</v>
      </c>
      <c r="J352" s="1060"/>
      <c r="K352" s="981">
        <v>736000</v>
      </c>
      <c r="L352" s="981">
        <v>0</v>
      </c>
      <c r="M352" s="981">
        <v>0</v>
      </c>
      <c r="N352" s="989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38">
        <v>45714812</v>
      </c>
      <c r="F353" s="981">
        <v>0</v>
      </c>
      <c r="G353" s="981"/>
      <c r="H353" s="981">
        <v>60000</v>
      </c>
      <c r="I353" s="981">
        <v>37941000</v>
      </c>
      <c r="J353" s="1060"/>
      <c r="K353" s="981">
        <v>736000</v>
      </c>
      <c r="L353" s="981">
        <v>0</v>
      </c>
      <c r="M353" s="981">
        <v>0</v>
      </c>
      <c r="N353" s="989">
        <v>6977812.0000000009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38">
        <v>23854077.310000002</v>
      </c>
      <c r="F354" s="981">
        <v>0</v>
      </c>
      <c r="G354" s="981"/>
      <c r="H354" s="981">
        <v>21084.18</v>
      </c>
      <c r="I354" s="981">
        <v>21249434.220000003</v>
      </c>
      <c r="J354" s="1060"/>
      <c r="K354" s="981">
        <v>0</v>
      </c>
      <c r="L354" s="981">
        <v>0</v>
      </c>
      <c r="M354" s="981">
        <v>0</v>
      </c>
      <c r="N354" s="989">
        <v>2583558.9099999997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6">
        <v>0.52183403285789298</v>
      </c>
      <c r="F355" s="176">
        <v>0</v>
      </c>
      <c r="G355" s="176"/>
      <c r="H355" s="176">
        <v>0.35140300000000002</v>
      </c>
      <c r="I355" s="176">
        <v>0.56006521230331308</v>
      </c>
      <c r="J355" s="176"/>
      <c r="K355" s="176">
        <v>0</v>
      </c>
      <c r="L355" s="176">
        <v>0</v>
      </c>
      <c r="M355" s="176">
        <v>0</v>
      </c>
      <c r="N355" s="276">
        <v>0.37040271111111106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8">
        <v>0.52180193391148588</v>
      </c>
      <c r="F356" s="177">
        <v>0</v>
      </c>
      <c r="G356" s="177"/>
      <c r="H356" s="177">
        <v>0.35140300000000002</v>
      </c>
      <c r="I356" s="177">
        <v>0.56006521230331308</v>
      </c>
      <c r="J356" s="177"/>
      <c r="K356" s="177">
        <v>0</v>
      </c>
      <c r="L356" s="177">
        <v>0</v>
      </c>
      <c r="M356" s="177">
        <v>0</v>
      </c>
      <c r="N356" s="277">
        <v>0.37025344190987081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39">
        <v>18892018000</v>
      </c>
      <c r="F357" s="981">
        <v>18589773000</v>
      </c>
      <c r="G357" s="987"/>
      <c r="H357" s="981">
        <v>292673000</v>
      </c>
      <c r="I357" s="981">
        <v>9572000</v>
      </c>
      <c r="J357" s="1060"/>
      <c r="K357" s="981">
        <v>0</v>
      </c>
      <c r="L357" s="981">
        <v>0</v>
      </c>
      <c r="M357" s="981">
        <v>0</v>
      </c>
      <c r="N357" s="989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38">
        <v>18892018800</v>
      </c>
      <c r="F358" s="981">
        <v>18589773000</v>
      </c>
      <c r="G358" s="981"/>
      <c r="H358" s="981">
        <v>292673800</v>
      </c>
      <c r="I358" s="981">
        <v>9572000</v>
      </c>
      <c r="J358" s="1060"/>
      <c r="K358" s="981">
        <v>0</v>
      </c>
      <c r="L358" s="981">
        <v>0</v>
      </c>
      <c r="M358" s="981">
        <v>0</v>
      </c>
      <c r="N358" s="989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38">
        <v>10785000800</v>
      </c>
      <c r="F359" s="981">
        <v>10618341794.33</v>
      </c>
      <c r="G359" s="981"/>
      <c r="H359" s="981">
        <v>161249777.66999999</v>
      </c>
      <c r="I359" s="981">
        <v>5409228</v>
      </c>
      <c r="J359" s="1060"/>
      <c r="K359" s="981">
        <v>0</v>
      </c>
      <c r="L359" s="981">
        <v>0</v>
      </c>
      <c r="M359" s="981">
        <v>0</v>
      </c>
      <c r="N359" s="989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6">
        <v>0.57087605993176593</v>
      </c>
      <c r="F360" s="176">
        <v>0.57119265492537219</v>
      </c>
      <c r="G360" s="176"/>
      <c r="H360" s="176">
        <v>0.55095542694406385</v>
      </c>
      <c r="I360" s="176">
        <v>0.56510948600083577</v>
      </c>
      <c r="J360" s="176"/>
      <c r="K360" s="176">
        <v>0</v>
      </c>
      <c r="L360" s="176">
        <v>0</v>
      </c>
      <c r="M360" s="176">
        <v>0</v>
      </c>
      <c r="N360" s="276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7">
        <v>0.57087603575749146</v>
      </c>
      <c r="F361" s="177">
        <v>0.57119265492537219</v>
      </c>
      <c r="G361" s="177"/>
      <c r="H361" s="177">
        <v>0.55095392095226836</v>
      </c>
      <c r="I361" s="177">
        <v>0.56510948600083577</v>
      </c>
      <c r="J361" s="177"/>
      <c r="K361" s="177">
        <v>0</v>
      </c>
      <c r="L361" s="177">
        <v>0</v>
      </c>
      <c r="M361" s="177">
        <v>0</v>
      </c>
      <c r="N361" s="277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38">
        <v>67636471000</v>
      </c>
      <c r="F362" s="981">
        <v>60864312000</v>
      </c>
      <c r="G362" s="987"/>
      <c r="H362" s="981">
        <v>2822075000</v>
      </c>
      <c r="I362" s="981">
        <v>3950084000</v>
      </c>
      <c r="J362" s="1060"/>
      <c r="K362" s="981">
        <v>0</v>
      </c>
      <c r="L362" s="981">
        <v>0</v>
      </c>
      <c r="M362" s="981">
        <v>0</v>
      </c>
      <c r="N362" s="989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38">
        <v>68979597950</v>
      </c>
      <c r="F363" s="981">
        <v>60865654000</v>
      </c>
      <c r="G363" s="981"/>
      <c r="H363" s="981">
        <v>4163859950</v>
      </c>
      <c r="I363" s="981">
        <v>3950084000</v>
      </c>
      <c r="J363" s="1060"/>
      <c r="K363" s="981">
        <v>0</v>
      </c>
      <c r="L363" s="981">
        <v>0</v>
      </c>
      <c r="M363" s="981">
        <v>0</v>
      </c>
      <c r="N363" s="989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38">
        <v>18438755673.34</v>
      </c>
      <c r="F364" s="981">
        <v>14211655971.24</v>
      </c>
      <c r="G364" s="981"/>
      <c r="H364" s="981">
        <v>2098485553.3400002</v>
      </c>
      <c r="I364" s="981">
        <v>2128614148.76</v>
      </c>
      <c r="J364" s="1060"/>
      <c r="K364" s="981">
        <v>0</v>
      </c>
      <c r="L364" s="981">
        <v>0</v>
      </c>
      <c r="M364" s="981">
        <v>0</v>
      </c>
      <c r="N364" s="989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6">
        <v>0.27261557855879265</v>
      </c>
      <c r="F365" s="176">
        <v>0.23349735673082117</v>
      </c>
      <c r="G365" s="176"/>
      <c r="H365" s="176">
        <v>0.74359666321412443</v>
      </c>
      <c r="I365" s="176">
        <v>0.53887819822565797</v>
      </c>
      <c r="J365" s="176"/>
      <c r="K365" s="176">
        <v>0</v>
      </c>
      <c r="L365" s="176">
        <v>0</v>
      </c>
      <c r="M365" s="176">
        <v>0</v>
      </c>
      <c r="N365" s="276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7">
        <v>0.26730738104193313</v>
      </c>
      <c r="F366" s="177">
        <v>0.23349220845043414</v>
      </c>
      <c r="G366" s="177"/>
      <c r="H366" s="177">
        <v>0.50397601709442708</v>
      </c>
      <c r="I366" s="177">
        <v>0.53887819822565797</v>
      </c>
      <c r="J366" s="177"/>
      <c r="K366" s="177">
        <v>0</v>
      </c>
      <c r="L366" s="177">
        <v>0</v>
      </c>
      <c r="M366" s="177">
        <v>0</v>
      </c>
      <c r="N366" s="277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38">
        <v>51729000</v>
      </c>
      <c r="F367" s="981">
        <v>0</v>
      </c>
      <c r="G367" s="987"/>
      <c r="H367" s="981">
        <v>57000</v>
      </c>
      <c r="I367" s="981">
        <v>51026000</v>
      </c>
      <c r="J367" s="1060"/>
      <c r="K367" s="981">
        <v>646000</v>
      </c>
      <c r="L367" s="981">
        <v>0</v>
      </c>
      <c r="M367" s="981">
        <v>0</v>
      </c>
      <c r="N367" s="989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38">
        <v>52472704</v>
      </c>
      <c r="F368" s="981">
        <v>0</v>
      </c>
      <c r="G368" s="981"/>
      <c r="H368" s="981">
        <v>43000</v>
      </c>
      <c r="I368" s="981">
        <v>51783704</v>
      </c>
      <c r="J368" s="1060"/>
      <c r="K368" s="981">
        <v>646000</v>
      </c>
      <c r="L368" s="981">
        <v>0</v>
      </c>
      <c r="M368" s="981">
        <v>0</v>
      </c>
      <c r="N368" s="989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38">
        <v>28249825.470000006</v>
      </c>
      <c r="F369" s="981">
        <v>0</v>
      </c>
      <c r="G369" s="981"/>
      <c r="H369" s="981">
        <v>27085.72</v>
      </c>
      <c r="I369" s="981">
        <v>28188545.750000007</v>
      </c>
      <c r="J369" s="1060"/>
      <c r="K369" s="981">
        <v>34194</v>
      </c>
      <c r="L369" s="981">
        <v>0</v>
      </c>
      <c r="M369" s="981">
        <v>0</v>
      </c>
      <c r="N369" s="989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6">
        <v>0.5461119578959579</v>
      </c>
      <c r="F370" s="176">
        <v>0</v>
      </c>
      <c r="G370" s="176"/>
      <c r="H370" s="176">
        <v>0.47518807017543863</v>
      </c>
      <c r="I370" s="176">
        <v>0.55243494982949881</v>
      </c>
      <c r="J370" s="176"/>
      <c r="K370" s="176">
        <v>5.2931888544891642E-2</v>
      </c>
      <c r="L370" s="176">
        <v>0</v>
      </c>
      <c r="M370" s="176">
        <v>0</v>
      </c>
      <c r="N370" s="276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7">
        <v>0.53837182604502343</v>
      </c>
      <c r="F371" s="177">
        <v>0</v>
      </c>
      <c r="G371" s="177"/>
      <c r="H371" s="177">
        <v>0.62990046511627906</v>
      </c>
      <c r="I371" s="177">
        <v>0.54435166997710338</v>
      </c>
      <c r="J371" s="177"/>
      <c r="K371" s="177">
        <v>5.2931888544891642E-2</v>
      </c>
      <c r="L371" s="177">
        <v>0</v>
      </c>
      <c r="M371" s="177">
        <v>0</v>
      </c>
      <c r="N371" s="277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38">
        <v>30022000</v>
      </c>
      <c r="F372" s="981">
        <v>0</v>
      </c>
      <c r="G372" s="987"/>
      <c r="H372" s="981">
        <v>17000</v>
      </c>
      <c r="I372" s="981">
        <v>29872000</v>
      </c>
      <c r="J372" s="1060"/>
      <c r="K372" s="981">
        <v>133000</v>
      </c>
      <c r="L372" s="981">
        <v>0</v>
      </c>
      <c r="M372" s="981">
        <v>0</v>
      </c>
      <c r="N372" s="989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38">
        <v>31060000</v>
      </c>
      <c r="F373" s="981">
        <v>0</v>
      </c>
      <c r="G373" s="981"/>
      <c r="H373" s="981">
        <v>62311</v>
      </c>
      <c r="I373" s="981">
        <v>29888689</v>
      </c>
      <c r="J373" s="1060"/>
      <c r="K373" s="981">
        <v>1109000</v>
      </c>
      <c r="L373" s="981">
        <v>0</v>
      </c>
      <c r="M373" s="981">
        <v>0</v>
      </c>
      <c r="N373" s="989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38">
        <v>16184109.589999998</v>
      </c>
      <c r="F374" s="981">
        <v>0</v>
      </c>
      <c r="G374" s="981"/>
      <c r="H374" s="981">
        <v>51878.47</v>
      </c>
      <c r="I374" s="981">
        <v>16025752.479999997</v>
      </c>
      <c r="J374" s="1060"/>
      <c r="K374" s="981">
        <v>106478.64</v>
      </c>
      <c r="L374" s="981">
        <v>0</v>
      </c>
      <c r="M374" s="981">
        <v>0</v>
      </c>
      <c r="N374" s="989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6">
        <v>0.53907499800146552</v>
      </c>
      <c r="F375" s="176">
        <v>0</v>
      </c>
      <c r="G375" s="176"/>
      <c r="H375" s="176">
        <v>3.0516747058823528</v>
      </c>
      <c r="I375" s="176">
        <v>0.53648073379753602</v>
      </c>
      <c r="J375" s="176"/>
      <c r="K375" s="176">
        <v>0.8005912781954887</v>
      </c>
      <c r="L375" s="176">
        <v>0</v>
      </c>
      <c r="M375" s="176">
        <v>0</v>
      </c>
      <c r="N375" s="276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7">
        <v>0.52105954893754014</v>
      </c>
      <c r="F376" s="177">
        <v>0</v>
      </c>
      <c r="G376" s="177"/>
      <c r="H376" s="177">
        <v>0.83257322142157886</v>
      </c>
      <c r="I376" s="177">
        <v>0.5361811781038639</v>
      </c>
      <c r="J376" s="177"/>
      <c r="K376" s="177">
        <v>9.601320108205591E-2</v>
      </c>
      <c r="L376" s="177">
        <v>0</v>
      </c>
      <c r="M376" s="177">
        <v>0</v>
      </c>
      <c r="N376" s="277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38">
        <v>115809000</v>
      </c>
      <c r="F377" s="981">
        <v>0</v>
      </c>
      <c r="G377" s="987"/>
      <c r="H377" s="981">
        <v>250000</v>
      </c>
      <c r="I377" s="981">
        <v>97277000</v>
      </c>
      <c r="J377" s="1060"/>
      <c r="K377" s="981">
        <v>4035000</v>
      </c>
      <c r="L377" s="981">
        <v>0</v>
      </c>
      <c r="M377" s="981">
        <v>0</v>
      </c>
      <c r="N377" s="989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38">
        <v>115809000</v>
      </c>
      <c r="F378" s="981">
        <v>0</v>
      </c>
      <c r="G378" s="981"/>
      <c r="H378" s="981">
        <v>250000</v>
      </c>
      <c r="I378" s="981">
        <v>99277000</v>
      </c>
      <c r="J378" s="1060"/>
      <c r="K378" s="981">
        <v>2035000</v>
      </c>
      <c r="L378" s="981">
        <v>0</v>
      </c>
      <c r="M378" s="981">
        <v>0</v>
      </c>
      <c r="N378" s="989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38">
        <v>56670843.00999999</v>
      </c>
      <c r="F379" s="981">
        <v>0</v>
      </c>
      <c r="G379" s="981"/>
      <c r="H379" s="981">
        <v>91040.85</v>
      </c>
      <c r="I379" s="981">
        <v>52472647.019999988</v>
      </c>
      <c r="J379" s="1060"/>
      <c r="K379" s="981">
        <v>90868.65</v>
      </c>
      <c r="L379" s="981">
        <v>0</v>
      </c>
      <c r="M379" s="981">
        <v>0</v>
      </c>
      <c r="N379" s="989">
        <v>4016286.49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6">
        <v>0.48934748603303707</v>
      </c>
      <c r="F380" s="176">
        <v>0</v>
      </c>
      <c r="G380" s="176"/>
      <c r="H380" s="176">
        <v>0.36416340000000003</v>
      </c>
      <c r="I380" s="176">
        <v>0.5394147333902154</v>
      </c>
      <c r="J380" s="176"/>
      <c r="K380" s="176">
        <v>2.2520111524163566E-2</v>
      </c>
      <c r="L380" s="176">
        <v>0</v>
      </c>
      <c r="M380" s="176">
        <v>0</v>
      </c>
      <c r="N380" s="276">
        <v>0.28190401417842353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7">
        <v>0.48934748603303707</v>
      </c>
      <c r="F381" s="177">
        <v>0</v>
      </c>
      <c r="G381" s="177"/>
      <c r="H381" s="177">
        <v>0.36416340000000003</v>
      </c>
      <c r="I381" s="177">
        <v>0.52854787130956804</v>
      </c>
      <c r="J381" s="177"/>
      <c r="K381" s="177">
        <v>4.4652899262899261E-2</v>
      </c>
      <c r="L381" s="177">
        <v>0</v>
      </c>
      <c r="M381" s="177">
        <v>0</v>
      </c>
      <c r="N381" s="277">
        <v>0.28190401417842353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39">
        <v>28000000000</v>
      </c>
      <c r="F382" s="981">
        <v>0</v>
      </c>
      <c r="G382" s="987"/>
      <c r="H382" s="981">
        <v>0</v>
      </c>
      <c r="I382" s="981">
        <v>100000</v>
      </c>
      <c r="J382" s="1060"/>
      <c r="K382" s="981">
        <v>0</v>
      </c>
      <c r="L382" s="981">
        <v>27999900000</v>
      </c>
      <c r="M382" s="981">
        <v>0</v>
      </c>
      <c r="N382" s="989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38">
        <v>28000000000</v>
      </c>
      <c r="F383" s="981">
        <v>0</v>
      </c>
      <c r="G383" s="981"/>
      <c r="H383" s="981">
        <v>0</v>
      </c>
      <c r="I383" s="981">
        <v>100000</v>
      </c>
      <c r="J383" s="1060"/>
      <c r="K383" s="981">
        <v>0</v>
      </c>
      <c r="L383" s="981">
        <v>27999900000</v>
      </c>
      <c r="M383" s="981">
        <v>0</v>
      </c>
      <c r="N383" s="989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38">
        <v>15560118656.51</v>
      </c>
      <c r="F384" s="981">
        <v>0</v>
      </c>
      <c r="G384" s="981"/>
      <c r="H384" s="981">
        <v>0</v>
      </c>
      <c r="I384" s="981">
        <v>0</v>
      </c>
      <c r="J384" s="1060"/>
      <c r="K384" s="981">
        <v>0</v>
      </c>
      <c r="L384" s="981">
        <v>15560118656.51</v>
      </c>
      <c r="M384" s="981">
        <v>0</v>
      </c>
      <c r="N384" s="989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6">
        <v>0.55571852344678574</v>
      </c>
      <c r="F385" s="176">
        <v>0</v>
      </c>
      <c r="G385" s="176"/>
      <c r="H385" s="176">
        <v>0</v>
      </c>
      <c r="I385" s="176">
        <v>0</v>
      </c>
      <c r="J385" s="176"/>
      <c r="K385" s="176">
        <v>0</v>
      </c>
      <c r="L385" s="176">
        <v>0.55572050816288632</v>
      </c>
      <c r="M385" s="176">
        <v>0</v>
      </c>
      <c r="N385" s="276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7">
        <v>0.55571852344678574</v>
      </c>
      <c r="F386" s="177">
        <v>0</v>
      </c>
      <c r="G386" s="177"/>
      <c r="H386" s="177">
        <v>0</v>
      </c>
      <c r="I386" s="177">
        <v>0</v>
      </c>
      <c r="J386" s="177"/>
      <c r="K386" s="177">
        <v>0</v>
      </c>
      <c r="L386" s="177">
        <v>0.55572050816288632</v>
      </c>
      <c r="M386" s="177">
        <v>0</v>
      </c>
      <c r="N386" s="277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38">
        <v>130964000</v>
      </c>
      <c r="F387" s="981">
        <v>0</v>
      </c>
      <c r="G387" s="987"/>
      <c r="H387" s="981">
        <v>146000</v>
      </c>
      <c r="I387" s="981">
        <v>129470000</v>
      </c>
      <c r="J387" s="1060"/>
      <c r="K387" s="981">
        <v>1251000</v>
      </c>
      <c r="L387" s="981">
        <v>0</v>
      </c>
      <c r="M387" s="981">
        <v>0</v>
      </c>
      <c r="N387" s="989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38">
        <v>130964000</v>
      </c>
      <c r="F388" s="981">
        <v>0</v>
      </c>
      <c r="G388" s="981"/>
      <c r="H388" s="981">
        <v>225750</v>
      </c>
      <c r="I388" s="981">
        <v>129310507</v>
      </c>
      <c r="J388" s="1060"/>
      <c r="K388" s="981">
        <v>1330743</v>
      </c>
      <c r="L388" s="981">
        <v>0</v>
      </c>
      <c r="M388" s="981">
        <v>0</v>
      </c>
      <c r="N388" s="989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38">
        <v>76729092.610000014</v>
      </c>
      <c r="F389" s="981">
        <v>0</v>
      </c>
      <c r="G389" s="981"/>
      <c r="H389" s="981">
        <v>123270.1</v>
      </c>
      <c r="I389" s="981">
        <v>75866865.090000018</v>
      </c>
      <c r="J389" s="1060"/>
      <c r="K389" s="981">
        <v>738957.42</v>
      </c>
      <c r="L389" s="981">
        <v>0</v>
      </c>
      <c r="M389" s="981">
        <v>0</v>
      </c>
      <c r="N389" s="989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6">
        <v>0.58587926918847943</v>
      </c>
      <c r="F390" s="176">
        <v>0</v>
      </c>
      <c r="G390" s="176"/>
      <c r="H390" s="176">
        <v>0.84431575342465759</v>
      </c>
      <c r="I390" s="176">
        <v>0.58598026639375933</v>
      </c>
      <c r="J390" s="176"/>
      <c r="K390" s="176">
        <v>0.59069338129496407</v>
      </c>
      <c r="L390" s="176">
        <v>0</v>
      </c>
      <c r="M390" s="176">
        <v>0</v>
      </c>
      <c r="N390" s="276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7">
        <v>0.58587926918847943</v>
      </c>
      <c r="F391" s="177">
        <v>0</v>
      </c>
      <c r="G391" s="177"/>
      <c r="H391" s="177">
        <v>0.54604695459579178</v>
      </c>
      <c r="I391" s="177">
        <v>0.58670302089218485</v>
      </c>
      <c r="J391" s="177"/>
      <c r="K391" s="177">
        <v>0.55529686799028821</v>
      </c>
      <c r="L391" s="177">
        <v>0</v>
      </c>
      <c r="M391" s="177">
        <v>0</v>
      </c>
      <c r="N391" s="277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38">
        <v>500000000</v>
      </c>
      <c r="F392" s="981">
        <v>0</v>
      </c>
      <c r="G392" s="987"/>
      <c r="H392" s="981">
        <v>0</v>
      </c>
      <c r="I392" s="981">
        <v>500000000</v>
      </c>
      <c r="J392" s="1060"/>
      <c r="K392" s="981">
        <v>0</v>
      </c>
      <c r="L392" s="981">
        <v>0</v>
      </c>
      <c r="M392" s="981">
        <v>0</v>
      </c>
      <c r="N392" s="989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38">
        <v>342671218.23000002</v>
      </c>
      <c r="F393" s="981">
        <v>0</v>
      </c>
      <c r="G393" s="981"/>
      <c r="H393" s="981">
        <v>0</v>
      </c>
      <c r="I393" s="981">
        <v>342671218.23000002</v>
      </c>
      <c r="J393" s="1060"/>
      <c r="K393" s="981">
        <v>0</v>
      </c>
      <c r="L393" s="981">
        <v>0</v>
      </c>
      <c r="M393" s="981">
        <v>0</v>
      </c>
      <c r="N393" s="989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38">
        <v>0</v>
      </c>
      <c r="F394" s="981">
        <v>0</v>
      </c>
      <c r="G394" s="981"/>
      <c r="H394" s="981">
        <v>0</v>
      </c>
      <c r="I394" s="981">
        <v>0</v>
      </c>
      <c r="J394" s="1060"/>
      <c r="K394" s="981">
        <v>0</v>
      </c>
      <c r="L394" s="981">
        <v>0</v>
      </c>
      <c r="M394" s="981">
        <v>0</v>
      </c>
      <c r="N394" s="989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6">
        <v>0</v>
      </c>
      <c r="F395" s="176">
        <v>0</v>
      </c>
      <c r="G395" s="176"/>
      <c r="H395" s="176">
        <v>0</v>
      </c>
      <c r="I395" s="176">
        <v>0</v>
      </c>
      <c r="J395" s="176"/>
      <c r="K395" s="176">
        <v>0</v>
      </c>
      <c r="L395" s="176">
        <v>0</v>
      </c>
      <c r="M395" s="176">
        <v>0</v>
      </c>
      <c r="N395" s="276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7">
        <v>0</v>
      </c>
      <c r="F396" s="177">
        <v>0</v>
      </c>
      <c r="G396" s="177"/>
      <c r="H396" s="177">
        <v>0</v>
      </c>
      <c r="I396" s="177">
        <v>0</v>
      </c>
      <c r="J396" s="177"/>
      <c r="K396" s="177">
        <v>0</v>
      </c>
      <c r="L396" s="177">
        <v>0</v>
      </c>
      <c r="M396" s="177">
        <v>0</v>
      </c>
      <c r="N396" s="277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38">
        <v>70128232000</v>
      </c>
      <c r="F397" s="981">
        <v>70128232000</v>
      </c>
      <c r="G397" s="987"/>
      <c r="H397" s="981">
        <v>0</v>
      </c>
      <c r="I397" s="981">
        <v>0</v>
      </c>
      <c r="J397" s="1060"/>
      <c r="K397" s="981">
        <v>0</v>
      </c>
      <c r="L397" s="981">
        <v>0</v>
      </c>
      <c r="M397" s="981">
        <v>0</v>
      </c>
      <c r="N397" s="989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38">
        <v>70185175132</v>
      </c>
      <c r="F398" s="981">
        <v>69899071042</v>
      </c>
      <c r="H398" s="981">
        <v>0</v>
      </c>
      <c r="I398" s="981">
        <v>0</v>
      </c>
      <c r="J398" s="1060"/>
      <c r="K398" s="981">
        <v>286104090</v>
      </c>
      <c r="L398" s="981">
        <v>0</v>
      </c>
      <c r="M398" s="981">
        <v>0</v>
      </c>
      <c r="N398" s="989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38">
        <v>46267931097.519997</v>
      </c>
      <c r="F399" s="981">
        <v>46187934009</v>
      </c>
      <c r="G399" s="1034" t="s">
        <v>710</v>
      </c>
      <c r="H399" s="981">
        <v>0</v>
      </c>
      <c r="I399" s="981">
        <v>-1911.48</v>
      </c>
      <c r="J399" s="1060"/>
      <c r="K399" s="981">
        <v>79999000</v>
      </c>
      <c r="L399" s="981">
        <v>0</v>
      </c>
      <c r="M399" s="981">
        <v>0</v>
      </c>
      <c r="N399" s="989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6">
        <v>0.65976183596814475</v>
      </c>
      <c r="F400" s="176">
        <v>0.65862111009728574</v>
      </c>
      <c r="G400" s="176"/>
      <c r="H400" s="176">
        <v>0</v>
      </c>
      <c r="I400" s="176">
        <v>0</v>
      </c>
      <c r="J400" s="176"/>
      <c r="K400" s="176">
        <v>0</v>
      </c>
      <c r="L400" s="176">
        <v>0</v>
      </c>
      <c r="M400" s="176">
        <v>0</v>
      </c>
      <c r="N400" s="276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7">
        <v>0.65922655333554547</v>
      </c>
      <c r="F401" s="177">
        <v>0.66078036975981014</v>
      </c>
      <c r="G401" s="177"/>
      <c r="H401" s="177">
        <v>0</v>
      </c>
      <c r="I401" s="177">
        <v>0</v>
      </c>
      <c r="J401" s="177"/>
      <c r="K401" s="177">
        <v>0.27961501703802977</v>
      </c>
      <c r="L401" s="177">
        <v>0</v>
      </c>
      <c r="M401" s="177">
        <v>0</v>
      </c>
      <c r="N401" s="277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38">
        <v>31880988000</v>
      </c>
      <c r="F402" s="981">
        <v>15883878000</v>
      </c>
      <c r="G402" s="987"/>
      <c r="H402" s="981">
        <v>1287083000</v>
      </c>
      <c r="I402" s="981">
        <v>5162784000</v>
      </c>
      <c r="J402" s="1060"/>
      <c r="K402" s="981">
        <v>1746718000</v>
      </c>
      <c r="L402" s="981">
        <v>0</v>
      </c>
      <c r="M402" s="981">
        <v>2300000000</v>
      </c>
      <c r="N402" s="989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38">
        <v>18990414262.66</v>
      </c>
      <c r="F403" s="981">
        <v>6293921783.4899998</v>
      </c>
      <c r="G403" s="981"/>
      <c r="H403" s="981">
        <v>1240544317.3399999</v>
      </c>
      <c r="I403" s="981">
        <v>3274453891.6900001</v>
      </c>
      <c r="J403" s="1060"/>
      <c r="K403" s="981">
        <v>1077336519.8699999</v>
      </c>
      <c r="L403" s="981">
        <v>0</v>
      </c>
      <c r="M403" s="981">
        <v>2300000000</v>
      </c>
      <c r="N403" s="989">
        <v>4804157750.2700005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38">
        <v>0</v>
      </c>
      <c r="F404" s="981">
        <v>0</v>
      </c>
      <c r="G404" s="981"/>
      <c r="H404" s="981">
        <v>0</v>
      </c>
      <c r="I404" s="981">
        <v>0</v>
      </c>
      <c r="J404" s="1060"/>
      <c r="K404" s="981">
        <v>0</v>
      </c>
      <c r="L404" s="981">
        <v>0</v>
      </c>
      <c r="M404" s="981">
        <v>0</v>
      </c>
      <c r="N404" s="989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6">
        <v>0</v>
      </c>
      <c r="F405" s="176">
        <v>0</v>
      </c>
      <c r="G405" s="176"/>
      <c r="H405" s="176">
        <v>0</v>
      </c>
      <c r="I405" s="176">
        <v>0</v>
      </c>
      <c r="J405" s="176"/>
      <c r="K405" s="176">
        <v>0</v>
      </c>
      <c r="L405" s="176">
        <v>0</v>
      </c>
      <c r="M405" s="176">
        <v>0</v>
      </c>
      <c r="N405" s="276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7">
        <v>0</v>
      </c>
      <c r="F406" s="177">
        <v>0</v>
      </c>
      <c r="G406" s="177"/>
      <c r="H406" s="177">
        <v>0</v>
      </c>
      <c r="I406" s="177">
        <v>0</v>
      </c>
      <c r="J406" s="177"/>
      <c r="K406" s="177">
        <v>0</v>
      </c>
      <c r="L406" s="177">
        <v>0</v>
      </c>
      <c r="M406" s="177">
        <v>0</v>
      </c>
      <c r="N406" s="277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38">
        <v>26220043000</v>
      </c>
      <c r="F407" s="981">
        <v>0</v>
      </c>
      <c r="G407" s="987"/>
      <c r="H407" s="981">
        <v>0</v>
      </c>
      <c r="I407" s="981">
        <v>0</v>
      </c>
      <c r="J407" s="1060"/>
      <c r="K407" s="981">
        <v>0</v>
      </c>
      <c r="L407" s="981">
        <v>0</v>
      </c>
      <c r="M407" s="981">
        <v>26220043000</v>
      </c>
      <c r="N407" s="989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38">
        <v>26220043000</v>
      </c>
      <c r="F408" s="981">
        <v>0</v>
      </c>
      <c r="G408" s="981"/>
      <c r="H408" s="981">
        <v>0</v>
      </c>
      <c r="I408" s="981">
        <v>0</v>
      </c>
      <c r="J408" s="1060"/>
      <c r="K408" s="981">
        <v>0</v>
      </c>
      <c r="L408" s="981">
        <v>0</v>
      </c>
      <c r="M408" s="981">
        <v>26220043000</v>
      </c>
      <c r="N408" s="989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38">
        <v>16793406622.330002</v>
      </c>
      <c r="F409" s="981">
        <v>0</v>
      </c>
      <c r="G409" s="981"/>
      <c r="H409" s="981">
        <v>0</v>
      </c>
      <c r="I409" s="981">
        <v>0</v>
      </c>
      <c r="J409" s="1060"/>
      <c r="K409" s="981">
        <v>0</v>
      </c>
      <c r="L409" s="981">
        <v>0</v>
      </c>
      <c r="M409" s="981">
        <v>16793406622.330002</v>
      </c>
      <c r="N409" s="989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6">
        <v>0.64047975139972124</v>
      </c>
      <c r="F410" s="176">
        <v>0</v>
      </c>
      <c r="G410" s="176"/>
      <c r="H410" s="176">
        <v>0</v>
      </c>
      <c r="I410" s="176">
        <v>0</v>
      </c>
      <c r="J410" s="176"/>
      <c r="K410" s="176">
        <v>0</v>
      </c>
      <c r="L410" s="176">
        <v>0</v>
      </c>
      <c r="M410" s="176">
        <v>0.64047975139972124</v>
      </c>
      <c r="N410" s="276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8">
        <v>0.64047975139972124</v>
      </c>
      <c r="F411" s="177">
        <v>0</v>
      </c>
      <c r="G411" s="177"/>
      <c r="H411" s="177">
        <v>0</v>
      </c>
      <c r="I411" s="177">
        <v>0</v>
      </c>
      <c r="J411" s="177"/>
      <c r="K411" s="177">
        <v>0</v>
      </c>
      <c r="L411" s="177">
        <v>0</v>
      </c>
      <c r="M411" s="177">
        <v>0.64047975139972124</v>
      </c>
      <c r="N411" s="277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39">
        <v>72619814000</v>
      </c>
      <c r="F412" s="981">
        <v>66890857000</v>
      </c>
      <c r="G412" s="987"/>
      <c r="H412" s="981">
        <v>30200000</v>
      </c>
      <c r="I412" s="981">
        <v>5244407000</v>
      </c>
      <c r="J412" s="1060"/>
      <c r="K412" s="981">
        <v>169732000</v>
      </c>
      <c r="L412" s="981">
        <v>0</v>
      </c>
      <c r="M412" s="981">
        <v>0</v>
      </c>
      <c r="N412" s="989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38">
        <v>75998123349.379974</v>
      </c>
      <c r="F413" s="981">
        <v>69069558747.219986</v>
      </c>
      <c r="G413" s="981"/>
      <c r="H413" s="981">
        <v>45390300.009999998</v>
      </c>
      <c r="I413" s="981">
        <v>5926657280.4500008</v>
      </c>
      <c r="J413" s="1060"/>
      <c r="K413" s="981">
        <v>616020314.7700001</v>
      </c>
      <c r="L413" s="981">
        <v>0</v>
      </c>
      <c r="M413" s="981">
        <v>0</v>
      </c>
      <c r="N413" s="989">
        <v>340496706.92999995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38">
        <v>44652737334.410011</v>
      </c>
      <c r="F414" s="981">
        <v>41148808096.540009</v>
      </c>
      <c r="G414" s="981"/>
      <c r="H414" s="981">
        <v>26534306.620000008</v>
      </c>
      <c r="I414" s="981">
        <v>3198386152.6800041</v>
      </c>
      <c r="J414" s="1060"/>
      <c r="K414" s="981">
        <v>143865157.68000007</v>
      </c>
      <c r="L414" s="981">
        <v>0</v>
      </c>
      <c r="M414" s="981">
        <v>0</v>
      </c>
      <c r="N414" s="989">
        <v>135143620.89000005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6">
        <v>0.61488366431797814</v>
      </c>
      <c r="F415" s="176">
        <v>0.61516341607852343</v>
      </c>
      <c r="G415" s="176"/>
      <c r="H415" s="176">
        <v>0.87861942450331154</v>
      </c>
      <c r="I415" s="176">
        <v>0.6098661207415832</v>
      </c>
      <c r="J415" s="176"/>
      <c r="K415" s="176">
        <v>0.84760185280324318</v>
      </c>
      <c r="L415" s="176">
        <v>0</v>
      </c>
      <c r="M415" s="176">
        <v>0</v>
      </c>
      <c r="N415" s="276">
        <v>0.47482457500931091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7">
        <v>0.58755052580879696</v>
      </c>
      <c r="F416" s="177">
        <v>0.59575895434826742</v>
      </c>
      <c r="G416" s="177"/>
      <c r="H416" s="177">
        <v>0.58458099228588922</v>
      </c>
      <c r="I416" s="177">
        <v>0.53966106041433803</v>
      </c>
      <c r="J416" s="177"/>
      <c r="K416" s="177">
        <v>0.23353963210403891</v>
      </c>
      <c r="L416" s="177">
        <v>0</v>
      </c>
      <c r="M416" s="177">
        <v>0</v>
      </c>
      <c r="N416" s="277">
        <v>0.39690140356565379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38">
        <v>140024000</v>
      </c>
      <c r="F417" s="981">
        <v>0</v>
      </c>
      <c r="G417" s="987"/>
      <c r="H417" s="981">
        <v>132000</v>
      </c>
      <c r="I417" s="981">
        <v>138153000</v>
      </c>
      <c r="J417" s="1060"/>
      <c r="K417" s="981">
        <v>1739000</v>
      </c>
      <c r="L417" s="981">
        <v>0</v>
      </c>
      <c r="M417" s="981">
        <v>0</v>
      </c>
      <c r="N417" s="989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38">
        <v>140864643.55000001</v>
      </c>
      <c r="F418" s="981">
        <v>0</v>
      </c>
      <c r="G418" s="981"/>
      <c r="H418" s="981">
        <v>180718.02</v>
      </c>
      <c r="I418" s="981">
        <v>139005925.53</v>
      </c>
      <c r="J418" s="1060"/>
      <c r="K418" s="981">
        <v>1678000</v>
      </c>
      <c r="L418" s="981">
        <v>0</v>
      </c>
      <c r="M418" s="981">
        <v>0</v>
      </c>
      <c r="N418" s="989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38">
        <v>82385131.110000044</v>
      </c>
      <c r="F419" s="981">
        <v>0</v>
      </c>
      <c r="G419" s="981"/>
      <c r="H419" s="981">
        <v>76595.12000000001</v>
      </c>
      <c r="I419" s="981">
        <v>82046062.800000042</v>
      </c>
      <c r="J419" s="1060"/>
      <c r="K419" s="981">
        <v>262473.19</v>
      </c>
      <c r="L419" s="981">
        <v>0</v>
      </c>
      <c r="M419" s="981">
        <v>0</v>
      </c>
      <c r="N419" s="989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76">
        <v>0.58836435975261414</v>
      </c>
      <c r="F420" s="176">
        <v>0</v>
      </c>
      <c r="G420" s="176"/>
      <c r="H420" s="176">
        <v>0.58026606060606067</v>
      </c>
      <c r="I420" s="176">
        <v>0.59387825671538108</v>
      </c>
      <c r="J420" s="176"/>
      <c r="K420" s="176">
        <v>0.15093340425531915</v>
      </c>
      <c r="L420" s="176">
        <v>0</v>
      </c>
      <c r="M420" s="176">
        <v>0</v>
      </c>
      <c r="N420" s="276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7">
        <v>0.58485315430310503</v>
      </c>
      <c r="F421" s="177">
        <v>0</v>
      </c>
      <c r="G421" s="177"/>
      <c r="H421" s="177">
        <v>0.42383775563720771</v>
      </c>
      <c r="I421" s="177">
        <v>0.59023428308668047</v>
      </c>
      <c r="J421" s="177"/>
      <c r="K421" s="177">
        <v>0.15642025625744935</v>
      </c>
      <c r="L421" s="177">
        <v>0</v>
      </c>
      <c r="M421" s="177">
        <v>0</v>
      </c>
      <c r="N421" s="277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38">
        <v>3093313000</v>
      </c>
      <c r="F422" s="981">
        <v>0</v>
      </c>
      <c r="G422" s="987"/>
      <c r="H422" s="981">
        <v>398983000</v>
      </c>
      <c r="I422" s="981">
        <v>2521476000</v>
      </c>
      <c r="J422" s="1060"/>
      <c r="K422" s="981">
        <v>167372000</v>
      </c>
      <c r="L422" s="981">
        <v>0</v>
      </c>
      <c r="M422" s="981">
        <v>0</v>
      </c>
      <c r="N422" s="989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38">
        <v>3095286674</v>
      </c>
      <c r="F423" s="981">
        <v>0</v>
      </c>
      <c r="G423" s="981"/>
      <c r="H423" s="981">
        <v>399381191</v>
      </c>
      <c r="I423" s="981">
        <v>2522049219</v>
      </c>
      <c r="J423" s="1060"/>
      <c r="K423" s="981">
        <v>167372000</v>
      </c>
      <c r="L423" s="981">
        <v>0</v>
      </c>
      <c r="M423" s="981">
        <v>0</v>
      </c>
      <c r="N423" s="989">
        <v>6484264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38">
        <v>1705872322.4200001</v>
      </c>
      <c r="F424" s="981">
        <v>0</v>
      </c>
      <c r="G424" s="981"/>
      <c r="H424" s="981">
        <v>225949473.97999999</v>
      </c>
      <c r="I424" s="981">
        <v>1444861711.51</v>
      </c>
      <c r="J424" s="1060"/>
      <c r="K424" s="981">
        <v>32043122.27</v>
      </c>
      <c r="L424" s="981">
        <v>0</v>
      </c>
      <c r="M424" s="981">
        <v>0</v>
      </c>
      <c r="N424" s="989">
        <v>3018014.6599999997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76">
        <v>0.55147097058073336</v>
      </c>
      <c r="F425" s="176">
        <v>0</v>
      </c>
      <c r="G425" s="176"/>
      <c r="H425" s="176">
        <v>0.56631353711812282</v>
      </c>
      <c r="I425" s="176">
        <v>0.57302219474228588</v>
      </c>
      <c r="J425" s="176"/>
      <c r="K425" s="176">
        <v>0.19144852346868055</v>
      </c>
      <c r="L425" s="176">
        <v>0</v>
      </c>
      <c r="M425" s="176">
        <v>0</v>
      </c>
      <c r="N425" s="276">
        <v>0.55053167821962778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78">
        <v>0.55111933144968528</v>
      </c>
      <c r="F426" s="177">
        <v>0</v>
      </c>
      <c r="G426" s="177"/>
      <c r="H426" s="177">
        <v>0.56574891124504656</v>
      </c>
      <c r="I426" s="177">
        <v>0.57289195651895009</v>
      </c>
      <c r="J426" s="177"/>
      <c r="K426" s="177">
        <v>0.19144852346868055</v>
      </c>
      <c r="L426" s="177">
        <v>0</v>
      </c>
      <c r="M426" s="177">
        <v>0</v>
      </c>
      <c r="N426" s="277">
        <v>0.46543673422303589</v>
      </c>
    </row>
    <row r="427" spans="1:17" s="628" customFormat="1" ht="18" customHeight="1">
      <c r="A427" s="51" t="s">
        <v>745</v>
      </c>
      <c r="B427" s="52" t="s">
        <v>47</v>
      </c>
      <c r="C427" s="1089" t="s">
        <v>740</v>
      </c>
      <c r="D427" s="62" t="s">
        <v>41</v>
      </c>
      <c r="E427" s="638">
        <v>0</v>
      </c>
      <c r="F427" s="1060">
        <v>0</v>
      </c>
      <c r="G427" s="987"/>
      <c r="H427" s="1060">
        <v>0</v>
      </c>
      <c r="I427" s="1060">
        <v>0</v>
      </c>
      <c r="J427" s="1060"/>
      <c r="K427" s="1060">
        <v>0</v>
      </c>
      <c r="L427" s="1060">
        <v>0</v>
      </c>
      <c r="M427" s="1060">
        <v>0</v>
      </c>
      <c r="N427" s="1063">
        <v>0</v>
      </c>
      <c r="Q427" s="2"/>
    </row>
    <row r="428" spans="1:17" ht="18" customHeight="1">
      <c r="A428" s="56"/>
      <c r="B428" s="52"/>
      <c r="C428" s="1089" t="s">
        <v>741</v>
      </c>
      <c r="D428" s="62" t="s">
        <v>42</v>
      </c>
      <c r="E428" s="638">
        <v>10513000</v>
      </c>
      <c r="F428" s="1060">
        <v>0</v>
      </c>
      <c r="G428" s="1060"/>
      <c r="H428" s="1060">
        <v>15000</v>
      </c>
      <c r="I428" s="1060">
        <v>8998000</v>
      </c>
      <c r="J428" s="1060"/>
      <c r="K428" s="1060">
        <v>1500000</v>
      </c>
      <c r="L428" s="1060">
        <v>0</v>
      </c>
      <c r="M428" s="1060">
        <v>0</v>
      </c>
      <c r="N428" s="1063">
        <v>0</v>
      </c>
    </row>
    <row r="429" spans="1:17" ht="18" customHeight="1">
      <c r="A429" s="56"/>
      <c r="B429" s="52"/>
      <c r="C429" s="1089" t="s">
        <v>742</v>
      </c>
      <c r="D429" s="62" t="s">
        <v>43</v>
      </c>
      <c r="E429" s="638">
        <v>4681013.0700000012</v>
      </c>
      <c r="F429" s="1060">
        <v>0</v>
      </c>
      <c r="G429" s="1060"/>
      <c r="H429" s="1060">
        <v>0</v>
      </c>
      <c r="I429" s="1060">
        <v>4660877.9700000016</v>
      </c>
      <c r="J429" s="1060"/>
      <c r="K429" s="1060">
        <v>20135.099999999999</v>
      </c>
      <c r="L429" s="1060">
        <v>0</v>
      </c>
      <c r="M429" s="1060">
        <v>0</v>
      </c>
      <c r="N429" s="1063">
        <v>0</v>
      </c>
    </row>
    <row r="430" spans="1:17" ht="18" customHeight="1">
      <c r="A430" s="56"/>
      <c r="B430" s="52"/>
      <c r="C430" s="1089" t="s">
        <v>743</v>
      </c>
      <c r="D430" s="62" t="s">
        <v>44</v>
      </c>
      <c r="E430" s="176">
        <v>0</v>
      </c>
      <c r="F430" s="176">
        <v>0</v>
      </c>
      <c r="G430" s="176"/>
      <c r="H430" s="176">
        <v>0</v>
      </c>
      <c r="I430" s="176">
        <v>0</v>
      </c>
      <c r="J430" s="176"/>
      <c r="K430" s="176">
        <v>0</v>
      </c>
      <c r="L430" s="176">
        <v>0</v>
      </c>
      <c r="M430" s="176">
        <v>0</v>
      </c>
      <c r="N430" s="276">
        <v>0</v>
      </c>
    </row>
    <row r="431" spans="1:17" ht="18" customHeight="1">
      <c r="A431" s="58"/>
      <c r="B431" s="59"/>
      <c r="C431" s="1090" t="s">
        <v>744</v>
      </c>
      <c r="D431" s="61" t="s">
        <v>45</v>
      </c>
      <c r="E431" s="278">
        <v>0.44525949491106259</v>
      </c>
      <c r="F431" s="177">
        <v>0</v>
      </c>
      <c r="G431" s="177"/>
      <c r="H431" s="177">
        <v>0</v>
      </c>
      <c r="I431" s="177">
        <v>0.51799043898644159</v>
      </c>
      <c r="J431" s="177"/>
      <c r="K431" s="177">
        <v>1.3423399999999999E-2</v>
      </c>
      <c r="L431" s="177">
        <v>0</v>
      </c>
      <c r="M431" s="177">
        <v>0</v>
      </c>
      <c r="N431" s="277">
        <v>0</v>
      </c>
    </row>
    <row r="432" spans="1:17" ht="16.5">
      <c r="A432" s="1692" t="s">
        <v>782</v>
      </c>
      <c r="B432" s="1693"/>
      <c r="C432" s="1693"/>
      <c r="D432" s="1694"/>
      <c r="E432" s="1694"/>
      <c r="F432" s="1694"/>
      <c r="G432" s="1046"/>
      <c r="H432" s="629"/>
      <c r="I432" s="629"/>
      <c r="J432" s="629"/>
      <c r="K432" s="629"/>
      <c r="L432" s="629"/>
      <c r="M432" s="629"/>
      <c r="N432" s="629"/>
    </row>
    <row r="433" spans="1:14" ht="18" customHeight="1">
      <c r="A433" s="1687" t="s">
        <v>739</v>
      </c>
      <c r="B433" s="1687"/>
      <c r="C433" s="1687"/>
      <c r="D433" s="1687"/>
      <c r="E433" s="1687"/>
      <c r="F433" s="1687"/>
      <c r="G433" s="1687"/>
      <c r="H433" s="1687"/>
      <c r="I433" s="1687"/>
      <c r="J433" s="1687"/>
      <c r="K433" s="1687"/>
      <c r="L433" s="1687"/>
      <c r="M433" s="1687"/>
      <c r="N433" s="1687"/>
    </row>
    <row r="442" spans="1:14">
      <c r="I442" s="1688"/>
      <c r="J442" s="1091"/>
    </row>
    <row r="443" spans="1:14">
      <c r="I443" s="1688"/>
      <c r="J443" s="1091"/>
    </row>
    <row r="445" spans="1:14">
      <c r="F445" s="1689" t="s">
        <v>4</v>
      </c>
      <c r="G445" s="840"/>
    </row>
    <row r="446" spans="1:14">
      <c r="F446" s="1689"/>
      <c r="G446" s="840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3" transitionEvaluation="1"/>
  <dimension ref="A1:O186"/>
  <sheetViews>
    <sheetView showGridLines="0" topLeftCell="A163" zoomScale="75" zoomScaleNormal="75" zoomScaleSheetLayoutView="40" workbookViewId="0">
      <selection activeCell="J31" sqref="J31"/>
    </sheetView>
  </sheetViews>
  <sheetFormatPr defaultColWidth="16.28515625" defaultRowHeight="15"/>
  <cols>
    <col min="1" max="1" width="5.140625" style="850" customWidth="1"/>
    <col min="2" max="2" width="1.42578125" style="850" customWidth="1"/>
    <col min="3" max="3" width="42.5703125" style="850" bestFit="1" customWidth="1"/>
    <col min="4" max="4" width="3.7109375" style="850" customWidth="1"/>
    <col min="5" max="5" width="17.7109375" style="850" customWidth="1"/>
    <col min="6" max="11" width="14.7109375" style="850" customWidth="1"/>
    <col min="12" max="12" width="23" style="850" customWidth="1"/>
    <col min="13" max="16384" width="16.28515625" style="850"/>
  </cols>
  <sheetData>
    <row r="1" spans="1:15" ht="16.5" customHeight="1">
      <c r="A1" s="855" t="s">
        <v>429</v>
      </c>
      <c r="B1" s="855"/>
      <c r="C1" s="844"/>
      <c r="D1" s="844"/>
      <c r="E1" s="844"/>
      <c r="F1" s="844"/>
      <c r="G1" s="844"/>
      <c r="H1" s="844"/>
      <c r="I1" s="844"/>
      <c r="J1" s="844"/>
      <c r="K1" s="844"/>
      <c r="L1" s="844"/>
    </row>
    <row r="2" spans="1:15" ht="15" customHeight="1">
      <c r="A2" s="862" t="s">
        <v>430</v>
      </c>
      <c r="B2" s="862"/>
      <c r="C2" s="862"/>
      <c r="D2" s="862"/>
      <c r="E2" s="862"/>
      <c r="F2" s="862"/>
      <c r="G2" s="863"/>
      <c r="H2" s="863"/>
      <c r="I2" s="863"/>
      <c r="J2" s="863"/>
      <c r="K2" s="863"/>
      <c r="L2" s="863"/>
    </row>
    <row r="3" spans="1:15" ht="15" customHeight="1">
      <c r="A3" s="862"/>
      <c r="B3" s="862"/>
      <c r="C3" s="862"/>
      <c r="D3" s="862"/>
      <c r="E3" s="862"/>
      <c r="F3" s="862"/>
      <c r="G3" s="863"/>
      <c r="H3" s="863"/>
      <c r="I3" s="863"/>
      <c r="J3" s="863"/>
      <c r="K3" s="863"/>
      <c r="L3" s="863"/>
    </row>
    <row r="4" spans="1:15" ht="15.2" customHeight="1">
      <c r="A4" s="844"/>
      <c r="B4" s="864"/>
      <c r="C4" s="864"/>
      <c r="D4" s="844"/>
      <c r="E4" s="844"/>
      <c r="F4" s="844"/>
      <c r="G4" s="844"/>
      <c r="H4" s="844"/>
      <c r="I4" s="844"/>
      <c r="J4" s="855"/>
      <c r="K4" s="855"/>
      <c r="L4" s="865" t="s">
        <v>2</v>
      </c>
    </row>
    <row r="5" spans="1:15" ht="15.95" customHeight="1">
      <c r="A5" s="866" t="s">
        <v>4</v>
      </c>
      <c r="B5" s="867" t="s">
        <v>4</v>
      </c>
      <c r="C5" s="867" t="s">
        <v>3</v>
      </c>
      <c r="D5" s="868"/>
      <c r="E5" s="843" t="s">
        <v>4</v>
      </c>
      <c r="F5" s="856" t="s">
        <v>4</v>
      </c>
      <c r="G5" s="841" t="s">
        <v>4</v>
      </c>
      <c r="H5" s="842" t="s">
        <v>4</v>
      </c>
      <c r="I5" s="843" t="s">
        <v>4</v>
      </c>
      <c r="J5" s="842" t="s">
        <v>4</v>
      </c>
      <c r="K5" s="843" t="s">
        <v>4</v>
      </c>
      <c r="L5" s="843" t="s">
        <v>4</v>
      </c>
    </row>
    <row r="6" spans="1:15" ht="15.95" customHeight="1">
      <c r="A6" s="869"/>
      <c r="B6" s="870"/>
      <c r="C6" s="845" t="s">
        <v>732</v>
      </c>
      <c r="D6" s="870"/>
      <c r="E6" s="857"/>
      <c r="F6" s="858" t="s">
        <v>5</v>
      </c>
      <c r="G6" s="846" t="s">
        <v>6</v>
      </c>
      <c r="H6" s="847" t="s">
        <v>7</v>
      </c>
      <c r="I6" s="848" t="s">
        <v>7</v>
      </c>
      <c r="J6" s="847" t="s">
        <v>8</v>
      </c>
      <c r="K6" s="849" t="s">
        <v>9</v>
      </c>
      <c r="L6" s="848" t="s">
        <v>10</v>
      </c>
    </row>
    <row r="7" spans="1:15" ht="15.95" customHeight="1">
      <c r="A7" s="869" t="s">
        <v>4</v>
      </c>
      <c r="B7" s="870"/>
      <c r="C7" s="845" t="s">
        <v>11</v>
      </c>
      <c r="D7" s="844"/>
      <c r="E7" s="849" t="s">
        <v>12</v>
      </c>
      <c r="F7" s="858" t="s">
        <v>13</v>
      </c>
      <c r="G7" s="851" t="s">
        <v>14</v>
      </c>
      <c r="H7" s="847" t="s">
        <v>15</v>
      </c>
      <c r="I7" s="848" t="s">
        <v>16</v>
      </c>
      <c r="J7" s="847" t="s">
        <v>17</v>
      </c>
      <c r="K7" s="848" t="s">
        <v>18</v>
      </c>
      <c r="L7" s="852" t="s">
        <v>19</v>
      </c>
    </row>
    <row r="8" spans="1:15" ht="15.95" customHeight="1">
      <c r="A8" s="871" t="s">
        <v>4</v>
      </c>
      <c r="B8" s="872"/>
      <c r="C8" s="845" t="s">
        <v>704</v>
      </c>
      <c r="D8" s="844"/>
      <c r="E8" s="849" t="s">
        <v>4</v>
      </c>
      <c r="F8" s="858" t="s">
        <v>20</v>
      </c>
      <c r="G8" s="851" t="s">
        <v>21</v>
      </c>
      <c r="H8" s="847" t="s">
        <v>22</v>
      </c>
      <c r="I8" s="848" t="s">
        <v>4</v>
      </c>
      <c r="J8" s="847" t="s">
        <v>23</v>
      </c>
      <c r="K8" s="848" t="s">
        <v>24</v>
      </c>
      <c r="L8" s="848" t="s">
        <v>25</v>
      </c>
    </row>
    <row r="9" spans="1:15" ht="15.95" customHeight="1">
      <c r="A9" s="873" t="s">
        <v>4</v>
      </c>
      <c r="B9" s="874"/>
      <c r="C9" s="845" t="s">
        <v>26</v>
      </c>
      <c r="D9" s="844"/>
      <c r="E9" s="859" t="s">
        <v>4</v>
      </c>
      <c r="F9" s="858" t="s">
        <v>4</v>
      </c>
      <c r="G9" s="851" t="s">
        <v>4</v>
      </c>
      <c r="H9" s="847" t="s">
        <v>27</v>
      </c>
      <c r="I9" s="848"/>
      <c r="J9" s="847" t="s">
        <v>28</v>
      </c>
      <c r="K9" s="848" t="s">
        <v>4</v>
      </c>
      <c r="L9" s="848" t="s">
        <v>29</v>
      </c>
    </row>
    <row r="10" spans="1:15" ht="15.95" customHeight="1">
      <c r="A10" s="869"/>
      <c r="B10" s="870"/>
      <c r="C10" s="845" t="s">
        <v>30</v>
      </c>
      <c r="D10" s="875"/>
      <c r="E10" s="853"/>
      <c r="F10" s="876"/>
      <c r="G10" s="877"/>
      <c r="H10" s="867"/>
      <c r="I10" s="878"/>
      <c r="J10" s="879"/>
      <c r="K10" s="867"/>
      <c r="L10" s="878"/>
    </row>
    <row r="11" spans="1:15" s="888" customFormat="1" ht="9.9499999999999993" customHeight="1">
      <c r="A11" s="880">
        <v>1</v>
      </c>
      <c r="B11" s="881"/>
      <c r="C11" s="881"/>
      <c r="D11" s="881"/>
      <c r="E11" s="882" t="s">
        <v>32</v>
      </c>
      <c r="F11" s="882">
        <v>3</v>
      </c>
      <c r="G11" s="883" t="s">
        <v>34</v>
      </c>
      <c r="H11" s="884" t="s">
        <v>35</v>
      </c>
      <c r="I11" s="885" t="s">
        <v>36</v>
      </c>
      <c r="J11" s="886">
        <v>7</v>
      </c>
      <c r="K11" s="884">
        <v>8</v>
      </c>
      <c r="L11" s="887">
        <v>9</v>
      </c>
    </row>
    <row r="12" spans="1:15" ht="18.95" customHeight="1">
      <c r="A12" s="889"/>
      <c r="B12" s="890"/>
      <c r="C12" s="891" t="s">
        <v>40</v>
      </c>
      <c r="D12" s="892" t="s">
        <v>41</v>
      </c>
      <c r="E12" s="640">
        <v>72619814000</v>
      </c>
      <c r="F12" s="641">
        <v>66890857000</v>
      </c>
      <c r="G12" s="641">
        <v>30200000</v>
      </c>
      <c r="H12" s="641">
        <v>5244407000</v>
      </c>
      <c r="I12" s="641">
        <v>169732000</v>
      </c>
      <c r="J12" s="641">
        <v>0</v>
      </c>
      <c r="K12" s="641">
        <v>0</v>
      </c>
      <c r="L12" s="983">
        <v>284618000</v>
      </c>
      <c r="O12" s="1051"/>
    </row>
    <row r="13" spans="1:15" ht="18.95" customHeight="1">
      <c r="A13" s="893"/>
      <c r="B13" s="894"/>
      <c r="C13" s="895"/>
      <c r="D13" s="876" t="s">
        <v>42</v>
      </c>
      <c r="E13" s="984">
        <v>75998123349.37999</v>
      </c>
      <c r="F13" s="982">
        <v>69069558747.220001</v>
      </c>
      <c r="G13" s="982">
        <v>45390300.010000005</v>
      </c>
      <c r="H13" s="982">
        <v>5926657280.4499998</v>
      </c>
      <c r="I13" s="982">
        <v>616020314.7700001</v>
      </c>
      <c r="J13" s="982">
        <v>0</v>
      </c>
      <c r="K13" s="982">
        <v>0</v>
      </c>
      <c r="L13" s="985">
        <v>340496706.93000001</v>
      </c>
    </row>
    <row r="14" spans="1:15" ht="18.95" customHeight="1">
      <c r="A14" s="893"/>
      <c r="B14" s="894"/>
      <c r="C14" s="860" t="s">
        <v>4</v>
      </c>
      <c r="D14" s="876" t="s">
        <v>43</v>
      </c>
      <c r="E14" s="984">
        <v>44652737334.409996</v>
      </c>
      <c r="F14" s="982">
        <v>41148808096.539993</v>
      </c>
      <c r="G14" s="982">
        <v>26534306.619999997</v>
      </c>
      <c r="H14" s="982">
        <v>3198386152.6799974</v>
      </c>
      <c r="I14" s="982">
        <v>143865157.68000001</v>
      </c>
      <c r="J14" s="982">
        <v>0</v>
      </c>
      <c r="K14" s="982">
        <v>0</v>
      </c>
      <c r="L14" s="985">
        <v>135143620.89000002</v>
      </c>
    </row>
    <row r="15" spans="1:15" ht="18.95" customHeight="1">
      <c r="A15" s="893"/>
      <c r="B15" s="894"/>
      <c r="C15" s="895"/>
      <c r="D15" s="876" t="s">
        <v>44</v>
      </c>
      <c r="E15" s="921">
        <v>0.61488366431797792</v>
      </c>
      <c r="F15" s="922">
        <v>0.61516341607852321</v>
      </c>
      <c r="G15" s="922">
        <v>0.87861942450331121</v>
      </c>
      <c r="H15" s="922">
        <v>0.60986612074158197</v>
      </c>
      <c r="I15" s="922">
        <v>0.84760185280324285</v>
      </c>
      <c r="J15" s="922">
        <v>0</v>
      </c>
      <c r="K15" s="922">
        <v>0</v>
      </c>
      <c r="L15" s="923">
        <v>0.4748245750093108</v>
      </c>
    </row>
    <row r="16" spans="1:15" ht="18.95" customHeight="1">
      <c r="A16" s="896"/>
      <c r="B16" s="897"/>
      <c r="C16" s="898"/>
      <c r="D16" s="876" t="s">
        <v>45</v>
      </c>
      <c r="E16" s="924">
        <v>0.58755052580879663</v>
      </c>
      <c r="F16" s="925">
        <v>0.59575895434826709</v>
      </c>
      <c r="G16" s="925">
        <v>0.58458099228588889</v>
      </c>
      <c r="H16" s="925">
        <v>0.53966106041433692</v>
      </c>
      <c r="I16" s="925">
        <v>0.2335396321040388</v>
      </c>
      <c r="J16" s="925">
        <v>0</v>
      </c>
      <c r="K16" s="925">
        <v>0</v>
      </c>
      <c r="L16" s="926">
        <v>0.39690140356565362</v>
      </c>
    </row>
    <row r="17" spans="1:15" ht="18.95" customHeight="1">
      <c r="A17" s="899" t="s">
        <v>350</v>
      </c>
      <c r="B17" s="900" t="s">
        <v>47</v>
      </c>
      <c r="C17" s="901" t="s">
        <v>351</v>
      </c>
      <c r="D17" s="902" t="s">
        <v>41</v>
      </c>
      <c r="E17" s="986">
        <v>1244014000</v>
      </c>
      <c r="F17" s="981">
        <v>15699000</v>
      </c>
      <c r="G17" s="981">
        <v>1552000</v>
      </c>
      <c r="H17" s="981">
        <v>988393000</v>
      </c>
      <c r="I17" s="981">
        <v>5984000</v>
      </c>
      <c r="J17" s="981">
        <v>0</v>
      </c>
      <c r="K17" s="981">
        <v>0</v>
      </c>
      <c r="L17" s="989">
        <v>232386000</v>
      </c>
    </row>
    <row r="18" spans="1:15" ht="18.95" customHeight="1">
      <c r="A18" s="903"/>
      <c r="B18" s="900"/>
      <c r="C18" s="901"/>
      <c r="D18" s="904" t="s">
        <v>42</v>
      </c>
      <c r="E18" s="988">
        <v>2714736397.02</v>
      </c>
      <c r="F18" s="981">
        <v>784109050.73000014</v>
      </c>
      <c r="G18" s="981">
        <v>2141622.9900000002</v>
      </c>
      <c r="H18" s="981">
        <v>1678126609.3</v>
      </c>
      <c r="I18" s="981">
        <v>15109076</v>
      </c>
      <c r="J18" s="981">
        <v>0</v>
      </c>
      <c r="K18" s="981">
        <v>0</v>
      </c>
      <c r="L18" s="989">
        <v>235250038</v>
      </c>
    </row>
    <row r="19" spans="1:15" ht="18.95" customHeight="1">
      <c r="A19" s="903"/>
      <c r="B19" s="900"/>
      <c r="C19" s="901"/>
      <c r="D19" s="904" t="s">
        <v>43</v>
      </c>
      <c r="E19" s="988">
        <v>1754110575.1099982</v>
      </c>
      <c r="F19" s="981">
        <v>740484460.11000001</v>
      </c>
      <c r="G19" s="981">
        <v>1051859.3100000003</v>
      </c>
      <c r="H19" s="981">
        <v>935264293.78999817</v>
      </c>
      <c r="I19" s="981">
        <v>1699873.96</v>
      </c>
      <c r="J19" s="981">
        <v>0</v>
      </c>
      <c r="K19" s="981">
        <v>0</v>
      </c>
      <c r="L19" s="989">
        <v>75610087.939999998</v>
      </c>
    </row>
    <row r="20" spans="1:15" ht="18.95" customHeight="1">
      <c r="A20" s="903"/>
      <c r="B20" s="901"/>
      <c r="C20" s="901"/>
      <c r="D20" s="904" t="s">
        <v>44</v>
      </c>
      <c r="E20" s="927">
        <v>1.4100408637764512</v>
      </c>
      <c r="F20" s="861" t="s">
        <v>768</v>
      </c>
      <c r="G20" s="861">
        <v>0.67774440077319609</v>
      </c>
      <c r="H20" s="861">
        <v>0.94624738721338397</v>
      </c>
      <c r="I20" s="861">
        <v>0.28406984625668447</v>
      </c>
      <c r="J20" s="861">
        <v>0</v>
      </c>
      <c r="K20" s="861">
        <v>0</v>
      </c>
      <c r="L20" s="928">
        <v>0.3253642127322644</v>
      </c>
    </row>
    <row r="21" spans="1:15" s="908" customFormat="1" ht="18.95" customHeight="1">
      <c r="A21" s="905"/>
      <c r="B21" s="906"/>
      <c r="C21" s="906"/>
      <c r="D21" s="907" t="s">
        <v>45</v>
      </c>
      <c r="E21" s="929">
        <v>0.64614397811717827</v>
      </c>
      <c r="F21" s="930">
        <v>0.94436412820463433</v>
      </c>
      <c r="G21" s="930">
        <v>0.49115055026561899</v>
      </c>
      <c r="H21" s="930">
        <v>0.55732641900012936</v>
      </c>
      <c r="I21" s="930">
        <v>0.11250681113788824</v>
      </c>
      <c r="J21" s="930">
        <v>0</v>
      </c>
      <c r="K21" s="930">
        <v>0</v>
      </c>
      <c r="L21" s="931">
        <v>0.32140308491682368</v>
      </c>
      <c r="O21" s="850"/>
    </row>
    <row r="22" spans="1:15" ht="18.95" customHeight="1">
      <c r="A22" s="899" t="s">
        <v>352</v>
      </c>
      <c r="B22" s="900" t="s">
        <v>47</v>
      </c>
      <c r="C22" s="901" t="s">
        <v>353</v>
      </c>
      <c r="D22" s="904" t="s">
        <v>41</v>
      </c>
      <c r="E22" s="986">
        <v>5986000</v>
      </c>
      <c r="F22" s="981">
        <v>5986000</v>
      </c>
      <c r="G22" s="981">
        <v>0</v>
      </c>
      <c r="H22" s="981">
        <v>0</v>
      </c>
      <c r="I22" s="981">
        <v>0</v>
      </c>
      <c r="J22" s="981">
        <v>0</v>
      </c>
      <c r="K22" s="981">
        <v>0</v>
      </c>
      <c r="L22" s="989">
        <v>0</v>
      </c>
    </row>
    <row r="23" spans="1:15" ht="18.95" customHeight="1">
      <c r="A23" s="899"/>
      <c r="B23" s="900"/>
      <c r="C23" s="901"/>
      <c r="D23" s="904" t="s">
        <v>42</v>
      </c>
      <c r="E23" s="988">
        <v>6181563.4100000001</v>
      </c>
      <c r="F23" s="981">
        <v>6181563.4100000001</v>
      </c>
      <c r="G23" s="981">
        <v>0</v>
      </c>
      <c r="H23" s="981">
        <v>0</v>
      </c>
      <c r="I23" s="981">
        <v>0</v>
      </c>
      <c r="J23" s="981">
        <v>0</v>
      </c>
      <c r="K23" s="981">
        <v>0</v>
      </c>
      <c r="L23" s="989">
        <v>0</v>
      </c>
    </row>
    <row r="24" spans="1:15" ht="18.95" customHeight="1">
      <c r="A24" s="899"/>
      <c r="B24" s="900"/>
      <c r="C24" s="901"/>
      <c r="D24" s="904" t="s">
        <v>43</v>
      </c>
      <c r="E24" s="988">
        <v>1677470.88</v>
      </c>
      <c r="F24" s="981">
        <v>1677470.88</v>
      </c>
      <c r="G24" s="981">
        <v>0</v>
      </c>
      <c r="H24" s="981">
        <v>0</v>
      </c>
      <c r="I24" s="981">
        <v>0</v>
      </c>
      <c r="J24" s="981">
        <v>0</v>
      </c>
      <c r="K24" s="981">
        <v>0</v>
      </c>
      <c r="L24" s="989">
        <v>0</v>
      </c>
    </row>
    <row r="25" spans="1:15" ht="18.95" customHeight="1">
      <c r="A25" s="899"/>
      <c r="B25" s="901"/>
      <c r="C25" s="901"/>
      <c r="D25" s="904" t="s">
        <v>44</v>
      </c>
      <c r="E25" s="927">
        <v>0.28023235549615766</v>
      </c>
      <c r="F25" s="861">
        <v>0.28023235549615766</v>
      </c>
      <c r="G25" s="861">
        <v>0</v>
      </c>
      <c r="H25" s="861">
        <v>0</v>
      </c>
      <c r="I25" s="861">
        <v>0</v>
      </c>
      <c r="J25" s="861">
        <v>0</v>
      </c>
      <c r="K25" s="861">
        <v>0</v>
      </c>
      <c r="L25" s="928">
        <v>0</v>
      </c>
    </row>
    <row r="26" spans="1:15" ht="18.95" customHeight="1">
      <c r="A26" s="905"/>
      <c r="B26" s="906"/>
      <c r="C26" s="906"/>
      <c r="D26" s="904" t="s">
        <v>45</v>
      </c>
      <c r="E26" s="929">
        <v>0.27136676739194038</v>
      </c>
      <c r="F26" s="930">
        <v>0.27136676739194038</v>
      </c>
      <c r="G26" s="930">
        <v>0</v>
      </c>
      <c r="H26" s="930">
        <v>0</v>
      </c>
      <c r="I26" s="930">
        <v>0</v>
      </c>
      <c r="J26" s="930">
        <v>0</v>
      </c>
      <c r="K26" s="930">
        <v>0</v>
      </c>
      <c r="L26" s="931">
        <v>0</v>
      </c>
    </row>
    <row r="27" spans="1:15" ht="18.95" customHeight="1">
      <c r="A27" s="899" t="s">
        <v>354</v>
      </c>
      <c r="B27" s="900" t="s">
        <v>47</v>
      </c>
      <c r="C27" s="901" t="s">
        <v>355</v>
      </c>
      <c r="D27" s="902" t="s">
        <v>41</v>
      </c>
      <c r="E27" s="986">
        <v>35408000</v>
      </c>
      <c r="F27" s="981">
        <v>219000</v>
      </c>
      <c r="G27" s="981">
        <v>968000</v>
      </c>
      <c r="H27" s="981">
        <v>27209000</v>
      </c>
      <c r="I27" s="981">
        <v>100000</v>
      </c>
      <c r="J27" s="981">
        <v>0</v>
      </c>
      <c r="K27" s="981">
        <v>0</v>
      </c>
      <c r="L27" s="989">
        <v>6912000</v>
      </c>
    </row>
    <row r="28" spans="1:15" ht="18.95" customHeight="1">
      <c r="A28" s="899"/>
      <c r="B28" s="900"/>
      <c r="C28" s="901"/>
      <c r="D28" s="904" t="s">
        <v>42</v>
      </c>
      <c r="E28" s="988">
        <v>35616585</v>
      </c>
      <c r="F28" s="981">
        <v>219000</v>
      </c>
      <c r="G28" s="981">
        <v>1042000</v>
      </c>
      <c r="H28" s="981">
        <v>27248585</v>
      </c>
      <c r="I28" s="981">
        <v>195000</v>
      </c>
      <c r="J28" s="981">
        <v>0</v>
      </c>
      <c r="K28" s="981">
        <v>0</v>
      </c>
      <c r="L28" s="989">
        <v>6912000</v>
      </c>
    </row>
    <row r="29" spans="1:15" ht="18.95" customHeight="1">
      <c r="A29" s="899"/>
      <c r="B29" s="900"/>
      <c r="C29" s="901"/>
      <c r="D29" s="904" t="s">
        <v>43</v>
      </c>
      <c r="E29" s="988">
        <v>20546255.139999993</v>
      </c>
      <c r="F29" s="981">
        <v>158876</v>
      </c>
      <c r="G29" s="981">
        <v>538884.13</v>
      </c>
      <c r="H29" s="981">
        <v>15575447.01999999</v>
      </c>
      <c r="I29" s="981">
        <v>46177.47</v>
      </c>
      <c r="J29" s="981">
        <v>0</v>
      </c>
      <c r="K29" s="981">
        <v>0</v>
      </c>
      <c r="L29" s="989">
        <v>4226870.5199999996</v>
      </c>
    </row>
    <row r="30" spans="1:15" ht="18.95" customHeight="1">
      <c r="A30" s="903"/>
      <c r="B30" s="901"/>
      <c r="C30" s="901"/>
      <c r="D30" s="904" t="s">
        <v>44</v>
      </c>
      <c r="E30" s="927">
        <v>0.58027155275643905</v>
      </c>
      <c r="F30" s="861">
        <v>0.72546118721461184</v>
      </c>
      <c r="G30" s="861">
        <v>0.5566984814049587</v>
      </c>
      <c r="H30" s="861">
        <v>0.57243731926935904</v>
      </c>
      <c r="I30" s="861">
        <v>0.46177470000000004</v>
      </c>
      <c r="J30" s="861">
        <v>0</v>
      </c>
      <c r="K30" s="861">
        <v>0</v>
      </c>
      <c r="L30" s="928">
        <v>0.61152640624999999</v>
      </c>
    </row>
    <row r="31" spans="1:15" ht="18.95" customHeight="1">
      <c r="A31" s="905"/>
      <c r="B31" s="906"/>
      <c r="C31" s="906"/>
      <c r="D31" s="907" t="s">
        <v>45</v>
      </c>
      <c r="E31" s="929">
        <v>0.57687324991994582</v>
      </c>
      <c r="F31" s="930">
        <v>0.72546118721461184</v>
      </c>
      <c r="G31" s="930">
        <v>0.51716327255278316</v>
      </c>
      <c r="H31" s="930">
        <v>0.57160571897586576</v>
      </c>
      <c r="I31" s="930">
        <v>0.23680753846153846</v>
      </c>
      <c r="J31" s="930">
        <v>0</v>
      </c>
      <c r="K31" s="930">
        <v>0</v>
      </c>
      <c r="L31" s="931">
        <v>0.61152640624999999</v>
      </c>
    </row>
    <row r="32" spans="1:15" ht="18.95" customHeight="1">
      <c r="A32" s="899" t="s">
        <v>356</v>
      </c>
      <c r="B32" s="900" t="s">
        <v>47</v>
      </c>
      <c r="C32" s="901" t="s">
        <v>357</v>
      </c>
      <c r="D32" s="904" t="s">
        <v>41</v>
      </c>
      <c r="E32" s="988">
        <v>770000</v>
      </c>
      <c r="F32" s="981">
        <v>770000</v>
      </c>
      <c r="G32" s="981">
        <v>0</v>
      </c>
      <c r="H32" s="981">
        <v>0</v>
      </c>
      <c r="I32" s="981">
        <v>0</v>
      </c>
      <c r="J32" s="981">
        <v>0</v>
      </c>
      <c r="K32" s="981">
        <v>0</v>
      </c>
      <c r="L32" s="989">
        <v>0</v>
      </c>
    </row>
    <row r="33" spans="1:12" ht="18.95" customHeight="1">
      <c r="A33" s="899"/>
      <c r="B33" s="900"/>
      <c r="C33" s="901"/>
      <c r="D33" s="904" t="s">
        <v>42</v>
      </c>
      <c r="E33" s="988">
        <v>770000</v>
      </c>
      <c r="F33" s="981">
        <v>770000</v>
      </c>
      <c r="G33" s="981">
        <v>0</v>
      </c>
      <c r="H33" s="981">
        <v>0</v>
      </c>
      <c r="I33" s="981">
        <v>0</v>
      </c>
      <c r="J33" s="981">
        <v>0</v>
      </c>
      <c r="K33" s="981">
        <v>0</v>
      </c>
      <c r="L33" s="989">
        <v>0</v>
      </c>
    </row>
    <row r="34" spans="1:12" ht="18.95" customHeight="1">
      <c r="A34" s="899"/>
      <c r="B34" s="900"/>
      <c r="C34" s="901"/>
      <c r="D34" s="904" t="s">
        <v>43</v>
      </c>
      <c r="E34" s="988">
        <v>535977</v>
      </c>
      <c r="F34" s="981">
        <v>535977</v>
      </c>
      <c r="G34" s="981">
        <v>0</v>
      </c>
      <c r="H34" s="981">
        <v>0</v>
      </c>
      <c r="I34" s="981">
        <v>0</v>
      </c>
      <c r="J34" s="981">
        <v>0</v>
      </c>
      <c r="K34" s="981">
        <v>0</v>
      </c>
      <c r="L34" s="989">
        <v>0</v>
      </c>
    </row>
    <row r="35" spans="1:12" ht="18.95" customHeight="1">
      <c r="A35" s="903"/>
      <c r="B35" s="901"/>
      <c r="C35" s="901"/>
      <c r="D35" s="904" t="s">
        <v>44</v>
      </c>
      <c r="E35" s="927">
        <v>0.69607402597402601</v>
      </c>
      <c r="F35" s="861">
        <v>0.69607402597402601</v>
      </c>
      <c r="G35" s="861">
        <v>0</v>
      </c>
      <c r="H35" s="861">
        <v>0</v>
      </c>
      <c r="I35" s="861">
        <v>0</v>
      </c>
      <c r="J35" s="861">
        <v>0</v>
      </c>
      <c r="K35" s="861">
        <v>0</v>
      </c>
      <c r="L35" s="928">
        <v>0</v>
      </c>
    </row>
    <row r="36" spans="1:12" ht="18.75" customHeight="1">
      <c r="A36" s="905"/>
      <c r="B36" s="906"/>
      <c r="C36" s="906"/>
      <c r="D36" s="904" t="s">
        <v>45</v>
      </c>
      <c r="E36" s="929">
        <v>0.69607402597402601</v>
      </c>
      <c r="F36" s="930">
        <v>0.69607402597402601</v>
      </c>
      <c r="G36" s="930">
        <v>0</v>
      </c>
      <c r="H36" s="930">
        <v>0</v>
      </c>
      <c r="I36" s="930">
        <v>0</v>
      </c>
      <c r="J36" s="930">
        <v>0</v>
      </c>
      <c r="K36" s="930">
        <v>0</v>
      </c>
      <c r="L36" s="931">
        <v>0</v>
      </c>
    </row>
    <row r="37" spans="1:12" ht="18.95" hidden="1" customHeight="1">
      <c r="A37" s="899" t="s">
        <v>358</v>
      </c>
      <c r="B37" s="900" t="s">
        <v>47</v>
      </c>
      <c r="C37" s="901" t="s">
        <v>359</v>
      </c>
      <c r="D37" s="902" t="s">
        <v>41</v>
      </c>
      <c r="E37" s="986">
        <v>0</v>
      </c>
      <c r="F37" s="987">
        <v>0</v>
      </c>
      <c r="G37" s="987">
        <v>0</v>
      </c>
      <c r="H37" s="987">
        <v>0</v>
      </c>
      <c r="I37" s="987">
        <v>0</v>
      </c>
      <c r="J37" s="987">
        <v>0</v>
      </c>
      <c r="K37" s="987">
        <v>0</v>
      </c>
      <c r="L37" s="990">
        <v>0</v>
      </c>
    </row>
    <row r="38" spans="1:12" ht="18.95" hidden="1" customHeight="1">
      <c r="A38" s="899"/>
      <c r="B38" s="900"/>
      <c r="C38" s="901"/>
      <c r="D38" s="904" t="s">
        <v>42</v>
      </c>
      <c r="E38" s="988">
        <v>0</v>
      </c>
      <c r="F38" s="981">
        <v>0</v>
      </c>
      <c r="G38" s="981">
        <v>0</v>
      </c>
      <c r="H38" s="981">
        <v>0</v>
      </c>
      <c r="I38" s="981">
        <v>0</v>
      </c>
      <c r="J38" s="981">
        <v>0</v>
      </c>
      <c r="K38" s="981">
        <v>0</v>
      </c>
      <c r="L38" s="989">
        <v>0</v>
      </c>
    </row>
    <row r="39" spans="1:12" ht="18.95" hidden="1" customHeight="1">
      <c r="A39" s="899"/>
      <c r="B39" s="900"/>
      <c r="C39" s="901"/>
      <c r="D39" s="904" t="s">
        <v>43</v>
      </c>
      <c r="E39" s="988">
        <v>0</v>
      </c>
      <c r="F39" s="981">
        <v>0</v>
      </c>
      <c r="G39" s="981">
        <v>0</v>
      </c>
      <c r="H39" s="981">
        <v>0</v>
      </c>
      <c r="I39" s="981">
        <v>0</v>
      </c>
      <c r="J39" s="981">
        <v>0</v>
      </c>
      <c r="K39" s="981">
        <v>0</v>
      </c>
      <c r="L39" s="989">
        <v>0</v>
      </c>
    </row>
    <row r="40" spans="1:12" ht="18.95" hidden="1" customHeight="1">
      <c r="A40" s="903"/>
      <c r="B40" s="901"/>
      <c r="C40" s="901"/>
      <c r="D40" s="904" t="s">
        <v>44</v>
      </c>
      <c r="E40" s="927">
        <v>0</v>
      </c>
      <c r="F40" s="861">
        <v>0</v>
      </c>
      <c r="G40" s="861">
        <v>0</v>
      </c>
      <c r="H40" s="861">
        <v>0</v>
      </c>
      <c r="I40" s="861">
        <v>0</v>
      </c>
      <c r="J40" s="861">
        <v>0</v>
      </c>
      <c r="K40" s="861">
        <v>0</v>
      </c>
      <c r="L40" s="928">
        <v>0</v>
      </c>
    </row>
    <row r="41" spans="1:12" ht="18.95" hidden="1" customHeight="1">
      <c r="A41" s="905"/>
      <c r="B41" s="906"/>
      <c r="C41" s="906"/>
      <c r="D41" s="910" t="s">
        <v>45</v>
      </c>
      <c r="E41" s="929">
        <v>0</v>
      </c>
      <c r="F41" s="930">
        <v>0</v>
      </c>
      <c r="G41" s="930">
        <v>0</v>
      </c>
      <c r="H41" s="930">
        <v>0</v>
      </c>
      <c r="I41" s="930">
        <v>0</v>
      </c>
      <c r="J41" s="930">
        <v>0</v>
      </c>
      <c r="K41" s="930">
        <v>0</v>
      </c>
      <c r="L41" s="931">
        <v>0</v>
      </c>
    </row>
    <row r="42" spans="1:12" ht="18.95" customHeight="1">
      <c r="A42" s="911" t="s">
        <v>360</v>
      </c>
      <c r="B42" s="912" t="s">
        <v>47</v>
      </c>
      <c r="C42" s="913" t="s">
        <v>361</v>
      </c>
      <c r="D42" s="914" t="s">
        <v>41</v>
      </c>
      <c r="E42" s="1062">
        <v>0</v>
      </c>
      <c r="F42" s="1060">
        <v>0</v>
      </c>
      <c r="G42" s="1060">
        <v>0</v>
      </c>
      <c r="H42" s="1060">
        <v>0</v>
      </c>
      <c r="I42" s="1060">
        <v>0</v>
      </c>
      <c r="J42" s="1060">
        <v>0</v>
      </c>
      <c r="K42" s="1060">
        <v>0</v>
      </c>
      <c r="L42" s="1063">
        <v>0</v>
      </c>
    </row>
    <row r="43" spans="1:12" ht="18.95" customHeight="1">
      <c r="A43" s="903"/>
      <c r="B43" s="901"/>
      <c r="C43" s="901" t="s">
        <v>362</v>
      </c>
      <c r="D43" s="904" t="s">
        <v>42</v>
      </c>
      <c r="E43" s="988">
        <v>55929.68</v>
      </c>
      <c r="F43" s="981">
        <v>0</v>
      </c>
      <c r="G43" s="981">
        <v>0</v>
      </c>
      <c r="H43" s="981">
        <v>0</v>
      </c>
      <c r="I43" s="981">
        <v>55929.68</v>
      </c>
      <c r="J43" s="981">
        <v>0</v>
      </c>
      <c r="K43" s="981">
        <v>0</v>
      </c>
      <c r="L43" s="989">
        <v>0</v>
      </c>
    </row>
    <row r="44" spans="1:12" ht="18.95" customHeight="1">
      <c r="A44" s="903"/>
      <c r="B44" s="901"/>
      <c r="C44" s="901"/>
      <c r="D44" s="904" t="s">
        <v>43</v>
      </c>
      <c r="E44" s="988">
        <v>0</v>
      </c>
      <c r="F44" s="981">
        <v>0</v>
      </c>
      <c r="G44" s="981">
        <v>0</v>
      </c>
      <c r="H44" s="981">
        <v>0</v>
      </c>
      <c r="I44" s="981">
        <v>0</v>
      </c>
      <c r="J44" s="981">
        <v>0</v>
      </c>
      <c r="K44" s="981">
        <v>0</v>
      </c>
      <c r="L44" s="989">
        <v>0</v>
      </c>
    </row>
    <row r="45" spans="1:12" ht="18.95" customHeight="1">
      <c r="A45" s="903"/>
      <c r="B45" s="901"/>
      <c r="C45" s="901"/>
      <c r="D45" s="904" t="s">
        <v>44</v>
      </c>
      <c r="E45" s="927">
        <v>0</v>
      </c>
      <c r="F45" s="861">
        <v>0</v>
      </c>
      <c r="G45" s="861">
        <v>0</v>
      </c>
      <c r="H45" s="861">
        <v>0</v>
      </c>
      <c r="I45" s="861">
        <v>0</v>
      </c>
      <c r="J45" s="861">
        <v>0</v>
      </c>
      <c r="K45" s="861">
        <v>0</v>
      </c>
      <c r="L45" s="928">
        <v>0</v>
      </c>
    </row>
    <row r="46" spans="1:12" ht="18.95" customHeight="1">
      <c r="A46" s="905"/>
      <c r="B46" s="906"/>
      <c r="C46" s="906"/>
      <c r="D46" s="907" t="s">
        <v>45</v>
      </c>
      <c r="E46" s="929">
        <v>0</v>
      </c>
      <c r="F46" s="930">
        <v>0</v>
      </c>
      <c r="G46" s="930">
        <v>0</v>
      </c>
      <c r="H46" s="930">
        <v>0</v>
      </c>
      <c r="I46" s="930">
        <v>0</v>
      </c>
      <c r="J46" s="930">
        <v>0</v>
      </c>
      <c r="K46" s="930">
        <v>0</v>
      </c>
      <c r="L46" s="931">
        <v>0</v>
      </c>
    </row>
    <row r="47" spans="1:12" ht="18.95" customHeight="1">
      <c r="A47" s="899" t="s">
        <v>363</v>
      </c>
      <c r="B47" s="900" t="s">
        <v>47</v>
      </c>
      <c r="C47" s="901" t="s">
        <v>364</v>
      </c>
      <c r="D47" s="915" t="s">
        <v>41</v>
      </c>
      <c r="E47" s="986">
        <v>91770000</v>
      </c>
      <c r="F47" s="981">
        <v>0</v>
      </c>
      <c r="G47" s="981">
        <v>210000</v>
      </c>
      <c r="H47" s="981">
        <v>90612000</v>
      </c>
      <c r="I47" s="981">
        <v>948000</v>
      </c>
      <c r="J47" s="981">
        <v>0</v>
      </c>
      <c r="K47" s="981">
        <v>0</v>
      </c>
      <c r="L47" s="989">
        <v>0</v>
      </c>
    </row>
    <row r="48" spans="1:12" ht="18.95" customHeight="1">
      <c r="A48" s="899"/>
      <c r="B48" s="900"/>
      <c r="C48" s="901"/>
      <c r="D48" s="904" t="s">
        <v>42</v>
      </c>
      <c r="E48" s="988">
        <v>92035500</v>
      </c>
      <c r="F48" s="981">
        <v>0</v>
      </c>
      <c r="G48" s="981">
        <v>210000</v>
      </c>
      <c r="H48" s="981">
        <v>90823500</v>
      </c>
      <c r="I48" s="981">
        <v>1002000</v>
      </c>
      <c r="J48" s="981">
        <v>0</v>
      </c>
      <c r="K48" s="981">
        <v>0</v>
      </c>
      <c r="L48" s="989">
        <v>0</v>
      </c>
    </row>
    <row r="49" spans="1:12" ht="18.95" customHeight="1">
      <c r="A49" s="899"/>
      <c r="B49" s="900"/>
      <c r="C49" s="901"/>
      <c r="D49" s="904" t="s">
        <v>43</v>
      </c>
      <c r="E49" s="988">
        <v>51128921.38000004</v>
      </c>
      <c r="F49" s="981">
        <v>0</v>
      </c>
      <c r="G49" s="981">
        <v>77090.070000000007</v>
      </c>
      <c r="H49" s="981">
        <v>50937648.790000036</v>
      </c>
      <c r="I49" s="981">
        <v>114182.51999999999</v>
      </c>
      <c r="J49" s="981">
        <v>0</v>
      </c>
      <c r="K49" s="981">
        <v>0</v>
      </c>
      <c r="L49" s="989">
        <v>0</v>
      </c>
    </row>
    <row r="50" spans="1:12" ht="18.95" customHeight="1">
      <c r="A50" s="899"/>
      <c r="B50" s="901"/>
      <c r="C50" s="901"/>
      <c r="D50" s="904" t="s">
        <v>44</v>
      </c>
      <c r="E50" s="927">
        <v>0.5571420004358727</v>
      </c>
      <c r="F50" s="861">
        <v>0</v>
      </c>
      <c r="G50" s="861">
        <v>0.36709557142857147</v>
      </c>
      <c r="H50" s="861">
        <v>0.56215124696508234</v>
      </c>
      <c r="I50" s="861">
        <v>0.12044569620253164</v>
      </c>
      <c r="J50" s="861">
        <v>0</v>
      </c>
      <c r="K50" s="861">
        <v>0</v>
      </c>
      <c r="L50" s="928">
        <v>0</v>
      </c>
    </row>
    <row r="51" spans="1:12" ht="18.95" customHeight="1">
      <c r="A51" s="905"/>
      <c r="B51" s="906"/>
      <c r="C51" s="906"/>
      <c r="D51" s="909" t="s">
        <v>45</v>
      </c>
      <c r="E51" s="929">
        <v>0.55553478147019397</v>
      </c>
      <c r="F51" s="930">
        <v>0</v>
      </c>
      <c r="G51" s="930">
        <v>0.36709557142857147</v>
      </c>
      <c r="H51" s="930">
        <v>0.56084216959267186</v>
      </c>
      <c r="I51" s="930">
        <v>0.1139546107784431</v>
      </c>
      <c r="J51" s="930">
        <v>0</v>
      </c>
      <c r="K51" s="930">
        <v>0</v>
      </c>
      <c r="L51" s="931">
        <v>0</v>
      </c>
    </row>
    <row r="52" spans="1:12" ht="18.95" hidden="1" customHeight="1">
      <c r="A52" s="899" t="s">
        <v>365</v>
      </c>
      <c r="B52" s="900" t="s">
        <v>47</v>
      </c>
      <c r="C52" s="901" t="s">
        <v>366</v>
      </c>
      <c r="D52" s="902" t="s">
        <v>41</v>
      </c>
      <c r="E52" s="986">
        <v>0</v>
      </c>
      <c r="F52" s="987">
        <v>0</v>
      </c>
      <c r="G52" s="987">
        <v>0</v>
      </c>
      <c r="H52" s="987">
        <v>0</v>
      </c>
      <c r="I52" s="987">
        <v>0</v>
      </c>
      <c r="J52" s="987">
        <v>0</v>
      </c>
      <c r="K52" s="987">
        <v>0</v>
      </c>
      <c r="L52" s="990">
        <v>0</v>
      </c>
    </row>
    <row r="53" spans="1:12" ht="18.95" hidden="1" customHeight="1">
      <c r="A53" s="899"/>
      <c r="B53" s="900"/>
      <c r="C53" s="901"/>
      <c r="D53" s="904" t="s">
        <v>42</v>
      </c>
      <c r="E53" s="988">
        <v>0</v>
      </c>
      <c r="F53" s="981">
        <v>0</v>
      </c>
      <c r="G53" s="981">
        <v>0</v>
      </c>
      <c r="H53" s="981">
        <v>0</v>
      </c>
      <c r="I53" s="981">
        <v>0</v>
      </c>
      <c r="J53" s="981">
        <v>0</v>
      </c>
      <c r="K53" s="981">
        <v>0</v>
      </c>
      <c r="L53" s="989">
        <v>0</v>
      </c>
    </row>
    <row r="54" spans="1:12" ht="18.95" hidden="1" customHeight="1">
      <c r="A54" s="899"/>
      <c r="B54" s="900"/>
      <c r="C54" s="901"/>
      <c r="D54" s="904" t="s">
        <v>43</v>
      </c>
      <c r="E54" s="988">
        <v>0</v>
      </c>
      <c r="F54" s="981">
        <v>0</v>
      </c>
      <c r="G54" s="981">
        <v>0</v>
      </c>
      <c r="H54" s="981">
        <v>0</v>
      </c>
      <c r="I54" s="981">
        <v>0</v>
      </c>
      <c r="J54" s="981">
        <v>0</v>
      </c>
      <c r="K54" s="981">
        <v>0</v>
      </c>
      <c r="L54" s="989">
        <v>0</v>
      </c>
    </row>
    <row r="55" spans="1:12" ht="18.95" hidden="1" customHeight="1">
      <c r="A55" s="903"/>
      <c r="B55" s="901"/>
      <c r="C55" s="901"/>
      <c r="D55" s="904" t="s">
        <v>44</v>
      </c>
      <c r="E55" s="927">
        <v>0</v>
      </c>
      <c r="F55" s="861">
        <v>0</v>
      </c>
      <c r="G55" s="861">
        <v>0</v>
      </c>
      <c r="H55" s="861">
        <v>0</v>
      </c>
      <c r="I55" s="861">
        <v>0</v>
      </c>
      <c r="J55" s="861">
        <v>0</v>
      </c>
      <c r="K55" s="861">
        <v>0</v>
      </c>
      <c r="L55" s="928">
        <v>0</v>
      </c>
    </row>
    <row r="56" spans="1:12" ht="18.95" hidden="1" customHeight="1">
      <c r="A56" s="905"/>
      <c r="B56" s="906"/>
      <c r="C56" s="906"/>
      <c r="D56" s="909" t="s">
        <v>45</v>
      </c>
      <c r="E56" s="929">
        <v>0</v>
      </c>
      <c r="F56" s="930">
        <v>0</v>
      </c>
      <c r="G56" s="930">
        <v>0</v>
      </c>
      <c r="H56" s="930">
        <v>0</v>
      </c>
      <c r="I56" s="930">
        <v>0</v>
      </c>
      <c r="J56" s="930">
        <v>0</v>
      </c>
      <c r="K56" s="930">
        <v>0</v>
      </c>
      <c r="L56" s="931">
        <v>0</v>
      </c>
    </row>
    <row r="57" spans="1:12" ht="18.95" customHeight="1">
      <c r="A57" s="899" t="s">
        <v>367</v>
      </c>
      <c r="B57" s="900" t="s">
        <v>47</v>
      </c>
      <c r="C57" s="901" t="s">
        <v>368</v>
      </c>
      <c r="D57" s="904" t="s">
        <v>41</v>
      </c>
      <c r="E57" s="986">
        <v>888475000</v>
      </c>
      <c r="F57" s="981">
        <v>636111000</v>
      </c>
      <c r="G57" s="981">
        <v>2335000</v>
      </c>
      <c r="H57" s="981">
        <v>210067000</v>
      </c>
      <c r="I57" s="981">
        <v>39537000</v>
      </c>
      <c r="J57" s="981">
        <v>0</v>
      </c>
      <c r="K57" s="981">
        <v>0</v>
      </c>
      <c r="L57" s="989">
        <v>425000</v>
      </c>
    </row>
    <row r="58" spans="1:12" ht="18.95" customHeight="1">
      <c r="A58" s="899"/>
      <c r="B58" s="900"/>
      <c r="C58" s="901"/>
      <c r="D58" s="904" t="s">
        <v>42</v>
      </c>
      <c r="E58" s="988">
        <v>971856015.06999993</v>
      </c>
      <c r="F58" s="981">
        <v>636020753</v>
      </c>
      <c r="G58" s="981">
        <v>2511115</v>
      </c>
      <c r="H58" s="981">
        <v>216561822.15000001</v>
      </c>
      <c r="I58" s="981">
        <v>111567875.92</v>
      </c>
      <c r="J58" s="981">
        <v>0</v>
      </c>
      <c r="K58" s="981">
        <v>0</v>
      </c>
      <c r="L58" s="989">
        <v>5194449</v>
      </c>
    </row>
    <row r="59" spans="1:12" ht="18.95" customHeight="1">
      <c r="A59" s="899"/>
      <c r="B59" s="900"/>
      <c r="C59" s="901"/>
      <c r="D59" s="904" t="s">
        <v>43</v>
      </c>
      <c r="E59" s="988">
        <v>301587744.88999999</v>
      </c>
      <c r="F59" s="981">
        <v>178681009.38999999</v>
      </c>
      <c r="G59" s="981">
        <v>1010842.27</v>
      </c>
      <c r="H59" s="981">
        <v>111024390.00000001</v>
      </c>
      <c r="I59" s="981">
        <v>5909080.830000001</v>
      </c>
      <c r="J59" s="981">
        <v>0</v>
      </c>
      <c r="K59" s="981">
        <v>0</v>
      </c>
      <c r="L59" s="989">
        <v>4962422.4000000004</v>
      </c>
    </row>
    <row r="60" spans="1:12" ht="18.95" customHeight="1">
      <c r="A60" s="903"/>
      <c r="B60" s="901"/>
      <c r="C60" s="901"/>
      <c r="D60" s="904" t="s">
        <v>44</v>
      </c>
      <c r="E60" s="927">
        <v>0.33944426673794986</v>
      </c>
      <c r="F60" s="861">
        <v>0.2808959590228749</v>
      </c>
      <c r="G60" s="861">
        <v>0.43290889507494645</v>
      </c>
      <c r="H60" s="861">
        <v>0.52851894871636196</v>
      </c>
      <c r="I60" s="861">
        <v>0.14945698535548982</v>
      </c>
      <c r="J60" s="861">
        <v>0</v>
      </c>
      <c r="K60" s="861">
        <v>0</v>
      </c>
      <c r="L60" s="928" t="s">
        <v>768</v>
      </c>
    </row>
    <row r="61" spans="1:12" ht="18.95" customHeight="1">
      <c r="A61" s="905"/>
      <c r="B61" s="906"/>
      <c r="C61" s="906"/>
      <c r="D61" s="904" t="s">
        <v>45</v>
      </c>
      <c r="E61" s="929">
        <v>0.31032142643915983</v>
      </c>
      <c r="F61" s="930">
        <v>0.28093581624057473</v>
      </c>
      <c r="G61" s="930">
        <v>0.40254718322338884</v>
      </c>
      <c r="H61" s="930">
        <v>0.51266834060483546</v>
      </c>
      <c r="I61" s="930">
        <v>5.2963998653493417E-2</v>
      </c>
      <c r="J61" s="930">
        <v>0</v>
      </c>
      <c r="K61" s="930">
        <v>0</v>
      </c>
      <c r="L61" s="931">
        <v>0.95533181671434264</v>
      </c>
    </row>
    <row r="62" spans="1:12" ht="18.95" customHeight="1">
      <c r="A62" s="899" t="s">
        <v>369</v>
      </c>
      <c r="B62" s="900" t="s">
        <v>47</v>
      </c>
      <c r="C62" s="901" t="s">
        <v>132</v>
      </c>
      <c r="D62" s="902" t="s">
        <v>41</v>
      </c>
      <c r="E62" s="986">
        <v>2949000</v>
      </c>
      <c r="F62" s="981">
        <v>2949000</v>
      </c>
      <c r="G62" s="981">
        <v>0</v>
      </c>
      <c r="H62" s="981">
        <v>0</v>
      </c>
      <c r="I62" s="981">
        <v>0</v>
      </c>
      <c r="J62" s="981">
        <v>0</v>
      </c>
      <c r="K62" s="981">
        <v>0</v>
      </c>
      <c r="L62" s="989">
        <v>0</v>
      </c>
    </row>
    <row r="63" spans="1:12" ht="18.95" customHeight="1">
      <c r="A63" s="899"/>
      <c r="B63" s="900"/>
      <c r="C63" s="901"/>
      <c r="D63" s="904" t="s">
        <v>42</v>
      </c>
      <c r="E63" s="988">
        <v>2949000</v>
      </c>
      <c r="F63" s="981">
        <v>2949000</v>
      </c>
      <c r="G63" s="981">
        <v>0</v>
      </c>
      <c r="H63" s="981">
        <v>0</v>
      </c>
      <c r="I63" s="981">
        <v>0</v>
      </c>
      <c r="J63" s="981">
        <v>0</v>
      </c>
      <c r="K63" s="981">
        <v>0</v>
      </c>
      <c r="L63" s="989">
        <v>0</v>
      </c>
    </row>
    <row r="64" spans="1:12" ht="18.95" customHeight="1">
      <c r="A64" s="899"/>
      <c r="B64" s="900"/>
      <c r="C64" s="901"/>
      <c r="D64" s="904" t="s">
        <v>43</v>
      </c>
      <c r="E64" s="988">
        <v>2117174.0300000003</v>
      </c>
      <c r="F64" s="981">
        <v>2117174.0300000003</v>
      </c>
      <c r="G64" s="981">
        <v>0</v>
      </c>
      <c r="H64" s="981">
        <v>0</v>
      </c>
      <c r="I64" s="981">
        <v>0</v>
      </c>
      <c r="J64" s="981">
        <v>0</v>
      </c>
      <c r="K64" s="981">
        <v>0</v>
      </c>
      <c r="L64" s="989">
        <v>0</v>
      </c>
    </row>
    <row r="65" spans="1:12" ht="18.95" customHeight="1">
      <c r="A65" s="903"/>
      <c r="B65" s="901"/>
      <c r="C65" s="901"/>
      <c r="D65" s="904" t="s">
        <v>44</v>
      </c>
      <c r="E65" s="927">
        <v>0.71792947778908112</v>
      </c>
      <c r="F65" s="861">
        <v>0.71792947778908112</v>
      </c>
      <c r="G65" s="861">
        <v>0</v>
      </c>
      <c r="H65" s="861">
        <v>0</v>
      </c>
      <c r="I65" s="861">
        <v>0</v>
      </c>
      <c r="J65" s="861">
        <v>0</v>
      </c>
      <c r="K65" s="861">
        <v>0</v>
      </c>
      <c r="L65" s="928">
        <v>0</v>
      </c>
    </row>
    <row r="66" spans="1:12" ht="18.95" customHeight="1">
      <c r="A66" s="905"/>
      <c r="B66" s="906"/>
      <c r="C66" s="906"/>
      <c r="D66" s="909" t="s">
        <v>45</v>
      </c>
      <c r="E66" s="929">
        <v>0.71792947778908112</v>
      </c>
      <c r="F66" s="930">
        <v>0.71792947778908112</v>
      </c>
      <c r="G66" s="930">
        <v>0</v>
      </c>
      <c r="H66" s="930">
        <v>0</v>
      </c>
      <c r="I66" s="930">
        <v>0</v>
      </c>
      <c r="J66" s="930">
        <v>0</v>
      </c>
      <c r="K66" s="930">
        <v>0</v>
      </c>
      <c r="L66" s="931">
        <v>0</v>
      </c>
    </row>
    <row r="67" spans="1:12" ht="18.95" customHeight="1">
      <c r="A67" s="899" t="s">
        <v>370</v>
      </c>
      <c r="B67" s="900" t="s">
        <v>47</v>
      </c>
      <c r="C67" s="901" t="s">
        <v>371</v>
      </c>
      <c r="D67" s="902" t="s">
        <v>41</v>
      </c>
      <c r="E67" s="986">
        <v>115559000</v>
      </c>
      <c r="F67" s="981">
        <v>106546000</v>
      </c>
      <c r="G67" s="981">
        <v>0</v>
      </c>
      <c r="H67" s="981">
        <v>8874000</v>
      </c>
      <c r="I67" s="981">
        <v>139000</v>
      </c>
      <c r="J67" s="981">
        <v>0</v>
      </c>
      <c r="K67" s="981">
        <v>0</v>
      </c>
      <c r="L67" s="989">
        <v>0</v>
      </c>
    </row>
    <row r="68" spans="1:12" ht="18.95" customHeight="1">
      <c r="A68" s="899"/>
      <c r="B68" s="900"/>
      <c r="C68" s="901"/>
      <c r="D68" s="904" t="s">
        <v>42</v>
      </c>
      <c r="E68" s="988">
        <v>167532814.39999998</v>
      </c>
      <c r="F68" s="981">
        <v>133167744.67999999</v>
      </c>
      <c r="G68" s="981">
        <v>0</v>
      </c>
      <c r="H68" s="981">
        <v>30416152.68</v>
      </c>
      <c r="I68" s="981">
        <v>3948917.04</v>
      </c>
      <c r="J68" s="981">
        <v>0</v>
      </c>
      <c r="K68" s="981">
        <v>0</v>
      </c>
      <c r="L68" s="989">
        <v>0</v>
      </c>
    </row>
    <row r="69" spans="1:12" ht="18.95" customHeight="1">
      <c r="A69" s="899"/>
      <c r="B69" s="900"/>
      <c r="C69" s="901"/>
      <c r="D69" s="904" t="s">
        <v>43</v>
      </c>
      <c r="E69" s="988">
        <v>95784144.359999999</v>
      </c>
      <c r="F69" s="981">
        <v>74422968.909999996</v>
      </c>
      <c r="G69" s="981">
        <v>0</v>
      </c>
      <c r="H69" s="981">
        <v>21351175.449999999</v>
      </c>
      <c r="I69" s="981">
        <v>10000</v>
      </c>
      <c r="J69" s="981">
        <v>0</v>
      </c>
      <c r="K69" s="981">
        <v>0</v>
      </c>
      <c r="L69" s="989">
        <v>0</v>
      </c>
    </row>
    <row r="70" spans="1:12" ht="18.95" customHeight="1">
      <c r="A70" s="903"/>
      <c r="B70" s="901"/>
      <c r="C70" s="901"/>
      <c r="D70" s="904" t="s">
        <v>44</v>
      </c>
      <c r="E70" s="927">
        <v>0.82887654237229469</v>
      </c>
      <c r="F70" s="861">
        <v>0.69850551789837245</v>
      </c>
      <c r="G70" s="861">
        <v>0</v>
      </c>
      <c r="H70" s="861">
        <v>2.4060373506874013</v>
      </c>
      <c r="I70" s="861">
        <v>7.1942446043165464E-2</v>
      </c>
      <c r="J70" s="861">
        <v>0</v>
      </c>
      <c r="K70" s="861">
        <v>0</v>
      </c>
      <c r="L70" s="928">
        <v>0</v>
      </c>
    </row>
    <row r="71" spans="1:12" ht="18.95" customHeight="1">
      <c r="A71" s="905"/>
      <c r="B71" s="906"/>
      <c r="C71" s="906"/>
      <c r="D71" s="907" t="s">
        <v>45</v>
      </c>
      <c r="E71" s="929">
        <v>0.57173363142641753</v>
      </c>
      <c r="F71" s="930">
        <v>0.55886633124888629</v>
      </c>
      <c r="G71" s="930">
        <v>0</v>
      </c>
      <c r="H71" s="930">
        <v>0.7019683151458983</v>
      </c>
      <c r="I71" s="930">
        <v>2.5323398538653523E-3</v>
      </c>
      <c r="J71" s="930">
        <v>0</v>
      </c>
      <c r="K71" s="930">
        <v>0</v>
      </c>
      <c r="L71" s="931">
        <v>0</v>
      </c>
    </row>
    <row r="72" spans="1:12" ht="18.95" customHeight="1">
      <c r="A72" s="916" t="s">
        <v>372</v>
      </c>
      <c r="B72" s="912" t="s">
        <v>47</v>
      </c>
      <c r="C72" s="917" t="s">
        <v>373</v>
      </c>
      <c r="D72" s="914" t="s">
        <v>41</v>
      </c>
      <c r="E72" s="986">
        <v>429478000</v>
      </c>
      <c r="F72" s="981">
        <v>354181000</v>
      </c>
      <c r="G72" s="981">
        <v>159000</v>
      </c>
      <c r="H72" s="981">
        <v>58253000</v>
      </c>
      <c r="I72" s="981">
        <v>1984000</v>
      </c>
      <c r="J72" s="981">
        <v>0</v>
      </c>
      <c r="K72" s="981">
        <v>0</v>
      </c>
      <c r="L72" s="989">
        <v>14901000</v>
      </c>
    </row>
    <row r="73" spans="1:12" ht="18.95" customHeight="1">
      <c r="A73" s="899"/>
      <c r="B73" s="900"/>
      <c r="C73" s="901"/>
      <c r="D73" s="904" t="s">
        <v>42</v>
      </c>
      <c r="E73" s="988">
        <v>435174449.13</v>
      </c>
      <c r="F73" s="981">
        <v>356861403.72000003</v>
      </c>
      <c r="G73" s="981">
        <v>184550</v>
      </c>
      <c r="H73" s="981">
        <v>60256716.010000005</v>
      </c>
      <c r="I73" s="981">
        <v>2327895.4</v>
      </c>
      <c r="J73" s="981">
        <v>0</v>
      </c>
      <c r="K73" s="981">
        <v>0</v>
      </c>
      <c r="L73" s="989">
        <v>15543884</v>
      </c>
    </row>
    <row r="74" spans="1:12" ht="18.95" customHeight="1">
      <c r="A74" s="899"/>
      <c r="B74" s="900"/>
      <c r="C74" s="901"/>
      <c r="D74" s="904" t="s">
        <v>43</v>
      </c>
      <c r="E74" s="988">
        <v>232391395.68000001</v>
      </c>
      <c r="F74" s="981">
        <v>191240400.84999999</v>
      </c>
      <c r="G74" s="981">
        <v>72375.899999999994</v>
      </c>
      <c r="H74" s="981">
        <v>32690685.229999997</v>
      </c>
      <c r="I74" s="981">
        <v>1539011.74</v>
      </c>
      <c r="J74" s="981">
        <v>0</v>
      </c>
      <c r="K74" s="981">
        <v>0</v>
      </c>
      <c r="L74" s="989">
        <v>6848921.96</v>
      </c>
    </row>
    <row r="75" spans="1:12" ht="18.95" customHeight="1">
      <c r="A75" s="903"/>
      <c r="B75" s="901"/>
      <c r="C75" s="901" t="s">
        <v>4</v>
      </c>
      <c r="D75" s="904" t="s">
        <v>44</v>
      </c>
      <c r="E75" s="927">
        <v>0.54110197886736922</v>
      </c>
      <c r="F75" s="861">
        <v>0.53995104438126262</v>
      </c>
      <c r="G75" s="861">
        <v>0.4551943396226415</v>
      </c>
      <c r="H75" s="861">
        <v>0.56118457813331502</v>
      </c>
      <c r="I75" s="861">
        <v>0.77571156249999995</v>
      </c>
      <c r="J75" s="861">
        <v>0</v>
      </c>
      <c r="K75" s="861">
        <v>0</v>
      </c>
      <c r="L75" s="928">
        <v>0.4596283444064157</v>
      </c>
    </row>
    <row r="76" spans="1:12" ht="18.75" customHeight="1">
      <c r="A76" s="905"/>
      <c r="B76" s="906"/>
      <c r="C76" s="906"/>
      <c r="D76" s="910" t="s">
        <v>45</v>
      </c>
      <c r="E76" s="929">
        <v>0.53401893457806748</v>
      </c>
      <c r="F76" s="930">
        <v>0.53589544528062971</v>
      </c>
      <c r="G76" s="930">
        <v>0.39217502031969653</v>
      </c>
      <c r="H76" s="930">
        <v>0.54252351264172372</v>
      </c>
      <c r="I76" s="930">
        <v>0.66111722201951173</v>
      </c>
      <c r="J76" s="930">
        <v>0</v>
      </c>
      <c r="K76" s="930">
        <v>0</v>
      </c>
      <c r="L76" s="931">
        <v>0.44061844259774458</v>
      </c>
    </row>
    <row r="77" spans="1:12" ht="18.95" hidden="1" customHeight="1">
      <c r="A77" s="899" t="s">
        <v>374</v>
      </c>
      <c r="B77" s="900" t="s">
        <v>47</v>
      </c>
      <c r="C77" s="901" t="s">
        <v>375</v>
      </c>
      <c r="D77" s="915" t="s">
        <v>41</v>
      </c>
      <c r="E77" s="986">
        <v>0</v>
      </c>
      <c r="F77" s="987">
        <v>0</v>
      </c>
      <c r="G77" s="987">
        <v>0</v>
      </c>
      <c r="H77" s="987">
        <v>0</v>
      </c>
      <c r="I77" s="987">
        <v>0</v>
      </c>
      <c r="J77" s="987">
        <v>0</v>
      </c>
      <c r="K77" s="987">
        <v>0</v>
      </c>
      <c r="L77" s="990">
        <v>0</v>
      </c>
    </row>
    <row r="78" spans="1:12" ht="18.95" hidden="1" customHeight="1">
      <c r="A78" s="899"/>
      <c r="B78" s="900"/>
      <c r="C78" s="901"/>
      <c r="D78" s="904" t="s">
        <v>42</v>
      </c>
      <c r="E78" s="988">
        <v>0</v>
      </c>
      <c r="F78" s="981">
        <v>0</v>
      </c>
      <c r="G78" s="981">
        <v>0</v>
      </c>
      <c r="H78" s="981">
        <v>0</v>
      </c>
      <c r="I78" s="981">
        <v>0</v>
      </c>
      <c r="J78" s="981">
        <v>0</v>
      </c>
      <c r="K78" s="981">
        <v>0</v>
      </c>
      <c r="L78" s="989">
        <v>0</v>
      </c>
    </row>
    <row r="79" spans="1:12" ht="18.95" hidden="1" customHeight="1">
      <c r="A79" s="899"/>
      <c r="B79" s="900"/>
      <c r="C79" s="901"/>
      <c r="D79" s="904" t="s">
        <v>43</v>
      </c>
      <c r="E79" s="988">
        <v>0</v>
      </c>
      <c r="F79" s="981">
        <v>0</v>
      </c>
      <c r="G79" s="981">
        <v>0</v>
      </c>
      <c r="H79" s="981">
        <v>0</v>
      </c>
      <c r="I79" s="981">
        <v>0</v>
      </c>
      <c r="J79" s="981">
        <v>0</v>
      </c>
      <c r="K79" s="981">
        <v>0</v>
      </c>
      <c r="L79" s="989">
        <v>0</v>
      </c>
    </row>
    <row r="80" spans="1:12" ht="18.95" hidden="1" customHeight="1">
      <c r="A80" s="903"/>
      <c r="B80" s="901"/>
      <c r="C80" s="901"/>
      <c r="D80" s="904" t="s">
        <v>44</v>
      </c>
      <c r="E80" s="927">
        <v>0</v>
      </c>
      <c r="F80" s="861">
        <v>0</v>
      </c>
      <c r="G80" s="861">
        <v>0</v>
      </c>
      <c r="H80" s="861">
        <v>0</v>
      </c>
      <c r="I80" s="861">
        <v>0</v>
      </c>
      <c r="J80" s="861">
        <v>0</v>
      </c>
      <c r="K80" s="861">
        <v>0</v>
      </c>
      <c r="L80" s="928">
        <v>0</v>
      </c>
    </row>
    <row r="81" spans="1:12" ht="18.95" hidden="1" customHeight="1">
      <c r="A81" s="905"/>
      <c r="B81" s="906"/>
      <c r="C81" s="906"/>
      <c r="D81" s="904" t="s">
        <v>45</v>
      </c>
      <c r="E81" s="929">
        <v>0</v>
      </c>
      <c r="F81" s="930">
        <v>0</v>
      </c>
      <c r="G81" s="930">
        <v>0</v>
      </c>
      <c r="H81" s="930">
        <v>0</v>
      </c>
      <c r="I81" s="930">
        <v>0</v>
      </c>
      <c r="J81" s="930">
        <v>0</v>
      </c>
      <c r="K81" s="930">
        <v>0</v>
      </c>
      <c r="L81" s="931">
        <v>0</v>
      </c>
    </row>
    <row r="82" spans="1:12" ht="18.95" hidden="1" customHeight="1">
      <c r="A82" s="899" t="s">
        <v>376</v>
      </c>
      <c r="B82" s="900" t="s">
        <v>47</v>
      </c>
      <c r="C82" s="901" t="s">
        <v>111</v>
      </c>
      <c r="D82" s="902" t="s">
        <v>41</v>
      </c>
      <c r="E82" s="986">
        <v>0</v>
      </c>
      <c r="F82" s="987">
        <v>0</v>
      </c>
      <c r="G82" s="987">
        <v>0</v>
      </c>
      <c r="H82" s="987">
        <v>0</v>
      </c>
      <c r="I82" s="987">
        <v>0</v>
      </c>
      <c r="J82" s="987">
        <v>0</v>
      </c>
      <c r="K82" s="987">
        <v>0</v>
      </c>
      <c r="L82" s="990">
        <v>0</v>
      </c>
    </row>
    <row r="83" spans="1:12" ht="18.95" hidden="1" customHeight="1">
      <c r="A83" s="899"/>
      <c r="B83" s="900"/>
      <c r="C83" s="901"/>
      <c r="D83" s="904" t="s">
        <v>42</v>
      </c>
      <c r="E83" s="988">
        <v>0</v>
      </c>
      <c r="F83" s="981">
        <v>0</v>
      </c>
      <c r="G83" s="981">
        <v>0</v>
      </c>
      <c r="H83" s="981">
        <v>0</v>
      </c>
      <c r="I83" s="981">
        <v>0</v>
      </c>
      <c r="J83" s="981">
        <v>0</v>
      </c>
      <c r="K83" s="981">
        <v>0</v>
      </c>
      <c r="L83" s="989">
        <v>0</v>
      </c>
    </row>
    <row r="84" spans="1:12" ht="18.95" hidden="1" customHeight="1">
      <c r="A84" s="899"/>
      <c r="B84" s="900"/>
      <c r="C84" s="901"/>
      <c r="D84" s="904" t="s">
        <v>43</v>
      </c>
      <c r="E84" s="988">
        <v>0</v>
      </c>
      <c r="F84" s="981">
        <v>0</v>
      </c>
      <c r="G84" s="981">
        <v>0</v>
      </c>
      <c r="H84" s="981">
        <v>0</v>
      </c>
      <c r="I84" s="981">
        <v>0</v>
      </c>
      <c r="J84" s="981">
        <v>0</v>
      </c>
      <c r="K84" s="981">
        <v>0</v>
      </c>
      <c r="L84" s="989">
        <v>0</v>
      </c>
    </row>
    <row r="85" spans="1:12" ht="18.95" hidden="1" customHeight="1">
      <c r="A85" s="903"/>
      <c r="B85" s="901"/>
      <c r="C85" s="901"/>
      <c r="D85" s="904" t="s">
        <v>44</v>
      </c>
      <c r="E85" s="927">
        <v>0</v>
      </c>
      <c r="F85" s="861">
        <v>0</v>
      </c>
      <c r="G85" s="861">
        <v>0</v>
      </c>
      <c r="H85" s="861">
        <v>0</v>
      </c>
      <c r="I85" s="861">
        <v>0</v>
      </c>
      <c r="J85" s="861">
        <v>0</v>
      </c>
      <c r="K85" s="861">
        <v>0</v>
      </c>
      <c r="L85" s="928">
        <v>0</v>
      </c>
    </row>
    <row r="86" spans="1:12" ht="18.95" hidden="1" customHeight="1">
      <c r="A86" s="905"/>
      <c r="B86" s="906"/>
      <c r="C86" s="906"/>
      <c r="D86" s="909" t="s">
        <v>45</v>
      </c>
      <c r="E86" s="929">
        <v>0</v>
      </c>
      <c r="F86" s="930">
        <v>0</v>
      </c>
      <c r="G86" s="930">
        <v>0</v>
      </c>
      <c r="H86" s="930">
        <v>0</v>
      </c>
      <c r="I86" s="930">
        <v>0</v>
      </c>
      <c r="J86" s="930">
        <v>0</v>
      </c>
      <c r="K86" s="930">
        <v>0</v>
      </c>
      <c r="L86" s="931">
        <v>0</v>
      </c>
    </row>
    <row r="87" spans="1:12" ht="18.95" customHeight="1">
      <c r="A87" s="899" t="s">
        <v>377</v>
      </c>
      <c r="B87" s="900" t="s">
        <v>47</v>
      </c>
      <c r="C87" s="901" t="s">
        <v>83</v>
      </c>
      <c r="D87" s="904" t="s">
        <v>41</v>
      </c>
      <c r="E87" s="986">
        <v>1705483000</v>
      </c>
      <c r="F87" s="981">
        <v>506628000</v>
      </c>
      <c r="G87" s="981">
        <v>2465000</v>
      </c>
      <c r="H87" s="981">
        <v>1114863000</v>
      </c>
      <c r="I87" s="981">
        <v>61727000</v>
      </c>
      <c r="J87" s="981">
        <v>0</v>
      </c>
      <c r="K87" s="981">
        <v>0</v>
      </c>
      <c r="L87" s="989">
        <v>19800000</v>
      </c>
    </row>
    <row r="88" spans="1:12" ht="18.95" customHeight="1">
      <c r="A88" s="899"/>
      <c r="B88" s="900"/>
      <c r="C88" s="901"/>
      <c r="D88" s="904" t="s">
        <v>42</v>
      </c>
      <c r="E88" s="988">
        <v>1777156933.6399994</v>
      </c>
      <c r="F88" s="981">
        <v>515348548.52999997</v>
      </c>
      <c r="G88" s="981">
        <v>2835623.5700000003</v>
      </c>
      <c r="H88" s="981">
        <v>1145575269.2999995</v>
      </c>
      <c r="I88" s="981">
        <v>74750015.230000004</v>
      </c>
      <c r="J88" s="981">
        <v>0</v>
      </c>
      <c r="K88" s="981">
        <v>0</v>
      </c>
      <c r="L88" s="989">
        <v>38647477.009999983</v>
      </c>
    </row>
    <row r="89" spans="1:12" ht="18.95" customHeight="1">
      <c r="A89" s="899"/>
      <c r="B89" s="900"/>
      <c r="C89" s="901"/>
      <c r="D89" s="904" t="s">
        <v>43</v>
      </c>
      <c r="E89" s="988">
        <v>985933482.62000024</v>
      </c>
      <c r="F89" s="981">
        <v>294057072.21000004</v>
      </c>
      <c r="G89" s="981">
        <v>1224110.0500000003</v>
      </c>
      <c r="H89" s="981">
        <v>658504746.56000018</v>
      </c>
      <c r="I89" s="981">
        <v>10806825.699999999</v>
      </c>
      <c r="J89" s="981">
        <v>0</v>
      </c>
      <c r="K89" s="981">
        <v>0</v>
      </c>
      <c r="L89" s="989">
        <v>21340728.100000005</v>
      </c>
    </row>
    <row r="90" spans="1:12" ht="18.95" customHeight="1">
      <c r="A90" s="899"/>
      <c r="B90" s="901"/>
      <c r="C90" s="901"/>
      <c r="D90" s="904" t="s">
        <v>44</v>
      </c>
      <c r="E90" s="927">
        <v>0.57809634140006105</v>
      </c>
      <c r="F90" s="861">
        <v>0.58042009563229835</v>
      </c>
      <c r="G90" s="861">
        <v>0.49659636916835709</v>
      </c>
      <c r="H90" s="861">
        <v>0.59065979098777177</v>
      </c>
      <c r="I90" s="861">
        <v>0.17507453302444634</v>
      </c>
      <c r="J90" s="861">
        <v>0</v>
      </c>
      <c r="K90" s="861">
        <v>0</v>
      </c>
      <c r="L90" s="928">
        <v>1.0778145505050507</v>
      </c>
    </row>
    <row r="91" spans="1:12" ht="18.95" customHeight="1">
      <c r="A91" s="905"/>
      <c r="B91" s="906"/>
      <c r="C91" s="906"/>
      <c r="D91" s="907" t="s">
        <v>45</v>
      </c>
      <c r="E91" s="929">
        <v>0.55478132738710728</v>
      </c>
      <c r="F91" s="930">
        <v>0.57059842906083613</v>
      </c>
      <c r="G91" s="930">
        <v>0.43168989810590414</v>
      </c>
      <c r="H91" s="930">
        <v>0.57482451324423023</v>
      </c>
      <c r="I91" s="930">
        <v>0.14457288960742329</v>
      </c>
      <c r="J91" s="930">
        <v>0</v>
      </c>
      <c r="K91" s="930">
        <v>0</v>
      </c>
      <c r="L91" s="931">
        <v>0.55218942479681454</v>
      </c>
    </row>
    <row r="92" spans="1:12" ht="18.95" hidden="1" customHeight="1">
      <c r="A92" s="899" t="s">
        <v>378</v>
      </c>
      <c r="B92" s="900" t="s">
        <v>47</v>
      </c>
      <c r="C92" s="901" t="s">
        <v>379</v>
      </c>
      <c r="D92" s="902" t="s">
        <v>41</v>
      </c>
      <c r="E92" s="986">
        <v>0</v>
      </c>
      <c r="F92" s="987">
        <v>0</v>
      </c>
      <c r="G92" s="987">
        <v>0</v>
      </c>
      <c r="H92" s="987">
        <v>0</v>
      </c>
      <c r="I92" s="987">
        <v>0</v>
      </c>
      <c r="J92" s="987">
        <v>0</v>
      </c>
      <c r="K92" s="987">
        <v>0</v>
      </c>
      <c r="L92" s="990">
        <v>0</v>
      </c>
    </row>
    <row r="93" spans="1:12" ht="18.95" hidden="1" customHeight="1">
      <c r="A93" s="899"/>
      <c r="B93" s="900"/>
      <c r="C93" s="901" t="s">
        <v>380</v>
      </c>
      <c r="D93" s="904" t="s">
        <v>42</v>
      </c>
      <c r="E93" s="988">
        <v>0</v>
      </c>
      <c r="F93" s="981">
        <v>0</v>
      </c>
      <c r="G93" s="981">
        <v>0</v>
      </c>
      <c r="H93" s="981">
        <v>0</v>
      </c>
      <c r="I93" s="981">
        <v>0</v>
      </c>
      <c r="J93" s="981">
        <v>0</v>
      </c>
      <c r="K93" s="981">
        <v>0</v>
      </c>
      <c r="L93" s="989">
        <v>0</v>
      </c>
    </row>
    <row r="94" spans="1:12" ht="18.95" hidden="1" customHeight="1">
      <c r="A94" s="899"/>
      <c r="B94" s="900"/>
      <c r="C94" s="901" t="s">
        <v>381</v>
      </c>
      <c r="D94" s="904" t="s">
        <v>43</v>
      </c>
      <c r="E94" s="988">
        <v>0</v>
      </c>
      <c r="F94" s="981">
        <v>0</v>
      </c>
      <c r="G94" s="981">
        <v>0</v>
      </c>
      <c r="H94" s="981">
        <v>0</v>
      </c>
      <c r="I94" s="981">
        <v>0</v>
      </c>
      <c r="J94" s="981">
        <v>0</v>
      </c>
      <c r="K94" s="981">
        <v>0</v>
      </c>
      <c r="L94" s="989">
        <v>0</v>
      </c>
    </row>
    <row r="95" spans="1:12" ht="18.95" hidden="1" customHeight="1">
      <c r="A95" s="903"/>
      <c r="B95" s="901"/>
      <c r="C95" s="901" t="s">
        <v>382</v>
      </c>
      <c r="D95" s="904" t="s">
        <v>44</v>
      </c>
      <c r="E95" s="927">
        <v>0</v>
      </c>
      <c r="F95" s="861">
        <v>0</v>
      </c>
      <c r="G95" s="861">
        <v>0</v>
      </c>
      <c r="H95" s="861">
        <v>0</v>
      </c>
      <c r="I95" s="861">
        <v>0</v>
      </c>
      <c r="J95" s="861">
        <v>0</v>
      </c>
      <c r="K95" s="861">
        <v>0</v>
      </c>
      <c r="L95" s="928">
        <v>0</v>
      </c>
    </row>
    <row r="96" spans="1:12" ht="18.95" hidden="1" customHeight="1">
      <c r="A96" s="905"/>
      <c r="B96" s="906"/>
      <c r="C96" s="906"/>
      <c r="D96" s="909" t="s">
        <v>45</v>
      </c>
      <c r="E96" s="929">
        <v>0</v>
      </c>
      <c r="F96" s="930">
        <v>0</v>
      </c>
      <c r="G96" s="930">
        <v>0</v>
      </c>
      <c r="H96" s="930">
        <v>0</v>
      </c>
      <c r="I96" s="930">
        <v>0</v>
      </c>
      <c r="J96" s="930">
        <v>0</v>
      </c>
      <c r="K96" s="930">
        <v>0</v>
      </c>
      <c r="L96" s="931">
        <v>0</v>
      </c>
    </row>
    <row r="97" spans="1:12" ht="18.95" customHeight="1">
      <c r="A97" s="899" t="s">
        <v>383</v>
      </c>
      <c r="B97" s="900" t="s">
        <v>47</v>
      </c>
      <c r="C97" s="901" t="s">
        <v>113</v>
      </c>
      <c r="D97" s="904" t="s">
        <v>41</v>
      </c>
      <c r="E97" s="986">
        <v>6513000</v>
      </c>
      <c r="F97" s="981">
        <v>1744000</v>
      </c>
      <c r="G97" s="981">
        <v>5000</v>
      </c>
      <c r="H97" s="981">
        <v>3594000</v>
      </c>
      <c r="I97" s="981">
        <v>1170000</v>
      </c>
      <c r="J97" s="981">
        <v>0</v>
      </c>
      <c r="K97" s="981">
        <v>0</v>
      </c>
      <c r="L97" s="989">
        <v>0</v>
      </c>
    </row>
    <row r="98" spans="1:12" ht="18.95" customHeight="1">
      <c r="A98" s="899"/>
      <c r="B98" s="900"/>
      <c r="C98" s="901"/>
      <c r="D98" s="904" t="s">
        <v>42</v>
      </c>
      <c r="E98" s="988">
        <v>6513000</v>
      </c>
      <c r="F98" s="981">
        <v>1707032</v>
      </c>
      <c r="G98" s="981">
        <v>5000</v>
      </c>
      <c r="H98" s="981">
        <v>3332968</v>
      </c>
      <c r="I98" s="981">
        <v>1468000</v>
      </c>
      <c r="J98" s="981">
        <v>0</v>
      </c>
      <c r="K98" s="981">
        <v>0</v>
      </c>
      <c r="L98" s="989">
        <v>0</v>
      </c>
    </row>
    <row r="99" spans="1:12" ht="18.95" customHeight="1">
      <c r="A99" s="899"/>
      <c r="B99" s="900"/>
      <c r="C99" s="901"/>
      <c r="D99" s="904" t="s">
        <v>43</v>
      </c>
      <c r="E99" s="988">
        <v>1320611.1100000001</v>
      </c>
      <c r="F99" s="981">
        <v>768916.56</v>
      </c>
      <c r="G99" s="981">
        <v>0</v>
      </c>
      <c r="H99" s="981">
        <v>549849.55000000005</v>
      </c>
      <c r="I99" s="981">
        <v>1845</v>
      </c>
      <c r="J99" s="981">
        <v>0</v>
      </c>
      <c r="K99" s="981">
        <v>0</v>
      </c>
      <c r="L99" s="989">
        <v>0</v>
      </c>
    </row>
    <row r="100" spans="1:12" ht="18.95" customHeight="1">
      <c r="A100" s="903"/>
      <c r="B100" s="901"/>
      <c r="C100" s="901"/>
      <c r="D100" s="904" t="s">
        <v>44</v>
      </c>
      <c r="E100" s="927">
        <v>0.20276540918163674</v>
      </c>
      <c r="F100" s="861">
        <v>0.44089252293577985</v>
      </c>
      <c r="G100" s="861">
        <v>0</v>
      </c>
      <c r="H100" s="861">
        <v>0.15299097106288259</v>
      </c>
      <c r="I100" s="861">
        <v>1.5769230769230769E-3</v>
      </c>
      <c r="J100" s="861">
        <v>0</v>
      </c>
      <c r="K100" s="861">
        <v>0</v>
      </c>
      <c r="L100" s="928">
        <v>0</v>
      </c>
    </row>
    <row r="101" spans="1:12" ht="18.95" customHeight="1">
      <c r="A101" s="905"/>
      <c r="B101" s="906"/>
      <c r="C101" s="906"/>
      <c r="D101" s="907" t="s">
        <v>45</v>
      </c>
      <c r="E101" s="929">
        <v>0.20276540918163674</v>
      </c>
      <c r="F101" s="930">
        <v>0.45044062442883326</v>
      </c>
      <c r="G101" s="930">
        <v>0</v>
      </c>
      <c r="H101" s="930">
        <v>0.16497294603488544</v>
      </c>
      <c r="I101" s="930">
        <v>1.2568119891008173E-3</v>
      </c>
      <c r="J101" s="930">
        <v>0</v>
      </c>
      <c r="K101" s="930">
        <v>0</v>
      </c>
      <c r="L101" s="931">
        <v>0</v>
      </c>
    </row>
    <row r="102" spans="1:12" ht="18.95" hidden="1" customHeight="1">
      <c r="A102" s="916" t="s">
        <v>384</v>
      </c>
      <c r="B102" s="912" t="s">
        <v>47</v>
      </c>
      <c r="C102" s="917" t="s">
        <v>385</v>
      </c>
      <c r="D102" s="914" t="s">
        <v>41</v>
      </c>
      <c r="E102" s="986">
        <v>0</v>
      </c>
      <c r="F102" s="981">
        <v>0</v>
      </c>
      <c r="G102" s="981">
        <v>0</v>
      </c>
      <c r="H102" s="981">
        <v>0</v>
      </c>
      <c r="I102" s="981">
        <v>0</v>
      </c>
      <c r="J102" s="981">
        <v>0</v>
      </c>
      <c r="K102" s="981">
        <v>0</v>
      </c>
      <c r="L102" s="989">
        <v>0</v>
      </c>
    </row>
    <row r="103" spans="1:12" ht="18.95" hidden="1" customHeight="1">
      <c r="A103" s="899"/>
      <c r="B103" s="900"/>
      <c r="C103" s="901" t="s">
        <v>386</v>
      </c>
      <c r="D103" s="904" t="s">
        <v>42</v>
      </c>
      <c r="E103" s="988">
        <v>0</v>
      </c>
      <c r="F103" s="981">
        <v>0</v>
      </c>
      <c r="G103" s="981">
        <v>0</v>
      </c>
      <c r="H103" s="981">
        <v>0</v>
      </c>
      <c r="I103" s="981">
        <v>0</v>
      </c>
      <c r="J103" s="981">
        <v>0</v>
      </c>
      <c r="K103" s="981">
        <v>0</v>
      </c>
      <c r="L103" s="989">
        <v>0</v>
      </c>
    </row>
    <row r="104" spans="1:12" ht="18.95" hidden="1" customHeight="1">
      <c r="A104" s="899"/>
      <c r="B104" s="900"/>
      <c r="C104" s="901"/>
      <c r="D104" s="904" t="s">
        <v>43</v>
      </c>
      <c r="E104" s="988">
        <v>0</v>
      </c>
      <c r="F104" s="981">
        <v>0</v>
      </c>
      <c r="G104" s="981">
        <v>0</v>
      </c>
      <c r="H104" s="981">
        <v>0</v>
      </c>
      <c r="I104" s="981">
        <v>0</v>
      </c>
      <c r="J104" s="981">
        <v>0</v>
      </c>
      <c r="K104" s="981">
        <v>0</v>
      </c>
      <c r="L104" s="989">
        <v>0</v>
      </c>
    </row>
    <row r="105" spans="1:12" ht="18.95" hidden="1" customHeight="1">
      <c r="A105" s="903"/>
      <c r="B105" s="901"/>
      <c r="C105" s="901"/>
      <c r="D105" s="904" t="s">
        <v>44</v>
      </c>
      <c r="E105" s="927">
        <v>0</v>
      </c>
      <c r="F105" s="861">
        <v>0</v>
      </c>
      <c r="G105" s="861">
        <v>0</v>
      </c>
      <c r="H105" s="861">
        <v>0</v>
      </c>
      <c r="I105" s="861">
        <v>0</v>
      </c>
      <c r="J105" s="861">
        <v>0</v>
      </c>
      <c r="K105" s="861">
        <v>0</v>
      </c>
      <c r="L105" s="928">
        <v>0</v>
      </c>
    </row>
    <row r="106" spans="1:12" ht="18.95" hidden="1" customHeight="1">
      <c r="A106" s="905"/>
      <c r="B106" s="906"/>
      <c r="C106" s="906"/>
      <c r="D106" s="910" t="s">
        <v>45</v>
      </c>
      <c r="E106" s="929">
        <v>0</v>
      </c>
      <c r="F106" s="930">
        <v>0</v>
      </c>
      <c r="G106" s="930">
        <v>0</v>
      </c>
      <c r="H106" s="930">
        <v>0</v>
      </c>
      <c r="I106" s="930">
        <v>0</v>
      </c>
      <c r="J106" s="930">
        <v>0</v>
      </c>
      <c r="K106" s="930">
        <v>0</v>
      </c>
      <c r="L106" s="931">
        <v>0</v>
      </c>
    </row>
    <row r="107" spans="1:12" ht="18.95" customHeight="1">
      <c r="A107" s="899" t="s">
        <v>387</v>
      </c>
      <c r="B107" s="900" t="s">
        <v>47</v>
      </c>
      <c r="C107" s="901" t="s">
        <v>388</v>
      </c>
      <c r="D107" s="915" t="s">
        <v>41</v>
      </c>
      <c r="E107" s="986">
        <v>3059805000</v>
      </c>
      <c r="F107" s="981">
        <v>2818818000</v>
      </c>
      <c r="G107" s="981">
        <v>4728000</v>
      </c>
      <c r="H107" s="981">
        <v>200412000</v>
      </c>
      <c r="I107" s="981">
        <v>30777000</v>
      </c>
      <c r="J107" s="981">
        <v>0</v>
      </c>
      <c r="K107" s="981">
        <v>0</v>
      </c>
      <c r="L107" s="989">
        <v>5070000</v>
      </c>
    </row>
    <row r="108" spans="1:12" ht="18.95" customHeight="1">
      <c r="A108" s="899"/>
      <c r="B108" s="900"/>
      <c r="C108" s="901" t="s">
        <v>389</v>
      </c>
      <c r="D108" s="904" t="s">
        <v>42</v>
      </c>
      <c r="E108" s="988">
        <v>3120353578.3000002</v>
      </c>
      <c r="F108" s="981">
        <v>2844681336.3800001</v>
      </c>
      <c r="G108" s="981">
        <v>4566869</v>
      </c>
      <c r="H108" s="981">
        <v>201557719.52000001</v>
      </c>
      <c r="I108" s="981">
        <v>39623020.480000012</v>
      </c>
      <c r="J108" s="981">
        <v>0</v>
      </c>
      <c r="K108" s="981">
        <v>0</v>
      </c>
      <c r="L108" s="989">
        <v>29924632.920000002</v>
      </c>
    </row>
    <row r="109" spans="1:12" ht="18.95" customHeight="1">
      <c r="A109" s="899"/>
      <c r="B109" s="900"/>
      <c r="C109" s="901"/>
      <c r="D109" s="904" t="s">
        <v>43</v>
      </c>
      <c r="E109" s="988">
        <v>2061028427.4100001</v>
      </c>
      <c r="F109" s="981">
        <v>1937257054.28</v>
      </c>
      <c r="G109" s="981">
        <v>1966481.8099999998</v>
      </c>
      <c r="H109" s="981">
        <v>100441468.88999999</v>
      </c>
      <c r="I109" s="981">
        <v>2743044.48</v>
      </c>
      <c r="J109" s="981">
        <v>0</v>
      </c>
      <c r="K109" s="981">
        <v>0</v>
      </c>
      <c r="L109" s="989">
        <v>18620377.949999999</v>
      </c>
    </row>
    <row r="110" spans="1:12" ht="18.95" customHeight="1">
      <c r="A110" s="899"/>
      <c r="B110" s="901"/>
      <c r="C110" s="901"/>
      <c r="D110" s="904" t="s">
        <v>44</v>
      </c>
      <c r="E110" s="927">
        <v>0.67358162608728334</v>
      </c>
      <c r="F110" s="861">
        <v>0.68725865035628408</v>
      </c>
      <c r="G110" s="861">
        <v>0.41592254864636208</v>
      </c>
      <c r="H110" s="861">
        <v>0.5011749241063409</v>
      </c>
      <c r="I110" s="861">
        <v>8.912644117360366E-2</v>
      </c>
      <c r="J110" s="861">
        <v>0</v>
      </c>
      <c r="K110" s="861">
        <v>0</v>
      </c>
      <c r="L110" s="928">
        <v>3.6726583727810649</v>
      </c>
    </row>
    <row r="111" spans="1:12" ht="18.95" customHeight="1">
      <c r="A111" s="905"/>
      <c r="B111" s="906"/>
      <c r="C111" s="906"/>
      <c r="D111" s="904" t="s">
        <v>45</v>
      </c>
      <c r="E111" s="929">
        <v>0.66051118108636553</v>
      </c>
      <c r="F111" s="930">
        <v>0.68101021703374931</v>
      </c>
      <c r="G111" s="930">
        <v>0.4305973764520068</v>
      </c>
      <c r="H111" s="930">
        <v>0.49832608311503274</v>
      </c>
      <c r="I111" s="930">
        <v>6.922855569238015E-2</v>
      </c>
      <c r="J111" s="930">
        <v>0</v>
      </c>
      <c r="K111" s="930">
        <v>0</v>
      </c>
      <c r="L111" s="931">
        <v>0.62224248497147472</v>
      </c>
    </row>
    <row r="112" spans="1:12" ht="18.95" customHeight="1">
      <c r="A112" s="899" t="s">
        <v>390</v>
      </c>
      <c r="B112" s="900" t="s">
        <v>47</v>
      </c>
      <c r="C112" s="901" t="s">
        <v>391</v>
      </c>
      <c r="D112" s="902" t="s">
        <v>41</v>
      </c>
      <c r="E112" s="986">
        <v>100320000</v>
      </c>
      <c r="F112" s="981">
        <v>100320000</v>
      </c>
      <c r="G112" s="981">
        <v>0</v>
      </c>
      <c r="H112" s="981">
        <v>0</v>
      </c>
      <c r="I112" s="981">
        <v>0</v>
      </c>
      <c r="J112" s="981">
        <v>0</v>
      </c>
      <c r="K112" s="981">
        <v>0</v>
      </c>
      <c r="L112" s="989">
        <v>0</v>
      </c>
    </row>
    <row r="113" spans="1:12" ht="18.95" customHeight="1">
      <c r="A113" s="899"/>
      <c r="B113" s="900"/>
      <c r="C113" s="901"/>
      <c r="D113" s="904" t="s">
        <v>42</v>
      </c>
      <c r="E113" s="988">
        <v>100335628.34999999</v>
      </c>
      <c r="F113" s="981">
        <v>100320000</v>
      </c>
      <c r="G113" s="981">
        <v>0</v>
      </c>
      <c r="H113" s="981">
        <v>15628.35</v>
      </c>
      <c r="I113" s="981">
        <v>0</v>
      </c>
      <c r="J113" s="981">
        <v>0</v>
      </c>
      <c r="K113" s="981">
        <v>0</v>
      </c>
      <c r="L113" s="989">
        <v>0</v>
      </c>
    </row>
    <row r="114" spans="1:12" ht="18.95" customHeight="1">
      <c r="A114" s="899"/>
      <c r="B114" s="900"/>
      <c r="C114" s="901"/>
      <c r="D114" s="904" t="s">
        <v>43</v>
      </c>
      <c r="E114" s="988">
        <v>58781980.649999999</v>
      </c>
      <c r="F114" s="981">
        <v>58781980.649999999</v>
      </c>
      <c r="G114" s="981">
        <v>0</v>
      </c>
      <c r="H114" s="981">
        <v>0</v>
      </c>
      <c r="I114" s="981">
        <v>0</v>
      </c>
      <c r="J114" s="981">
        <v>0</v>
      </c>
      <c r="K114" s="981">
        <v>0</v>
      </c>
      <c r="L114" s="989">
        <v>0</v>
      </c>
    </row>
    <row r="115" spans="1:12" ht="18.95" customHeight="1">
      <c r="A115" s="903"/>
      <c r="B115" s="901"/>
      <c r="C115" s="901"/>
      <c r="D115" s="904" t="s">
        <v>44</v>
      </c>
      <c r="E115" s="927">
        <v>0.58594478319377985</v>
      </c>
      <c r="F115" s="861">
        <v>0.58594478319377985</v>
      </c>
      <c r="G115" s="861">
        <v>0</v>
      </c>
      <c r="H115" s="861">
        <v>0</v>
      </c>
      <c r="I115" s="861">
        <v>0</v>
      </c>
      <c r="J115" s="861">
        <v>0</v>
      </c>
      <c r="K115" s="861">
        <v>0</v>
      </c>
      <c r="L115" s="928">
        <v>0</v>
      </c>
    </row>
    <row r="116" spans="1:12" ht="18.95" customHeight="1">
      <c r="A116" s="905"/>
      <c r="B116" s="906"/>
      <c r="C116" s="906"/>
      <c r="D116" s="909" t="s">
        <v>45</v>
      </c>
      <c r="E116" s="929">
        <v>0.58585351601079605</v>
      </c>
      <c r="F116" s="930">
        <v>0.58594478319377985</v>
      </c>
      <c r="G116" s="930">
        <v>0</v>
      </c>
      <c r="H116" s="930">
        <v>0</v>
      </c>
      <c r="I116" s="930">
        <v>0</v>
      </c>
      <c r="J116" s="930">
        <v>0</v>
      </c>
      <c r="K116" s="930">
        <v>0</v>
      </c>
      <c r="L116" s="931">
        <v>0</v>
      </c>
    </row>
    <row r="117" spans="1:12" ht="18.95" customHeight="1">
      <c r="A117" s="899" t="s">
        <v>392</v>
      </c>
      <c r="B117" s="900" t="s">
        <v>47</v>
      </c>
      <c r="C117" s="901" t="s">
        <v>393</v>
      </c>
      <c r="D117" s="902" t="s">
        <v>41</v>
      </c>
      <c r="E117" s="1061">
        <v>0</v>
      </c>
      <c r="F117" s="1060">
        <v>0</v>
      </c>
      <c r="G117" s="1060">
        <v>0</v>
      </c>
      <c r="H117" s="1060">
        <v>0</v>
      </c>
      <c r="I117" s="1060">
        <v>0</v>
      </c>
      <c r="J117" s="1060">
        <v>0</v>
      </c>
      <c r="K117" s="1060">
        <v>0</v>
      </c>
      <c r="L117" s="1063">
        <v>0</v>
      </c>
    </row>
    <row r="118" spans="1:12" ht="18.95" customHeight="1">
      <c r="A118" s="899"/>
      <c r="B118" s="900"/>
      <c r="C118" s="901" t="s">
        <v>394</v>
      </c>
      <c r="D118" s="904" t="s">
        <v>42</v>
      </c>
      <c r="E118" s="988">
        <v>3123277</v>
      </c>
      <c r="F118" s="981">
        <v>3123277</v>
      </c>
      <c r="G118" s="981">
        <v>0</v>
      </c>
      <c r="H118" s="981">
        <v>0</v>
      </c>
      <c r="I118" s="981">
        <v>0</v>
      </c>
      <c r="J118" s="981">
        <v>0</v>
      </c>
      <c r="K118" s="981">
        <v>0</v>
      </c>
      <c r="L118" s="989">
        <v>0</v>
      </c>
    </row>
    <row r="119" spans="1:12" ht="18.95" customHeight="1">
      <c r="A119" s="899"/>
      <c r="B119" s="900"/>
      <c r="C119" s="901" t="s">
        <v>395</v>
      </c>
      <c r="D119" s="904" t="s">
        <v>43</v>
      </c>
      <c r="E119" s="988">
        <v>1971075</v>
      </c>
      <c r="F119" s="981">
        <v>1971075</v>
      </c>
      <c r="G119" s="981">
        <v>0</v>
      </c>
      <c r="H119" s="981">
        <v>0</v>
      </c>
      <c r="I119" s="981">
        <v>0</v>
      </c>
      <c r="J119" s="981">
        <v>0</v>
      </c>
      <c r="K119" s="981">
        <v>0</v>
      </c>
      <c r="L119" s="989">
        <v>0</v>
      </c>
    </row>
    <row r="120" spans="1:12" ht="18.95" customHeight="1">
      <c r="A120" s="903"/>
      <c r="B120" s="901"/>
      <c r="C120" s="901" t="s">
        <v>396</v>
      </c>
      <c r="D120" s="904" t="s">
        <v>44</v>
      </c>
      <c r="E120" s="927">
        <v>0</v>
      </c>
      <c r="F120" s="861">
        <v>0</v>
      </c>
      <c r="G120" s="861">
        <v>0</v>
      </c>
      <c r="H120" s="861">
        <v>0</v>
      </c>
      <c r="I120" s="861">
        <v>0</v>
      </c>
      <c r="J120" s="861">
        <v>0</v>
      </c>
      <c r="K120" s="861">
        <v>0</v>
      </c>
      <c r="L120" s="928">
        <v>0</v>
      </c>
    </row>
    <row r="121" spans="1:12" ht="18.95" customHeight="1">
      <c r="A121" s="905"/>
      <c r="B121" s="906"/>
      <c r="C121" s="906" t="s">
        <v>397</v>
      </c>
      <c r="D121" s="909" t="s">
        <v>45</v>
      </c>
      <c r="E121" s="929">
        <v>0.63109195886243841</v>
      </c>
      <c r="F121" s="930">
        <v>0.63109195886243841</v>
      </c>
      <c r="G121" s="930">
        <v>0</v>
      </c>
      <c r="H121" s="930">
        <v>0</v>
      </c>
      <c r="I121" s="930">
        <v>0</v>
      </c>
      <c r="J121" s="930">
        <v>0</v>
      </c>
      <c r="K121" s="930">
        <v>0</v>
      </c>
      <c r="L121" s="931">
        <v>0</v>
      </c>
    </row>
    <row r="122" spans="1:12" ht="18.95" hidden="1" customHeight="1">
      <c r="A122" s="899" t="s">
        <v>398</v>
      </c>
      <c r="B122" s="900" t="s">
        <v>47</v>
      </c>
      <c r="C122" s="901" t="s">
        <v>399</v>
      </c>
      <c r="D122" s="902" t="s">
        <v>41</v>
      </c>
      <c r="E122" s="986">
        <v>0</v>
      </c>
      <c r="F122" s="981">
        <v>0</v>
      </c>
      <c r="G122" s="981">
        <v>0</v>
      </c>
      <c r="H122" s="981">
        <v>0</v>
      </c>
      <c r="I122" s="981">
        <v>0</v>
      </c>
      <c r="J122" s="981">
        <v>0</v>
      </c>
      <c r="K122" s="981">
        <v>0</v>
      </c>
      <c r="L122" s="989">
        <v>0</v>
      </c>
    </row>
    <row r="123" spans="1:12" ht="18.95" hidden="1" customHeight="1">
      <c r="A123" s="899"/>
      <c r="B123" s="900"/>
      <c r="C123" s="901"/>
      <c r="D123" s="904" t="s">
        <v>42</v>
      </c>
      <c r="E123" s="988">
        <v>0</v>
      </c>
      <c r="F123" s="981">
        <v>0</v>
      </c>
      <c r="G123" s="981">
        <v>0</v>
      </c>
      <c r="H123" s="981">
        <v>0</v>
      </c>
      <c r="I123" s="981">
        <v>0</v>
      </c>
      <c r="J123" s="981">
        <v>0</v>
      </c>
      <c r="K123" s="981">
        <v>0</v>
      </c>
      <c r="L123" s="989">
        <v>0</v>
      </c>
    </row>
    <row r="124" spans="1:12" ht="18.95" hidden="1" customHeight="1">
      <c r="A124" s="899"/>
      <c r="B124" s="900"/>
      <c r="C124" s="901"/>
      <c r="D124" s="904" t="s">
        <v>43</v>
      </c>
      <c r="E124" s="988">
        <v>0</v>
      </c>
      <c r="F124" s="981">
        <v>0</v>
      </c>
      <c r="G124" s="981">
        <v>0</v>
      </c>
      <c r="H124" s="981">
        <v>0</v>
      </c>
      <c r="I124" s="981">
        <v>0</v>
      </c>
      <c r="J124" s="981">
        <v>0</v>
      </c>
      <c r="K124" s="981">
        <v>0</v>
      </c>
      <c r="L124" s="989">
        <v>0</v>
      </c>
    </row>
    <row r="125" spans="1:12" ht="18.95" hidden="1" customHeight="1">
      <c r="A125" s="903"/>
      <c r="B125" s="901"/>
      <c r="C125" s="901"/>
      <c r="D125" s="904" t="s">
        <v>44</v>
      </c>
      <c r="E125" s="927">
        <v>0</v>
      </c>
      <c r="F125" s="861">
        <v>0</v>
      </c>
      <c r="G125" s="861">
        <v>0</v>
      </c>
      <c r="H125" s="861">
        <v>0</v>
      </c>
      <c r="I125" s="861">
        <v>0</v>
      </c>
      <c r="J125" s="861">
        <v>0</v>
      </c>
      <c r="K125" s="861">
        <v>0</v>
      </c>
      <c r="L125" s="928">
        <v>0</v>
      </c>
    </row>
    <row r="126" spans="1:12" ht="18.95" hidden="1" customHeight="1">
      <c r="A126" s="905"/>
      <c r="B126" s="906"/>
      <c r="C126" s="906"/>
      <c r="D126" s="909" t="s">
        <v>45</v>
      </c>
      <c r="E126" s="929">
        <v>0</v>
      </c>
      <c r="F126" s="930">
        <v>0</v>
      </c>
      <c r="G126" s="930">
        <v>0</v>
      </c>
      <c r="H126" s="930">
        <v>0</v>
      </c>
      <c r="I126" s="930">
        <v>0</v>
      </c>
      <c r="J126" s="930">
        <v>0</v>
      </c>
      <c r="K126" s="930">
        <v>0</v>
      </c>
      <c r="L126" s="931">
        <v>0</v>
      </c>
    </row>
    <row r="127" spans="1:12" ht="18.95" customHeight="1">
      <c r="A127" s="899" t="s">
        <v>400</v>
      </c>
      <c r="B127" s="900" t="s">
        <v>47</v>
      </c>
      <c r="C127" s="901" t="s">
        <v>401</v>
      </c>
      <c r="D127" s="902" t="s">
        <v>41</v>
      </c>
      <c r="E127" s="986">
        <v>155957000</v>
      </c>
      <c r="F127" s="981">
        <v>73934000</v>
      </c>
      <c r="G127" s="981">
        <v>0</v>
      </c>
      <c r="H127" s="981">
        <v>75477000</v>
      </c>
      <c r="I127" s="981">
        <v>4577000</v>
      </c>
      <c r="J127" s="981">
        <v>0</v>
      </c>
      <c r="K127" s="981">
        <v>0</v>
      </c>
      <c r="L127" s="989">
        <v>1969000</v>
      </c>
    </row>
    <row r="128" spans="1:12" ht="18.95" customHeight="1">
      <c r="A128" s="903"/>
      <c r="B128" s="901"/>
      <c r="C128" s="901"/>
      <c r="D128" s="904" t="s">
        <v>42</v>
      </c>
      <c r="E128" s="988">
        <v>230927234.03999996</v>
      </c>
      <c r="F128" s="981">
        <v>147559637.46999997</v>
      </c>
      <c r="G128" s="981">
        <v>0</v>
      </c>
      <c r="H128" s="981">
        <v>38829086.18</v>
      </c>
      <c r="I128" s="981">
        <v>42569510.390000001</v>
      </c>
      <c r="J128" s="981">
        <v>0</v>
      </c>
      <c r="K128" s="981">
        <v>0</v>
      </c>
      <c r="L128" s="989">
        <v>1969000</v>
      </c>
    </row>
    <row r="129" spans="1:12" ht="18.95" customHeight="1">
      <c r="A129" s="903"/>
      <c r="B129" s="901"/>
      <c r="C129" s="901"/>
      <c r="D129" s="904" t="s">
        <v>43</v>
      </c>
      <c r="E129" s="988">
        <v>56391653.049999997</v>
      </c>
      <c r="F129" s="981">
        <v>43568058.710000001</v>
      </c>
      <c r="G129" s="981">
        <v>0</v>
      </c>
      <c r="H129" s="981">
        <v>0</v>
      </c>
      <c r="I129" s="981">
        <v>12136863.970000001</v>
      </c>
      <c r="J129" s="981">
        <v>0</v>
      </c>
      <c r="K129" s="981">
        <v>0</v>
      </c>
      <c r="L129" s="989">
        <v>686730.37</v>
      </c>
    </row>
    <row r="130" spans="1:12" ht="18.95" customHeight="1">
      <c r="A130" s="903"/>
      <c r="B130" s="901"/>
      <c r="C130" s="901"/>
      <c r="D130" s="904" t="s">
        <v>44</v>
      </c>
      <c r="E130" s="927">
        <v>0.36158462300505906</v>
      </c>
      <c r="F130" s="861">
        <v>0.58928312697811558</v>
      </c>
      <c r="G130" s="861">
        <v>0</v>
      </c>
      <c r="H130" s="861">
        <v>0</v>
      </c>
      <c r="I130" s="861">
        <v>2.6517072252567186</v>
      </c>
      <c r="J130" s="861">
        <v>0</v>
      </c>
      <c r="K130" s="861">
        <v>0</v>
      </c>
      <c r="L130" s="928">
        <v>0.34877113763331641</v>
      </c>
    </row>
    <row r="131" spans="1:12" ht="18.95" customHeight="1">
      <c r="A131" s="905"/>
      <c r="B131" s="906"/>
      <c r="C131" s="906"/>
      <c r="D131" s="907" t="s">
        <v>45</v>
      </c>
      <c r="E131" s="929">
        <v>0.2441966331274385</v>
      </c>
      <c r="F131" s="930">
        <v>0.29525729025227326</v>
      </c>
      <c r="G131" s="930">
        <v>0</v>
      </c>
      <c r="H131" s="930">
        <v>0</v>
      </c>
      <c r="I131" s="930">
        <v>0.28510696643697059</v>
      </c>
      <c r="J131" s="930">
        <v>0</v>
      </c>
      <c r="K131" s="930">
        <v>0</v>
      </c>
      <c r="L131" s="931">
        <v>0.34877113763331641</v>
      </c>
    </row>
    <row r="132" spans="1:12" ht="18.95" customHeight="1">
      <c r="A132" s="916" t="s">
        <v>402</v>
      </c>
      <c r="B132" s="912" t="s">
        <v>47</v>
      </c>
      <c r="C132" s="917" t="s">
        <v>115</v>
      </c>
      <c r="D132" s="914" t="s">
        <v>41</v>
      </c>
      <c r="E132" s="986">
        <v>296815000</v>
      </c>
      <c r="F132" s="981">
        <v>76150000</v>
      </c>
      <c r="G132" s="981">
        <v>6060000</v>
      </c>
      <c r="H132" s="981">
        <v>214475000</v>
      </c>
      <c r="I132" s="981">
        <v>130000</v>
      </c>
      <c r="J132" s="981">
        <v>0</v>
      </c>
      <c r="K132" s="981">
        <v>0</v>
      </c>
      <c r="L132" s="989">
        <v>0</v>
      </c>
    </row>
    <row r="133" spans="1:12" ht="18.95" customHeight="1">
      <c r="A133" s="899"/>
      <c r="B133" s="901"/>
      <c r="C133" s="901"/>
      <c r="D133" s="904" t="s">
        <v>42</v>
      </c>
      <c r="E133" s="988">
        <v>2264051207.9200001</v>
      </c>
      <c r="F133" s="981">
        <v>2023568587.54</v>
      </c>
      <c r="G133" s="981">
        <v>6224136</v>
      </c>
      <c r="H133" s="981">
        <v>214353582</v>
      </c>
      <c r="I133" s="981">
        <v>19904902.380000003</v>
      </c>
      <c r="J133" s="981">
        <v>0</v>
      </c>
      <c r="K133" s="981">
        <v>0</v>
      </c>
      <c r="L133" s="989">
        <v>0</v>
      </c>
    </row>
    <row r="134" spans="1:12" ht="18.95" customHeight="1">
      <c r="A134" s="899"/>
      <c r="B134" s="901"/>
      <c r="C134" s="901"/>
      <c r="D134" s="904" t="s">
        <v>43</v>
      </c>
      <c r="E134" s="988">
        <v>1442542425.8899999</v>
      </c>
      <c r="F134" s="981">
        <v>1315841401.1099999</v>
      </c>
      <c r="G134" s="981">
        <v>701439.02999999968</v>
      </c>
      <c r="H134" s="981">
        <v>117201039.47999996</v>
      </c>
      <c r="I134" s="981">
        <v>8798546.2699999996</v>
      </c>
      <c r="J134" s="981">
        <v>0</v>
      </c>
      <c r="K134" s="981">
        <v>0</v>
      </c>
      <c r="L134" s="989">
        <v>0</v>
      </c>
    </row>
    <row r="135" spans="1:12" ht="18.95" customHeight="1">
      <c r="A135" s="899"/>
      <c r="B135" s="901"/>
      <c r="C135" s="901"/>
      <c r="D135" s="904" t="s">
        <v>44</v>
      </c>
      <c r="E135" s="642">
        <v>4.8600725229183155</v>
      </c>
      <c r="F135" s="861" t="s">
        <v>768</v>
      </c>
      <c r="G135" s="861">
        <v>0.1157490148514851</v>
      </c>
      <c r="H135" s="861">
        <v>0.54645548189765691</v>
      </c>
      <c r="I135" s="861" t="s">
        <v>768</v>
      </c>
      <c r="J135" s="861">
        <v>0</v>
      </c>
      <c r="K135" s="861">
        <v>0</v>
      </c>
      <c r="L135" s="928">
        <v>0</v>
      </c>
    </row>
    <row r="136" spans="1:12" ht="18.95" customHeight="1">
      <c r="A136" s="918"/>
      <c r="B136" s="906"/>
      <c r="C136" s="906"/>
      <c r="D136" s="907" t="s">
        <v>45</v>
      </c>
      <c r="E136" s="929">
        <v>0.63715097116344543</v>
      </c>
      <c r="F136" s="930">
        <v>0.65025787077947983</v>
      </c>
      <c r="G136" s="930">
        <v>0.112696610421109</v>
      </c>
      <c r="H136" s="930">
        <v>0.54676501501150543</v>
      </c>
      <c r="I136" s="930">
        <v>0.44202910931332073</v>
      </c>
      <c r="J136" s="930">
        <v>0</v>
      </c>
      <c r="K136" s="930">
        <v>0</v>
      </c>
      <c r="L136" s="931">
        <v>0</v>
      </c>
    </row>
    <row r="137" spans="1:12" ht="18.95" customHeight="1">
      <c r="A137" s="899" t="s">
        <v>403</v>
      </c>
      <c r="B137" s="900" t="s">
        <v>47</v>
      </c>
      <c r="C137" s="901" t="s">
        <v>404</v>
      </c>
      <c r="D137" s="915" t="s">
        <v>41</v>
      </c>
      <c r="E137" s="986">
        <v>4942508000</v>
      </c>
      <c r="F137" s="981">
        <v>3003381000</v>
      </c>
      <c r="G137" s="981">
        <v>10676000</v>
      </c>
      <c r="H137" s="981">
        <v>1910878000</v>
      </c>
      <c r="I137" s="981">
        <v>17573000</v>
      </c>
      <c r="J137" s="981">
        <v>0</v>
      </c>
      <c r="K137" s="981">
        <v>0</v>
      </c>
      <c r="L137" s="989">
        <v>0</v>
      </c>
    </row>
    <row r="138" spans="1:12" ht="18.95" customHeight="1">
      <c r="A138" s="899"/>
      <c r="B138" s="900"/>
      <c r="C138" s="901"/>
      <c r="D138" s="904" t="s">
        <v>42</v>
      </c>
      <c r="E138" s="988">
        <v>4982824180.7699995</v>
      </c>
      <c r="F138" s="981">
        <v>3047958934.8599997</v>
      </c>
      <c r="G138" s="981">
        <v>11747813.450000001</v>
      </c>
      <c r="H138" s="981">
        <v>1872208294.7</v>
      </c>
      <c r="I138" s="981">
        <v>50861291.760000005</v>
      </c>
      <c r="J138" s="981">
        <v>0</v>
      </c>
      <c r="K138" s="981">
        <v>0</v>
      </c>
      <c r="L138" s="989">
        <v>47846</v>
      </c>
    </row>
    <row r="139" spans="1:12" ht="18.95" customHeight="1">
      <c r="A139" s="899"/>
      <c r="B139" s="900"/>
      <c r="C139" s="901"/>
      <c r="D139" s="904" t="s">
        <v>43</v>
      </c>
      <c r="E139" s="988">
        <v>2797321990.1699996</v>
      </c>
      <c r="F139" s="981">
        <v>1800326080.9000001</v>
      </c>
      <c r="G139" s="981">
        <v>6409397.7599999998</v>
      </c>
      <c r="H139" s="981">
        <v>970470675.77999938</v>
      </c>
      <c r="I139" s="981">
        <v>20067990.040000003</v>
      </c>
      <c r="J139" s="981">
        <v>0</v>
      </c>
      <c r="K139" s="981">
        <v>0</v>
      </c>
      <c r="L139" s="989">
        <v>47845.69</v>
      </c>
    </row>
    <row r="140" spans="1:12" ht="18.95" customHeight="1">
      <c r="A140" s="899"/>
      <c r="B140" s="901"/>
      <c r="C140" s="901"/>
      <c r="D140" s="904" t="s">
        <v>44</v>
      </c>
      <c r="E140" s="927">
        <v>0.56597217246183507</v>
      </c>
      <c r="F140" s="861">
        <v>0.59943313249301378</v>
      </c>
      <c r="G140" s="861">
        <v>0.60035572873735477</v>
      </c>
      <c r="H140" s="861">
        <v>0.50786637125970335</v>
      </c>
      <c r="I140" s="979">
        <v>1.1419786058157402</v>
      </c>
      <c r="J140" s="861">
        <v>0</v>
      </c>
      <c r="K140" s="861">
        <v>0</v>
      </c>
      <c r="L140" s="928">
        <v>0</v>
      </c>
    </row>
    <row r="141" spans="1:12" ht="18.95" customHeight="1">
      <c r="A141" s="905"/>
      <c r="B141" s="906"/>
      <c r="C141" s="906"/>
      <c r="D141" s="907" t="s">
        <v>45</v>
      </c>
      <c r="E141" s="929">
        <v>0.56139287454002185</v>
      </c>
      <c r="F141" s="930">
        <v>0.5906661209602857</v>
      </c>
      <c r="G141" s="930">
        <v>0.54558218746655351</v>
      </c>
      <c r="H141" s="930">
        <v>0.51835614580241252</v>
      </c>
      <c r="I141" s="930">
        <v>0.39456312149316125</v>
      </c>
      <c r="J141" s="930">
        <v>0</v>
      </c>
      <c r="K141" s="930">
        <v>0</v>
      </c>
      <c r="L141" s="931">
        <v>0.99999352087948845</v>
      </c>
    </row>
    <row r="142" spans="1:12" ht="18.95" customHeight="1">
      <c r="A142" s="899" t="s">
        <v>405</v>
      </c>
      <c r="B142" s="900" t="s">
        <v>47</v>
      </c>
      <c r="C142" s="901" t="s">
        <v>406</v>
      </c>
      <c r="D142" s="914" t="s">
        <v>41</v>
      </c>
      <c r="E142" s="986">
        <v>4091202000</v>
      </c>
      <c r="F142" s="981">
        <v>4090928000</v>
      </c>
      <c r="G142" s="981">
        <v>12000</v>
      </c>
      <c r="H142" s="981">
        <v>48000</v>
      </c>
      <c r="I142" s="981">
        <v>134000</v>
      </c>
      <c r="J142" s="981">
        <v>0</v>
      </c>
      <c r="K142" s="981">
        <v>0</v>
      </c>
      <c r="L142" s="989">
        <v>80000</v>
      </c>
    </row>
    <row r="143" spans="1:12" ht="18.95" customHeight="1">
      <c r="A143" s="899"/>
      <c r="B143" s="900"/>
      <c r="C143" s="901"/>
      <c r="D143" s="904" t="s">
        <v>42</v>
      </c>
      <c r="E143" s="988">
        <v>4413988453.7399998</v>
      </c>
      <c r="F143" s="981">
        <v>4351989798.7399998</v>
      </c>
      <c r="G143" s="981">
        <v>12000</v>
      </c>
      <c r="H143" s="981">
        <v>622270</v>
      </c>
      <c r="I143" s="981">
        <v>57491277</v>
      </c>
      <c r="J143" s="981">
        <v>0</v>
      </c>
      <c r="K143" s="981">
        <v>0</v>
      </c>
      <c r="L143" s="989">
        <v>3873108</v>
      </c>
    </row>
    <row r="144" spans="1:12" ht="18.95" customHeight="1">
      <c r="A144" s="899"/>
      <c r="B144" s="900"/>
      <c r="C144" s="901"/>
      <c r="D144" s="904" t="s">
        <v>43</v>
      </c>
      <c r="E144" s="988">
        <v>2511734967.3800006</v>
      </c>
      <c r="F144" s="981">
        <v>2498079277.8800006</v>
      </c>
      <c r="G144" s="981">
        <v>7000</v>
      </c>
      <c r="H144" s="981">
        <v>35381.42</v>
      </c>
      <c r="I144" s="981">
        <v>10858742.119999999</v>
      </c>
      <c r="J144" s="981">
        <v>0</v>
      </c>
      <c r="K144" s="981">
        <v>0</v>
      </c>
      <c r="L144" s="989">
        <v>2754565.96</v>
      </c>
    </row>
    <row r="145" spans="1:12" ht="18.95" customHeight="1">
      <c r="A145" s="899"/>
      <c r="B145" s="901"/>
      <c r="C145" s="901"/>
      <c r="D145" s="904" t="s">
        <v>44</v>
      </c>
      <c r="E145" s="927">
        <v>0.61393570089670479</v>
      </c>
      <c r="F145" s="861">
        <v>0.61063877875142281</v>
      </c>
      <c r="G145" s="861">
        <v>0.58333333333333337</v>
      </c>
      <c r="H145" s="861">
        <v>0.73711291666666667</v>
      </c>
      <c r="I145" s="861" t="s">
        <v>768</v>
      </c>
      <c r="J145" s="861">
        <v>0</v>
      </c>
      <c r="K145" s="861">
        <v>0</v>
      </c>
      <c r="L145" s="928" t="s">
        <v>768</v>
      </c>
    </row>
    <row r="146" spans="1:12" ht="18.95" customHeight="1">
      <c r="A146" s="905"/>
      <c r="B146" s="906"/>
      <c r="C146" s="906"/>
      <c r="D146" s="907" t="s">
        <v>45</v>
      </c>
      <c r="E146" s="929">
        <v>0.5690397683872036</v>
      </c>
      <c r="F146" s="930">
        <v>0.57400853251155404</v>
      </c>
      <c r="G146" s="930">
        <v>0.58333333333333337</v>
      </c>
      <c r="H146" s="930">
        <v>5.6858630498015331E-2</v>
      </c>
      <c r="I146" s="930">
        <v>0.18887634240582271</v>
      </c>
      <c r="J146" s="930">
        <v>0</v>
      </c>
      <c r="K146" s="930">
        <v>0</v>
      </c>
      <c r="L146" s="931">
        <v>0.71120298220447242</v>
      </c>
    </row>
    <row r="147" spans="1:12" ht="18.75" customHeight="1">
      <c r="A147" s="899" t="s">
        <v>407</v>
      </c>
      <c r="B147" s="900" t="s">
        <v>47</v>
      </c>
      <c r="C147" s="901" t="s">
        <v>408</v>
      </c>
      <c r="D147" s="904" t="s">
        <v>41</v>
      </c>
      <c r="E147" s="988">
        <v>168964000</v>
      </c>
      <c r="F147" s="981">
        <v>150652000</v>
      </c>
      <c r="G147" s="981">
        <v>510000</v>
      </c>
      <c r="H147" s="981">
        <v>17802000</v>
      </c>
      <c r="I147" s="981">
        <v>0</v>
      </c>
      <c r="J147" s="981">
        <v>0</v>
      </c>
      <c r="K147" s="981">
        <v>0</v>
      </c>
      <c r="L147" s="989">
        <v>0</v>
      </c>
    </row>
    <row r="148" spans="1:12" ht="18.95" customHeight="1">
      <c r="A148" s="899"/>
      <c r="B148" s="900"/>
      <c r="C148" s="901" t="s">
        <v>409</v>
      </c>
      <c r="D148" s="904" t="s">
        <v>42</v>
      </c>
      <c r="E148" s="988">
        <v>224800820.57000002</v>
      </c>
      <c r="F148" s="981">
        <v>203412212.31000003</v>
      </c>
      <c r="G148" s="981">
        <v>515080</v>
      </c>
      <c r="H148" s="981">
        <v>17668720</v>
      </c>
      <c r="I148" s="981">
        <v>3204808.26</v>
      </c>
      <c r="J148" s="981">
        <v>0</v>
      </c>
      <c r="K148" s="981">
        <v>0</v>
      </c>
      <c r="L148" s="989">
        <v>0</v>
      </c>
    </row>
    <row r="149" spans="1:12" ht="18.95" customHeight="1">
      <c r="A149" s="899"/>
      <c r="B149" s="900"/>
      <c r="C149" s="901"/>
      <c r="D149" s="904" t="s">
        <v>43</v>
      </c>
      <c r="E149" s="988">
        <v>131031580.10000002</v>
      </c>
      <c r="F149" s="981">
        <v>118785962.75000001</v>
      </c>
      <c r="G149" s="981">
        <v>500926.95</v>
      </c>
      <c r="H149" s="981">
        <v>8789743.2400000021</v>
      </c>
      <c r="I149" s="981">
        <v>2954947.16</v>
      </c>
      <c r="J149" s="981">
        <v>0</v>
      </c>
      <c r="K149" s="981">
        <v>0</v>
      </c>
      <c r="L149" s="989">
        <v>0</v>
      </c>
    </row>
    <row r="150" spans="1:12" ht="18.95" customHeight="1">
      <c r="A150" s="899"/>
      <c r="B150" s="901"/>
      <c r="C150" s="901"/>
      <c r="D150" s="904" t="s">
        <v>44</v>
      </c>
      <c r="E150" s="927">
        <v>0.77549998875500126</v>
      </c>
      <c r="F150" s="861">
        <v>0.7884791622414572</v>
      </c>
      <c r="G150" s="861">
        <v>0.98220970588235301</v>
      </c>
      <c r="H150" s="861">
        <v>0.49375032243568151</v>
      </c>
      <c r="I150" s="861">
        <v>0</v>
      </c>
      <c r="J150" s="861">
        <v>0</v>
      </c>
      <c r="K150" s="861">
        <v>0</v>
      </c>
      <c r="L150" s="928">
        <v>0</v>
      </c>
    </row>
    <row r="151" spans="1:12" ht="18.95" customHeight="1">
      <c r="A151" s="905"/>
      <c r="B151" s="906"/>
      <c r="C151" s="906"/>
      <c r="D151" s="909" t="s">
        <v>45</v>
      </c>
      <c r="E151" s="929">
        <v>0.58287856675860539</v>
      </c>
      <c r="F151" s="930">
        <v>0.58396672157014007</v>
      </c>
      <c r="G151" s="930">
        <v>0.97252261784577154</v>
      </c>
      <c r="H151" s="930">
        <v>0.49747481651189235</v>
      </c>
      <c r="I151" s="930">
        <v>0.92203555416447924</v>
      </c>
      <c r="J151" s="930">
        <v>0</v>
      </c>
      <c r="K151" s="930">
        <v>0</v>
      </c>
      <c r="L151" s="931">
        <v>0</v>
      </c>
    </row>
    <row r="152" spans="1:12" ht="18.95" customHeight="1">
      <c r="A152" s="899" t="s">
        <v>410</v>
      </c>
      <c r="B152" s="900" t="s">
        <v>47</v>
      </c>
      <c r="C152" s="901" t="s">
        <v>411</v>
      </c>
      <c r="D152" s="902" t="s">
        <v>41</v>
      </c>
      <c r="E152" s="986">
        <v>27808000</v>
      </c>
      <c r="F152" s="981">
        <v>19991000</v>
      </c>
      <c r="G152" s="981">
        <v>0</v>
      </c>
      <c r="H152" s="981">
        <v>7817000</v>
      </c>
      <c r="I152" s="981">
        <v>0</v>
      </c>
      <c r="J152" s="981">
        <v>0</v>
      </c>
      <c r="K152" s="981">
        <v>0</v>
      </c>
      <c r="L152" s="989">
        <v>0</v>
      </c>
    </row>
    <row r="153" spans="1:12" ht="18.95" customHeight="1">
      <c r="A153" s="899"/>
      <c r="B153" s="900"/>
      <c r="C153" s="901" t="s">
        <v>412</v>
      </c>
      <c r="D153" s="904" t="s">
        <v>42</v>
      </c>
      <c r="E153" s="988">
        <v>175621892</v>
      </c>
      <c r="F153" s="981">
        <v>155383282</v>
      </c>
      <c r="G153" s="981">
        <v>12790800</v>
      </c>
      <c r="H153" s="981">
        <v>7447810</v>
      </c>
      <c r="I153" s="981">
        <v>0</v>
      </c>
      <c r="J153" s="981">
        <v>0</v>
      </c>
      <c r="K153" s="981">
        <v>0</v>
      </c>
      <c r="L153" s="989">
        <v>0</v>
      </c>
    </row>
    <row r="154" spans="1:12" ht="18.95" customHeight="1">
      <c r="A154" s="899"/>
      <c r="B154" s="900"/>
      <c r="C154" s="901"/>
      <c r="D154" s="904" t="s">
        <v>43</v>
      </c>
      <c r="E154" s="988">
        <v>161496946</v>
      </c>
      <c r="F154" s="981">
        <v>148208270.88</v>
      </c>
      <c r="G154" s="981">
        <v>12789000</v>
      </c>
      <c r="H154" s="981">
        <v>499675.12</v>
      </c>
      <c r="I154" s="981">
        <v>0</v>
      </c>
      <c r="J154" s="981">
        <v>0</v>
      </c>
      <c r="K154" s="981">
        <v>0</v>
      </c>
      <c r="L154" s="989">
        <v>0</v>
      </c>
    </row>
    <row r="155" spans="1:12" ht="18.95" customHeight="1">
      <c r="A155" s="899"/>
      <c r="B155" s="901"/>
      <c r="C155" s="901"/>
      <c r="D155" s="904" t="s">
        <v>44</v>
      </c>
      <c r="E155" s="927">
        <v>5.8075714182968934</v>
      </c>
      <c r="F155" s="861">
        <v>7.4137497313791201</v>
      </c>
      <c r="G155" s="861">
        <v>0</v>
      </c>
      <c r="H155" s="861">
        <v>6.3921596520404245E-2</v>
      </c>
      <c r="I155" s="861">
        <v>0</v>
      </c>
      <c r="J155" s="861">
        <v>0</v>
      </c>
      <c r="K155" s="861">
        <v>0</v>
      </c>
      <c r="L155" s="928">
        <v>0</v>
      </c>
    </row>
    <row r="156" spans="1:12" ht="18.95" customHeight="1">
      <c r="A156" s="905"/>
      <c r="B156" s="906"/>
      <c r="C156" s="906"/>
      <c r="D156" s="909" t="s">
        <v>45</v>
      </c>
      <c r="E156" s="929">
        <v>0.91957183788909413</v>
      </c>
      <c r="F156" s="930">
        <v>0.95382378961463821</v>
      </c>
      <c r="G156" s="930">
        <v>0.99985927385308193</v>
      </c>
      <c r="H156" s="930">
        <v>6.7090207725492457E-2</v>
      </c>
      <c r="I156" s="930">
        <v>0</v>
      </c>
      <c r="J156" s="930">
        <v>0</v>
      </c>
      <c r="K156" s="930">
        <v>0</v>
      </c>
      <c r="L156" s="931">
        <v>0</v>
      </c>
    </row>
    <row r="157" spans="1:12" ht="18.95" customHeight="1">
      <c r="A157" s="899" t="s">
        <v>426</v>
      </c>
      <c r="B157" s="900" t="s">
        <v>47</v>
      </c>
      <c r="C157" s="901" t="s">
        <v>178</v>
      </c>
      <c r="D157" s="904" t="s">
        <v>41</v>
      </c>
      <c r="E157" s="986">
        <v>54902521000</v>
      </c>
      <c r="F157" s="981">
        <v>54850023000</v>
      </c>
      <c r="G157" s="981">
        <v>16000</v>
      </c>
      <c r="H157" s="981">
        <v>52482000</v>
      </c>
      <c r="I157" s="981">
        <v>0</v>
      </c>
      <c r="J157" s="981">
        <v>0</v>
      </c>
      <c r="K157" s="981">
        <v>0</v>
      </c>
      <c r="L157" s="989">
        <v>0</v>
      </c>
    </row>
    <row r="158" spans="1:12" ht="18.95" customHeight="1">
      <c r="A158" s="899"/>
      <c r="B158" s="900"/>
      <c r="C158" s="901"/>
      <c r="D158" s="904" t="s">
        <v>42</v>
      </c>
      <c r="E158" s="988">
        <v>53904744115.770004</v>
      </c>
      <c r="F158" s="981">
        <v>53674990091.610001</v>
      </c>
      <c r="G158" s="981">
        <v>23190</v>
      </c>
      <c r="H158" s="981">
        <v>55383465.25</v>
      </c>
      <c r="I158" s="981">
        <v>174292462.90999997</v>
      </c>
      <c r="J158" s="981">
        <v>0</v>
      </c>
      <c r="K158" s="981">
        <v>0</v>
      </c>
      <c r="L158" s="989">
        <v>54906</v>
      </c>
    </row>
    <row r="159" spans="1:12" ht="18.95" customHeight="1">
      <c r="A159" s="899"/>
      <c r="B159" s="900"/>
      <c r="C159" s="901"/>
      <c r="D159" s="904" t="s">
        <v>43</v>
      </c>
      <c r="E159" s="988">
        <v>31810924048.109989</v>
      </c>
      <c r="F159" s="981">
        <v>31716324755.519993</v>
      </c>
      <c r="G159" s="981">
        <v>8914.01</v>
      </c>
      <c r="H159" s="981">
        <v>30178541.710000001</v>
      </c>
      <c r="I159" s="981">
        <v>64370766.870000005</v>
      </c>
      <c r="J159" s="981">
        <v>0</v>
      </c>
      <c r="K159" s="981">
        <v>0</v>
      </c>
      <c r="L159" s="989">
        <v>41070</v>
      </c>
    </row>
    <row r="160" spans="1:12" ht="18.95" customHeight="1">
      <c r="A160" s="903"/>
      <c r="B160" s="901"/>
      <c r="C160" s="901"/>
      <c r="D160" s="904" t="s">
        <v>44</v>
      </c>
      <c r="E160" s="927">
        <v>0.57940734721653286</v>
      </c>
      <c r="F160" s="861">
        <v>0.57823721888904211</v>
      </c>
      <c r="G160" s="861">
        <v>0.55712562500000007</v>
      </c>
      <c r="H160" s="861">
        <v>0.57502651785374037</v>
      </c>
      <c r="I160" s="861">
        <v>0</v>
      </c>
      <c r="J160" s="861">
        <v>0</v>
      </c>
      <c r="K160" s="861">
        <v>0</v>
      </c>
      <c r="L160" s="928">
        <v>0</v>
      </c>
    </row>
    <row r="161" spans="1:12" ht="18.75" customHeight="1">
      <c r="A161" s="905"/>
      <c r="B161" s="906"/>
      <c r="C161" s="906"/>
      <c r="D161" s="910" t="s">
        <v>45</v>
      </c>
      <c r="E161" s="929">
        <v>0.5901321779728772</v>
      </c>
      <c r="F161" s="930">
        <v>0.59089577289884976</v>
      </c>
      <c r="G161" s="930">
        <v>0.38439025442000863</v>
      </c>
      <c r="H161" s="930">
        <v>0.54490165203232743</v>
      </c>
      <c r="I161" s="930">
        <v>0.36932616474207131</v>
      </c>
      <c r="J161" s="930">
        <v>0</v>
      </c>
      <c r="K161" s="930">
        <v>0</v>
      </c>
      <c r="L161" s="931">
        <v>0.74800568243907772</v>
      </c>
    </row>
    <row r="162" spans="1:12" ht="18.95" customHeight="1">
      <c r="A162" s="916" t="s">
        <v>413</v>
      </c>
      <c r="B162" s="912" t="s">
        <v>47</v>
      </c>
      <c r="C162" s="917" t="s">
        <v>414</v>
      </c>
      <c r="D162" s="914" t="s">
        <v>41</v>
      </c>
      <c r="E162" s="986">
        <v>176372000</v>
      </c>
      <c r="F162" s="981">
        <v>5058000</v>
      </c>
      <c r="G162" s="981">
        <v>280000</v>
      </c>
      <c r="H162" s="981">
        <v>169022000</v>
      </c>
      <c r="I162" s="981">
        <v>1691000</v>
      </c>
      <c r="J162" s="981">
        <v>0</v>
      </c>
      <c r="K162" s="981">
        <v>0</v>
      </c>
      <c r="L162" s="989">
        <v>321000</v>
      </c>
    </row>
    <row r="163" spans="1:12" ht="18.95" customHeight="1">
      <c r="A163" s="899"/>
      <c r="B163" s="900"/>
      <c r="C163" s="901" t="s">
        <v>415</v>
      </c>
      <c r="D163" s="904" t="s">
        <v>42</v>
      </c>
      <c r="E163" s="988">
        <v>191498986.33000001</v>
      </c>
      <c r="F163" s="981">
        <v>5088000</v>
      </c>
      <c r="G163" s="981">
        <v>297100</v>
      </c>
      <c r="H163" s="981">
        <v>171773012.01000002</v>
      </c>
      <c r="I163" s="981">
        <v>14019874.32</v>
      </c>
      <c r="J163" s="981">
        <v>0</v>
      </c>
      <c r="K163" s="981">
        <v>0</v>
      </c>
      <c r="L163" s="989">
        <v>321000</v>
      </c>
    </row>
    <row r="164" spans="1:12" ht="18.95" customHeight="1">
      <c r="A164" s="899"/>
      <c r="B164" s="900"/>
      <c r="C164" s="901"/>
      <c r="D164" s="904" t="s">
        <v>43</v>
      </c>
      <c r="E164" s="988">
        <v>99159482.059999973</v>
      </c>
      <c r="F164" s="981">
        <v>2793690.74</v>
      </c>
      <c r="G164" s="981">
        <v>91526.930000000022</v>
      </c>
      <c r="H164" s="981">
        <v>95072703.889999971</v>
      </c>
      <c r="I164" s="981">
        <v>1201560.5</v>
      </c>
      <c r="J164" s="981">
        <v>0</v>
      </c>
      <c r="K164" s="981">
        <v>0</v>
      </c>
      <c r="L164" s="989">
        <v>0</v>
      </c>
    </row>
    <row r="165" spans="1:12" ht="18.95" customHeight="1">
      <c r="A165" s="899"/>
      <c r="B165" s="901"/>
      <c r="C165" s="901"/>
      <c r="D165" s="904" t="s">
        <v>44</v>
      </c>
      <c r="E165" s="927">
        <v>0.56221782403102516</v>
      </c>
      <c r="F165" s="861">
        <v>0.55233110715697908</v>
      </c>
      <c r="G165" s="861">
        <v>0.32688189285714292</v>
      </c>
      <c r="H165" s="861">
        <v>0.56248715486741352</v>
      </c>
      <c r="I165" s="861">
        <v>0.71056209343583676</v>
      </c>
      <c r="J165" s="861">
        <v>0</v>
      </c>
      <c r="K165" s="861">
        <v>0</v>
      </c>
      <c r="L165" s="928">
        <v>0</v>
      </c>
    </row>
    <row r="166" spans="1:12" ht="18.95" customHeight="1">
      <c r="A166" s="905"/>
      <c r="B166" s="906"/>
      <c r="C166" s="906"/>
      <c r="D166" s="909" t="s">
        <v>45</v>
      </c>
      <c r="E166" s="929">
        <v>0.51780682477934226</v>
      </c>
      <c r="F166" s="930">
        <v>0.54907443789308186</v>
      </c>
      <c r="G166" s="930">
        <v>0.30806775496465844</v>
      </c>
      <c r="H166" s="930">
        <v>0.55347870295518353</v>
      </c>
      <c r="I166" s="930">
        <v>8.5704084970713204E-2</v>
      </c>
      <c r="J166" s="930">
        <v>0</v>
      </c>
      <c r="K166" s="930">
        <v>0</v>
      </c>
      <c r="L166" s="931">
        <v>0</v>
      </c>
    </row>
    <row r="167" spans="1:12" ht="18.95" customHeight="1">
      <c r="A167" s="899" t="s">
        <v>416</v>
      </c>
      <c r="B167" s="900" t="s">
        <v>47</v>
      </c>
      <c r="C167" s="901" t="s">
        <v>417</v>
      </c>
      <c r="D167" s="904" t="s">
        <v>41</v>
      </c>
      <c r="E167" s="986">
        <v>151322000</v>
      </c>
      <c r="F167" s="981">
        <v>51114000</v>
      </c>
      <c r="G167" s="981">
        <v>214000</v>
      </c>
      <c r="H167" s="981">
        <v>94129000</v>
      </c>
      <c r="I167" s="981">
        <v>3111000</v>
      </c>
      <c r="J167" s="981">
        <v>0</v>
      </c>
      <c r="K167" s="981">
        <v>0</v>
      </c>
      <c r="L167" s="989">
        <v>2754000</v>
      </c>
    </row>
    <row r="168" spans="1:12" ht="18.95" customHeight="1">
      <c r="A168" s="899"/>
      <c r="B168" s="900"/>
      <c r="C168" s="901" t="s">
        <v>418</v>
      </c>
      <c r="D168" s="904" t="s">
        <v>42</v>
      </c>
      <c r="E168" s="988">
        <v>154960435.24000001</v>
      </c>
      <c r="F168" s="981">
        <v>54494493.240000002</v>
      </c>
      <c r="G168" s="981">
        <v>273400</v>
      </c>
      <c r="H168" s="981">
        <v>94226070</v>
      </c>
      <c r="I168" s="981">
        <v>3208106</v>
      </c>
      <c r="J168" s="981">
        <v>0</v>
      </c>
      <c r="K168" s="981">
        <v>0</v>
      </c>
      <c r="L168" s="989">
        <v>2758366</v>
      </c>
    </row>
    <row r="169" spans="1:12" ht="18.95" customHeight="1">
      <c r="A169" s="899"/>
      <c r="B169" s="900"/>
      <c r="C169" s="901"/>
      <c r="D169" s="904" t="s">
        <v>43</v>
      </c>
      <c r="E169" s="988">
        <v>60824318.39000003</v>
      </c>
      <c r="F169" s="981">
        <v>10763426.18</v>
      </c>
      <c r="G169" s="981">
        <v>78858.400000000009</v>
      </c>
      <c r="H169" s="981">
        <v>49792686.760000035</v>
      </c>
      <c r="I169" s="981">
        <v>185347.05</v>
      </c>
      <c r="J169" s="981">
        <v>0</v>
      </c>
      <c r="K169" s="981">
        <v>0</v>
      </c>
      <c r="L169" s="989">
        <v>4000</v>
      </c>
    </row>
    <row r="170" spans="1:12" ht="18.95" customHeight="1">
      <c r="A170" s="903"/>
      <c r="B170" s="901"/>
      <c r="C170" s="901"/>
      <c r="D170" s="904" t="s">
        <v>44</v>
      </c>
      <c r="E170" s="927">
        <v>0.40195291094487273</v>
      </c>
      <c r="F170" s="861">
        <v>0.2105768709159917</v>
      </c>
      <c r="G170" s="861">
        <v>0.36849719626168226</v>
      </c>
      <c r="H170" s="861">
        <v>0.52898348819173724</v>
      </c>
      <c r="I170" s="861">
        <v>5.9577965284474441E-2</v>
      </c>
      <c r="J170" s="861">
        <v>0</v>
      </c>
      <c r="K170" s="861">
        <v>0</v>
      </c>
      <c r="L170" s="928">
        <v>1.4524328249818446E-3</v>
      </c>
    </row>
    <row r="171" spans="1:12" ht="18.95" customHeight="1">
      <c r="A171" s="905"/>
      <c r="B171" s="906"/>
      <c r="C171" s="906"/>
      <c r="D171" s="910" t="s">
        <v>45</v>
      </c>
      <c r="E171" s="929">
        <v>0.39251514940440374</v>
      </c>
      <c r="F171" s="930">
        <v>0.1975140154546742</v>
      </c>
      <c r="G171" s="930">
        <v>0.28843599122165331</v>
      </c>
      <c r="H171" s="930">
        <v>0.52843853893089288</v>
      </c>
      <c r="I171" s="930">
        <v>5.7774602834195624E-2</v>
      </c>
      <c r="J171" s="930">
        <v>0</v>
      </c>
      <c r="K171" s="930">
        <v>0</v>
      </c>
      <c r="L171" s="931">
        <v>1.4501338836108045E-3</v>
      </c>
    </row>
    <row r="172" spans="1:12" ht="18.95" customHeight="1">
      <c r="A172" s="899" t="s">
        <v>419</v>
      </c>
      <c r="B172" s="900" t="s">
        <v>47</v>
      </c>
      <c r="C172" s="901" t="s">
        <v>420</v>
      </c>
      <c r="D172" s="915" t="s">
        <v>41</v>
      </c>
      <c r="E172" s="986">
        <v>19815000</v>
      </c>
      <c r="F172" s="981">
        <v>19655000</v>
      </c>
      <c r="G172" s="981">
        <v>10000</v>
      </c>
      <c r="H172" s="981">
        <v>0</v>
      </c>
      <c r="I172" s="981">
        <v>150000</v>
      </c>
      <c r="J172" s="981">
        <v>0</v>
      </c>
      <c r="K172" s="981">
        <v>0</v>
      </c>
      <c r="L172" s="989">
        <v>0</v>
      </c>
    </row>
    <row r="173" spans="1:12" ht="18.95" customHeight="1">
      <c r="A173" s="903"/>
      <c r="B173" s="901"/>
      <c r="C173" s="901" t="s">
        <v>421</v>
      </c>
      <c r="D173" s="904" t="s">
        <v>42</v>
      </c>
      <c r="E173" s="988">
        <v>20045000</v>
      </c>
      <c r="F173" s="981">
        <v>19655000</v>
      </c>
      <c r="G173" s="981">
        <v>10000</v>
      </c>
      <c r="H173" s="981">
        <v>230000</v>
      </c>
      <c r="I173" s="981">
        <v>150000</v>
      </c>
      <c r="J173" s="981">
        <v>0</v>
      </c>
      <c r="K173" s="981">
        <v>0</v>
      </c>
      <c r="L173" s="989">
        <v>0</v>
      </c>
    </row>
    <row r="174" spans="1:12" ht="18.95" customHeight="1">
      <c r="A174" s="903"/>
      <c r="B174" s="901"/>
      <c r="C174" s="901" t="s">
        <v>422</v>
      </c>
      <c r="D174" s="904" t="s">
        <v>43</v>
      </c>
      <c r="E174" s="988">
        <v>12124336</v>
      </c>
      <c r="F174" s="981">
        <v>11962736</v>
      </c>
      <c r="G174" s="981">
        <v>5600</v>
      </c>
      <c r="H174" s="981">
        <v>6000</v>
      </c>
      <c r="I174" s="981">
        <v>150000</v>
      </c>
      <c r="J174" s="981">
        <v>0</v>
      </c>
      <c r="K174" s="981">
        <v>0</v>
      </c>
      <c r="L174" s="989">
        <v>0</v>
      </c>
    </row>
    <row r="175" spans="1:12" ht="18.95" customHeight="1">
      <c r="A175" s="903"/>
      <c r="B175" s="901"/>
      <c r="C175" s="901" t="s">
        <v>423</v>
      </c>
      <c r="D175" s="904" t="s">
        <v>44</v>
      </c>
      <c r="E175" s="927">
        <v>0.6118766590966439</v>
      </c>
      <c r="F175" s="861">
        <v>0.60863576698041211</v>
      </c>
      <c r="G175" s="861">
        <v>0.56000000000000005</v>
      </c>
      <c r="H175" s="861">
        <v>0</v>
      </c>
      <c r="I175" s="861">
        <v>1</v>
      </c>
      <c r="J175" s="861">
        <v>0</v>
      </c>
      <c r="K175" s="861">
        <v>0</v>
      </c>
      <c r="L175" s="928">
        <v>0</v>
      </c>
    </row>
    <row r="176" spans="1:12" ht="18.75" customHeight="1">
      <c r="A176" s="905"/>
      <c r="B176" s="906"/>
      <c r="C176" s="906"/>
      <c r="D176" s="909" t="s">
        <v>45</v>
      </c>
      <c r="E176" s="929">
        <v>0.60485587428286358</v>
      </c>
      <c r="F176" s="930">
        <v>0.60863576698041211</v>
      </c>
      <c r="G176" s="930">
        <v>0.56000000000000005</v>
      </c>
      <c r="H176" s="930">
        <v>2.6086956521739129E-2</v>
      </c>
      <c r="I176" s="930">
        <v>1</v>
      </c>
      <c r="J176" s="930">
        <v>0</v>
      </c>
      <c r="K176" s="930">
        <v>0</v>
      </c>
      <c r="L176" s="931">
        <v>0</v>
      </c>
    </row>
    <row r="177" spans="1:12" ht="18.95" customHeight="1">
      <c r="A177" s="899" t="s">
        <v>424</v>
      </c>
      <c r="B177" s="900" t="s">
        <v>47</v>
      </c>
      <c r="C177" s="901" t="s">
        <v>425</v>
      </c>
      <c r="D177" s="902" t="s">
        <v>41</v>
      </c>
      <c r="E177" s="986">
        <v>0</v>
      </c>
      <c r="F177" s="981">
        <v>0</v>
      </c>
      <c r="G177" s="981">
        <v>0</v>
      </c>
      <c r="H177" s="981">
        <v>0</v>
      </c>
      <c r="I177" s="981">
        <v>0</v>
      </c>
      <c r="J177" s="981">
        <v>0</v>
      </c>
      <c r="K177" s="981">
        <v>0</v>
      </c>
      <c r="L177" s="989">
        <v>0</v>
      </c>
    </row>
    <row r="178" spans="1:12" ht="18.95" customHeight="1">
      <c r="A178" s="903"/>
      <c r="B178" s="901"/>
      <c r="C178" s="901"/>
      <c r="D178" s="904" t="s">
        <v>42</v>
      </c>
      <c r="E178" s="988">
        <v>270352</v>
      </c>
      <c r="F178" s="981">
        <v>0</v>
      </c>
      <c r="G178" s="981">
        <v>0</v>
      </c>
      <c r="H178" s="981">
        <v>0</v>
      </c>
      <c r="I178" s="981">
        <v>270352</v>
      </c>
      <c r="J178" s="981">
        <v>0</v>
      </c>
      <c r="K178" s="981">
        <v>0</v>
      </c>
      <c r="L178" s="989">
        <v>0</v>
      </c>
    </row>
    <row r="179" spans="1:12" ht="18.95" customHeight="1">
      <c r="A179" s="903"/>
      <c r="B179" s="901"/>
      <c r="C179" s="901"/>
      <c r="D179" s="904" t="s">
        <v>43</v>
      </c>
      <c r="E179" s="988">
        <v>270352</v>
      </c>
      <c r="F179" s="981">
        <v>0</v>
      </c>
      <c r="G179" s="981">
        <v>0</v>
      </c>
      <c r="H179" s="981">
        <v>0</v>
      </c>
      <c r="I179" s="981">
        <v>270352</v>
      </c>
      <c r="J179" s="981">
        <v>0</v>
      </c>
      <c r="K179" s="981">
        <v>0</v>
      </c>
      <c r="L179" s="989">
        <v>0</v>
      </c>
    </row>
    <row r="180" spans="1:12" ht="18.95" customHeight="1">
      <c r="A180" s="903"/>
      <c r="B180" s="901"/>
      <c r="C180" s="901"/>
      <c r="D180" s="904" t="s">
        <v>44</v>
      </c>
      <c r="E180" s="927">
        <v>0</v>
      </c>
      <c r="F180" s="861">
        <v>0</v>
      </c>
      <c r="G180" s="861">
        <v>0</v>
      </c>
      <c r="H180" s="861">
        <v>0</v>
      </c>
      <c r="I180" s="861">
        <v>0</v>
      </c>
      <c r="J180" s="861">
        <v>0</v>
      </c>
      <c r="K180" s="861">
        <v>0</v>
      </c>
      <c r="L180" s="928">
        <v>0</v>
      </c>
    </row>
    <row r="181" spans="1:12" ht="32.25" customHeight="1">
      <c r="A181" s="905"/>
      <c r="B181" s="906"/>
      <c r="C181" s="906"/>
      <c r="D181" s="909" t="s">
        <v>45</v>
      </c>
      <c r="E181" s="929">
        <v>1</v>
      </c>
      <c r="F181" s="930">
        <v>0</v>
      </c>
      <c r="G181" s="930">
        <v>0</v>
      </c>
      <c r="H181" s="930">
        <v>0</v>
      </c>
      <c r="I181" s="930">
        <v>1</v>
      </c>
      <c r="J181" s="930">
        <v>0</v>
      </c>
      <c r="K181" s="930">
        <v>0</v>
      </c>
      <c r="L181" s="931">
        <v>0</v>
      </c>
    </row>
    <row r="182" spans="1:12" s="854" customFormat="1" ht="23.25" customHeight="1">
      <c r="A182" s="622" t="s">
        <v>719</v>
      </c>
      <c r="B182" s="626"/>
      <c r="C182" s="626"/>
      <c r="F182" s="75"/>
      <c r="G182" s="75"/>
      <c r="H182" s="75"/>
      <c r="I182" s="75"/>
      <c r="J182" s="75"/>
    </row>
    <row r="183" spans="1:12" ht="18" customHeight="1">
      <c r="A183" s="1695"/>
      <c r="B183" s="1695"/>
      <c r="C183" s="1695"/>
      <c r="D183" s="1695"/>
      <c r="E183" s="1695"/>
      <c r="F183" s="1695"/>
      <c r="G183" s="1695"/>
      <c r="H183" s="1695"/>
      <c r="I183" s="1695"/>
      <c r="J183" s="1695"/>
      <c r="K183" s="1695"/>
      <c r="L183" s="1695"/>
    </row>
    <row r="184" spans="1:12">
      <c r="E184" s="919"/>
      <c r="F184" s="919"/>
      <c r="G184" s="919"/>
      <c r="H184" s="919"/>
      <c r="I184" s="919"/>
      <c r="J184" s="919"/>
      <c r="K184" s="919"/>
      <c r="L184" s="919"/>
    </row>
    <row r="185" spans="1:12">
      <c r="E185" s="919"/>
      <c r="F185" s="919"/>
      <c r="G185" s="919"/>
      <c r="H185" s="919"/>
      <c r="I185" s="919"/>
      <c r="J185" s="919"/>
      <c r="K185" s="919"/>
      <c r="L185" s="919"/>
    </row>
    <row r="186" spans="1:12">
      <c r="G186" s="908"/>
      <c r="H186" s="932"/>
      <c r="I186" s="933"/>
      <c r="J186" s="908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00" transitionEvaluation="1"/>
  <dimension ref="A1:O100"/>
  <sheetViews>
    <sheetView showGridLines="0" topLeftCell="A100" zoomScale="75" zoomScaleNormal="75" zoomScaleSheetLayoutView="40" workbookViewId="0">
      <selection activeCell="J31" sqref="J31"/>
    </sheetView>
  </sheetViews>
  <sheetFormatPr defaultColWidth="16.28515625" defaultRowHeight="15"/>
  <cols>
    <col min="1" max="1" width="3.5703125" style="122" customWidth="1"/>
    <col min="2" max="2" width="1.5703125" style="122" customWidth="1"/>
    <col min="3" max="3" width="42.5703125" style="122" bestFit="1" customWidth="1"/>
    <col min="4" max="4" width="2.7109375" style="122" customWidth="1"/>
    <col min="5" max="5" width="14.5703125" style="122" customWidth="1"/>
    <col min="6" max="11" width="14.7109375" style="122" customWidth="1"/>
    <col min="12" max="12" width="23.140625" style="122" customWidth="1"/>
    <col min="13" max="16384" width="16.28515625" style="122"/>
  </cols>
  <sheetData>
    <row r="1" spans="1:15" ht="15.75" customHeight="1">
      <c r="A1" s="855" t="s">
        <v>329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5" ht="15" customHeight="1">
      <c r="A2" s="123" t="s">
        <v>330</v>
      </c>
      <c r="B2" s="123"/>
      <c r="C2" s="123"/>
      <c r="D2" s="123"/>
      <c r="E2" s="123"/>
      <c r="F2" s="123"/>
      <c r="G2" s="124"/>
      <c r="H2" s="124"/>
      <c r="I2" s="124"/>
      <c r="J2" s="124"/>
      <c r="K2" s="124"/>
      <c r="L2" s="124"/>
    </row>
    <row r="3" spans="1:15" ht="15" customHeight="1">
      <c r="A3" s="123"/>
      <c r="B3" s="123"/>
      <c r="C3" s="123"/>
      <c r="D3" s="123"/>
      <c r="E3" s="123"/>
      <c r="F3" s="123"/>
      <c r="G3" s="124"/>
      <c r="H3" s="124"/>
      <c r="I3" s="124"/>
      <c r="J3" s="124"/>
      <c r="K3" s="124"/>
      <c r="L3" s="124"/>
    </row>
    <row r="4" spans="1:15" ht="15" customHeight="1">
      <c r="A4" s="121"/>
      <c r="B4" s="125"/>
      <c r="C4" s="125"/>
      <c r="D4" s="121"/>
      <c r="E4" s="121"/>
      <c r="F4" s="121"/>
      <c r="G4" s="121"/>
      <c r="H4" s="121"/>
      <c r="I4" s="121"/>
      <c r="J4" s="120"/>
      <c r="K4" s="120"/>
      <c r="L4" s="126" t="s">
        <v>2</v>
      </c>
    </row>
    <row r="5" spans="1:15" ht="15.95" customHeight="1">
      <c r="A5" s="127" t="s">
        <v>4</v>
      </c>
      <c r="B5" s="128" t="s">
        <v>4</v>
      </c>
      <c r="C5" s="129" t="s">
        <v>3</v>
      </c>
      <c r="D5" s="128"/>
      <c r="E5" s="843" t="s">
        <v>4</v>
      </c>
      <c r="F5" s="856" t="s">
        <v>4</v>
      </c>
      <c r="G5" s="841" t="s">
        <v>4</v>
      </c>
      <c r="H5" s="842" t="s">
        <v>4</v>
      </c>
      <c r="I5" s="843" t="s">
        <v>4</v>
      </c>
      <c r="J5" s="842" t="s">
        <v>4</v>
      </c>
      <c r="K5" s="843" t="s">
        <v>4</v>
      </c>
      <c r="L5" s="843" t="s">
        <v>4</v>
      </c>
    </row>
    <row r="6" spans="1:15" ht="15.95" customHeight="1">
      <c r="A6" s="131"/>
      <c r="B6" s="132"/>
      <c r="C6" s="133" t="s">
        <v>732</v>
      </c>
      <c r="D6" s="132"/>
      <c r="E6" s="857"/>
      <c r="F6" s="858" t="s">
        <v>5</v>
      </c>
      <c r="G6" s="846" t="s">
        <v>6</v>
      </c>
      <c r="H6" s="847" t="s">
        <v>7</v>
      </c>
      <c r="I6" s="848" t="s">
        <v>7</v>
      </c>
      <c r="J6" s="847" t="s">
        <v>8</v>
      </c>
      <c r="K6" s="849" t="s">
        <v>9</v>
      </c>
      <c r="L6" s="848" t="s">
        <v>10</v>
      </c>
    </row>
    <row r="7" spans="1:15" ht="15.95" customHeight="1">
      <c r="A7" s="131" t="s">
        <v>4</v>
      </c>
      <c r="B7" s="132"/>
      <c r="C7" s="133" t="s">
        <v>11</v>
      </c>
      <c r="D7" s="132"/>
      <c r="E7" s="849" t="s">
        <v>12</v>
      </c>
      <c r="F7" s="858" t="s">
        <v>13</v>
      </c>
      <c r="G7" s="851" t="s">
        <v>14</v>
      </c>
      <c r="H7" s="847" t="s">
        <v>15</v>
      </c>
      <c r="I7" s="848" t="s">
        <v>16</v>
      </c>
      <c r="J7" s="847" t="s">
        <v>17</v>
      </c>
      <c r="K7" s="848" t="s">
        <v>18</v>
      </c>
      <c r="L7" s="852" t="s">
        <v>19</v>
      </c>
    </row>
    <row r="8" spans="1:15" ht="15.95" customHeight="1">
      <c r="A8" s="134" t="s">
        <v>4</v>
      </c>
      <c r="B8" s="135"/>
      <c r="C8" s="133" t="s">
        <v>716</v>
      </c>
      <c r="D8" s="132"/>
      <c r="E8" s="849" t="s">
        <v>4</v>
      </c>
      <c r="F8" s="858" t="s">
        <v>20</v>
      </c>
      <c r="G8" s="851" t="s">
        <v>21</v>
      </c>
      <c r="H8" s="847" t="s">
        <v>22</v>
      </c>
      <c r="I8" s="848" t="s">
        <v>4</v>
      </c>
      <c r="J8" s="847" t="s">
        <v>23</v>
      </c>
      <c r="K8" s="848" t="s">
        <v>24</v>
      </c>
      <c r="L8" s="848" t="s">
        <v>25</v>
      </c>
    </row>
    <row r="9" spans="1:15" ht="15.95" customHeight="1">
      <c r="A9" s="136" t="s">
        <v>4</v>
      </c>
      <c r="B9" s="130"/>
      <c r="C9" s="133" t="s">
        <v>26</v>
      </c>
      <c r="D9" s="132"/>
      <c r="E9" s="859" t="s">
        <v>4</v>
      </c>
      <c r="F9" s="858" t="s">
        <v>4</v>
      </c>
      <c r="G9" s="851" t="s">
        <v>4</v>
      </c>
      <c r="H9" s="847" t="s">
        <v>27</v>
      </c>
      <c r="I9" s="848"/>
      <c r="J9" s="847" t="s">
        <v>28</v>
      </c>
      <c r="K9" s="848" t="s">
        <v>4</v>
      </c>
      <c r="L9" s="848" t="s">
        <v>29</v>
      </c>
    </row>
    <row r="10" spans="1:15" ht="15.95" customHeight="1">
      <c r="A10" s="131"/>
      <c r="B10" s="132"/>
      <c r="C10" s="133" t="s">
        <v>30</v>
      </c>
      <c r="D10" s="137"/>
      <c r="E10" s="28"/>
      <c r="F10" s="138"/>
      <c r="G10" s="853"/>
      <c r="H10" s="27"/>
      <c r="I10" s="28"/>
      <c r="J10" s="29"/>
      <c r="K10" s="27"/>
      <c r="L10" s="28"/>
    </row>
    <row r="11" spans="1:15" ht="12" customHeight="1">
      <c r="A11" s="139">
        <v>1</v>
      </c>
      <c r="B11" s="140"/>
      <c r="C11" s="140"/>
      <c r="D11" s="141"/>
      <c r="E11" s="142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3" t="s">
        <v>4</v>
      </c>
      <c r="B12" s="144" t="s">
        <v>4</v>
      </c>
      <c r="C12" s="144" t="s">
        <v>40</v>
      </c>
      <c r="D12" s="145" t="s">
        <v>41</v>
      </c>
      <c r="E12" s="652">
        <v>72619814000</v>
      </c>
      <c r="F12" s="652">
        <v>66890857000</v>
      </c>
      <c r="G12" s="652">
        <v>30200000</v>
      </c>
      <c r="H12" s="652">
        <v>5244407000</v>
      </c>
      <c r="I12" s="652">
        <v>169732000</v>
      </c>
      <c r="J12" s="652">
        <v>0</v>
      </c>
      <c r="K12" s="652">
        <v>0</v>
      </c>
      <c r="L12" s="653">
        <v>284618000</v>
      </c>
      <c r="M12" s="146"/>
      <c r="N12" s="146"/>
      <c r="O12" s="1050"/>
    </row>
    <row r="13" spans="1:15" ht="18.95" customHeight="1">
      <c r="A13" s="147"/>
      <c r="B13" s="148"/>
      <c r="C13" s="144"/>
      <c r="D13" s="145" t="s">
        <v>42</v>
      </c>
      <c r="E13" s="652">
        <v>75998123349.37999</v>
      </c>
      <c r="F13" s="652">
        <v>69069558747.220001</v>
      </c>
      <c r="G13" s="652">
        <v>45390300.009999998</v>
      </c>
      <c r="H13" s="652">
        <v>5926657280.4500017</v>
      </c>
      <c r="I13" s="652">
        <v>616020314.76999998</v>
      </c>
      <c r="J13" s="652">
        <v>0</v>
      </c>
      <c r="K13" s="652">
        <v>0</v>
      </c>
      <c r="L13" s="654">
        <v>340496706.93000001</v>
      </c>
      <c r="M13" s="146"/>
      <c r="N13" s="146"/>
    </row>
    <row r="14" spans="1:15" ht="18.95" customHeight="1">
      <c r="A14" s="147"/>
      <c r="B14" s="148"/>
      <c r="C14" s="860" t="s">
        <v>4</v>
      </c>
      <c r="D14" s="145" t="s">
        <v>43</v>
      </c>
      <c r="E14" s="652">
        <v>44652737334.409996</v>
      </c>
      <c r="F14" s="652">
        <v>41148808096.539993</v>
      </c>
      <c r="G14" s="652">
        <v>26534306.620000001</v>
      </c>
      <c r="H14" s="652">
        <v>3198386152.6799994</v>
      </c>
      <c r="I14" s="652">
        <v>143865157.68000001</v>
      </c>
      <c r="J14" s="652">
        <v>0</v>
      </c>
      <c r="K14" s="652">
        <v>0</v>
      </c>
      <c r="L14" s="654">
        <v>135143620.88999999</v>
      </c>
      <c r="M14" s="146"/>
      <c r="N14" s="146"/>
    </row>
    <row r="15" spans="1:15" ht="18.95" customHeight="1">
      <c r="A15" s="147"/>
      <c r="B15" s="148"/>
      <c r="C15" s="144"/>
      <c r="D15" s="145" t="s">
        <v>44</v>
      </c>
      <c r="E15" s="655">
        <v>0.61488366431797792</v>
      </c>
      <c r="F15" s="655">
        <v>0.61516341607852321</v>
      </c>
      <c r="G15" s="643">
        <v>0.87861942450331132</v>
      </c>
      <c r="H15" s="643">
        <v>0.60986612074158231</v>
      </c>
      <c r="I15" s="643">
        <v>0.84760185280324285</v>
      </c>
      <c r="J15" s="643">
        <v>0</v>
      </c>
      <c r="K15" s="643">
        <v>0</v>
      </c>
      <c r="L15" s="644">
        <v>0.47482457500931069</v>
      </c>
      <c r="M15" s="146"/>
      <c r="N15" s="146"/>
    </row>
    <row r="16" spans="1:15" ht="18.95" customHeight="1">
      <c r="A16" s="149"/>
      <c r="B16" s="150"/>
      <c r="C16" s="151"/>
      <c r="D16" s="152" t="s">
        <v>45</v>
      </c>
      <c r="E16" s="645">
        <v>0.58755052580879663</v>
      </c>
      <c r="F16" s="645">
        <v>0.59575895434826709</v>
      </c>
      <c r="G16" s="645">
        <v>0.58458099228588911</v>
      </c>
      <c r="H16" s="645">
        <v>0.53966106041433715</v>
      </c>
      <c r="I16" s="645">
        <v>0.23353963210403886</v>
      </c>
      <c r="J16" s="645">
        <v>0</v>
      </c>
      <c r="K16" s="645">
        <v>0</v>
      </c>
      <c r="L16" s="646">
        <v>0.39690140356565351</v>
      </c>
      <c r="M16" s="146"/>
      <c r="N16" s="146"/>
    </row>
    <row r="17" spans="1:15" ht="18.95" customHeight="1">
      <c r="A17" s="153" t="s">
        <v>49</v>
      </c>
      <c r="B17" s="154" t="s">
        <v>47</v>
      </c>
      <c r="C17" s="155" t="s">
        <v>331</v>
      </c>
      <c r="D17" s="156" t="s">
        <v>41</v>
      </c>
      <c r="E17" s="656">
        <v>5040647000</v>
      </c>
      <c r="F17" s="1037">
        <v>4648375000</v>
      </c>
      <c r="G17" s="1037">
        <v>2642000</v>
      </c>
      <c r="H17" s="1037">
        <v>364887000</v>
      </c>
      <c r="I17" s="1037">
        <v>4384000</v>
      </c>
      <c r="J17" s="1037">
        <v>0</v>
      </c>
      <c r="K17" s="1037">
        <v>0</v>
      </c>
      <c r="L17" s="1038">
        <v>20359000</v>
      </c>
      <c r="M17" s="146"/>
      <c r="N17" s="146"/>
    </row>
    <row r="18" spans="1:15" ht="18.95" customHeight="1">
      <c r="A18" s="153"/>
      <c r="B18" s="154"/>
      <c r="C18" s="155"/>
      <c r="D18" s="156" t="s">
        <v>42</v>
      </c>
      <c r="E18" s="656">
        <v>5250250534.2299995</v>
      </c>
      <c r="F18" s="1037">
        <v>4807382508.4299994</v>
      </c>
      <c r="G18" s="1037">
        <v>3859880</v>
      </c>
      <c r="H18" s="1037">
        <v>376999846.22000003</v>
      </c>
      <c r="I18" s="1037">
        <v>38401453.599999994</v>
      </c>
      <c r="J18" s="1037">
        <v>0</v>
      </c>
      <c r="K18" s="1037">
        <v>0</v>
      </c>
      <c r="L18" s="1038">
        <v>23606845.979999997</v>
      </c>
      <c r="M18" s="146"/>
      <c r="N18" s="146"/>
    </row>
    <row r="19" spans="1:15" ht="18.95" customHeight="1">
      <c r="A19" s="153"/>
      <c r="B19" s="154"/>
      <c r="C19" s="155"/>
      <c r="D19" s="156" t="s">
        <v>43</v>
      </c>
      <c r="E19" s="656">
        <v>3099738287.46</v>
      </c>
      <c r="F19" s="1037">
        <v>2870219535.5700002</v>
      </c>
      <c r="G19" s="1037">
        <v>2238198.79</v>
      </c>
      <c r="H19" s="1037">
        <v>207069400.28999996</v>
      </c>
      <c r="I19" s="1037">
        <v>10908985.369999999</v>
      </c>
      <c r="J19" s="1037">
        <v>0</v>
      </c>
      <c r="K19" s="1037">
        <v>0</v>
      </c>
      <c r="L19" s="1038">
        <v>9302167.4399999995</v>
      </c>
      <c r="M19" s="146"/>
      <c r="N19" s="146"/>
    </row>
    <row r="20" spans="1:15" ht="18.95" customHeight="1">
      <c r="A20" s="153"/>
      <c r="B20" s="154"/>
      <c r="C20" s="155"/>
      <c r="D20" s="156" t="s">
        <v>44</v>
      </c>
      <c r="E20" s="657">
        <v>0.61494849519516048</v>
      </c>
      <c r="F20" s="657">
        <v>0.61746729460725525</v>
      </c>
      <c r="G20" s="647">
        <v>0.84716078349735047</v>
      </c>
      <c r="H20" s="647">
        <v>0.56748911386264778</v>
      </c>
      <c r="I20" s="648">
        <v>2.4883634511861312</v>
      </c>
      <c r="J20" s="647">
        <v>0</v>
      </c>
      <c r="K20" s="647">
        <v>0</v>
      </c>
      <c r="L20" s="649">
        <v>0.45690689326587747</v>
      </c>
      <c r="M20" s="146"/>
      <c r="N20" s="146"/>
    </row>
    <row r="21" spans="1:15" s="160" customFormat="1" ht="18.95" customHeight="1">
      <c r="A21" s="157"/>
      <c r="B21" s="158"/>
      <c r="C21" s="155"/>
      <c r="D21" s="159" t="s">
        <v>45</v>
      </c>
      <c r="E21" s="650">
        <v>0.5903981661923885</v>
      </c>
      <c r="F21" s="650">
        <v>0.59704413587579486</v>
      </c>
      <c r="G21" s="650">
        <v>0.57986227292040171</v>
      </c>
      <c r="H21" s="650">
        <v>0.5492559277309722</v>
      </c>
      <c r="I21" s="650">
        <v>0.28407740716356633</v>
      </c>
      <c r="J21" s="650">
        <v>0</v>
      </c>
      <c r="K21" s="650">
        <v>0</v>
      </c>
      <c r="L21" s="651">
        <v>0.39404533108238632</v>
      </c>
      <c r="M21" s="146"/>
      <c r="N21" s="146"/>
      <c r="O21" s="122"/>
    </row>
    <row r="22" spans="1:15" ht="18.95" customHeight="1">
      <c r="A22" s="153" t="s">
        <v>53</v>
      </c>
      <c r="B22" s="154" t="s">
        <v>47</v>
      </c>
      <c r="C22" s="161" t="s">
        <v>332</v>
      </c>
      <c r="D22" s="156" t="s">
        <v>41</v>
      </c>
      <c r="E22" s="656">
        <v>4052052000</v>
      </c>
      <c r="F22" s="1037">
        <v>3767190000</v>
      </c>
      <c r="G22" s="1037">
        <v>1475000</v>
      </c>
      <c r="H22" s="1037">
        <v>271716000</v>
      </c>
      <c r="I22" s="1037">
        <v>4860000</v>
      </c>
      <c r="J22" s="1037">
        <v>0</v>
      </c>
      <c r="K22" s="1037">
        <v>0</v>
      </c>
      <c r="L22" s="1038">
        <v>6811000</v>
      </c>
      <c r="M22" s="146"/>
      <c r="N22" s="146"/>
    </row>
    <row r="23" spans="1:15" ht="18.95" customHeight="1">
      <c r="A23" s="153"/>
      <c r="B23" s="154"/>
      <c r="C23" s="155"/>
      <c r="D23" s="156" t="s">
        <v>42</v>
      </c>
      <c r="E23" s="656">
        <v>4238019334.6800003</v>
      </c>
      <c r="F23" s="1037">
        <v>3898035932.0700002</v>
      </c>
      <c r="G23" s="1037">
        <v>2287087</v>
      </c>
      <c r="H23" s="1037">
        <v>311591601</v>
      </c>
      <c r="I23" s="1037">
        <v>17747868.609999999</v>
      </c>
      <c r="J23" s="1037">
        <v>0</v>
      </c>
      <c r="K23" s="1037">
        <v>0</v>
      </c>
      <c r="L23" s="1038">
        <v>8356846</v>
      </c>
      <c r="M23" s="146"/>
      <c r="N23" s="146"/>
    </row>
    <row r="24" spans="1:15" ht="18.95" customHeight="1">
      <c r="A24" s="153"/>
      <c r="B24" s="154"/>
      <c r="C24" s="155"/>
      <c r="D24" s="156" t="s">
        <v>43</v>
      </c>
      <c r="E24" s="656">
        <v>2536660455.4400001</v>
      </c>
      <c r="F24" s="1037">
        <v>2355276201.3899999</v>
      </c>
      <c r="G24" s="1037">
        <v>1272699.06</v>
      </c>
      <c r="H24" s="1037">
        <v>168780251.99000004</v>
      </c>
      <c r="I24" s="1037">
        <v>6178881.0099999998</v>
      </c>
      <c r="J24" s="1037">
        <v>0</v>
      </c>
      <c r="K24" s="1037">
        <v>0</v>
      </c>
      <c r="L24" s="1038">
        <v>5152421.99</v>
      </c>
      <c r="M24" s="146"/>
      <c r="N24" s="146"/>
    </row>
    <row r="25" spans="1:15" ht="18.95" customHeight="1">
      <c r="A25" s="153"/>
      <c r="B25" s="154"/>
      <c r="C25" s="155"/>
      <c r="D25" s="156" t="s">
        <v>44</v>
      </c>
      <c r="E25" s="657">
        <v>0.62601873209919323</v>
      </c>
      <c r="F25" s="657">
        <v>0.62520770159986616</v>
      </c>
      <c r="G25" s="647">
        <v>0.86284682033898308</v>
      </c>
      <c r="H25" s="647">
        <v>0.62116420081997392</v>
      </c>
      <c r="I25" s="648">
        <v>1.2713746934156378</v>
      </c>
      <c r="J25" s="647">
        <v>0</v>
      </c>
      <c r="K25" s="647">
        <v>0</v>
      </c>
      <c r="L25" s="649">
        <v>0.75648538981060054</v>
      </c>
      <c r="M25" s="146"/>
      <c r="N25" s="146"/>
    </row>
    <row r="26" spans="1:15" ht="18.95" customHeight="1">
      <c r="A26" s="157"/>
      <c r="B26" s="158"/>
      <c r="C26" s="155"/>
      <c r="D26" s="156" t="s">
        <v>45</v>
      </c>
      <c r="E26" s="650">
        <v>0.59854858015449219</v>
      </c>
      <c r="F26" s="650">
        <v>0.60422126487152772</v>
      </c>
      <c r="G26" s="650">
        <v>0.55647164274905159</v>
      </c>
      <c r="H26" s="650">
        <v>0.54167137833089418</v>
      </c>
      <c r="I26" s="650">
        <v>0.34814777739105651</v>
      </c>
      <c r="J26" s="650">
        <v>0</v>
      </c>
      <c r="K26" s="650">
        <v>0</v>
      </c>
      <c r="L26" s="651">
        <v>0.61655102774419923</v>
      </c>
      <c r="M26" s="146"/>
      <c r="N26" s="146"/>
    </row>
    <row r="27" spans="1:15" ht="18.95" customHeight="1">
      <c r="A27" s="153" t="s">
        <v>57</v>
      </c>
      <c r="B27" s="154" t="s">
        <v>47</v>
      </c>
      <c r="C27" s="161" t="s">
        <v>333</v>
      </c>
      <c r="D27" s="162" t="s">
        <v>41</v>
      </c>
      <c r="E27" s="656">
        <v>4155055000</v>
      </c>
      <c r="F27" s="1037">
        <v>3739219000</v>
      </c>
      <c r="G27" s="1037">
        <v>2340000</v>
      </c>
      <c r="H27" s="1037">
        <v>350216000</v>
      </c>
      <c r="I27" s="1037">
        <v>25393000</v>
      </c>
      <c r="J27" s="1037">
        <v>0</v>
      </c>
      <c r="K27" s="1037">
        <v>0</v>
      </c>
      <c r="L27" s="1038">
        <v>37887000</v>
      </c>
      <c r="M27" s="146"/>
      <c r="N27" s="146"/>
    </row>
    <row r="28" spans="1:15" ht="18.95" customHeight="1">
      <c r="A28" s="153"/>
      <c r="B28" s="154"/>
      <c r="C28" s="155"/>
      <c r="D28" s="156" t="s">
        <v>42</v>
      </c>
      <c r="E28" s="656">
        <v>4357442958.1199999</v>
      </c>
      <c r="F28" s="1037">
        <v>3893238309.9299998</v>
      </c>
      <c r="G28" s="1037">
        <v>3218406.05</v>
      </c>
      <c r="H28" s="1037">
        <v>372687998.09000015</v>
      </c>
      <c r="I28" s="1037">
        <v>47380255.729999997</v>
      </c>
      <c r="J28" s="1037">
        <v>0</v>
      </c>
      <c r="K28" s="1037">
        <v>0</v>
      </c>
      <c r="L28" s="1038">
        <v>40917988.32</v>
      </c>
      <c r="M28" s="146"/>
      <c r="N28" s="146"/>
    </row>
    <row r="29" spans="1:15" ht="18.95" customHeight="1">
      <c r="A29" s="153"/>
      <c r="B29" s="154"/>
      <c r="C29" s="155"/>
      <c r="D29" s="156" t="s">
        <v>43</v>
      </c>
      <c r="E29" s="656">
        <v>2517303098.8499999</v>
      </c>
      <c r="F29" s="1037">
        <v>2302607132.75</v>
      </c>
      <c r="G29" s="1037">
        <v>1636454.74</v>
      </c>
      <c r="H29" s="1037">
        <v>202044810.53999999</v>
      </c>
      <c r="I29" s="1037">
        <v>3562173.09</v>
      </c>
      <c r="J29" s="1037">
        <v>0</v>
      </c>
      <c r="K29" s="1037">
        <v>0</v>
      </c>
      <c r="L29" s="1038">
        <v>7452527.7300000004</v>
      </c>
      <c r="M29" s="146"/>
      <c r="N29" s="146"/>
    </row>
    <row r="30" spans="1:15" ht="18.95" customHeight="1">
      <c r="A30" s="153"/>
      <c r="B30" s="154"/>
      <c r="C30" s="155"/>
      <c r="D30" s="156" t="s">
        <v>44</v>
      </c>
      <c r="E30" s="657">
        <v>0.60584110170623495</v>
      </c>
      <c r="F30" s="657">
        <v>0.61579894966034354</v>
      </c>
      <c r="G30" s="647">
        <v>0.69933963247863251</v>
      </c>
      <c r="H30" s="647">
        <v>0.57691484837928586</v>
      </c>
      <c r="I30" s="648">
        <v>0.14028169534911195</v>
      </c>
      <c r="J30" s="647">
        <v>0</v>
      </c>
      <c r="K30" s="647">
        <v>0</v>
      </c>
      <c r="L30" s="649">
        <v>0.19670408662601949</v>
      </c>
      <c r="M30" s="146"/>
      <c r="N30" s="146"/>
    </row>
    <row r="31" spans="1:15" ht="18.95" customHeight="1">
      <c r="A31" s="157"/>
      <c r="B31" s="158"/>
      <c r="C31" s="155"/>
      <c r="D31" s="159" t="s">
        <v>45</v>
      </c>
      <c r="E31" s="650">
        <v>0.57770190523299003</v>
      </c>
      <c r="F31" s="650">
        <v>0.59143749995396522</v>
      </c>
      <c r="G31" s="650">
        <v>0.50846745705067264</v>
      </c>
      <c r="H31" s="650">
        <v>0.5421285675295836</v>
      </c>
      <c r="I31" s="650">
        <v>7.5182648027467713E-2</v>
      </c>
      <c r="J31" s="650">
        <v>0</v>
      </c>
      <c r="K31" s="650">
        <v>0</v>
      </c>
      <c r="L31" s="651">
        <v>0.18213328748513608</v>
      </c>
      <c r="M31" s="146"/>
      <c r="N31" s="146"/>
    </row>
    <row r="32" spans="1:15" ht="18.95" customHeight="1">
      <c r="A32" s="153" t="s">
        <v>61</v>
      </c>
      <c r="B32" s="154" t="s">
        <v>47</v>
      </c>
      <c r="C32" s="161" t="s">
        <v>334</v>
      </c>
      <c r="D32" s="156" t="s">
        <v>41</v>
      </c>
      <c r="E32" s="656">
        <v>2072140000</v>
      </c>
      <c r="F32" s="1037">
        <v>1876615000</v>
      </c>
      <c r="G32" s="1037">
        <v>1412000</v>
      </c>
      <c r="H32" s="1037">
        <v>181579000</v>
      </c>
      <c r="I32" s="1037">
        <v>2616000</v>
      </c>
      <c r="J32" s="1037">
        <v>0</v>
      </c>
      <c r="K32" s="1037">
        <v>0</v>
      </c>
      <c r="L32" s="1038">
        <v>9918000</v>
      </c>
      <c r="M32" s="146"/>
      <c r="N32" s="146"/>
    </row>
    <row r="33" spans="1:14" ht="18.95" customHeight="1">
      <c r="A33" s="153"/>
      <c r="B33" s="154"/>
      <c r="C33" s="155"/>
      <c r="D33" s="156" t="s">
        <v>42</v>
      </c>
      <c r="E33" s="656">
        <v>2175482965.1499996</v>
      </c>
      <c r="F33" s="1037">
        <v>1924764616.25</v>
      </c>
      <c r="G33" s="1037">
        <v>1841314.28</v>
      </c>
      <c r="H33" s="1037">
        <v>212450626.81999999</v>
      </c>
      <c r="I33" s="1037">
        <v>24889841.969999999</v>
      </c>
      <c r="J33" s="1037">
        <v>0</v>
      </c>
      <c r="K33" s="1037">
        <v>0</v>
      </c>
      <c r="L33" s="1038">
        <v>11536565.83</v>
      </c>
      <c r="M33" s="146"/>
      <c r="N33" s="146"/>
    </row>
    <row r="34" spans="1:14" ht="18.95" customHeight="1">
      <c r="A34" s="153"/>
      <c r="B34" s="154"/>
      <c r="C34" s="155"/>
      <c r="D34" s="156" t="s">
        <v>43</v>
      </c>
      <c r="E34" s="656">
        <v>1272633278.1799998</v>
      </c>
      <c r="F34" s="1037">
        <v>1148032644.52</v>
      </c>
      <c r="G34" s="1037">
        <v>1005300.4099999999</v>
      </c>
      <c r="H34" s="1037">
        <v>115194841.06999998</v>
      </c>
      <c r="I34" s="1037">
        <v>4235957.83</v>
      </c>
      <c r="J34" s="1037">
        <v>0</v>
      </c>
      <c r="K34" s="1037">
        <v>0</v>
      </c>
      <c r="L34" s="1038">
        <v>4164534.350000001</v>
      </c>
      <c r="M34" s="146"/>
      <c r="N34" s="146"/>
    </row>
    <row r="35" spans="1:14" ht="18.95" customHeight="1">
      <c r="A35" s="163" t="s">
        <v>4</v>
      </c>
      <c r="B35" s="154"/>
      <c r="C35" s="155"/>
      <c r="D35" s="156" t="s">
        <v>44</v>
      </c>
      <c r="E35" s="657">
        <v>0.61416375253602551</v>
      </c>
      <c r="F35" s="657">
        <v>0.61175715025191635</v>
      </c>
      <c r="G35" s="647">
        <v>0.71196912889518404</v>
      </c>
      <c r="H35" s="647">
        <v>0.63440618722429343</v>
      </c>
      <c r="I35" s="647">
        <v>1.6192499350152905</v>
      </c>
      <c r="J35" s="647">
        <v>0</v>
      </c>
      <c r="K35" s="647">
        <v>0</v>
      </c>
      <c r="L35" s="649">
        <v>0.4198965870135109</v>
      </c>
      <c r="M35" s="146"/>
      <c r="N35" s="146"/>
    </row>
    <row r="36" spans="1:14" ht="18.95" customHeight="1">
      <c r="A36" s="157"/>
      <c r="B36" s="158"/>
      <c r="C36" s="155"/>
      <c r="D36" s="164" t="s">
        <v>45</v>
      </c>
      <c r="E36" s="650">
        <v>0.58498885009299617</v>
      </c>
      <c r="F36" s="650">
        <v>0.59645352726646683</v>
      </c>
      <c r="G36" s="650">
        <v>0.54596894235784665</v>
      </c>
      <c r="H36" s="650">
        <v>0.54221935135827803</v>
      </c>
      <c r="I36" s="650">
        <v>0.17018821714921481</v>
      </c>
      <c r="J36" s="650">
        <v>0</v>
      </c>
      <c r="K36" s="650">
        <v>0</v>
      </c>
      <c r="L36" s="651">
        <v>0.36098561836924054</v>
      </c>
      <c r="M36" s="146"/>
      <c r="N36" s="146"/>
    </row>
    <row r="37" spans="1:14" ht="18.95" customHeight="1">
      <c r="A37" s="153" t="s">
        <v>66</v>
      </c>
      <c r="B37" s="154" t="s">
        <v>47</v>
      </c>
      <c r="C37" s="161" t="s">
        <v>335</v>
      </c>
      <c r="D37" s="162" t="s">
        <v>41</v>
      </c>
      <c r="E37" s="656">
        <v>4471226000</v>
      </c>
      <c r="F37" s="1037">
        <v>4088660000</v>
      </c>
      <c r="G37" s="1037">
        <v>2440000</v>
      </c>
      <c r="H37" s="1037">
        <v>360724000</v>
      </c>
      <c r="I37" s="1037">
        <v>9955000</v>
      </c>
      <c r="J37" s="1037">
        <v>0</v>
      </c>
      <c r="K37" s="1037">
        <v>0</v>
      </c>
      <c r="L37" s="1038">
        <v>9447000</v>
      </c>
      <c r="M37" s="146"/>
      <c r="N37" s="146"/>
    </row>
    <row r="38" spans="1:14" ht="18.95" customHeight="1">
      <c r="A38" s="153"/>
      <c r="B38" s="154"/>
      <c r="C38" s="155"/>
      <c r="D38" s="156" t="s">
        <v>42</v>
      </c>
      <c r="E38" s="656">
        <v>4630623950.3099995</v>
      </c>
      <c r="F38" s="1037">
        <v>4214524042.4000001</v>
      </c>
      <c r="G38" s="1037">
        <v>3342523</v>
      </c>
      <c r="H38" s="1037">
        <v>376355941</v>
      </c>
      <c r="I38" s="1037">
        <v>23686679</v>
      </c>
      <c r="J38" s="1037">
        <v>0</v>
      </c>
      <c r="K38" s="1037">
        <v>0</v>
      </c>
      <c r="L38" s="1038">
        <v>12714764.91</v>
      </c>
      <c r="M38" s="146"/>
      <c r="N38" s="146"/>
    </row>
    <row r="39" spans="1:14" ht="18.95" customHeight="1">
      <c r="A39" s="153"/>
      <c r="B39" s="154"/>
      <c r="C39" s="155"/>
      <c r="D39" s="156" t="s">
        <v>43</v>
      </c>
      <c r="E39" s="656">
        <v>2693782176.3099995</v>
      </c>
      <c r="F39" s="1037">
        <v>2484479517.7899995</v>
      </c>
      <c r="G39" s="1037">
        <v>1915781.09</v>
      </c>
      <c r="H39" s="1037">
        <v>199968265.48000002</v>
      </c>
      <c r="I39" s="1037">
        <v>1232903.6000000001</v>
      </c>
      <c r="J39" s="1037">
        <v>0</v>
      </c>
      <c r="K39" s="1037">
        <v>0</v>
      </c>
      <c r="L39" s="1038">
        <v>6185708.3499999996</v>
      </c>
      <c r="M39" s="146"/>
      <c r="N39" s="146"/>
    </row>
    <row r="40" spans="1:14" ht="18.95" customHeight="1">
      <c r="A40" s="153"/>
      <c r="B40" s="154"/>
      <c r="C40" s="155"/>
      <c r="D40" s="156" t="s">
        <v>44</v>
      </c>
      <c r="E40" s="657">
        <v>0.60247059225143162</v>
      </c>
      <c r="F40" s="657">
        <v>0.60765128863490714</v>
      </c>
      <c r="G40" s="647">
        <v>0.78515618442622959</v>
      </c>
      <c r="H40" s="647">
        <v>0.55435253955933073</v>
      </c>
      <c r="I40" s="647">
        <v>0.12384767453540935</v>
      </c>
      <c r="J40" s="647">
        <v>0</v>
      </c>
      <c r="K40" s="647">
        <v>0</v>
      </c>
      <c r="L40" s="649">
        <v>0.65478017889277018</v>
      </c>
      <c r="M40" s="146"/>
      <c r="N40" s="146"/>
    </row>
    <row r="41" spans="1:14" ht="18.95" customHeight="1">
      <c r="A41" s="157"/>
      <c r="B41" s="158"/>
      <c r="C41" s="165"/>
      <c r="D41" s="164" t="s">
        <v>45</v>
      </c>
      <c r="E41" s="650">
        <v>0.58173200959876326</v>
      </c>
      <c r="F41" s="650">
        <v>0.5895041748000539</v>
      </c>
      <c r="G41" s="650">
        <v>0.57315419819100721</v>
      </c>
      <c r="H41" s="650">
        <v>0.53132751126147371</v>
      </c>
      <c r="I41" s="650">
        <v>5.2050504842827486E-2</v>
      </c>
      <c r="J41" s="650">
        <v>0</v>
      </c>
      <c r="K41" s="650">
        <v>0</v>
      </c>
      <c r="L41" s="651">
        <v>0.48649805118575329</v>
      </c>
      <c r="M41" s="146"/>
      <c r="N41" s="146"/>
    </row>
    <row r="42" spans="1:14" ht="18.95" customHeight="1">
      <c r="A42" s="166" t="s">
        <v>69</v>
      </c>
      <c r="B42" s="167" t="s">
        <v>47</v>
      </c>
      <c r="C42" s="161" t="s">
        <v>336</v>
      </c>
      <c r="D42" s="168" t="s">
        <v>41</v>
      </c>
      <c r="E42" s="656">
        <v>6363723000</v>
      </c>
      <c r="F42" s="1037">
        <v>5958409000</v>
      </c>
      <c r="G42" s="1037">
        <v>1714000</v>
      </c>
      <c r="H42" s="1037">
        <v>364011000</v>
      </c>
      <c r="I42" s="1037">
        <v>13276000</v>
      </c>
      <c r="J42" s="1037">
        <v>0</v>
      </c>
      <c r="K42" s="1037">
        <v>0</v>
      </c>
      <c r="L42" s="1038">
        <v>26313000</v>
      </c>
      <c r="M42" s="146"/>
      <c r="N42" s="146"/>
    </row>
    <row r="43" spans="1:14" ht="18.95" customHeight="1">
      <c r="A43" s="153"/>
      <c r="B43" s="154"/>
      <c r="C43" s="155"/>
      <c r="D43" s="156" t="s">
        <v>42</v>
      </c>
      <c r="E43" s="656">
        <v>6617074309.1300011</v>
      </c>
      <c r="F43" s="1037">
        <v>6124858865.4100008</v>
      </c>
      <c r="G43" s="1037">
        <v>2827520</v>
      </c>
      <c r="H43" s="1037">
        <v>382232736.46999991</v>
      </c>
      <c r="I43" s="1037">
        <v>69976130.25</v>
      </c>
      <c r="J43" s="1037">
        <v>0</v>
      </c>
      <c r="K43" s="1037">
        <v>0</v>
      </c>
      <c r="L43" s="1038">
        <v>37179057</v>
      </c>
      <c r="M43" s="146"/>
      <c r="N43" s="146"/>
    </row>
    <row r="44" spans="1:14" ht="18.95" customHeight="1">
      <c r="A44" s="153"/>
      <c r="B44" s="154"/>
      <c r="C44" s="155"/>
      <c r="D44" s="156" t="s">
        <v>43</v>
      </c>
      <c r="E44" s="656">
        <v>3790452133.7299995</v>
      </c>
      <c r="F44" s="1037">
        <v>3557865802.7699995</v>
      </c>
      <c r="G44" s="1037">
        <v>1863073.9100000001</v>
      </c>
      <c r="H44" s="1037">
        <v>206125669.04000002</v>
      </c>
      <c r="I44" s="1037">
        <v>3468054.8200000003</v>
      </c>
      <c r="J44" s="1037">
        <v>0</v>
      </c>
      <c r="K44" s="1037">
        <v>0</v>
      </c>
      <c r="L44" s="1038">
        <v>21129533.190000013</v>
      </c>
      <c r="M44" s="146"/>
      <c r="N44" s="146"/>
    </row>
    <row r="45" spans="1:14" ht="18.95" customHeight="1">
      <c r="A45" s="163" t="s">
        <v>4</v>
      </c>
      <c r="B45" s="154"/>
      <c r="C45" s="155"/>
      <c r="D45" s="156" t="s">
        <v>44</v>
      </c>
      <c r="E45" s="657">
        <v>0.59563436902109024</v>
      </c>
      <c r="F45" s="657">
        <v>0.59711674756969513</v>
      </c>
      <c r="G45" s="647">
        <v>1.086974276546091</v>
      </c>
      <c r="H45" s="647">
        <v>0.56626219823027335</v>
      </c>
      <c r="I45" s="647">
        <v>0.26122738927387767</v>
      </c>
      <c r="J45" s="647">
        <v>0</v>
      </c>
      <c r="K45" s="647">
        <v>0</v>
      </c>
      <c r="L45" s="649">
        <v>0.80300738000228067</v>
      </c>
      <c r="M45" s="146"/>
      <c r="N45" s="146"/>
    </row>
    <row r="46" spans="1:14" ht="18.95" customHeight="1">
      <c r="A46" s="157"/>
      <c r="B46" s="158"/>
      <c r="C46" s="155"/>
      <c r="D46" s="159" t="s">
        <v>45</v>
      </c>
      <c r="E46" s="650">
        <v>0.57282901122933894</v>
      </c>
      <c r="F46" s="650">
        <v>0.58088943450811004</v>
      </c>
      <c r="G46" s="650">
        <v>0.65890742063716623</v>
      </c>
      <c r="H46" s="650">
        <v>0.53926743937113841</v>
      </c>
      <c r="I46" s="650">
        <v>4.9560540252938615E-2</v>
      </c>
      <c r="J46" s="650">
        <v>0</v>
      </c>
      <c r="K46" s="650">
        <v>0</v>
      </c>
      <c r="L46" s="651">
        <v>0.56831815798878416</v>
      </c>
      <c r="M46" s="146"/>
      <c r="N46" s="146"/>
    </row>
    <row r="47" spans="1:14" ht="18.95" customHeight="1">
      <c r="A47" s="153" t="s">
        <v>75</v>
      </c>
      <c r="B47" s="154" t="s">
        <v>47</v>
      </c>
      <c r="C47" s="161" t="s">
        <v>337</v>
      </c>
      <c r="D47" s="162" t="s">
        <v>41</v>
      </c>
      <c r="E47" s="656">
        <v>10133274000</v>
      </c>
      <c r="F47" s="1037">
        <v>9452211000</v>
      </c>
      <c r="G47" s="1037">
        <v>3178000</v>
      </c>
      <c r="H47" s="1037">
        <v>641123000</v>
      </c>
      <c r="I47" s="1037">
        <v>14807000</v>
      </c>
      <c r="J47" s="1037">
        <v>0</v>
      </c>
      <c r="K47" s="1037">
        <v>0</v>
      </c>
      <c r="L47" s="1038">
        <v>21955000</v>
      </c>
      <c r="M47" s="146"/>
      <c r="N47" s="146"/>
    </row>
    <row r="48" spans="1:14" ht="18.95" customHeight="1">
      <c r="A48" s="153"/>
      <c r="B48" s="154"/>
      <c r="C48" s="155"/>
      <c r="D48" s="156" t="s">
        <v>42</v>
      </c>
      <c r="E48" s="656">
        <v>10782880498.289999</v>
      </c>
      <c r="F48" s="1037">
        <v>9768814585.3699989</v>
      </c>
      <c r="G48" s="1037">
        <v>5080417</v>
      </c>
      <c r="H48" s="1037">
        <v>903570168.91000009</v>
      </c>
      <c r="I48" s="1037">
        <v>77198649.110000014</v>
      </c>
      <c r="J48" s="1037">
        <v>0</v>
      </c>
      <c r="K48" s="1037">
        <v>0</v>
      </c>
      <c r="L48" s="1038">
        <v>28216677.899999995</v>
      </c>
      <c r="M48" s="146"/>
      <c r="N48" s="146"/>
    </row>
    <row r="49" spans="1:14" ht="18.95" customHeight="1">
      <c r="A49" s="153"/>
      <c r="B49" s="154"/>
      <c r="C49" s="155"/>
      <c r="D49" s="156" t="s">
        <v>43</v>
      </c>
      <c r="E49" s="656">
        <v>6394163044.2400007</v>
      </c>
      <c r="F49" s="1037">
        <v>5823703299.71</v>
      </c>
      <c r="G49" s="1037">
        <v>3108888.1799999997</v>
      </c>
      <c r="H49" s="1037">
        <v>517759679.95999986</v>
      </c>
      <c r="I49" s="1037">
        <v>37223483.259999998</v>
      </c>
      <c r="J49" s="1037">
        <v>0</v>
      </c>
      <c r="K49" s="1037">
        <v>0</v>
      </c>
      <c r="L49" s="1038">
        <v>12367693.129999999</v>
      </c>
      <c r="M49" s="146"/>
      <c r="N49" s="146"/>
    </row>
    <row r="50" spans="1:14" ht="18.95" customHeight="1">
      <c r="A50" s="163" t="s">
        <v>4</v>
      </c>
      <c r="B50" s="154"/>
      <c r="C50" s="155"/>
      <c r="D50" s="156" t="s">
        <v>44</v>
      </c>
      <c r="E50" s="657">
        <v>0.63100662670722218</v>
      </c>
      <c r="F50" s="657">
        <v>0.61612074674486217</v>
      </c>
      <c r="G50" s="647">
        <v>0.97825304594084317</v>
      </c>
      <c r="H50" s="647">
        <v>0.80758244511583555</v>
      </c>
      <c r="I50" s="647">
        <v>2.513911208212332</v>
      </c>
      <c r="J50" s="647">
        <v>0</v>
      </c>
      <c r="K50" s="647">
        <v>0</v>
      </c>
      <c r="L50" s="649">
        <v>0.56332011523570935</v>
      </c>
      <c r="M50" s="146"/>
      <c r="N50" s="146"/>
    </row>
    <row r="51" spans="1:14" ht="18.95" customHeight="1">
      <c r="A51" s="157"/>
      <c r="B51" s="158"/>
      <c r="C51" s="155"/>
      <c r="D51" s="159" t="s">
        <v>45</v>
      </c>
      <c r="E51" s="650">
        <v>0.59299210867207675</v>
      </c>
      <c r="F51" s="650">
        <v>0.59615250640868056</v>
      </c>
      <c r="G51" s="650">
        <v>0.61193563048072619</v>
      </c>
      <c r="H51" s="650">
        <v>0.57301546440448192</v>
      </c>
      <c r="I51" s="650">
        <v>0.48217790970617141</v>
      </c>
      <c r="J51" s="650">
        <v>0</v>
      </c>
      <c r="K51" s="650">
        <v>0</v>
      </c>
      <c r="L51" s="651">
        <v>0.4383114544465917</v>
      </c>
      <c r="M51" s="146"/>
      <c r="N51" s="146"/>
    </row>
    <row r="52" spans="1:14" ht="18.95" customHeight="1">
      <c r="A52" s="153" t="s">
        <v>79</v>
      </c>
      <c r="B52" s="154" t="s">
        <v>47</v>
      </c>
      <c r="C52" s="161" t="s">
        <v>338</v>
      </c>
      <c r="D52" s="156" t="s">
        <v>41</v>
      </c>
      <c r="E52" s="656">
        <v>1701174000</v>
      </c>
      <c r="F52" s="1037">
        <v>1522747000</v>
      </c>
      <c r="G52" s="1037">
        <v>1132000</v>
      </c>
      <c r="H52" s="1037">
        <v>162171000</v>
      </c>
      <c r="I52" s="1037">
        <v>5112000</v>
      </c>
      <c r="J52" s="1037">
        <v>0</v>
      </c>
      <c r="K52" s="1037">
        <v>0</v>
      </c>
      <c r="L52" s="1038">
        <v>10012000</v>
      </c>
      <c r="M52" s="146"/>
      <c r="N52" s="146"/>
    </row>
    <row r="53" spans="1:14" ht="18.95" customHeight="1">
      <c r="A53" s="153"/>
      <c r="B53" s="154"/>
      <c r="C53" s="155"/>
      <c r="D53" s="156" t="s">
        <v>42</v>
      </c>
      <c r="E53" s="656">
        <v>1780289830.2</v>
      </c>
      <c r="F53" s="1037">
        <v>1583861885.4400001</v>
      </c>
      <c r="G53" s="1037">
        <v>1599747</v>
      </c>
      <c r="H53" s="1037">
        <v>169222685.70999998</v>
      </c>
      <c r="I53" s="1037">
        <v>15008415.050000001</v>
      </c>
      <c r="J53" s="1037">
        <v>0</v>
      </c>
      <c r="K53" s="1037">
        <v>0</v>
      </c>
      <c r="L53" s="1038">
        <v>10597097</v>
      </c>
      <c r="M53" s="146"/>
      <c r="N53" s="146"/>
    </row>
    <row r="54" spans="1:14" ht="18.95" customHeight="1">
      <c r="A54" s="153"/>
      <c r="B54" s="154"/>
      <c r="C54" s="155"/>
      <c r="D54" s="156" t="s">
        <v>43</v>
      </c>
      <c r="E54" s="656">
        <v>1039987620.1200001</v>
      </c>
      <c r="F54" s="1037">
        <v>942054789.31000006</v>
      </c>
      <c r="G54" s="1037">
        <v>830464.44000000006</v>
      </c>
      <c r="H54" s="1037">
        <v>89368962.820000052</v>
      </c>
      <c r="I54" s="1037">
        <v>3698071.31</v>
      </c>
      <c r="J54" s="1037">
        <v>0</v>
      </c>
      <c r="K54" s="1037">
        <v>0</v>
      </c>
      <c r="L54" s="1038">
        <v>4035332.2400000016</v>
      </c>
      <c r="M54" s="146"/>
      <c r="N54" s="146"/>
    </row>
    <row r="55" spans="1:14" ht="18.95" customHeight="1">
      <c r="A55" s="163" t="s">
        <v>4</v>
      </c>
      <c r="B55" s="154"/>
      <c r="C55" s="155"/>
      <c r="D55" s="156" t="s">
        <v>44</v>
      </c>
      <c r="E55" s="657">
        <v>0.61133524267358896</v>
      </c>
      <c r="F55" s="657">
        <v>0.61865483189919279</v>
      </c>
      <c r="G55" s="647">
        <v>0.73362583038869267</v>
      </c>
      <c r="H55" s="647">
        <v>0.55107857027458707</v>
      </c>
      <c r="I55" s="648">
        <v>0.72340988067292644</v>
      </c>
      <c r="J55" s="647">
        <v>0</v>
      </c>
      <c r="K55" s="647">
        <v>0</v>
      </c>
      <c r="L55" s="649">
        <v>0.40304956452257307</v>
      </c>
      <c r="M55" s="146"/>
      <c r="N55" s="146"/>
    </row>
    <row r="56" spans="1:14" ht="18.95" customHeight="1">
      <c r="A56" s="157"/>
      <c r="B56" s="158"/>
      <c r="C56" s="155"/>
      <c r="D56" s="164" t="s">
        <v>45</v>
      </c>
      <c r="E56" s="650">
        <v>0.584167590286783</v>
      </c>
      <c r="F56" s="650">
        <v>0.59478342017700325</v>
      </c>
      <c r="G56" s="650">
        <v>0.51912236122336852</v>
      </c>
      <c r="H56" s="650">
        <v>0.52811455181105726</v>
      </c>
      <c r="I56" s="650">
        <v>0.24639985619267638</v>
      </c>
      <c r="J56" s="650">
        <v>0</v>
      </c>
      <c r="K56" s="650">
        <v>0</v>
      </c>
      <c r="L56" s="651">
        <v>0.3807960085672521</v>
      </c>
      <c r="M56" s="146"/>
      <c r="N56" s="146"/>
    </row>
    <row r="57" spans="1:14" ht="18.95" customHeight="1">
      <c r="A57" s="153" t="s">
        <v>84</v>
      </c>
      <c r="B57" s="154" t="s">
        <v>47</v>
      </c>
      <c r="C57" s="161" t="s">
        <v>339</v>
      </c>
      <c r="D57" s="162" t="s">
        <v>41</v>
      </c>
      <c r="E57" s="656">
        <v>4354891000</v>
      </c>
      <c r="F57" s="1037">
        <v>3981477000</v>
      </c>
      <c r="G57" s="1037">
        <v>1551000</v>
      </c>
      <c r="H57" s="1037">
        <v>319943000</v>
      </c>
      <c r="I57" s="1037">
        <v>10803000</v>
      </c>
      <c r="J57" s="1037">
        <v>0</v>
      </c>
      <c r="K57" s="1037">
        <v>0</v>
      </c>
      <c r="L57" s="1038">
        <v>41117000</v>
      </c>
      <c r="M57" s="146"/>
      <c r="N57" s="146"/>
    </row>
    <row r="58" spans="1:14" ht="18.95" customHeight="1">
      <c r="A58" s="153"/>
      <c r="B58" s="154"/>
      <c r="C58" s="155"/>
      <c r="D58" s="156" t="s">
        <v>42</v>
      </c>
      <c r="E58" s="656">
        <v>4517625511.6099997</v>
      </c>
      <c r="F58" s="1037">
        <v>4084425732.0899997</v>
      </c>
      <c r="G58" s="1037">
        <v>2385200</v>
      </c>
      <c r="H58" s="1037">
        <v>334292495.46999997</v>
      </c>
      <c r="I58" s="1037">
        <v>53410410.199999996</v>
      </c>
      <c r="J58" s="1037">
        <v>0</v>
      </c>
      <c r="K58" s="1037">
        <v>0</v>
      </c>
      <c r="L58" s="1038">
        <v>43111673.850000001</v>
      </c>
      <c r="M58" s="146"/>
      <c r="N58" s="146"/>
    </row>
    <row r="59" spans="1:14" ht="18.95" customHeight="1">
      <c r="A59" s="153"/>
      <c r="B59" s="154"/>
      <c r="C59" s="155"/>
      <c r="D59" s="156" t="s">
        <v>43</v>
      </c>
      <c r="E59" s="656">
        <v>2627137778.7700005</v>
      </c>
      <c r="F59" s="1037">
        <v>2424496021.4300003</v>
      </c>
      <c r="G59" s="1037">
        <v>1329941.6000000001</v>
      </c>
      <c r="H59" s="1037">
        <v>176689596.91999996</v>
      </c>
      <c r="I59" s="1037">
        <v>6512297.8000000007</v>
      </c>
      <c r="J59" s="1037">
        <v>0</v>
      </c>
      <c r="K59" s="1037">
        <v>0</v>
      </c>
      <c r="L59" s="1038">
        <v>18109921.019999996</v>
      </c>
      <c r="M59" s="146"/>
      <c r="N59" s="146"/>
    </row>
    <row r="60" spans="1:14" ht="18.95" customHeight="1">
      <c r="A60" s="163" t="s">
        <v>4</v>
      </c>
      <c r="B60" s="154"/>
      <c r="C60" s="155"/>
      <c r="D60" s="156" t="s">
        <v>44</v>
      </c>
      <c r="E60" s="657">
        <v>0.60326143151918166</v>
      </c>
      <c r="F60" s="657">
        <v>0.60894387219366086</v>
      </c>
      <c r="G60" s="647">
        <v>0.85747362991618314</v>
      </c>
      <c r="H60" s="647">
        <v>0.55225336050483975</v>
      </c>
      <c r="I60" s="648">
        <v>0.60282308617976499</v>
      </c>
      <c r="J60" s="647">
        <v>0</v>
      </c>
      <c r="K60" s="647">
        <v>0</v>
      </c>
      <c r="L60" s="649">
        <v>0.44044850110659817</v>
      </c>
      <c r="M60" s="146"/>
      <c r="N60" s="146"/>
    </row>
    <row r="61" spans="1:14" ht="18.95" customHeight="1">
      <c r="A61" s="157"/>
      <c r="B61" s="158"/>
      <c r="C61" s="155"/>
      <c r="D61" s="159" t="s">
        <v>45</v>
      </c>
      <c r="E61" s="650">
        <v>0.58153066738675652</v>
      </c>
      <c r="F61" s="650">
        <v>0.59359532537990012</v>
      </c>
      <c r="G61" s="650">
        <v>0.55758074794566492</v>
      </c>
      <c r="H61" s="650">
        <v>0.52854790135681162</v>
      </c>
      <c r="I61" s="650">
        <v>0.12192937248776271</v>
      </c>
      <c r="J61" s="650">
        <v>0</v>
      </c>
      <c r="K61" s="650">
        <v>0</v>
      </c>
      <c r="L61" s="651">
        <v>0.42007000431044489</v>
      </c>
      <c r="M61" s="146"/>
      <c r="N61" s="146"/>
    </row>
    <row r="62" spans="1:14" ht="18.95" customHeight="1">
      <c r="A62" s="153" t="s">
        <v>91</v>
      </c>
      <c r="B62" s="154" t="s">
        <v>47</v>
      </c>
      <c r="C62" s="161" t="s">
        <v>340</v>
      </c>
      <c r="D62" s="156" t="s">
        <v>41</v>
      </c>
      <c r="E62" s="656">
        <v>2339036000</v>
      </c>
      <c r="F62" s="1037">
        <v>2055999000</v>
      </c>
      <c r="G62" s="1037">
        <v>1075000</v>
      </c>
      <c r="H62" s="1037">
        <v>243614000</v>
      </c>
      <c r="I62" s="1037">
        <v>11698000</v>
      </c>
      <c r="J62" s="1037">
        <v>0</v>
      </c>
      <c r="K62" s="1037">
        <v>0</v>
      </c>
      <c r="L62" s="1038">
        <v>26650000</v>
      </c>
      <c r="M62" s="146"/>
      <c r="N62" s="146"/>
    </row>
    <row r="63" spans="1:14" ht="18.95" customHeight="1">
      <c r="A63" s="153"/>
      <c r="B63" s="154"/>
      <c r="C63" s="155"/>
      <c r="D63" s="156" t="s">
        <v>42</v>
      </c>
      <c r="E63" s="656">
        <v>2489724940.8300004</v>
      </c>
      <c r="F63" s="1037">
        <v>2161186784.1700001</v>
      </c>
      <c r="G63" s="1037">
        <v>1760934.57</v>
      </c>
      <c r="H63" s="1037">
        <v>263783429.47000006</v>
      </c>
      <c r="I63" s="1037">
        <v>28896690.620000001</v>
      </c>
      <c r="J63" s="1037">
        <v>0</v>
      </c>
      <c r="K63" s="1037">
        <v>0</v>
      </c>
      <c r="L63" s="1038">
        <v>34097102</v>
      </c>
      <c r="M63" s="146"/>
      <c r="N63" s="146"/>
    </row>
    <row r="64" spans="1:14" ht="18.95" customHeight="1">
      <c r="A64" s="153"/>
      <c r="B64" s="154"/>
      <c r="C64" s="155"/>
      <c r="D64" s="156" t="s">
        <v>43</v>
      </c>
      <c r="E64" s="656">
        <v>1475661693.3200002</v>
      </c>
      <c r="F64" s="1037">
        <v>1306010582.4000001</v>
      </c>
      <c r="G64" s="1037">
        <v>986747.65999999992</v>
      </c>
      <c r="H64" s="1037">
        <v>148245332.31000003</v>
      </c>
      <c r="I64" s="1037">
        <v>7936210.4000000013</v>
      </c>
      <c r="J64" s="1037">
        <v>0</v>
      </c>
      <c r="K64" s="1037">
        <v>0</v>
      </c>
      <c r="L64" s="1038">
        <v>12482820.550000003</v>
      </c>
      <c r="M64" s="146"/>
      <c r="N64" s="146"/>
    </row>
    <row r="65" spans="1:14" ht="18.95" customHeight="1">
      <c r="A65" s="163" t="s">
        <v>4</v>
      </c>
      <c r="B65" s="154"/>
      <c r="C65" s="155"/>
      <c r="D65" s="156" t="s">
        <v>44</v>
      </c>
      <c r="E65" s="657">
        <v>0.63088455813420574</v>
      </c>
      <c r="F65" s="657">
        <v>0.63521946382269645</v>
      </c>
      <c r="G65" s="647">
        <v>0.91790479999999997</v>
      </c>
      <c r="H65" s="647">
        <v>0.60852550473289724</v>
      </c>
      <c r="I65" s="647">
        <v>0.6784245512053344</v>
      </c>
      <c r="J65" s="647">
        <v>0</v>
      </c>
      <c r="K65" s="647">
        <v>0</v>
      </c>
      <c r="L65" s="649">
        <v>0.4683985196998125</v>
      </c>
      <c r="M65" s="146"/>
      <c r="N65" s="146"/>
    </row>
    <row r="66" spans="1:14" ht="18.95" customHeight="1">
      <c r="A66" s="157"/>
      <c r="B66" s="158"/>
      <c r="C66" s="155"/>
      <c r="D66" s="159" t="s">
        <v>45</v>
      </c>
      <c r="E66" s="650">
        <v>0.59270069119685898</v>
      </c>
      <c r="F66" s="650">
        <v>0.60430250266478991</v>
      </c>
      <c r="G66" s="650">
        <v>0.56035452810719699</v>
      </c>
      <c r="H66" s="650">
        <v>0.56199637940813063</v>
      </c>
      <c r="I66" s="650">
        <v>0.27464080590969764</v>
      </c>
      <c r="J66" s="650">
        <v>0</v>
      </c>
      <c r="K66" s="650">
        <v>0</v>
      </c>
      <c r="L66" s="651">
        <v>0.3660962315800329</v>
      </c>
      <c r="M66" s="146"/>
      <c r="N66" s="146"/>
    </row>
    <row r="67" spans="1:14" ht="18.95" customHeight="1">
      <c r="A67" s="153" t="s">
        <v>96</v>
      </c>
      <c r="B67" s="154" t="s">
        <v>47</v>
      </c>
      <c r="C67" s="161" t="s">
        <v>341</v>
      </c>
      <c r="D67" s="162" t="s">
        <v>41</v>
      </c>
      <c r="E67" s="656">
        <v>4819484000</v>
      </c>
      <c r="F67" s="1037">
        <v>4489852000</v>
      </c>
      <c r="G67" s="1037">
        <v>1775000</v>
      </c>
      <c r="H67" s="1037">
        <v>298639000</v>
      </c>
      <c r="I67" s="1037">
        <v>20130000</v>
      </c>
      <c r="J67" s="1037">
        <v>0</v>
      </c>
      <c r="K67" s="1037">
        <v>0</v>
      </c>
      <c r="L67" s="1038">
        <v>9088000</v>
      </c>
      <c r="M67" s="146"/>
      <c r="N67" s="146"/>
    </row>
    <row r="68" spans="1:14" ht="18.95" customHeight="1">
      <c r="A68" s="153"/>
      <c r="B68" s="154"/>
      <c r="C68" s="155"/>
      <c r="D68" s="156" t="s">
        <v>42</v>
      </c>
      <c r="E68" s="656">
        <v>5003006229.9899998</v>
      </c>
      <c r="F68" s="1037">
        <v>4631655885.2799997</v>
      </c>
      <c r="G68" s="1037">
        <v>2648114</v>
      </c>
      <c r="H68" s="1037">
        <v>307804201</v>
      </c>
      <c r="I68" s="1037">
        <v>46629987.57</v>
      </c>
      <c r="J68" s="1037">
        <v>0</v>
      </c>
      <c r="K68" s="1037">
        <v>0</v>
      </c>
      <c r="L68" s="1038">
        <v>14268042.140000001</v>
      </c>
      <c r="M68" s="146"/>
      <c r="N68" s="146"/>
    </row>
    <row r="69" spans="1:14" ht="18.95" customHeight="1">
      <c r="A69" s="163" t="s">
        <v>4</v>
      </c>
      <c r="B69" s="154"/>
      <c r="C69" s="155"/>
      <c r="D69" s="156" t="s">
        <v>43</v>
      </c>
      <c r="E69" s="656">
        <v>2973251954.0499997</v>
      </c>
      <c r="F69" s="1037">
        <v>2793871592.7800002</v>
      </c>
      <c r="G69" s="1037">
        <v>1585100.6900000002</v>
      </c>
      <c r="H69" s="1037">
        <v>170760614.46999994</v>
      </c>
      <c r="I69" s="1037">
        <v>3689837.95</v>
      </c>
      <c r="J69" s="1037">
        <v>0</v>
      </c>
      <c r="K69" s="1037">
        <v>0</v>
      </c>
      <c r="L69" s="1038">
        <v>3344808.1599999983</v>
      </c>
      <c r="M69" s="146"/>
      <c r="N69" s="146"/>
    </row>
    <row r="70" spans="1:14" ht="18.95" customHeight="1">
      <c r="A70" s="153"/>
      <c r="B70" s="154"/>
      <c r="C70" s="155"/>
      <c r="D70" s="156" t="s">
        <v>44</v>
      </c>
      <c r="E70" s="657">
        <v>0.61692329594827988</v>
      </c>
      <c r="F70" s="657">
        <v>0.6222636275716884</v>
      </c>
      <c r="G70" s="647">
        <v>0.89301447323943672</v>
      </c>
      <c r="H70" s="647">
        <v>0.5717960965245662</v>
      </c>
      <c r="I70" s="648">
        <v>0.18330044461003478</v>
      </c>
      <c r="J70" s="647">
        <v>0</v>
      </c>
      <c r="K70" s="647">
        <v>0</v>
      </c>
      <c r="L70" s="649">
        <v>0.36804667253521106</v>
      </c>
      <c r="M70" s="146"/>
      <c r="N70" s="146"/>
    </row>
    <row r="71" spans="1:14" ht="18.95" customHeight="1">
      <c r="A71" s="169" t="s">
        <v>4</v>
      </c>
      <c r="B71" s="170" t="s">
        <v>4</v>
      </c>
      <c r="C71" s="165"/>
      <c r="D71" s="164" t="s">
        <v>45</v>
      </c>
      <c r="E71" s="650">
        <v>0.59429307447733137</v>
      </c>
      <c r="F71" s="650">
        <v>0.60321225539645218</v>
      </c>
      <c r="G71" s="650">
        <v>0.59857721004458275</v>
      </c>
      <c r="H71" s="650">
        <v>0.55477025302198502</v>
      </c>
      <c r="I71" s="650">
        <v>7.913015083825381E-2</v>
      </c>
      <c r="J71" s="650">
        <v>0</v>
      </c>
      <c r="K71" s="650">
        <v>0</v>
      </c>
      <c r="L71" s="651">
        <v>0.23442656863361339</v>
      </c>
      <c r="M71" s="146"/>
      <c r="N71" s="146"/>
    </row>
    <row r="72" spans="1:14" ht="18.95" customHeight="1">
      <c r="A72" s="166" t="s">
        <v>101</v>
      </c>
      <c r="B72" s="167" t="s">
        <v>47</v>
      </c>
      <c r="C72" s="161" t="s">
        <v>342</v>
      </c>
      <c r="D72" s="168" t="s">
        <v>41</v>
      </c>
      <c r="E72" s="658">
        <v>7623438000</v>
      </c>
      <c r="F72" s="1037">
        <v>7129458000</v>
      </c>
      <c r="G72" s="1037">
        <v>2548000</v>
      </c>
      <c r="H72" s="1037">
        <v>457428000</v>
      </c>
      <c r="I72" s="1037">
        <v>12236000</v>
      </c>
      <c r="J72" s="1037">
        <v>0</v>
      </c>
      <c r="K72" s="1037">
        <v>0</v>
      </c>
      <c r="L72" s="1038">
        <v>21768000</v>
      </c>
      <c r="M72" s="146"/>
      <c r="N72" s="146"/>
    </row>
    <row r="73" spans="1:14" ht="18.95" customHeight="1">
      <c r="A73" s="153"/>
      <c r="B73" s="154"/>
      <c r="C73" s="155"/>
      <c r="D73" s="156" t="s">
        <v>42</v>
      </c>
      <c r="E73" s="659">
        <v>7794980824.7199993</v>
      </c>
      <c r="F73" s="1037">
        <v>7274601060.6199999</v>
      </c>
      <c r="G73" s="1037">
        <v>4187740</v>
      </c>
      <c r="H73" s="1037">
        <v>466878512.03999996</v>
      </c>
      <c r="I73" s="1037">
        <v>24924912.57</v>
      </c>
      <c r="J73" s="1037">
        <v>0</v>
      </c>
      <c r="K73" s="1037">
        <v>0</v>
      </c>
      <c r="L73" s="1038">
        <v>24388599.489999995</v>
      </c>
      <c r="M73" s="146"/>
      <c r="N73" s="146"/>
    </row>
    <row r="74" spans="1:14" ht="18.95" customHeight="1">
      <c r="A74" s="153"/>
      <c r="B74" s="154"/>
      <c r="C74" s="155"/>
      <c r="D74" s="156" t="s">
        <v>43</v>
      </c>
      <c r="E74" s="659">
        <v>4620847681.1699991</v>
      </c>
      <c r="F74" s="1037">
        <v>4358665856.5600004</v>
      </c>
      <c r="G74" s="1037">
        <v>2650613.83</v>
      </c>
      <c r="H74" s="1037">
        <v>244032219.69000006</v>
      </c>
      <c r="I74" s="1037">
        <v>6350344.9399999995</v>
      </c>
      <c r="J74" s="1037">
        <v>0</v>
      </c>
      <c r="K74" s="1037">
        <v>0</v>
      </c>
      <c r="L74" s="1038">
        <v>9148646.1499999966</v>
      </c>
      <c r="M74" s="146"/>
      <c r="N74" s="146"/>
    </row>
    <row r="75" spans="1:14" ht="18.95" customHeight="1">
      <c r="A75" s="153"/>
      <c r="B75" s="154"/>
      <c r="C75" s="155"/>
      <c r="D75" s="156" t="s">
        <v>44</v>
      </c>
      <c r="E75" s="657">
        <v>0.60613697929595534</v>
      </c>
      <c r="F75" s="657">
        <v>0.61136005802404625</v>
      </c>
      <c r="G75" s="647">
        <v>1.0402723037676609</v>
      </c>
      <c r="H75" s="647">
        <v>0.53348771760801716</v>
      </c>
      <c r="I75" s="647">
        <v>0.51898863517489369</v>
      </c>
      <c r="J75" s="647">
        <v>0</v>
      </c>
      <c r="K75" s="647">
        <v>0</v>
      </c>
      <c r="L75" s="649">
        <v>0.4202795916023519</v>
      </c>
      <c r="M75" s="146"/>
      <c r="N75" s="146"/>
    </row>
    <row r="76" spans="1:14" ht="18.95" customHeight="1">
      <c r="A76" s="169" t="s">
        <v>4</v>
      </c>
      <c r="B76" s="170" t="s">
        <v>4</v>
      </c>
      <c r="C76" s="155"/>
      <c r="D76" s="164" t="s">
        <v>45</v>
      </c>
      <c r="E76" s="650">
        <v>0.59279782530266623</v>
      </c>
      <c r="F76" s="650">
        <v>0.59916218363574703</v>
      </c>
      <c r="G76" s="650">
        <v>0.63294613084862006</v>
      </c>
      <c r="H76" s="650">
        <v>0.52268890813525493</v>
      </c>
      <c r="I76" s="650">
        <v>0.25477902569027944</v>
      </c>
      <c r="J76" s="650">
        <v>0</v>
      </c>
      <c r="K76" s="650">
        <v>0</v>
      </c>
      <c r="L76" s="651">
        <v>0.37511978306713334</v>
      </c>
      <c r="M76" s="146"/>
      <c r="N76" s="146"/>
    </row>
    <row r="77" spans="1:14" ht="18.95" customHeight="1">
      <c r="A77" s="153" t="s">
        <v>106</v>
      </c>
      <c r="B77" s="154" t="s">
        <v>47</v>
      </c>
      <c r="C77" s="161" t="s">
        <v>343</v>
      </c>
      <c r="D77" s="162" t="s">
        <v>41</v>
      </c>
      <c r="E77" s="658">
        <v>2382061000</v>
      </c>
      <c r="F77" s="1037">
        <v>2154526000</v>
      </c>
      <c r="G77" s="1037">
        <v>1091000</v>
      </c>
      <c r="H77" s="1037">
        <v>206191000</v>
      </c>
      <c r="I77" s="1037">
        <v>6866000</v>
      </c>
      <c r="J77" s="1037">
        <v>0</v>
      </c>
      <c r="K77" s="1037">
        <v>0</v>
      </c>
      <c r="L77" s="1038">
        <v>13387000</v>
      </c>
      <c r="M77" s="146"/>
      <c r="N77" s="146"/>
    </row>
    <row r="78" spans="1:14" ht="18.95" customHeight="1">
      <c r="A78" s="153"/>
      <c r="B78" s="154"/>
      <c r="C78" s="155"/>
      <c r="D78" s="156" t="s">
        <v>42</v>
      </c>
      <c r="E78" s="659">
        <v>2485073527.2999997</v>
      </c>
      <c r="F78" s="1037">
        <v>2230570933.6899996</v>
      </c>
      <c r="G78" s="1037">
        <v>1648446</v>
      </c>
      <c r="H78" s="1037">
        <v>209771131.25999999</v>
      </c>
      <c r="I78" s="1037">
        <v>28526598.350000001</v>
      </c>
      <c r="J78" s="1037">
        <v>0</v>
      </c>
      <c r="K78" s="1037">
        <v>0</v>
      </c>
      <c r="L78" s="1038">
        <v>14556418</v>
      </c>
      <c r="M78" s="146"/>
      <c r="N78" s="146"/>
    </row>
    <row r="79" spans="1:14" ht="18.95" customHeight="1">
      <c r="A79" s="153"/>
      <c r="B79" s="154"/>
      <c r="C79" s="155"/>
      <c r="D79" s="156" t="s">
        <v>43</v>
      </c>
      <c r="E79" s="659">
        <v>1465486637.8200002</v>
      </c>
      <c r="F79" s="1037">
        <v>1347014253.9400001</v>
      </c>
      <c r="G79" s="1037">
        <v>930801.91999999993</v>
      </c>
      <c r="H79" s="1037">
        <v>106019200.40999998</v>
      </c>
      <c r="I79" s="1037">
        <v>5373501.5499999998</v>
      </c>
      <c r="J79" s="1037">
        <v>0</v>
      </c>
      <c r="K79" s="1037">
        <v>0</v>
      </c>
      <c r="L79" s="1038">
        <v>6148880</v>
      </c>
      <c r="M79" s="146"/>
      <c r="N79" s="146"/>
    </row>
    <row r="80" spans="1:14" ht="18.95" customHeight="1">
      <c r="A80" s="163" t="s">
        <v>4</v>
      </c>
      <c r="B80" s="154"/>
      <c r="C80" s="155"/>
      <c r="D80" s="156" t="s">
        <v>44</v>
      </c>
      <c r="E80" s="657">
        <v>0.61521793011178139</v>
      </c>
      <c r="F80" s="657">
        <v>0.62520213445556005</v>
      </c>
      <c r="G80" s="647">
        <v>0.85316399633363882</v>
      </c>
      <c r="H80" s="647">
        <v>0.51417957335674191</v>
      </c>
      <c r="I80" s="648">
        <v>0.78262475240314588</v>
      </c>
      <c r="J80" s="647">
        <v>0</v>
      </c>
      <c r="K80" s="647">
        <v>0</v>
      </c>
      <c r="L80" s="649">
        <v>0.4593172480764921</v>
      </c>
      <c r="M80" s="146"/>
      <c r="N80" s="146"/>
    </row>
    <row r="81" spans="1:14" ht="18.95" customHeight="1">
      <c r="A81" s="157"/>
      <c r="B81" s="158"/>
      <c r="C81" s="155"/>
      <c r="D81" s="159" t="s">
        <v>45</v>
      </c>
      <c r="E81" s="650">
        <v>0.58971560467759376</v>
      </c>
      <c r="F81" s="650">
        <v>0.60388765656138754</v>
      </c>
      <c r="G81" s="650">
        <v>0.56465417732822298</v>
      </c>
      <c r="H81" s="650">
        <v>0.50540415057682508</v>
      </c>
      <c r="I81" s="650">
        <v>0.18836811470022327</v>
      </c>
      <c r="J81" s="650">
        <v>0</v>
      </c>
      <c r="K81" s="650">
        <v>0</v>
      </c>
      <c r="L81" s="651">
        <v>0.42241710838476881</v>
      </c>
      <c r="M81" s="146"/>
      <c r="N81" s="146"/>
    </row>
    <row r="82" spans="1:14" ht="18.95" customHeight="1">
      <c r="A82" s="153" t="s">
        <v>110</v>
      </c>
      <c r="B82" s="154" t="s">
        <v>47</v>
      </c>
      <c r="C82" s="161" t="s">
        <v>344</v>
      </c>
      <c r="D82" s="156" t="s">
        <v>41</v>
      </c>
      <c r="E82" s="660">
        <v>3074791000</v>
      </c>
      <c r="F82" s="1037">
        <v>2789471000</v>
      </c>
      <c r="G82" s="1037">
        <v>1400000</v>
      </c>
      <c r="H82" s="1037">
        <v>269142000</v>
      </c>
      <c r="I82" s="1037">
        <v>3541000</v>
      </c>
      <c r="J82" s="1037">
        <v>0</v>
      </c>
      <c r="K82" s="1037">
        <v>0</v>
      </c>
      <c r="L82" s="1038">
        <v>11237000</v>
      </c>
      <c r="M82" s="146"/>
      <c r="N82" s="146"/>
    </row>
    <row r="83" spans="1:14" ht="18.95" customHeight="1">
      <c r="A83" s="153"/>
      <c r="B83" s="154"/>
      <c r="C83" s="155"/>
      <c r="D83" s="156" t="s">
        <v>42</v>
      </c>
      <c r="E83" s="660">
        <v>3278073872.9900002</v>
      </c>
      <c r="F83" s="1037">
        <v>2894568294.0100002</v>
      </c>
      <c r="G83" s="1037">
        <v>2195843</v>
      </c>
      <c r="H83" s="1037">
        <v>346303202.22000003</v>
      </c>
      <c r="I83" s="1037">
        <v>22982519.990000002</v>
      </c>
      <c r="J83" s="1037">
        <v>0</v>
      </c>
      <c r="K83" s="1037">
        <v>0</v>
      </c>
      <c r="L83" s="1038">
        <v>12024013.770000001</v>
      </c>
      <c r="M83" s="146"/>
      <c r="N83" s="146"/>
    </row>
    <row r="84" spans="1:14" ht="18.95" customHeight="1">
      <c r="A84" s="153"/>
      <c r="B84" s="154"/>
      <c r="C84" s="155"/>
      <c r="D84" s="156" t="s">
        <v>43</v>
      </c>
      <c r="E84" s="660">
        <v>1906770268.0500002</v>
      </c>
      <c r="F84" s="1037">
        <v>1713096197.8200002</v>
      </c>
      <c r="G84" s="1037">
        <v>1305991.55</v>
      </c>
      <c r="H84" s="1037">
        <v>178937373.65000004</v>
      </c>
      <c r="I84" s="1037">
        <v>8422645.1600000001</v>
      </c>
      <c r="J84" s="1037">
        <v>0</v>
      </c>
      <c r="K84" s="1037">
        <v>0</v>
      </c>
      <c r="L84" s="1038">
        <v>5008059.8699999992</v>
      </c>
      <c r="M84" s="146"/>
      <c r="N84" s="146"/>
    </row>
    <row r="85" spans="1:14" ht="18.95" customHeight="1">
      <c r="A85" s="163" t="s">
        <v>4</v>
      </c>
      <c r="B85" s="154"/>
      <c r="C85" s="155"/>
      <c r="D85" s="156" t="s">
        <v>44</v>
      </c>
      <c r="E85" s="657">
        <v>0.62013004072471922</v>
      </c>
      <c r="F85" s="657">
        <v>0.61412941658830655</v>
      </c>
      <c r="G85" s="647">
        <v>0.93285110714285713</v>
      </c>
      <c r="H85" s="647">
        <v>0.66484373917857498</v>
      </c>
      <c r="I85" s="647">
        <v>2.3786063710816152</v>
      </c>
      <c r="J85" s="647">
        <v>0</v>
      </c>
      <c r="K85" s="647">
        <v>0</v>
      </c>
      <c r="L85" s="649">
        <v>0.44567588057310664</v>
      </c>
      <c r="M85" s="146"/>
      <c r="N85" s="146"/>
    </row>
    <row r="86" spans="1:14" ht="18.95" customHeight="1">
      <c r="A86" s="157"/>
      <c r="B86" s="158"/>
      <c r="C86" s="155"/>
      <c r="D86" s="164" t="s">
        <v>45</v>
      </c>
      <c r="E86" s="650">
        <v>0.58167397744175753</v>
      </c>
      <c r="F86" s="650">
        <v>0.59183132813451655</v>
      </c>
      <c r="G86" s="650">
        <v>0.59475634186961457</v>
      </c>
      <c r="H86" s="650">
        <v>0.51670724527786616</v>
      </c>
      <c r="I86" s="650">
        <v>0.36648048880909512</v>
      </c>
      <c r="J86" s="650">
        <v>0</v>
      </c>
      <c r="K86" s="650">
        <v>0</v>
      </c>
      <c r="L86" s="651">
        <v>0.41650483489091999</v>
      </c>
      <c r="M86" s="146"/>
      <c r="N86" s="146"/>
    </row>
    <row r="87" spans="1:14" ht="18.95" customHeight="1">
      <c r="A87" s="153" t="s">
        <v>114</v>
      </c>
      <c r="B87" s="154" t="s">
        <v>47</v>
      </c>
      <c r="C87" s="161" t="s">
        <v>345</v>
      </c>
      <c r="D87" s="162" t="s">
        <v>41</v>
      </c>
      <c r="E87" s="658">
        <v>6830114000</v>
      </c>
      <c r="F87" s="1037">
        <v>6311126000</v>
      </c>
      <c r="G87" s="1037">
        <v>3246000</v>
      </c>
      <c r="H87" s="1037">
        <v>494238000</v>
      </c>
      <c r="I87" s="1037">
        <v>10865000</v>
      </c>
      <c r="J87" s="1037">
        <v>0</v>
      </c>
      <c r="K87" s="1037">
        <v>0</v>
      </c>
      <c r="L87" s="1038">
        <v>10639000</v>
      </c>
      <c r="M87" s="146"/>
      <c r="N87" s="146"/>
    </row>
    <row r="88" spans="1:14" ht="18.95" customHeight="1">
      <c r="A88" s="153"/>
      <c r="B88" s="154"/>
      <c r="C88" s="155"/>
      <c r="D88" s="156" t="s">
        <v>42</v>
      </c>
      <c r="E88" s="659">
        <v>7247226833.1999998</v>
      </c>
      <c r="F88" s="1037">
        <v>6554178544.5099993</v>
      </c>
      <c r="G88" s="1037">
        <v>4631496.4000000004</v>
      </c>
      <c r="H88" s="1037">
        <v>620569193.31000006</v>
      </c>
      <c r="I88" s="1037">
        <v>54469949.590000004</v>
      </c>
      <c r="J88" s="1037">
        <v>0</v>
      </c>
      <c r="K88" s="1037">
        <v>0</v>
      </c>
      <c r="L88" s="1038">
        <v>13377649.389999999</v>
      </c>
      <c r="M88" s="146"/>
      <c r="N88" s="146"/>
    </row>
    <row r="89" spans="1:14" ht="18.95" customHeight="1">
      <c r="A89" s="153"/>
      <c r="B89" s="154"/>
      <c r="C89" s="155"/>
      <c r="D89" s="156" t="s">
        <v>43</v>
      </c>
      <c r="E89" s="659">
        <v>4284570739.9499998</v>
      </c>
      <c r="F89" s="1037">
        <v>3932627199.02</v>
      </c>
      <c r="G89" s="1037">
        <v>2731033.35</v>
      </c>
      <c r="H89" s="1037">
        <v>314426548.7300002</v>
      </c>
      <c r="I89" s="1037">
        <v>28499973.480000004</v>
      </c>
      <c r="J89" s="1037">
        <v>0</v>
      </c>
      <c r="K89" s="1037">
        <v>0</v>
      </c>
      <c r="L89" s="1038">
        <v>6285985.3700000001</v>
      </c>
      <c r="M89" s="146"/>
      <c r="N89" s="146"/>
    </row>
    <row r="90" spans="1:14" ht="18.95" customHeight="1">
      <c r="A90" s="163" t="s">
        <v>4</v>
      </c>
      <c r="B90" s="154"/>
      <c r="C90" s="155"/>
      <c r="D90" s="156" t="s">
        <v>44</v>
      </c>
      <c r="E90" s="657">
        <v>0.62730588976260127</v>
      </c>
      <c r="F90" s="657">
        <v>0.62312607908953177</v>
      </c>
      <c r="G90" s="647">
        <v>0.84135346580406656</v>
      </c>
      <c r="H90" s="647">
        <v>0.6361844874938799</v>
      </c>
      <c r="I90" s="647">
        <v>2.6230992618499775</v>
      </c>
      <c r="J90" s="647">
        <v>0</v>
      </c>
      <c r="K90" s="647">
        <v>0</v>
      </c>
      <c r="L90" s="649">
        <v>0.59084362910047938</v>
      </c>
      <c r="M90" s="146"/>
      <c r="N90" s="146"/>
    </row>
    <row r="91" spans="1:14" ht="18.95" customHeight="1">
      <c r="A91" s="157"/>
      <c r="B91" s="158"/>
      <c r="C91" s="155"/>
      <c r="D91" s="159" t="s">
        <v>45</v>
      </c>
      <c r="E91" s="650">
        <v>0.59120141242469648</v>
      </c>
      <c r="F91" s="650">
        <v>0.6000183199638498</v>
      </c>
      <c r="G91" s="650">
        <v>0.58966543728718002</v>
      </c>
      <c r="H91" s="650">
        <v>0.50667444036805598</v>
      </c>
      <c r="I91" s="650">
        <v>0.52322379026457255</v>
      </c>
      <c r="J91" s="650">
        <v>0</v>
      </c>
      <c r="K91" s="650">
        <v>0</v>
      </c>
      <c r="L91" s="651">
        <v>0.46988713687614447</v>
      </c>
      <c r="M91" s="146"/>
      <c r="N91" s="146"/>
    </row>
    <row r="92" spans="1:14" ht="18.95" customHeight="1">
      <c r="A92" s="153" t="s">
        <v>118</v>
      </c>
      <c r="B92" s="154" t="s">
        <v>47</v>
      </c>
      <c r="C92" s="161" t="s">
        <v>346</v>
      </c>
      <c r="D92" s="156" t="s">
        <v>41</v>
      </c>
      <c r="E92" s="660">
        <v>3206708000</v>
      </c>
      <c r="F92" s="1037">
        <v>2925522000</v>
      </c>
      <c r="G92" s="1037">
        <v>1181000</v>
      </c>
      <c r="H92" s="1037">
        <v>258785000</v>
      </c>
      <c r="I92" s="1037">
        <v>13190000</v>
      </c>
      <c r="J92" s="1037">
        <v>0</v>
      </c>
      <c r="K92" s="1037">
        <v>0</v>
      </c>
      <c r="L92" s="1038">
        <v>8030000</v>
      </c>
      <c r="M92" s="146"/>
      <c r="N92" s="146"/>
    </row>
    <row r="93" spans="1:14" ht="18.95" customHeight="1">
      <c r="A93" s="153"/>
      <c r="B93" s="154"/>
      <c r="C93" s="171"/>
      <c r="D93" s="156" t="s">
        <v>42</v>
      </c>
      <c r="E93" s="660">
        <v>3350347228.6300001</v>
      </c>
      <c r="F93" s="1037">
        <v>3022890767.5500002</v>
      </c>
      <c r="G93" s="1037">
        <v>1875631.71</v>
      </c>
      <c r="H93" s="1037">
        <v>272143511.46000004</v>
      </c>
      <c r="I93" s="1037">
        <v>41889952.560000002</v>
      </c>
      <c r="J93" s="1037">
        <v>0</v>
      </c>
      <c r="K93" s="1037">
        <v>0</v>
      </c>
      <c r="L93" s="1038">
        <v>11547365.35</v>
      </c>
      <c r="M93" s="146"/>
      <c r="N93" s="146"/>
    </row>
    <row r="94" spans="1:14" ht="18.95" customHeight="1">
      <c r="A94" s="153"/>
      <c r="B94" s="154"/>
      <c r="C94" s="171"/>
      <c r="D94" s="156" t="s">
        <v>43</v>
      </c>
      <c r="E94" s="660">
        <v>1954290486.9499998</v>
      </c>
      <c r="F94" s="1037">
        <v>1788787468.78</v>
      </c>
      <c r="G94" s="1037">
        <v>1143215.3999999999</v>
      </c>
      <c r="H94" s="1037">
        <v>152963385.31000003</v>
      </c>
      <c r="I94" s="1037">
        <v>6571836.1099999994</v>
      </c>
      <c r="J94" s="1037">
        <v>0</v>
      </c>
      <c r="K94" s="1037">
        <v>0</v>
      </c>
      <c r="L94" s="1038">
        <v>4824581.3499999996</v>
      </c>
      <c r="M94" s="146"/>
      <c r="N94" s="146"/>
    </row>
    <row r="95" spans="1:14" ht="18.95" customHeight="1">
      <c r="A95" s="163" t="s">
        <v>4</v>
      </c>
      <c r="B95" s="154"/>
      <c r="C95" s="172" t="s">
        <v>4</v>
      </c>
      <c r="D95" s="156" t="s">
        <v>44</v>
      </c>
      <c r="E95" s="657">
        <v>0.60943824225654464</v>
      </c>
      <c r="F95" s="657">
        <v>0.61144215247056766</v>
      </c>
      <c r="G95" s="647">
        <v>0.96800626587637584</v>
      </c>
      <c r="H95" s="647">
        <v>0.59108288853681645</v>
      </c>
      <c r="I95" s="647">
        <v>0.49824382941622436</v>
      </c>
      <c r="J95" s="647">
        <v>0</v>
      </c>
      <c r="K95" s="647">
        <v>0</v>
      </c>
      <c r="L95" s="649">
        <v>0.60081959526774587</v>
      </c>
      <c r="M95" s="146"/>
      <c r="N95" s="146"/>
    </row>
    <row r="96" spans="1:14" ht="18.95" customHeight="1">
      <c r="A96" s="157"/>
      <c r="B96" s="158"/>
      <c r="C96" s="173"/>
      <c r="D96" s="164" t="s">
        <v>45</v>
      </c>
      <c r="E96" s="650">
        <v>0.58330983435085149</v>
      </c>
      <c r="F96" s="650">
        <v>0.59174730624811189</v>
      </c>
      <c r="G96" s="650">
        <v>0.60950952892559063</v>
      </c>
      <c r="H96" s="650">
        <v>0.56206883085097092</v>
      </c>
      <c r="I96" s="650">
        <v>0.15688335050241459</v>
      </c>
      <c r="J96" s="650">
        <v>0</v>
      </c>
      <c r="K96" s="650">
        <v>0</v>
      </c>
      <c r="L96" s="651">
        <v>0.41780797643161083</v>
      </c>
      <c r="M96" s="146"/>
      <c r="N96" s="146"/>
    </row>
    <row r="97" spans="1:12" ht="27" customHeight="1">
      <c r="A97" s="627"/>
      <c r="E97" s="174"/>
      <c r="F97" s="174"/>
      <c r="G97" s="174"/>
      <c r="H97" s="174"/>
      <c r="I97" s="174"/>
      <c r="J97" s="174"/>
      <c r="K97" s="174"/>
      <c r="L97" s="174"/>
    </row>
    <row r="98" spans="1:12" ht="18" customHeight="1">
      <c r="A98" s="1695"/>
      <c r="B98" s="1695"/>
      <c r="C98" s="1695"/>
      <c r="D98" s="1695"/>
      <c r="E98" s="1695"/>
      <c r="F98" s="1695"/>
      <c r="G98" s="1695"/>
      <c r="H98" s="1695"/>
      <c r="I98" s="1695"/>
      <c r="J98" s="1695"/>
      <c r="K98" s="1695"/>
      <c r="L98" s="1695"/>
    </row>
    <row r="99" spans="1:12" ht="18">
      <c r="E99" s="174"/>
      <c r="F99" s="174"/>
      <c r="G99" s="174"/>
      <c r="H99" s="174"/>
      <c r="I99" s="174"/>
      <c r="J99" s="174"/>
      <c r="K99" s="174"/>
      <c r="L99" s="174"/>
    </row>
    <row r="100" spans="1:12">
      <c r="G100" s="160"/>
      <c r="H100" s="932"/>
      <c r="I100" s="933"/>
      <c r="J100" s="160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5" transitionEvaluation="1">
    <pageSetUpPr autoPageBreaks="0"/>
  </sheetPr>
  <dimension ref="A1:N75"/>
  <sheetViews>
    <sheetView showGridLines="0" topLeftCell="A35" zoomScale="75" zoomScaleNormal="75" workbookViewId="0">
      <selection activeCell="J31" sqref="J31"/>
    </sheetView>
  </sheetViews>
  <sheetFormatPr defaultColWidth="5.140625" defaultRowHeight="15"/>
  <cols>
    <col min="1" max="1" width="5.140625" style="324" customWidth="1"/>
    <col min="2" max="2" width="2.5703125" style="324" customWidth="1"/>
    <col min="3" max="3" width="58.5703125" style="324" customWidth="1"/>
    <col min="4" max="4" width="19.85546875" style="324" customWidth="1"/>
    <col min="5" max="5" width="2.28515625" style="324" customWidth="1"/>
    <col min="6" max="7" width="20.85546875" style="324" customWidth="1"/>
    <col min="8" max="9" width="20.7109375" style="324" customWidth="1"/>
    <col min="10" max="10" width="5.85546875" style="324" customWidth="1"/>
    <col min="11" max="11" width="13.140625" style="324" bestFit="1" customWidth="1"/>
    <col min="12" max="13" width="12.5703125" style="324" customWidth="1"/>
    <col min="14" max="14" width="15.5703125" style="324" bestFit="1" customWidth="1"/>
    <col min="15" max="15" width="12.5703125" style="324" customWidth="1"/>
    <col min="16" max="16" width="15.5703125" style="324" bestFit="1" customWidth="1"/>
    <col min="17" max="17" width="12.5703125" style="324" customWidth="1"/>
    <col min="18" max="18" width="22.85546875" style="324" customWidth="1"/>
    <col min="19" max="247" width="12.5703125" style="324" customWidth="1"/>
    <col min="248" max="256" width="5.140625" style="324"/>
    <col min="257" max="257" width="5.140625" style="324" customWidth="1"/>
    <col min="258" max="258" width="2.5703125" style="324" customWidth="1"/>
    <col min="259" max="259" width="58.5703125" style="324" customWidth="1"/>
    <col min="260" max="260" width="19.85546875" style="324" customWidth="1"/>
    <col min="261" max="261" width="2.28515625" style="324" customWidth="1"/>
    <col min="262" max="263" width="20.85546875" style="324" customWidth="1"/>
    <col min="264" max="265" width="20.7109375" style="324" customWidth="1"/>
    <col min="266" max="266" width="5.85546875" style="324" customWidth="1"/>
    <col min="267" max="503" width="12.5703125" style="324" customWidth="1"/>
    <col min="504" max="512" width="5.140625" style="324"/>
    <col min="513" max="513" width="5.140625" style="324" customWidth="1"/>
    <col min="514" max="514" width="2.5703125" style="324" customWidth="1"/>
    <col min="515" max="515" width="58.5703125" style="324" customWidth="1"/>
    <col min="516" max="516" width="19.85546875" style="324" customWidth="1"/>
    <col min="517" max="517" width="2.28515625" style="324" customWidth="1"/>
    <col min="518" max="519" width="20.85546875" style="324" customWidth="1"/>
    <col min="520" max="521" width="20.7109375" style="324" customWidth="1"/>
    <col min="522" max="522" width="5.85546875" style="324" customWidth="1"/>
    <col min="523" max="759" width="12.5703125" style="324" customWidth="1"/>
    <col min="760" max="768" width="5.140625" style="324"/>
    <col min="769" max="769" width="5.140625" style="324" customWidth="1"/>
    <col min="770" max="770" width="2.5703125" style="324" customWidth="1"/>
    <col min="771" max="771" width="58.5703125" style="324" customWidth="1"/>
    <col min="772" max="772" width="19.85546875" style="324" customWidth="1"/>
    <col min="773" max="773" width="2.28515625" style="324" customWidth="1"/>
    <col min="774" max="775" width="20.85546875" style="324" customWidth="1"/>
    <col min="776" max="777" width="20.7109375" style="324" customWidth="1"/>
    <col min="778" max="778" width="5.85546875" style="324" customWidth="1"/>
    <col min="779" max="1015" width="12.5703125" style="324" customWidth="1"/>
    <col min="1016" max="1024" width="5.140625" style="324"/>
    <col min="1025" max="1025" width="5.140625" style="324" customWidth="1"/>
    <col min="1026" max="1026" width="2.5703125" style="324" customWidth="1"/>
    <col min="1027" max="1027" width="58.5703125" style="324" customWidth="1"/>
    <col min="1028" max="1028" width="19.85546875" style="324" customWidth="1"/>
    <col min="1029" max="1029" width="2.28515625" style="324" customWidth="1"/>
    <col min="1030" max="1031" width="20.85546875" style="324" customWidth="1"/>
    <col min="1032" max="1033" width="20.7109375" style="324" customWidth="1"/>
    <col min="1034" max="1034" width="5.85546875" style="324" customWidth="1"/>
    <col min="1035" max="1271" width="12.5703125" style="324" customWidth="1"/>
    <col min="1272" max="1280" width="5.140625" style="324"/>
    <col min="1281" max="1281" width="5.140625" style="324" customWidth="1"/>
    <col min="1282" max="1282" width="2.5703125" style="324" customWidth="1"/>
    <col min="1283" max="1283" width="58.5703125" style="324" customWidth="1"/>
    <col min="1284" max="1284" width="19.85546875" style="324" customWidth="1"/>
    <col min="1285" max="1285" width="2.28515625" style="324" customWidth="1"/>
    <col min="1286" max="1287" width="20.85546875" style="324" customWidth="1"/>
    <col min="1288" max="1289" width="20.7109375" style="324" customWidth="1"/>
    <col min="1290" max="1290" width="5.85546875" style="324" customWidth="1"/>
    <col min="1291" max="1527" width="12.5703125" style="324" customWidth="1"/>
    <col min="1528" max="1536" width="5.140625" style="324"/>
    <col min="1537" max="1537" width="5.140625" style="324" customWidth="1"/>
    <col min="1538" max="1538" width="2.5703125" style="324" customWidth="1"/>
    <col min="1539" max="1539" width="58.5703125" style="324" customWidth="1"/>
    <col min="1540" max="1540" width="19.85546875" style="324" customWidth="1"/>
    <col min="1541" max="1541" width="2.28515625" style="324" customWidth="1"/>
    <col min="1542" max="1543" width="20.85546875" style="324" customWidth="1"/>
    <col min="1544" max="1545" width="20.7109375" style="324" customWidth="1"/>
    <col min="1546" max="1546" width="5.85546875" style="324" customWidth="1"/>
    <col min="1547" max="1783" width="12.5703125" style="324" customWidth="1"/>
    <col min="1784" max="1792" width="5.140625" style="324"/>
    <col min="1793" max="1793" width="5.140625" style="324" customWidth="1"/>
    <col min="1794" max="1794" width="2.5703125" style="324" customWidth="1"/>
    <col min="1795" max="1795" width="58.5703125" style="324" customWidth="1"/>
    <col min="1796" max="1796" width="19.85546875" style="324" customWidth="1"/>
    <col min="1797" max="1797" width="2.28515625" style="324" customWidth="1"/>
    <col min="1798" max="1799" width="20.85546875" style="324" customWidth="1"/>
    <col min="1800" max="1801" width="20.7109375" style="324" customWidth="1"/>
    <col min="1802" max="1802" width="5.85546875" style="324" customWidth="1"/>
    <col min="1803" max="2039" width="12.5703125" style="324" customWidth="1"/>
    <col min="2040" max="2048" width="5.140625" style="324"/>
    <col min="2049" max="2049" width="5.140625" style="324" customWidth="1"/>
    <col min="2050" max="2050" width="2.5703125" style="324" customWidth="1"/>
    <col min="2051" max="2051" width="58.5703125" style="324" customWidth="1"/>
    <col min="2052" max="2052" width="19.85546875" style="324" customWidth="1"/>
    <col min="2053" max="2053" width="2.28515625" style="324" customWidth="1"/>
    <col min="2054" max="2055" width="20.85546875" style="324" customWidth="1"/>
    <col min="2056" max="2057" width="20.7109375" style="324" customWidth="1"/>
    <col min="2058" max="2058" width="5.85546875" style="324" customWidth="1"/>
    <col min="2059" max="2295" width="12.5703125" style="324" customWidth="1"/>
    <col min="2296" max="2304" width="5.140625" style="324"/>
    <col min="2305" max="2305" width="5.140625" style="324" customWidth="1"/>
    <col min="2306" max="2306" width="2.5703125" style="324" customWidth="1"/>
    <col min="2307" max="2307" width="58.5703125" style="324" customWidth="1"/>
    <col min="2308" max="2308" width="19.85546875" style="324" customWidth="1"/>
    <col min="2309" max="2309" width="2.28515625" style="324" customWidth="1"/>
    <col min="2310" max="2311" width="20.85546875" style="324" customWidth="1"/>
    <col min="2312" max="2313" width="20.7109375" style="324" customWidth="1"/>
    <col min="2314" max="2314" width="5.85546875" style="324" customWidth="1"/>
    <col min="2315" max="2551" width="12.5703125" style="324" customWidth="1"/>
    <col min="2552" max="2560" width="5.140625" style="324"/>
    <col min="2561" max="2561" width="5.140625" style="324" customWidth="1"/>
    <col min="2562" max="2562" width="2.5703125" style="324" customWidth="1"/>
    <col min="2563" max="2563" width="58.5703125" style="324" customWidth="1"/>
    <col min="2564" max="2564" width="19.85546875" style="324" customWidth="1"/>
    <col min="2565" max="2565" width="2.28515625" style="324" customWidth="1"/>
    <col min="2566" max="2567" width="20.85546875" style="324" customWidth="1"/>
    <col min="2568" max="2569" width="20.7109375" style="324" customWidth="1"/>
    <col min="2570" max="2570" width="5.85546875" style="324" customWidth="1"/>
    <col min="2571" max="2807" width="12.5703125" style="324" customWidth="1"/>
    <col min="2808" max="2816" width="5.140625" style="324"/>
    <col min="2817" max="2817" width="5.140625" style="324" customWidth="1"/>
    <col min="2818" max="2818" width="2.5703125" style="324" customWidth="1"/>
    <col min="2819" max="2819" width="58.5703125" style="324" customWidth="1"/>
    <col min="2820" max="2820" width="19.85546875" style="324" customWidth="1"/>
    <col min="2821" max="2821" width="2.28515625" style="324" customWidth="1"/>
    <col min="2822" max="2823" width="20.85546875" style="324" customWidth="1"/>
    <col min="2824" max="2825" width="20.7109375" style="324" customWidth="1"/>
    <col min="2826" max="2826" width="5.85546875" style="324" customWidth="1"/>
    <col min="2827" max="3063" width="12.5703125" style="324" customWidth="1"/>
    <col min="3064" max="3072" width="5.140625" style="324"/>
    <col min="3073" max="3073" width="5.140625" style="324" customWidth="1"/>
    <col min="3074" max="3074" width="2.5703125" style="324" customWidth="1"/>
    <col min="3075" max="3075" width="58.5703125" style="324" customWidth="1"/>
    <col min="3076" max="3076" width="19.85546875" style="324" customWidth="1"/>
    <col min="3077" max="3077" width="2.28515625" style="324" customWidth="1"/>
    <col min="3078" max="3079" width="20.85546875" style="324" customWidth="1"/>
    <col min="3080" max="3081" width="20.7109375" style="324" customWidth="1"/>
    <col min="3082" max="3082" width="5.85546875" style="324" customWidth="1"/>
    <col min="3083" max="3319" width="12.5703125" style="324" customWidth="1"/>
    <col min="3320" max="3328" width="5.140625" style="324"/>
    <col min="3329" max="3329" width="5.140625" style="324" customWidth="1"/>
    <col min="3330" max="3330" width="2.5703125" style="324" customWidth="1"/>
    <col min="3331" max="3331" width="58.5703125" style="324" customWidth="1"/>
    <col min="3332" max="3332" width="19.85546875" style="324" customWidth="1"/>
    <col min="3333" max="3333" width="2.28515625" style="324" customWidth="1"/>
    <col min="3334" max="3335" width="20.85546875" style="324" customWidth="1"/>
    <col min="3336" max="3337" width="20.7109375" style="324" customWidth="1"/>
    <col min="3338" max="3338" width="5.85546875" style="324" customWidth="1"/>
    <col min="3339" max="3575" width="12.5703125" style="324" customWidth="1"/>
    <col min="3576" max="3584" width="5.140625" style="324"/>
    <col min="3585" max="3585" width="5.140625" style="324" customWidth="1"/>
    <col min="3586" max="3586" width="2.5703125" style="324" customWidth="1"/>
    <col min="3587" max="3587" width="58.5703125" style="324" customWidth="1"/>
    <col min="3588" max="3588" width="19.85546875" style="324" customWidth="1"/>
    <col min="3589" max="3589" width="2.28515625" style="324" customWidth="1"/>
    <col min="3590" max="3591" width="20.85546875" style="324" customWidth="1"/>
    <col min="3592" max="3593" width="20.7109375" style="324" customWidth="1"/>
    <col min="3594" max="3594" width="5.85546875" style="324" customWidth="1"/>
    <col min="3595" max="3831" width="12.5703125" style="324" customWidth="1"/>
    <col min="3832" max="3840" width="5.140625" style="324"/>
    <col min="3841" max="3841" width="5.140625" style="324" customWidth="1"/>
    <col min="3842" max="3842" width="2.5703125" style="324" customWidth="1"/>
    <col min="3843" max="3843" width="58.5703125" style="324" customWidth="1"/>
    <col min="3844" max="3844" width="19.85546875" style="324" customWidth="1"/>
    <col min="3845" max="3845" width="2.28515625" style="324" customWidth="1"/>
    <col min="3846" max="3847" width="20.85546875" style="324" customWidth="1"/>
    <col min="3848" max="3849" width="20.7109375" style="324" customWidth="1"/>
    <col min="3850" max="3850" width="5.85546875" style="324" customWidth="1"/>
    <col min="3851" max="4087" width="12.5703125" style="324" customWidth="1"/>
    <col min="4088" max="4096" width="5.140625" style="324"/>
    <col min="4097" max="4097" width="5.140625" style="324" customWidth="1"/>
    <col min="4098" max="4098" width="2.5703125" style="324" customWidth="1"/>
    <col min="4099" max="4099" width="58.5703125" style="324" customWidth="1"/>
    <col min="4100" max="4100" width="19.85546875" style="324" customWidth="1"/>
    <col min="4101" max="4101" width="2.28515625" style="324" customWidth="1"/>
    <col min="4102" max="4103" width="20.85546875" style="324" customWidth="1"/>
    <col min="4104" max="4105" width="20.7109375" style="324" customWidth="1"/>
    <col min="4106" max="4106" width="5.85546875" style="324" customWidth="1"/>
    <col min="4107" max="4343" width="12.5703125" style="324" customWidth="1"/>
    <col min="4344" max="4352" width="5.140625" style="324"/>
    <col min="4353" max="4353" width="5.140625" style="324" customWidth="1"/>
    <col min="4354" max="4354" width="2.5703125" style="324" customWidth="1"/>
    <col min="4355" max="4355" width="58.5703125" style="324" customWidth="1"/>
    <col min="4356" max="4356" width="19.85546875" style="324" customWidth="1"/>
    <col min="4357" max="4357" width="2.28515625" style="324" customWidth="1"/>
    <col min="4358" max="4359" width="20.85546875" style="324" customWidth="1"/>
    <col min="4360" max="4361" width="20.7109375" style="324" customWidth="1"/>
    <col min="4362" max="4362" width="5.85546875" style="324" customWidth="1"/>
    <col min="4363" max="4599" width="12.5703125" style="324" customWidth="1"/>
    <col min="4600" max="4608" width="5.140625" style="324"/>
    <col min="4609" max="4609" width="5.140625" style="324" customWidth="1"/>
    <col min="4610" max="4610" width="2.5703125" style="324" customWidth="1"/>
    <col min="4611" max="4611" width="58.5703125" style="324" customWidth="1"/>
    <col min="4612" max="4612" width="19.85546875" style="324" customWidth="1"/>
    <col min="4613" max="4613" width="2.28515625" style="324" customWidth="1"/>
    <col min="4614" max="4615" width="20.85546875" style="324" customWidth="1"/>
    <col min="4616" max="4617" width="20.7109375" style="324" customWidth="1"/>
    <col min="4618" max="4618" width="5.85546875" style="324" customWidth="1"/>
    <col min="4619" max="4855" width="12.5703125" style="324" customWidth="1"/>
    <col min="4856" max="4864" width="5.140625" style="324"/>
    <col min="4865" max="4865" width="5.140625" style="324" customWidth="1"/>
    <col min="4866" max="4866" width="2.5703125" style="324" customWidth="1"/>
    <col min="4867" max="4867" width="58.5703125" style="324" customWidth="1"/>
    <col min="4868" max="4868" width="19.85546875" style="324" customWidth="1"/>
    <col min="4869" max="4869" width="2.28515625" style="324" customWidth="1"/>
    <col min="4870" max="4871" width="20.85546875" style="324" customWidth="1"/>
    <col min="4872" max="4873" width="20.7109375" style="324" customWidth="1"/>
    <col min="4874" max="4874" width="5.85546875" style="324" customWidth="1"/>
    <col min="4875" max="5111" width="12.5703125" style="324" customWidth="1"/>
    <col min="5112" max="5120" width="5.140625" style="324"/>
    <col min="5121" max="5121" width="5.140625" style="324" customWidth="1"/>
    <col min="5122" max="5122" width="2.5703125" style="324" customWidth="1"/>
    <col min="5123" max="5123" width="58.5703125" style="324" customWidth="1"/>
    <col min="5124" max="5124" width="19.85546875" style="324" customWidth="1"/>
    <col min="5125" max="5125" width="2.28515625" style="324" customWidth="1"/>
    <col min="5126" max="5127" width="20.85546875" style="324" customWidth="1"/>
    <col min="5128" max="5129" width="20.7109375" style="324" customWidth="1"/>
    <col min="5130" max="5130" width="5.85546875" style="324" customWidth="1"/>
    <col min="5131" max="5367" width="12.5703125" style="324" customWidth="1"/>
    <col min="5368" max="5376" width="5.140625" style="324"/>
    <col min="5377" max="5377" width="5.140625" style="324" customWidth="1"/>
    <col min="5378" max="5378" width="2.5703125" style="324" customWidth="1"/>
    <col min="5379" max="5379" width="58.5703125" style="324" customWidth="1"/>
    <col min="5380" max="5380" width="19.85546875" style="324" customWidth="1"/>
    <col min="5381" max="5381" width="2.28515625" style="324" customWidth="1"/>
    <col min="5382" max="5383" width="20.85546875" style="324" customWidth="1"/>
    <col min="5384" max="5385" width="20.7109375" style="324" customWidth="1"/>
    <col min="5386" max="5386" width="5.85546875" style="324" customWidth="1"/>
    <col min="5387" max="5623" width="12.5703125" style="324" customWidth="1"/>
    <col min="5624" max="5632" width="5.140625" style="324"/>
    <col min="5633" max="5633" width="5.140625" style="324" customWidth="1"/>
    <col min="5634" max="5634" width="2.5703125" style="324" customWidth="1"/>
    <col min="5635" max="5635" width="58.5703125" style="324" customWidth="1"/>
    <col min="5636" max="5636" width="19.85546875" style="324" customWidth="1"/>
    <col min="5637" max="5637" width="2.28515625" style="324" customWidth="1"/>
    <col min="5638" max="5639" width="20.85546875" style="324" customWidth="1"/>
    <col min="5640" max="5641" width="20.7109375" style="324" customWidth="1"/>
    <col min="5642" max="5642" width="5.85546875" style="324" customWidth="1"/>
    <col min="5643" max="5879" width="12.5703125" style="324" customWidth="1"/>
    <col min="5880" max="5888" width="5.140625" style="324"/>
    <col min="5889" max="5889" width="5.140625" style="324" customWidth="1"/>
    <col min="5890" max="5890" width="2.5703125" style="324" customWidth="1"/>
    <col min="5891" max="5891" width="58.5703125" style="324" customWidth="1"/>
    <col min="5892" max="5892" width="19.85546875" style="324" customWidth="1"/>
    <col min="5893" max="5893" width="2.28515625" style="324" customWidth="1"/>
    <col min="5894" max="5895" width="20.85546875" style="324" customWidth="1"/>
    <col min="5896" max="5897" width="20.7109375" style="324" customWidth="1"/>
    <col min="5898" max="5898" width="5.85546875" style="324" customWidth="1"/>
    <col min="5899" max="6135" width="12.5703125" style="324" customWidth="1"/>
    <col min="6136" max="6144" width="5.140625" style="324"/>
    <col min="6145" max="6145" width="5.140625" style="324" customWidth="1"/>
    <col min="6146" max="6146" width="2.5703125" style="324" customWidth="1"/>
    <col min="6147" max="6147" width="58.5703125" style="324" customWidth="1"/>
    <col min="6148" max="6148" width="19.85546875" style="324" customWidth="1"/>
    <col min="6149" max="6149" width="2.28515625" style="324" customWidth="1"/>
    <col min="6150" max="6151" width="20.85546875" style="324" customWidth="1"/>
    <col min="6152" max="6153" width="20.7109375" style="324" customWidth="1"/>
    <col min="6154" max="6154" width="5.85546875" style="324" customWidth="1"/>
    <col min="6155" max="6391" width="12.5703125" style="324" customWidth="1"/>
    <col min="6392" max="6400" width="5.140625" style="324"/>
    <col min="6401" max="6401" width="5.140625" style="324" customWidth="1"/>
    <col min="6402" max="6402" width="2.5703125" style="324" customWidth="1"/>
    <col min="6403" max="6403" width="58.5703125" style="324" customWidth="1"/>
    <col min="6404" max="6404" width="19.85546875" style="324" customWidth="1"/>
    <col min="6405" max="6405" width="2.28515625" style="324" customWidth="1"/>
    <col min="6406" max="6407" width="20.85546875" style="324" customWidth="1"/>
    <col min="6408" max="6409" width="20.7109375" style="324" customWidth="1"/>
    <col min="6410" max="6410" width="5.85546875" style="324" customWidth="1"/>
    <col min="6411" max="6647" width="12.5703125" style="324" customWidth="1"/>
    <col min="6648" max="6656" width="5.140625" style="324"/>
    <col min="6657" max="6657" width="5.140625" style="324" customWidth="1"/>
    <col min="6658" max="6658" width="2.5703125" style="324" customWidth="1"/>
    <col min="6659" max="6659" width="58.5703125" style="324" customWidth="1"/>
    <col min="6660" max="6660" width="19.85546875" style="324" customWidth="1"/>
    <col min="6661" max="6661" width="2.28515625" style="324" customWidth="1"/>
    <col min="6662" max="6663" width="20.85546875" style="324" customWidth="1"/>
    <col min="6664" max="6665" width="20.7109375" style="324" customWidth="1"/>
    <col min="6666" max="6666" width="5.85546875" style="324" customWidth="1"/>
    <col min="6667" max="6903" width="12.5703125" style="324" customWidth="1"/>
    <col min="6904" max="6912" width="5.140625" style="324"/>
    <col min="6913" max="6913" width="5.140625" style="324" customWidth="1"/>
    <col min="6914" max="6914" width="2.5703125" style="324" customWidth="1"/>
    <col min="6915" max="6915" width="58.5703125" style="324" customWidth="1"/>
    <col min="6916" max="6916" width="19.85546875" style="324" customWidth="1"/>
    <col min="6917" max="6917" width="2.28515625" style="324" customWidth="1"/>
    <col min="6918" max="6919" width="20.85546875" style="324" customWidth="1"/>
    <col min="6920" max="6921" width="20.7109375" style="324" customWidth="1"/>
    <col min="6922" max="6922" width="5.85546875" style="324" customWidth="1"/>
    <col min="6923" max="7159" width="12.5703125" style="324" customWidth="1"/>
    <col min="7160" max="7168" width="5.140625" style="324"/>
    <col min="7169" max="7169" width="5.140625" style="324" customWidth="1"/>
    <col min="7170" max="7170" width="2.5703125" style="324" customWidth="1"/>
    <col min="7171" max="7171" width="58.5703125" style="324" customWidth="1"/>
    <col min="7172" max="7172" width="19.85546875" style="324" customWidth="1"/>
    <col min="7173" max="7173" width="2.28515625" style="324" customWidth="1"/>
    <col min="7174" max="7175" width="20.85546875" style="324" customWidth="1"/>
    <col min="7176" max="7177" width="20.7109375" style="324" customWidth="1"/>
    <col min="7178" max="7178" width="5.85546875" style="324" customWidth="1"/>
    <col min="7179" max="7415" width="12.5703125" style="324" customWidth="1"/>
    <col min="7416" max="7424" width="5.140625" style="324"/>
    <col min="7425" max="7425" width="5.140625" style="324" customWidth="1"/>
    <col min="7426" max="7426" width="2.5703125" style="324" customWidth="1"/>
    <col min="7427" max="7427" width="58.5703125" style="324" customWidth="1"/>
    <col min="7428" max="7428" width="19.85546875" style="324" customWidth="1"/>
    <col min="7429" max="7429" width="2.28515625" style="324" customWidth="1"/>
    <col min="7430" max="7431" width="20.85546875" style="324" customWidth="1"/>
    <col min="7432" max="7433" width="20.7109375" style="324" customWidth="1"/>
    <col min="7434" max="7434" width="5.85546875" style="324" customWidth="1"/>
    <col min="7435" max="7671" width="12.5703125" style="324" customWidth="1"/>
    <col min="7672" max="7680" width="5.140625" style="324"/>
    <col min="7681" max="7681" width="5.140625" style="324" customWidth="1"/>
    <col min="7682" max="7682" width="2.5703125" style="324" customWidth="1"/>
    <col min="7683" max="7683" width="58.5703125" style="324" customWidth="1"/>
    <col min="7684" max="7684" width="19.85546875" style="324" customWidth="1"/>
    <col min="7685" max="7685" width="2.28515625" style="324" customWidth="1"/>
    <col min="7686" max="7687" width="20.85546875" style="324" customWidth="1"/>
    <col min="7688" max="7689" width="20.7109375" style="324" customWidth="1"/>
    <col min="7690" max="7690" width="5.85546875" style="324" customWidth="1"/>
    <col min="7691" max="7927" width="12.5703125" style="324" customWidth="1"/>
    <col min="7928" max="7936" width="5.140625" style="324"/>
    <col min="7937" max="7937" width="5.140625" style="324" customWidth="1"/>
    <col min="7938" max="7938" width="2.5703125" style="324" customWidth="1"/>
    <col min="7939" max="7939" width="58.5703125" style="324" customWidth="1"/>
    <col min="7940" max="7940" width="19.85546875" style="324" customWidth="1"/>
    <col min="7941" max="7941" width="2.28515625" style="324" customWidth="1"/>
    <col min="7942" max="7943" width="20.85546875" style="324" customWidth="1"/>
    <col min="7944" max="7945" width="20.7109375" style="324" customWidth="1"/>
    <col min="7946" max="7946" width="5.85546875" style="324" customWidth="1"/>
    <col min="7947" max="8183" width="12.5703125" style="324" customWidth="1"/>
    <col min="8184" max="8192" width="5.140625" style="324"/>
    <col min="8193" max="8193" width="5.140625" style="324" customWidth="1"/>
    <col min="8194" max="8194" width="2.5703125" style="324" customWidth="1"/>
    <col min="8195" max="8195" width="58.5703125" style="324" customWidth="1"/>
    <col min="8196" max="8196" width="19.85546875" style="324" customWidth="1"/>
    <col min="8197" max="8197" width="2.28515625" style="324" customWidth="1"/>
    <col min="8198" max="8199" width="20.85546875" style="324" customWidth="1"/>
    <col min="8200" max="8201" width="20.7109375" style="324" customWidth="1"/>
    <col min="8202" max="8202" width="5.85546875" style="324" customWidth="1"/>
    <col min="8203" max="8439" width="12.5703125" style="324" customWidth="1"/>
    <col min="8440" max="8448" width="5.140625" style="324"/>
    <col min="8449" max="8449" width="5.140625" style="324" customWidth="1"/>
    <col min="8450" max="8450" width="2.5703125" style="324" customWidth="1"/>
    <col min="8451" max="8451" width="58.5703125" style="324" customWidth="1"/>
    <col min="8452" max="8452" width="19.85546875" style="324" customWidth="1"/>
    <col min="8453" max="8453" width="2.28515625" style="324" customWidth="1"/>
    <col min="8454" max="8455" width="20.85546875" style="324" customWidth="1"/>
    <col min="8456" max="8457" width="20.7109375" style="324" customWidth="1"/>
    <col min="8458" max="8458" width="5.85546875" style="324" customWidth="1"/>
    <col min="8459" max="8695" width="12.5703125" style="324" customWidth="1"/>
    <col min="8696" max="8704" width="5.140625" style="324"/>
    <col min="8705" max="8705" width="5.140625" style="324" customWidth="1"/>
    <col min="8706" max="8706" width="2.5703125" style="324" customWidth="1"/>
    <col min="8707" max="8707" width="58.5703125" style="324" customWidth="1"/>
    <col min="8708" max="8708" width="19.85546875" style="324" customWidth="1"/>
    <col min="8709" max="8709" width="2.28515625" style="324" customWidth="1"/>
    <col min="8710" max="8711" width="20.85546875" style="324" customWidth="1"/>
    <col min="8712" max="8713" width="20.7109375" style="324" customWidth="1"/>
    <col min="8714" max="8714" width="5.85546875" style="324" customWidth="1"/>
    <col min="8715" max="8951" width="12.5703125" style="324" customWidth="1"/>
    <col min="8952" max="8960" width="5.140625" style="324"/>
    <col min="8961" max="8961" width="5.140625" style="324" customWidth="1"/>
    <col min="8962" max="8962" width="2.5703125" style="324" customWidth="1"/>
    <col min="8963" max="8963" width="58.5703125" style="324" customWidth="1"/>
    <col min="8964" max="8964" width="19.85546875" style="324" customWidth="1"/>
    <col min="8965" max="8965" width="2.28515625" style="324" customWidth="1"/>
    <col min="8966" max="8967" width="20.85546875" style="324" customWidth="1"/>
    <col min="8968" max="8969" width="20.7109375" style="324" customWidth="1"/>
    <col min="8970" max="8970" width="5.85546875" style="324" customWidth="1"/>
    <col min="8971" max="9207" width="12.5703125" style="324" customWidth="1"/>
    <col min="9208" max="9216" width="5.140625" style="324"/>
    <col min="9217" max="9217" width="5.140625" style="324" customWidth="1"/>
    <col min="9218" max="9218" width="2.5703125" style="324" customWidth="1"/>
    <col min="9219" max="9219" width="58.5703125" style="324" customWidth="1"/>
    <col min="9220" max="9220" width="19.85546875" style="324" customWidth="1"/>
    <col min="9221" max="9221" width="2.28515625" style="324" customWidth="1"/>
    <col min="9222" max="9223" width="20.85546875" style="324" customWidth="1"/>
    <col min="9224" max="9225" width="20.7109375" style="324" customWidth="1"/>
    <col min="9226" max="9226" width="5.85546875" style="324" customWidth="1"/>
    <col min="9227" max="9463" width="12.5703125" style="324" customWidth="1"/>
    <col min="9464" max="9472" width="5.140625" style="324"/>
    <col min="9473" max="9473" width="5.140625" style="324" customWidth="1"/>
    <col min="9474" max="9474" width="2.5703125" style="324" customWidth="1"/>
    <col min="9475" max="9475" width="58.5703125" style="324" customWidth="1"/>
    <col min="9476" max="9476" width="19.85546875" style="324" customWidth="1"/>
    <col min="9477" max="9477" width="2.28515625" style="324" customWidth="1"/>
    <col min="9478" max="9479" width="20.85546875" style="324" customWidth="1"/>
    <col min="9480" max="9481" width="20.7109375" style="324" customWidth="1"/>
    <col min="9482" max="9482" width="5.85546875" style="324" customWidth="1"/>
    <col min="9483" max="9719" width="12.5703125" style="324" customWidth="1"/>
    <col min="9720" max="9728" width="5.140625" style="324"/>
    <col min="9729" max="9729" width="5.140625" style="324" customWidth="1"/>
    <col min="9730" max="9730" width="2.5703125" style="324" customWidth="1"/>
    <col min="9731" max="9731" width="58.5703125" style="324" customWidth="1"/>
    <col min="9732" max="9732" width="19.85546875" style="324" customWidth="1"/>
    <col min="9733" max="9733" width="2.28515625" style="324" customWidth="1"/>
    <col min="9734" max="9735" width="20.85546875" style="324" customWidth="1"/>
    <col min="9736" max="9737" width="20.7109375" style="324" customWidth="1"/>
    <col min="9738" max="9738" width="5.85546875" style="324" customWidth="1"/>
    <col min="9739" max="9975" width="12.5703125" style="324" customWidth="1"/>
    <col min="9976" max="9984" width="5.140625" style="324"/>
    <col min="9985" max="9985" width="5.140625" style="324" customWidth="1"/>
    <col min="9986" max="9986" width="2.5703125" style="324" customWidth="1"/>
    <col min="9987" max="9987" width="58.5703125" style="324" customWidth="1"/>
    <col min="9988" max="9988" width="19.85546875" style="324" customWidth="1"/>
    <col min="9989" max="9989" width="2.28515625" style="324" customWidth="1"/>
    <col min="9990" max="9991" width="20.85546875" style="324" customWidth="1"/>
    <col min="9992" max="9993" width="20.7109375" style="324" customWidth="1"/>
    <col min="9994" max="9994" width="5.85546875" style="324" customWidth="1"/>
    <col min="9995" max="10231" width="12.5703125" style="324" customWidth="1"/>
    <col min="10232" max="10240" width="5.140625" style="324"/>
    <col min="10241" max="10241" width="5.140625" style="324" customWidth="1"/>
    <col min="10242" max="10242" width="2.5703125" style="324" customWidth="1"/>
    <col min="10243" max="10243" width="58.5703125" style="324" customWidth="1"/>
    <col min="10244" max="10244" width="19.85546875" style="324" customWidth="1"/>
    <col min="10245" max="10245" width="2.28515625" style="324" customWidth="1"/>
    <col min="10246" max="10247" width="20.85546875" style="324" customWidth="1"/>
    <col min="10248" max="10249" width="20.7109375" style="324" customWidth="1"/>
    <col min="10250" max="10250" width="5.85546875" style="324" customWidth="1"/>
    <col min="10251" max="10487" width="12.5703125" style="324" customWidth="1"/>
    <col min="10488" max="10496" width="5.140625" style="324"/>
    <col min="10497" max="10497" width="5.140625" style="324" customWidth="1"/>
    <col min="10498" max="10498" width="2.5703125" style="324" customWidth="1"/>
    <col min="10499" max="10499" width="58.5703125" style="324" customWidth="1"/>
    <col min="10500" max="10500" width="19.85546875" style="324" customWidth="1"/>
    <col min="10501" max="10501" width="2.28515625" style="324" customWidth="1"/>
    <col min="10502" max="10503" width="20.85546875" style="324" customWidth="1"/>
    <col min="10504" max="10505" width="20.7109375" style="324" customWidth="1"/>
    <col min="10506" max="10506" width="5.85546875" style="324" customWidth="1"/>
    <col min="10507" max="10743" width="12.5703125" style="324" customWidth="1"/>
    <col min="10744" max="10752" width="5.140625" style="324"/>
    <col min="10753" max="10753" width="5.140625" style="324" customWidth="1"/>
    <col min="10754" max="10754" width="2.5703125" style="324" customWidth="1"/>
    <col min="10755" max="10755" width="58.5703125" style="324" customWidth="1"/>
    <col min="10756" max="10756" width="19.85546875" style="324" customWidth="1"/>
    <col min="10757" max="10757" width="2.28515625" style="324" customWidth="1"/>
    <col min="10758" max="10759" width="20.85546875" style="324" customWidth="1"/>
    <col min="10760" max="10761" width="20.7109375" style="324" customWidth="1"/>
    <col min="10762" max="10762" width="5.85546875" style="324" customWidth="1"/>
    <col min="10763" max="10999" width="12.5703125" style="324" customWidth="1"/>
    <col min="11000" max="11008" width="5.140625" style="324"/>
    <col min="11009" max="11009" width="5.140625" style="324" customWidth="1"/>
    <col min="11010" max="11010" width="2.5703125" style="324" customWidth="1"/>
    <col min="11011" max="11011" width="58.5703125" style="324" customWidth="1"/>
    <col min="11012" max="11012" width="19.85546875" style="324" customWidth="1"/>
    <col min="11013" max="11013" width="2.28515625" style="324" customWidth="1"/>
    <col min="11014" max="11015" width="20.85546875" style="324" customWidth="1"/>
    <col min="11016" max="11017" width="20.7109375" style="324" customWidth="1"/>
    <col min="11018" max="11018" width="5.85546875" style="324" customWidth="1"/>
    <col min="11019" max="11255" width="12.5703125" style="324" customWidth="1"/>
    <col min="11256" max="11264" width="5.140625" style="324"/>
    <col min="11265" max="11265" width="5.140625" style="324" customWidth="1"/>
    <col min="11266" max="11266" width="2.5703125" style="324" customWidth="1"/>
    <col min="11267" max="11267" width="58.5703125" style="324" customWidth="1"/>
    <col min="11268" max="11268" width="19.85546875" style="324" customWidth="1"/>
    <col min="11269" max="11269" width="2.28515625" style="324" customWidth="1"/>
    <col min="11270" max="11271" width="20.85546875" style="324" customWidth="1"/>
    <col min="11272" max="11273" width="20.7109375" style="324" customWidth="1"/>
    <col min="11274" max="11274" width="5.85546875" style="324" customWidth="1"/>
    <col min="11275" max="11511" width="12.5703125" style="324" customWidth="1"/>
    <col min="11512" max="11520" width="5.140625" style="324"/>
    <col min="11521" max="11521" width="5.140625" style="324" customWidth="1"/>
    <col min="11522" max="11522" width="2.5703125" style="324" customWidth="1"/>
    <col min="11523" max="11523" width="58.5703125" style="324" customWidth="1"/>
    <col min="11524" max="11524" width="19.85546875" style="324" customWidth="1"/>
    <col min="11525" max="11525" width="2.28515625" style="324" customWidth="1"/>
    <col min="11526" max="11527" width="20.85546875" style="324" customWidth="1"/>
    <col min="11528" max="11529" width="20.7109375" style="324" customWidth="1"/>
    <col min="11530" max="11530" width="5.85546875" style="324" customWidth="1"/>
    <col min="11531" max="11767" width="12.5703125" style="324" customWidth="1"/>
    <col min="11768" max="11776" width="5.140625" style="324"/>
    <col min="11777" max="11777" width="5.140625" style="324" customWidth="1"/>
    <col min="11778" max="11778" width="2.5703125" style="324" customWidth="1"/>
    <col min="11779" max="11779" width="58.5703125" style="324" customWidth="1"/>
    <col min="11780" max="11780" width="19.85546875" style="324" customWidth="1"/>
    <col min="11781" max="11781" width="2.28515625" style="324" customWidth="1"/>
    <col min="11782" max="11783" width="20.85546875" style="324" customWidth="1"/>
    <col min="11784" max="11785" width="20.7109375" style="324" customWidth="1"/>
    <col min="11786" max="11786" width="5.85546875" style="324" customWidth="1"/>
    <col min="11787" max="12023" width="12.5703125" style="324" customWidth="1"/>
    <col min="12024" max="12032" width="5.140625" style="324"/>
    <col min="12033" max="12033" width="5.140625" style="324" customWidth="1"/>
    <col min="12034" max="12034" width="2.5703125" style="324" customWidth="1"/>
    <col min="12035" max="12035" width="58.5703125" style="324" customWidth="1"/>
    <col min="12036" max="12036" width="19.85546875" style="324" customWidth="1"/>
    <col min="12037" max="12037" width="2.28515625" style="324" customWidth="1"/>
    <col min="12038" max="12039" width="20.85546875" style="324" customWidth="1"/>
    <col min="12040" max="12041" width="20.7109375" style="324" customWidth="1"/>
    <col min="12042" max="12042" width="5.85546875" style="324" customWidth="1"/>
    <col min="12043" max="12279" width="12.5703125" style="324" customWidth="1"/>
    <col min="12280" max="12288" width="5.140625" style="324"/>
    <col min="12289" max="12289" width="5.140625" style="324" customWidth="1"/>
    <col min="12290" max="12290" width="2.5703125" style="324" customWidth="1"/>
    <col min="12291" max="12291" width="58.5703125" style="324" customWidth="1"/>
    <col min="12292" max="12292" width="19.85546875" style="324" customWidth="1"/>
    <col min="12293" max="12293" width="2.28515625" style="324" customWidth="1"/>
    <col min="12294" max="12295" width="20.85546875" style="324" customWidth="1"/>
    <col min="12296" max="12297" width="20.7109375" style="324" customWidth="1"/>
    <col min="12298" max="12298" width="5.85546875" style="324" customWidth="1"/>
    <col min="12299" max="12535" width="12.5703125" style="324" customWidth="1"/>
    <col min="12536" max="12544" width="5.140625" style="324"/>
    <col min="12545" max="12545" width="5.140625" style="324" customWidth="1"/>
    <col min="12546" max="12546" width="2.5703125" style="324" customWidth="1"/>
    <col min="12547" max="12547" width="58.5703125" style="324" customWidth="1"/>
    <col min="12548" max="12548" width="19.85546875" style="324" customWidth="1"/>
    <col min="12549" max="12549" width="2.28515625" style="324" customWidth="1"/>
    <col min="12550" max="12551" width="20.85546875" style="324" customWidth="1"/>
    <col min="12552" max="12553" width="20.7109375" style="324" customWidth="1"/>
    <col min="12554" max="12554" width="5.85546875" style="324" customWidth="1"/>
    <col min="12555" max="12791" width="12.5703125" style="324" customWidth="1"/>
    <col min="12792" max="12800" width="5.140625" style="324"/>
    <col min="12801" max="12801" width="5.140625" style="324" customWidth="1"/>
    <col min="12802" max="12802" width="2.5703125" style="324" customWidth="1"/>
    <col min="12803" max="12803" width="58.5703125" style="324" customWidth="1"/>
    <col min="12804" max="12804" width="19.85546875" style="324" customWidth="1"/>
    <col min="12805" max="12805" width="2.28515625" style="324" customWidth="1"/>
    <col min="12806" max="12807" width="20.85546875" style="324" customWidth="1"/>
    <col min="12808" max="12809" width="20.7109375" style="324" customWidth="1"/>
    <col min="12810" max="12810" width="5.85546875" style="324" customWidth="1"/>
    <col min="12811" max="13047" width="12.5703125" style="324" customWidth="1"/>
    <col min="13048" max="13056" width="5.140625" style="324"/>
    <col min="13057" max="13057" width="5.140625" style="324" customWidth="1"/>
    <col min="13058" max="13058" width="2.5703125" style="324" customWidth="1"/>
    <col min="13059" max="13059" width="58.5703125" style="324" customWidth="1"/>
    <col min="13060" max="13060" width="19.85546875" style="324" customWidth="1"/>
    <col min="13061" max="13061" width="2.28515625" style="324" customWidth="1"/>
    <col min="13062" max="13063" width="20.85546875" style="324" customWidth="1"/>
    <col min="13064" max="13065" width="20.7109375" style="324" customWidth="1"/>
    <col min="13066" max="13066" width="5.85546875" style="324" customWidth="1"/>
    <col min="13067" max="13303" width="12.5703125" style="324" customWidth="1"/>
    <col min="13304" max="13312" width="5.140625" style="324"/>
    <col min="13313" max="13313" width="5.140625" style="324" customWidth="1"/>
    <col min="13314" max="13314" width="2.5703125" style="324" customWidth="1"/>
    <col min="13315" max="13315" width="58.5703125" style="324" customWidth="1"/>
    <col min="13316" max="13316" width="19.85546875" style="324" customWidth="1"/>
    <col min="13317" max="13317" width="2.28515625" style="324" customWidth="1"/>
    <col min="13318" max="13319" width="20.85546875" style="324" customWidth="1"/>
    <col min="13320" max="13321" width="20.7109375" style="324" customWidth="1"/>
    <col min="13322" max="13322" width="5.85546875" style="324" customWidth="1"/>
    <col min="13323" max="13559" width="12.5703125" style="324" customWidth="1"/>
    <col min="13560" max="13568" width="5.140625" style="324"/>
    <col min="13569" max="13569" width="5.140625" style="324" customWidth="1"/>
    <col min="13570" max="13570" width="2.5703125" style="324" customWidth="1"/>
    <col min="13571" max="13571" width="58.5703125" style="324" customWidth="1"/>
    <col min="13572" max="13572" width="19.85546875" style="324" customWidth="1"/>
    <col min="13573" max="13573" width="2.28515625" style="324" customWidth="1"/>
    <col min="13574" max="13575" width="20.85546875" style="324" customWidth="1"/>
    <col min="13576" max="13577" width="20.7109375" style="324" customWidth="1"/>
    <col min="13578" max="13578" width="5.85546875" style="324" customWidth="1"/>
    <col min="13579" max="13815" width="12.5703125" style="324" customWidth="1"/>
    <col min="13816" max="13824" width="5.140625" style="324"/>
    <col min="13825" max="13825" width="5.140625" style="324" customWidth="1"/>
    <col min="13826" max="13826" width="2.5703125" style="324" customWidth="1"/>
    <col min="13827" max="13827" width="58.5703125" style="324" customWidth="1"/>
    <col min="13828" max="13828" width="19.85546875" style="324" customWidth="1"/>
    <col min="13829" max="13829" width="2.28515625" style="324" customWidth="1"/>
    <col min="13830" max="13831" width="20.85546875" style="324" customWidth="1"/>
    <col min="13832" max="13833" width="20.7109375" style="324" customWidth="1"/>
    <col min="13834" max="13834" width="5.85546875" style="324" customWidth="1"/>
    <col min="13835" max="14071" width="12.5703125" style="324" customWidth="1"/>
    <col min="14072" max="14080" width="5.140625" style="324"/>
    <col min="14081" max="14081" width="5.140625" style="324" customWidth="1"/>
    <col min="14082" max="14082" width="2.5703125" style="324" customWidth="1"/>
    <col min="14083" max="14083" width="58.5703125" style="324" customWidth="1"/>
    <col min="14084" max="14084" width="19.85546875" style="324" customWidth="1"/>
    <col min="14085" max="14085" width="2.28515625" style="324" customWidth="1"/>
    <col min="14086" max="14087" width="20.85546875" style="324" customWidth="1"/>
    <col min="14088" max="14089" width="20.7109375" style="324" customWidth="1"/>
    <col min="14090" max="14090" width="5.85546875" style="324" customWidth="1"/>
    <col min="14091" max="14327" width="12.5703125" style="324" customWidth="1"/>
    <col min="14328" max="14336" width="5.140625" style="324"/>
    <col min="14337" max="14337" width="5.140625" style="324" customWidth="1"/>
    <col min="14338" max="14338" width="2.5703125" style="324" customWidth="1"/>
    <col min="14339" max="14339" width="58.5703125" style="324" customWidth="1"/>
    <col min="14340" max="14340" width="19.85546875" style="324" customWidth="1"/>
    <col min="14341" max="14341" width="2.28515625" style="324" customWidth="1"/>
    <col min="14342" max="14343" width="20.85546875" style="324" customWidth="1"/>
    <col min="14344" max="14345" width="20.7109375" style="324" customWidth="1"/>
    <col min="14346" max="14346" width="5.85546875" style="324" customWidth="1"/>
    <col min="14347" max="14583" width="12.5703125" style="324" customWidth="1"/>
    <col min="14584" max="14592" width="5.140625" style="324"/>
    <col min="14593" max="14593" width="5.140625" style="324" customWidth="1"/>
    <col min="14594" max="14594" width="2.5703125" style="324" customWidth="1"/>
    <col min="14595" max="14595" width="58.5703125" style="324" customWidth="1"/>
    <col min="14596" max="14596" width="19.85546875" style="324" customWidth="1"/>
    <col min="14597" max="14597" width="2.28515625" style="324" customWidth="1"/>
    <col min="14598" max="14599" width="20.85546875" style="324" customWidth="1"/>
    <col min="14600" max="14601" width="20.7109375" style="324" customWidth="1"/>
    <col min="14602" max="14602" width="5.85546875" style="324" customWidth="1"/>
    <col min="14603" max="14839" width="12.5703125" style="324" customWidth="1"/>
    <col min="14840" max="14848" width="5.140625" style="324"/>
    <col min="14849" max="14849" width="5.140625" style="324" customWidth="1"/>
    <col min="14850" max="14850" width="2.5703125" style="324" customWidth="1"/>
    <col min="14851" max="14851" width="58.5703125" style="324" customWidth="1"/>
    <col min="14852" max="14852" width="19.85546875" style="324" customWidth="1"/>
    <col min="14853" max="14853" width="2.28515625" style="324" customWidth="1"/>
    <col min="14854" max="14855" width="20.85546875" style="324" customWidth="1"/>
    <col min="14856" max="14857" width="20.7109375" style="324" customWidth="1"/>
    <col min="14858" max="14858" width="5.85546875" style="324" customWidth="1"/>
    <col min="14859" max="15095" width="12.5703125" style="324" customWidth="1"/>
    <col min="15096" max="15104" width="5.140625" style="324"/>
    <col min="15105" max="15105" width="5.140625" style="324" customWidth="1"/>
    <col min="15106" max="15106" width="2.5703125" style="324" customWidth="1"/>
    <col min="15107" max="15107" width="58.5703125" style="324" customWidth="1"/>
    <col min="15108" max="15108" width="19.85546875" style="324" customWidth="1"/>
    <col min="15109" max="15109" width="2.28515625" style="324" customWidth="1"/>
    <col min="15110" max="15111" width="20.85546875" style="324" customWidth="1"/>
    <col min="15112" max="15113" width="20.7109375" style="324" customWidth="1"/>
    <col min="15114" max="15114" width="5.85546875" style="324" customWidth="1"/>
    <col min="15115" max="15351" width="12.5703125" style="324" customWidth="1"/>
    <col min="15352" max="15360" width="5.140625" style="324"/>
    <col min="15361" max="15361" width="5.140625" style="324" customWidth="1"/>
    <col min="15362" max="15362" width="2.5703125" style="324" customWidth="1"/>
    <col min="15363" max="15363" width="58.5703125" style="324" customWidth="1"/>
    <col min="15364" max="15364" width="19.85546875" style="324" customWidth="1"/>
    <col min="15365" max="15365" width="2.28515625" style="324" customWidth="1"/>
    <col min="15366" max="15367" width="20.85546875" style="324" customWidth="1"/>
    <col min="15368" max="15369" width="20.7109375" style="324" customWidth="1"/>
    <col min="15370" max="15370" width="5.85546875" style="324" customWidth="1"/>
    <col min="15371" max="15607" width="12.5703125" style="324" customWidth="1"/>
    <col min="15608" max="15616" width="5.140625" style="324"/>
    <col min="15617" max="15617" width="5.140625" style="324" customWidth="1"/>
    <col min="15618" max="15618" width="2.5703125" style="324" customWidth="1"/>
    <col min="15619" max="15619" width="58.5703125" style="324" customWidth="1"/>
    <col min="15620" max="15620" width="19.85546875" style="324" customWidth="1"/>
    <col min="15621" max="15621" width="2.28515625" style="324" customWidth="1"/>
    <col min="15622" max="15623" width="20.85546875" style="324" customWidth="1"/>
    <col min="15624" max="15625" width="20.7109375" style="324" customWidth="1"/>
    <col min="15626" max="15626" width="5.85546875" style="324" customWidth="1"/>
    <col min="15627" max="15863" width="12.5703125" style="324" customWidth="1"/>
    <col min="15864" max="15872" width="5.140625" style="324"/>
    <col min="15873" max="15873" width="5.140625" style="324" customWidth="1"/>
    <col min="15874" max="15874" width="2.5703125" style="324" customWidth="1"/>
    <col min="15875" max="15875" width="58.5703125" style="324" customWidth="1"/>
    <col min="15876" max="15876" width="19.85546875" style="324" customWidth="1"/>
    <col min="15877" max="15877" width="2.28515625" style="324" customWidth="1"/>
    <col min="15878" max="15879" width="20.85546875" style="324" customWidth="1"/>
    <col min="15880" max="15881" width="20.7109375" style="324" customWidth="1"/>
    <col min="15882" max="15882" width="5.85546875" style="324" customWidth="1"/>
    <col min="15883" max="16119" width="12.5703125" style="324" customWidth="1"/>
    <col min="16120" max="16128" width="5.140625" style="324"/>
    <col min="16129" max="16129" width="5.140625" style="324" customWidth="1"/>
    <col min="16130" max="16130" width="2.5703125" style="324" customWidth="1"/>
    <col min="16131" max="16131" width="58.5703125" style="324" customWidth="1"/>
    <col min="16132" max="16132" width="19.85546875" style="324" customWidth="1"/>
    <col min="16133" max="16133" width="2.28515625" style="324" customWidth="1"/>
    <col min="16134" max="16135" width="20.85546875" style="324" customWidth="1"/>
    <col min="16136" max="16137" width="20.7109375" style="324" customWidth="1"/>
    <col min="16138" max="16138" width="5.85546875" style="324" customWidth="1"/>
    <col min="16139" max="16375" width="12.5703125" style="324" customWidth="1"/>
    <col min="16376" max="16384" width="5.140625" style="324"/>
  </cols>
  <sheetData>
    <row r="1" spans="1:14" ht="16.5" customHeight="1">
      <c r="A1" s="1699" t="s">
        <v>560</v>
      </c>
      <c r="B1" s="1699"/>
      <c r="C1" s="1699"/>
      <c r="D1" s="322"/>
      <c r="E1" s="322"/>
      <c r="F1" s="322"/>
      <c r="G1" s="322"/>
      <c r="H1" s="323"/>
      <c r="I1" s="323"/>
    </row>
    <row r="2" spans="1:14" ht="16.5" customHeight="1">
      <c r="A2" s="322"/>
      <c r="B2" s="322"/>
      <c r="C2" s="325" t="s">
        <v>561</v>
      </c>
      <c r="D2" s="326"/>
      <c r="E2" s="326"/>
      <c r="F2" s="326"/>
      <c r="G2" s="326"/>
      <c r="H2" s="327"/>
      <c r="I2" s="327"/>
    </row>
    <row r="3" spans="1:14" ht="12" customHeight="1">
      <c r="A3" s="322"/>
      <c r="B3" s="322"/>
      <c r="C3" s="325"/>
      <c r="D3" s="326"/>
      <c r="E3" s="326"/>
      <c r="F3" s="326"/>
      <c r="G3" s="326"/>
      <c r="H3" s="327"/>
      <c r="I3" s="327"/>
    </row>
    <row r="4" spans="1:14" ht="15" customHeight="1">
      <c r="A4" s="328"/>
      <c r="B4" s="328"/>
      <c r="C4" s="325"/>
      <c r="D4" s="326"/>
      <c r="E4" s="326"/>
      <c r="F4" s="326"/>
      <c r="G4" s="326"/>
      <c r="H4" s="327"/>
      <c r="I4" s="329" t="s">
        <v>2</v>
      </c>
    </row>
    <row r="5" spans="1:14" ht="16.5" customHeight="1">
      <c r="A5" s="330"/>
      <c r="B5" s="323"/>
      <c r="C5" s="331"/>
      <c r="D5" s="1700" t="s">
        <v>562</v>
      </c>
      <c r="E5" s="1701"/>
      <c r="F5" s="1701"/>
      <c r="G5" s="1702"/>
      <c r="H5" s="1703" t="s">
        <v>563</v>
      </c>
      <c r="I5" s="1704"/>
    </row>
    <row r="6" spans="1:14" ht="15" customHeight="1">
      <c r="A6" s="332"/>
      <c r="B6" s="323"/>
      <c r="C6" s="333"/>
      <c r="D6" s="1705" t="s">
        <v>781</v>
      </c>
      <c r="E6" s="1706"/>
      <c r="F6" s="1706"/>
      <c r="G6" s="1707"/>
      <c r="H6" s="1705" t="s">
        <v>781</v>
      </c>
      <c r="I6" s="1707"/>
      <c r="J6" s="334" t="s">
        <v>4</v>
      </c>
    </row>
    <row r="7" spans="1:14" ht="15.75">
      <c r="A7" s="332"/>
      <c r="B7" s="323"/>
      <c r="C7" s="335" t="s">
        <v>3</v>
      </c>
      <c r="D7" s="336"/>
      <c r="E7" s="337"/>
      <c r="F7" s="338" t="s">
        <v>564</v>
      </c>
      <c r="G7" s="339"/>
      <c r="H7" s="340" t="s">
        <v>4</v>
      </c>
      <c r="I7" s="341" t="s">
        <v>4</v>
      </c>
      <c r="J7" s="334" t="s">
        <v>4</v>
      </c>
    </row>
    <row r="8" spans="1:14" ht="14.25" customHeight="1">
      <c r="A8" s="332"/>
      <c r="B8" s="323"/>
      <c r="C8" s="342"/>
      <c r="D8" s="343"/>
      <c r="E8" s="335"/>
      <c r="F8" s="344"/>
      <c r="G8" s="345" t="s">
        <v>564</v>
      </c>
      <c r="H8" s="346" t="s">
        <v>565</v>
      </c>
      <c r="I8" s="347" t="s">
        <v>566</v>
      </c>
      <c r="J8" s="334" t="s">
        <v>4</v>
      </c>
    </row>
    <row r="9" spans="1:14" ht="14.25" customHeight="1">
      <c r="A9" s="332"/>
      <c r="B9" s="323"/>
      <c r="C9" s="348"/>
      <c r="D9" s="349" t="s">
        <v>567</v>
      </c>
      <c r="E9" s="335"/>
      <c r="F9" s="350" t="s">
        <v>568</v>
      </c>
      <c r="G9" s="351" t="s">
        <v>569</v>
      </c>
      <c r="H9" s="346" t="s">
        <v>570</v>
      </c>
      <c r="I9" s="347" t="s">
        <v>571</v>
      </c>
      <c r="J9" s="334" t="s">
        <v>4</v>
      </c>
    </row>
    <row r="10" spans="1:14" ht="14.25" customHeight="1">
      <c r="A10" s="352"/>
      <c r="B10" s="328"/>
      <c r="C10" s="353"/>
      <c r="D10" s="354"/>
      <c r="E10" s="355"/>
      <c r="F10" s="356"/>
      <c r="G10" s="351" t="s">
        <v>572</v>
      </c>
      <c r="H10" s="357" t="s">
        <v>573</v>
      </c>
      <c r="I10" s="358"/>
      <c r="J10" s="334" t="s">
        <v>4</v>
      </c>
      <c r="K10" s="334"/>
      <c r="L10" s="334"/>
    </row>
    <row r="11" spans="1:14" ht="9.9499999999999993" customHeight="1">
      <c r="A11" s="1708" t="s">
        <v>439</v>
      </c>
      <c r="B11" s="1709"/>
      <c r="C11" s="1710"/>
      <c r="D11" s="359">
        <v>2</v>
      </c>
      <c r="E11" s="360"/>
      <c r="F11" s="360">
        <v>3</v>
      </c>
      <c r="G11" s="360">
        <v>4</v>
      </c>
      <c r="H11" s="361">
        <v>5</v>
      </c>
      <c r="I11" s="362">
        <v>6</v>
      </c>
      <c r="J11" s="334"/>
      <c r="K11" s="334"/>
      <c r="L11" s="334"/>
    </row>
    <row r="12" spans="1:14" ht="6.75" customHeight="1">
      <c r="A12" s="330"/>
      <c r="B12" s="363"/>
      <c r="C12" s="364" t="s">
        <v>4</v>
      </c>
      <c r="D12" s="365" t="s">
        <v>4</v>
      </c>
      <c r="E12" s="365"/>
      <c r="F12" s="366" t="s">
        <v>124</v>
      </c>
      <c r="G12" s="367"/>
      <c r="H12" s="368" t="s">
        <v>4</v>
      </c>
      <c r="I12" s="369" t="s">
        <v>124</v>
      </c>
      <c r="J12" s="334"/>
      <c r="K12" s="334"/>
      <c r="L12" s="334"/>
    </row>
    <row r="13" spans="1:14" ht="21.75" customHeight="1">
      <c r="A13" s="1696" t="s">
        <v>574</v>
      </c>
      <c r="B13" s="1697"/>
      <c r="C13" s="1698"/>
      <c r="D13" s="746">
        <v>3426470524.1399989</v>
      </c>
      <c r="E13" s="746"/>
      <c r="F13" s="746">
        <v>947469475.18999994</v>
      </c>
      <c r="G13" s="747">
        <v>836307028.94999993</v>
      </c>
      <c r="H13" s="746">
        <v>783242119.87</v>
      </c>
      <c r="I13" s="748">
        <v>164227355.31999999</v>
      </c>
      <c r="J13" s="334"/>
      <c r="K13" s="334"/>
      <c r="L13" s="334"/>
      <c r="N13" s="1049"/>
    </row>
    <row r="14" spans="1:14" s="370" customFormat="1" ht="21.75" customHeight="1">
      <c r="A14" s="685" t="s">
        <v>350</v>
      </c>
      <c r="B14" s="686" t="s">
        <v>47</v>
      </c>
      <c r="C14" s="687" t="s">
        <v>351</v>
      </c>
      <c r="D14" s="735">
        <v>340943876.99000025</v>
      </c>
      <c r="E14" s="735"/>
      <c r="F14" s="740">
        <v>107259688.53999998</v>
      </c>
      <c r="G14" s="738">
        <v>0</v>
      </c>
      <c r="H14" s="739">
        <v>107259688.53999998</v>
      </c>
      <c r="I14" s="740">
        <v>0</v>
      </c>
      <c r="J14" s="334"/>
      <c r="K14" s="688"/>
      <c r="L14" s="334"/>
    </row>
    <row r="15" spans="1:14" s="370" customFormat="1" ht="21.75" customHeight="1">
      <c r="A15" s="685" t="s">
        <v>352</v>
      </c>
      <c r="B15" s="686" t="s">
        <v>47</v>
      </c>
      <c r="C15" s="687" t="s">
        <v>353</v>
      </c>
      <c r="D15" s="735">
        <v>196.8</v>
      </c>
      <c r="E15" s="735"/>
      <c r="F15" s="740">
        <v>0</v>
      </c>
      <c r="G15" s="738">
        <v>0</v>
      </c>
      <c r="H15" s="739">
        <v>0</v>
      </c>
      <c r="I15" s="740">
        <v>0</v>
      </c>
      <c r="J15" s="334"/>
      <c r="K15" s="689"/>
      <c r="L15" s="334"/>
      <c r="N15" s="834"/>
    </row>
    <row r="16" spans="1:14" s="370" customFormat="1" ht="21.75" customHeight="1">
      <c r="A16" s="690" t="s">
        <v>354</v>
      </c>
      <c r="B16" s="686" t="s">
        <v>47</v>
      </c>
      <c r="C16" s="691" t="s">
        <v>355</v>
      </c>
      <c r="D16" s="735">
        <v>548515.12999999977</v>
      </c>
      <c r="E16" s="735"/>
      <c r="F16" s="740">
        <v>0</v>
      </c>
      <c r="G16" s="738">
        <v>0</v>
      </c>
      <c r="H16" s="739">
        <v>0</v>
      </c>
      <c r="I16" s="740">
        <v>0</v>
      </c>
      <c r="J16" s="334"/>
      <c r="K16" s="689"/>
      <c r="L16" s="334"/>
      <c r="N16" s="834"/>
    </row>
    <row r="17" spans="1:14" s="370" customFormat="1" ht="21.75" hidden="1" customHeight="1">
      <c r="A17" s="692" t="s">
        <v>356</v>
      </c>
      <c r="B17" s="686" t="s">
        <v>47</v>
      </c>
      <c r="C17" s="691" t="s">
        <v>357</v>
      </c>
      <c r="D17" s="735">
        <v>0</v>
      </c>
      <c r="E17" s="735"/>
      <c r="F17" s="740">
        <v>0</v>
      </c>
      <c r="G17" s="738">
        <v>0</v>
      </c>
      <c r="H17" s="739">
        <v>0</v>
      </c>
      <c r="I17" s="740">
        <v>0</v>
      </c>
      <c r="J17" s="334"/>
      <c r="K17" s="689"/>
      <c r="L17" s="334"/>
      <c r="N17" s="834"/>
    </row>
    <row r="18" spans="1:14" s="370" customFormat="1" ht="21.75" customHeight="1">
      <c r="A18" s="690" t="s">
        <v>358</v>
      </c>
      <c r="B18" s="686" t="s">
        <v>47</v>
      </c>
      <c r="C18" s="691" t="s">
        <v>359</v>
      </c>
      <c r="D18" s="735">
        <v>4522315.8</v>
      </c>
      <c r="E18" s="735"/>
      <c r="F18" s="740">
        <v>0</v>
      </c>
      <c r="G18" s="738">
        <v>0</v>
      </c>
      <c r="H18" s="739">
        <v>0</v>
      </c>
      <c r="I18" s="740">
        <v>0</v>
      </c>
      <c r="J18" s="334"/>
      <c r="K18" s="689"/>
      <c r="L18" s="334"/>
      <c r="N18" s="834"/>
    </row>
    <row r="19" spans="1:14" s="834" customFormat="1" ht="36.75" hidden="1" customHeight="1">
      <c r="A19" s="824" t="s">
        <v>360</v>
      </c>
      <c r="B19" s="823" t="s">
        <v>47</v>
      </c>
      <c r="C19" s="835" t="s">
        <v>724</v>
      </c>
      <c r="D19" s="735">
        <v>0</v>
      </c>
      <c r="E19" s="735"/>
      <c r="F19" s="740">
        <v>0</v>
      </c>
      <c r="G19" s="738">
        <v>0</v>
      </c>
      <c r="H19" s="739">
        <v>0</v>
      </c>
      <c r="I19" s="740">
        <v>0</v>
      </c>
      <c r="J19" s="832"/>
      <c r="K19" s="833"/>
      <c r="L19" s="832"/>
    </row>
    <row r="20" spans="1:14" s="834" customFormat="1" ht="21.75" customHeight="1">
      <c r="A20" s="690" t="s">
        <v>363</v>
      </c>
      <c r="B20" s="686" t="s">
        <v>47</v>
      </c>
      <c r="C20" s="687" t="s">
        <v>364</v>
      </c>
      <c r="D20" s="735">
        <v>1036122.2599999997</v>
      </c>
      <c r="E20" s="735"/>
      <c r="F20" s="740">
        <v>0</v>
      </c>
      <c r="G20" s="738">
        <v>0</v>
      </c>
      <c r="H20" s="739">
        <v>0</v>
      </c>
      <c r="I20" s="740">
        <v>0</v>
      </c>
      <c r="J20" s="832"/>
      <c r="K20" s="833"/>
      <c r="L20" s="832"/>
    </row>
    <row r="21" spans="1:14" s="370" customFormat="1" ht="21.75" hidden="1" customHeight="1">
      <c r="A21" s="690" t="s">
        <v>365</v>
      </c>
      <c r="B21" s="686" t="s">
        <v>47</v>
      </c>
      <c r="C21" s="687" t="s">
        <v>366</v>
      </c>
      <c r="D21" s="735">
        <v>0</v>
      </c>
      <c r="E21" s="735"/>
      <c r="F21" s="740">
        <v>0</v>
      </c>
      <c r="G21" s="738">
        <v>0</v>
      </c>
      <c r="H21" s="739">
        <v>0</v>
      </c>
      <c r="I21" s="740">
        <v>0</v>
      </c>
      <c r="J21" s="334"/>
      <c r="K21" s="689"/>
      <c r="L21" s="334"/>
      <c r="N21" s="834"/>
    </row>
    <row r="22" spans="1:14" s="370" customFormat="1" ht="21.75" customHeight="1">
      <c r="A22" s="690" t="s">
        <v>367</v>
      </c>
      <c r="B22" s="686" t="s">
        <v>47</v>
      </c>
      <c r="C22" s="687" t="s">
        <v>368</v>
      </c>
      <c r="D22" s="735">
        <v>167985477.67999995</v>
      </c>
      <c r="E22" s="735"/>
      <c r="F22" s="740">
        <v>5904.34</v>
      </c>
      <c r="G22" s="738">
        <v>697</v>
      </c>
      <c r="H22" s="739">
        <v>5904.34</v>
      </c>
      <c r="I22" s="740">
        <v>0</v>
      </c>
      <c r="J22" s="334"/>
      <c r="K22" s="689"/>
      <c r="L22" s="334"/>
      <c r="N22" s="834"/>
    </row>
    <row r="23" spans="1:14" s="370" customFormat="1" ht="21.75" customHeight="1">
      <c r="A23" s="690" t="s">
        <v>369</v>
      </c>
      <c r="B23" s="686" t="s">
        <v>47</v>
      </c>
      <c r="C23" s="687" t="s">
        <v>132</v>
      </c>
      <c r="D23" s="735">
        <v>1184</v>
      </c>
      <c r="E23" s="735"/>
      <c r="F23" s="740">
        <v>0</v>
      </c>
      <c r="G23" s="738">
        <v>0</v>
      </c>
      <c r="H23" s="739">
        <v>0</v>
      </c>
      <c r="I23" s="740">
        <v>0</v>
      </c>
      <c r="J23" s="334"/>
      <c r="K23" s="689"/>
      <c r="L23" s="334"/>
      <c r="N23" s="834"/>
    </row>
    <row r="24" spans="1:14" s="370" customFormat="1" ht="21.75" customHeight="1">
      <c r="A24" s="690" t="s">
        <v>370</v>
      </c>
      <c r="B24" s="686" t="s">
        <v>47</v>
      </c>
      <c r="C24" s="687" t="s">
        <v>575</v>
      </c>
      <c r="D24" s="735">
        <v>7583028.0599999996</v>
      </c>
      <c r="E24" s="735"/>
      <c r="F24" s="740">
        <v>393358.32</v>
      </c>
      <c r="G24" s="738">
        <v>0</v>
      </c>
      <c r="H24" s="739">
        <v>392657.38</v>
      </c>
      <c r="I24" s="740">
        <v>700.94</v>
      </c>
      <c r="J24" s="334"/>
      <c r="K24" s="689"/>
      <c r="L24" s="334"/>
      <c r="N24" s="834"/>
    </row>
    <row r="25" spans="1:14" s="370" customFormat="1" ht="21.75" customHeight="1">
      <c r="A25" s="690" t="s">
        <v>372</v>
      </c>
      <c r="B25" s="686" t="s">
        <v>47</v>
      </c>
      <c r="C25" s="691" t="s">
        <v>373</v>
      </c>
      <c r="D25" s="735">
        <v>1963834.2999999996</v>
      </c>
      <c r="E25" s="735"/>
      <c r="F25" s="740">
        <v>0</v>
      </c>
      <c r="G25" s="738">
        <v>0</v>
      </c>
      <c r="H25" s="739">
        <v>0</v>
      </c>
      <c r="I25" s="740">
        <v>0</v>
      </c>
      <c r="J25" s="334"/>
      <c r="K25" s="689"/>
      <c r="L25" s="334"/>
      <c r="N25" s="834"/>
    </row>
    <row r="26" spans="1:14" ht="21.75" customHeight="1">
      <c r="A26" s="690" t="s">
        <v>374</v>
      </c>
      <c r="B26" s="686" t="s">
        <v>47</v>
      </c>
      <c r="C26" s="691" t="s">
        <v>375</v>
      </c>
      <c r="D26" s="735">
        <v>25631.059999999998</v>
      </c>
      <c r="E26" s="735"/>
      <c r="F26" s="740">
        <v>0</v>
      </c>
      <c r="G26" s="738">
        <v>0</v>
      </c>
      <c r="H26" s="739">
        <v>0</v>
      </c>
      <c r="I26" s="740">
        <v>0</v>
      </c>
      <c r="J26" s="334"/>
      <c r="K26" s="689"/>
      <c r="L26" s="334"/>
      <c r="N26" s="834"/>
    </row>
    <row r="27" spans="1:14" s="370" customFormat="1" ht="21.75" customHeight="1">
      <c r="A27" s="690" t="s">
        <v>376</v>
      </c>
      <c r="B27" s="686" t="s">
        <v>47</v>
      </c>
      <c r="C27" s="691" t="s">
        <v>711</v>
      </c>
      <c r="D27" s="735">
        <v>14393500.039999999</v>
      </c>
      <c r="E27" s="735"/>
      <c r="F27" s="740">
        <v>0</v>
      </c>
      <c r="G27" s="738">
        <v>0</v>
      </c>
      <c r="H27" s="739">
        <v>0</v>
      </c>
      <c r="I27" s="740">
        <v>0</v>
      </c>
      <c r="J27" s="334"/>
      <c r="K27" s="689"/>
      <c r="L27" s="334"/>
      <c r="N27" s="834"/>
    </row>
    <row r="28" spans="1:14" s="371" customFormat="1" ht="21.75" customHeight="1">
      <c r="A28" s="690" t="s">
        <v>377</v>
      </c>
      <c r="B28" s="686" t="s">
        <v>47</v>
      </c>
      <c r="C28" s="687" t="s">
        <v>576</v>
      </c>
      <c r="D28" s="735">
        <v>1206213936.7999995</v>
      </c>
      <c r="E28" s="735"/>
      <c r="F28" s="740">
        <v>836612366.09000003</v>
      </c>
      <c r="G28" s="738">
        <v>836304935.76999998</v>
      </c>
      <c r="H28" s="739">
        <v>672389285</v>
      </c>
      <c r="I28" s="740">
        <v>164223081.09</v>
      </c>
      <c r="J28" s="334"/>
      <c r="K28" s="689"/>
      <c r="L28" s="334"/>
      <c r="N28" s="834"/>
    </row>
    <row r="29" spans="1:14" s="375" customFormat="1" ht="30" customHeight="1">
      <c r="A29" s="372" t="s">
        <v>378</v>
      </c>
      <c r="B29" s="373" t="s">
        <v>47</v>
      </c>
      <c r="C29" s="374" t="s">
        <v>577</v>
      </c>
      <c r="D29" s="735">
        <v>38162815.629999965</v>
      </c>
      <c r="E29" s="735"/>
      <c r="F29" s="740">
        <v>41269.919999999998</v>
      </c>
      <c r="G29" s="738">
        <v>0</v>
      </c>
      <c r="H29" s="739">
        <v>41269.919999999998</v>
      </c>
      <c r="I29" s="740">
        <v>0</v>
      </c>
      <c r="J29" s="334"/>
      <c r="K29" s="693"/>
      <c r="L29" s="334"/>
      <c r="N29" s="834"/>
    </row>
    <row r="30" spans="1:14" s="375" customFormat="1" ht="21.75" customHeight="1">
      <c r="A30" s="690" t="s">
        <v>383</v>
      </c>
      <c r="B30" s="686" t="s">
        <v>47</v>
      </c>
      <c r="C30" s="687" t="s">
        <v>113</v>
      </c>
      <c r="D30" s="735">
        <v>769874856.70999992</v>
      </c>
      <c r="E30" s="735"/>
      <c r="F30" s="740">
        <v>0</v>
      </c>
      <c r="G30" s="738">
        <v>0</v>
      </c>
      <c r="H30" s="739">
        <v>0</v>
      </c>
      <c r="I30" s="740">
        <v>0</v>
      </c>
      <c r="J30" s="334"/>
      <c r="K30" s="689"/>
      <c r="L30" s="334"/>
      <c r="N30" s="834"/>
    </row>
    <row r="31" spans="1:14" s="375" customFormat="1" ht="21.75" customHeight="1">
      <c r="A31" s="690" t="s">
        <v>384</v>
      </c>
      <c r="B31" s="686" t="s">
        <v>47</v>
      </c>
      <c r="C31" s="687" t="s">
        <v>578</v>
      </c>
      <c r="D31" s="735">
        <v>238627310.85999998</v>
      </c>
      <c r="E31" s="735"/>
      <c r="F31" s="740">
        <v>0</v>
      </c>
      <c r="G31" s="738">
        <v>0</v>
      </c>
      <c r="H31" s="739">
        <v>0</v>
      </c>
      <c r="I31" s="740">
        <v>0</v>
      </c>
      <c r="J31" s="334"/>
      <c r="K31" s="689"/>
      <c r="L31" s="334"/>
      <c r="N31" s="834"/>
    </row>
    <row r="32" spans="1:14" s="375" customFormat="1" ht="21.75" customHeight="1">
      <c r="A32" s="690" t="s">
        <v>387</v>
      </c>
      <c r="B32" s="686" t="s">
        <v>47</v>
      </c>
      <c r="C32" s="687" t="s">
        <v>579</v>
      </c>
      <c r="D32" s="735">
        <v>275764658.06000006</v>
      </c>
      <c r="E32" s="735"/>
      <c r="F32" s="740">
        <v>0</v>
      </c>
      <c r="G32" s="738">
        <v>0</v>
      </c>
      <c r="H32" s="739">
        <v>0</v>
      </c>
      <c r="I32" s="740">
        <v>0</v>
      </c>
      <c r="J32" s="334"/>
      <c r="K32" s="689"/>
      <c r="L32" s="334"/>
      <c r="N32" s="834"/>
    </row>
    <row r="33" spans="1:14" s="375" customFormat="1" ht="21.75" customHeight="1">
      <c r="A33" s="690" t="s">
        <v>390</v>
      </c>
      <c r="B33" s="686" t="s">
        <v>47</v>
      </c>
      <c r="C33" s="687" t="s">
        <v>580</v>
      </c>
      <c r="D33" s="735">
        <v>232643025.01999992</v>
      </c>
      <c r="E33" s="735"/>
      <c r="F33" s="740">
        <v>3152804.89</v>
      </c>
      <c r="G33" s="738">
        <v>1396.1799999999998</v>
      </c>
      <c r="H33" s="739">
        <v>3149231.6</v>
      </c>
      <c r="I33" s="740">
        <v>3573.29</v>
      </c>
      <c r="J33" s="334"/>
      <c r="K33" s="689"/>
      <c r="L33" s="334"/>
      <c r="N33" s="834"/>
    </row>
    <row r="34" spans="1:14" s="370" customFormat="1" ht="53.25" hidden="1" customHeight="1">
      <c r="A34" s="372" t="s">
        <v>392</v>
      </c>
      <c r="B34" s="373" t="s">
        <v>47</v>
      </c>
      <c r="C34" s="376" t="s">
        <v>581</v>
      </c>
      <c r="D34" s="735">
        <v>0</v>
      </c>
      <c r="E34" s="735"/>
      <c r="F34" s="740">
        <v>0</v>
      </c>
      <c r="G34" s="738">
        <v>0</v>
      </c>
      <c r="H34" s="739">
        <v>0</v>
      </c>
      <c r="I34" s="740">
        <v>0</v>
      </c>
      <c r="J34" s="334"/>
      <c r="K34" s="693"/>
      <c r="L34" s="334"/>
      <c r="N34" s="834"/>
    </row>
    <row r="35" spans="1:14" s="370" customFormat="1" ht="21.75" customHeight="1">
      <c r="A35" s="690" t="s">
        <v>400</v>
      </c>
      <c r="B35" s="686" t="s">
        <v>47</v>
      </c>
      <c r="C35" s="687" t="s">
        <v>401</v>
      </c>
      <c r="D35" s="735">
        <v>11714.49</v>
      </c>
      <c r="E35" s="735"/>
      <c r="F35" s="740">
        <v>0</v>
      </c>
      <c r="G35" s="738">
        <v>0</v>
      </c>
      <c r="H35" s="739">
        <v>0</v>
      </c>
      <c r="I35" s="740">
        <v>0</v>
      </c>
      <c r="J35" s="334"/>
      <c r="K35" s="689"/>
      <c r="L35" s="334"/>
      <c r="N35" s="834"/>
    </row>
    <row r="36" spans="1:14" s="370" customFormat="1" ht="21.75" customHeight="1">
      <c r="A36" s="690" t="s">
        <v>402</v>
      </c>
      <c r="B36" s="686" t="s">
        <v>47</v>
      </c>
      <c r="C36" s="691" t="s">
        <v>115</v>
      </c>
      <c r="D36" s="735">
        <v>38394164.060000002</v>
      </c>
      <c r="E36" s="735"/>
      <c r="F36" s="740">
        <v>3543.09</v>
      </c>
      <c r="G36" s="738">
        <v>0</v>
      </c>
      <c r="H36" s="739">
        <v>3543.09</v>
      </c>
      <c r="I36" s="740">
        <v>0</v>
      </c>
      <c r="J36" s="334"/>
      <c r="K36" s="689"/>
      <c r="L36" s="334"/>
      <c r="N36" s="834"/>
    </row>
    <row r="37" spans="1:14" s="370" customFormat="1" ht="21.75" customHeight="1">
      <c r="A37" s="690" t="s">
        <v>403</v>
      </c>
      <c r="B37" s="686" t="s">
        <v>47</v>
      </c>
      <c r="C37" s="687" t="s">
        <v>404</v>
      </c>
      <c r="D37" s="735">
        <v>60105997.860000044</v>
      </c>
      <c r="E37" s="735"/>
      <c r="F37" s="740">
        <v>0</v>
      </c>
      <c r="G37" s="738">
        <v>0</v>
      </c>
      <c r="H37" s="739">
        <v>0</v>
      </c>
      <c r="I37" s="740">
        <v>0</v>
      </c>
      <c r="J37" s="334"/>
      <c r="K37" s="689"/>
      <c r="L37" s="334"/>
      <c r="N37" s="834"/>
    </row>
    <row r="38" spans="1:14" s="370" customFormat="1" ht="21.75" customHeight="1">
      <c r="A38" s="690" t="s">
        <v>405</v>
      </c>
      <c r="B38" s="686" t="s">
        <v>47</v>
      </c>
      <c r="C38" s="687" t="s">
        <v>406</v>
      </c>
      <c r="D38" s="735">
        <v>2262754.9500000007</v>
      </c>
      <c r="E38" s="735"/>
      <c r="F38" s="740">
        <v>0</v>
      </c>
      <c r="G38" s="738">
        <v>0</v>
      </c>
      <c r="H38" s="739">
        <v>0</v>
      </c>
      <c r="I38" s="740">
        <v>0</v>
      </c>
      <c r="J38" s="334"/>
      <c r="K38" s="689"/>
      <c r="L38" s="334"/>
      <c r="N38" s="834"/>
    </row>
    <row r="39" spans="1:14" s="370" customFormat="1" ht="21.75" customHeight="1">
      <c r="A39" s="690" t="s">
        <v>407</v>
      </c>
      <c r="B39" s="686" t="s">
        <v>47</v>
      </c>
      <c r="C39" s="687" t="s">
        <v>582</v>
      </c>
      <c r="D39" s="735">
        <v>3040103.899999999</v>
      </c>
      <c r="E39" s="735"/>
      <c r="F39" s="740">
        <v>540</v>
      </c>
      <c r="G39" s="738">
        <v>0</v>
      </c>
      <c r="H39" s="739">
        <v>540</v>
      </c>
      <c r="I39" s="740">
        <v>0</v>
      </c>
      <c r="J39" s="334"/>
      <c r="K39" s="689"/>
      <c r="L39" s="334"/>
      <c r="N39" s="834"/>
    </row>
    <row r="40" spans="1:14" s="370" customFormat="1" ht="21.75" customHeight="1">
      <c r="A40" s="690" t="s">
        <v>410</v>
      </c>
      <c r="B40" s="686" t="s">
        <v>47</v>
      </c>
      <c r="C40" s="691" t="s">
        <v>583</v>
      </c>
      <c r="D40" s="735">
        <v>1208206.9500000002</v>
      </c>
      <c r="E40" s="735"/>
      <c r="F40" s="740">
        <v>0</v>
      </c>
      <c r="G40" s="738">
        <v>0</v>
      </c>
      <c r="H40" s="739">
        <v>0</v>
      </c>
      <c r="I40" s="740">
        <v>0</v>
      </c>
      <c r="J40" s="334"/>
      <c r="K40" s="689"/>
      <c r="L40" s="334"/>
      <c r="N40" s="834"/>
    </row>
    <row r="41" spans="1:14" s="370" customFormat="1" ht="21.75" customHeight="1">
      <c r="A41" s="690" t="s">
        <v>426</v>
      </c>
      <c r="B41" s="801" t="s">
        <v>47</v>
      </c>
      <c r="C41" s="694" t="s">
        <v>178</v>
      </c>
      <c r="D41" s="741">
        <v>1042719.7100000001</v>
      </c>
      <c r="E41" s="749"/>
      <c r="F41" s="740">
        <v>0</v>
      </c>
      <c r="G41" s="738">
        <v>0</v>
      </c>
      <c r="H41" s="739">
        <v>0</v>
      </c>
      <c r="I41" s="740">
        <v>0</v>
      </c>
      <c r="J41" s="334"/>
      <c r="L41" s="334"/>
      <c r="N41" s="834"/>
    </row>
    <row r="42" spans="1:14" s="370" customFormat="1" ht="21.75" customHeight="1">
      <c r="A42" s="690" t="s">
        <v>413</v>
      </c>
      <c r="B42" s="686" t="s">
        <v>47</v>
      </c>
      <c r="C42" s="687" t="s">
        <v>584</v>
      </c>
      <c r="D42" s="735">
        <v>14890931.320000008</v>
      </c>
      <c r="E42" s="735"/>
      <c r="F42" s="740">
        <v>0</v>
      </c>
      <c r="G42" s="738">
        <v>0</v>
      </c>
      <c r="H42" s="739">
        <v>0</v>
      </c>
      <c r="I42" s="740">
        <v>0</v>
      </c>
      <c r="J42" s="334"/>
      <c r="K42" s="757"/>
      <c r="L42" s="334"/>
      <c r="N42" s="834"/>
    </row>
    <row r="43" spans="1:14" s="370" customFormat="1" ht="21.75" customHeight="1">
      <c r="A43" s="690" t="s">
        <v>416</v>
      </c>
      <c r="B43" s="686" t="s">
        <v>47</v>
      </c>
      <c r="C43" s="687" t="s">
        <v>585</v>
      </c>
      <c r="D43" s="735">
        <v>2231004.4600000009</v>
      </c>
      <c r="E43" s="735"/>
      <c r="F43" s="740">
        <v>0</v>
      </c>
      <c r="G43" s="738">
        <v>0</v>
      </c>
      <c r="H43" s="739">
        <v>0</v>
      </c>
      <c r="I43" s="740">
        <v>0</v>
      </c>
      <c r="J43" s="334"/>
      <c r="K43" s="757"/>
      <c r="L43" s="334"/>
      <c r="N43" s="834"/>
    </row>
    <row r="44" spans="1:14" s="370" customFormat="1" ht="32.25" hidden="1" customHeight="1">
      <c r="A44" s="372" t="s">
        <v>419</v>
      </c>
      <c r="B44" s="373" t="s">
        <v>47</v>
      </c>
      <c r="C44" s="695" t="s">
        <v>586</v>
      </c>
      <c r="D44" s="735">
        <v>0</v>
      </c>
      <c r="E44" s="735"/>
      <c r="F44" s="740">
        <v>0</v>
      </c>
      <c r="G44" s="738">
        <v>0</v>
      </c>
      <c r="H44" s="739">
        <v>0</v>
      </c>
      <c r="I44" s="740">
        <v>0</v>
      </c>
      <c r="J44" s="334"/>
      <c r="K44" s="758"/>
      <c r="L44" s="334"/>
      <c r="N44" s="834"/>
    </row>
    <row r="45" spans="1:14" s="370" customFormat="1" ht="21.75" customHeight="1" thickBot="1">
      <c r="A45" s="690" t="s">
        <v>424</v>
      </c>
      <c r="B45" s="686" t="s">
        <v>47</v>
      </c>
      <c r="C45" s="687" t="s">
        <v>425</v>
      </c>
      <c r="D45" s="735">
        <v>2992641.24</v>
      </c>
      <c r="E45" s="735"/>
      <c r="F45" s="740">
        <v>0</v>
      </c>
      <c r="G45" s="738">
        <v>0</v>
      </c>
      <c r="H45" s="739">
        <v>0</v>
      </c>
      <c r="I45" s="740">
        <v>0</v>
      </c>
      <c r="J45" s="334"/>
      <c r="K45" s="757"/>
      <c r="L45" s="334"/>
      <c r="N45" s="834"/>
    </row>
    <row r="46" spans="1:14" s="370" customFormat="1" ht="24.75" customHeight="1" thickTop="1">
      <c r="A46" s="377" t="s">
        <v>587</v>
      </c>
      <c r="B46" s="696"/>
      <c r="C46" s="697"/>
      <c r="D46" s="750"/>
      <c r="E46" s="751"/>
      <c r="F46" s="752"/>
      <c r="G46" s="753"/>
      <c r="H46" s="754"/>
      <c r="I46" s="752"/>
      <c r="J46" s="334"/>
      <c r="K46" s="759"/>
      <c r="L46" s="334"/>
      <c r="N46" s="834"/>
    </row>
    <row r="47" spans="1:14" s="375" customFormat="1" ht="29.25" customHeight="1">
      <c r="A47" s="378" t="s">
        <v>398</v>
      </c>
      <c r="B47" s="379" t="s">
        <v>47</v>
      </c>
      <c r="C47" s="380" t="s">
        <v>399</v>
      </c>
      <c r="D47" s="755">
        <v>15508533434.960001</v>
      </c>
      <c r="E47" s="756" t="s">
        <v>710</v>
      </c>
      <c r="F47" s="740">
        <v>0</v>
      </c>
      <c r="G47" s="744">
        <v>0</v>
      </c>
      <c r="H47" s="1035">
        <v>0</v>
      </c>
      <c r="I47" s="745">
        <v>0</v>
      </c>
      <c r="J47" s="334"/>
      <c r="K47" s="760"/>
      <c r="L47" s="334"/>
      <c r="N47" s="834"/>
    </row>
    <row r="48" spans="1:14" s="375" customFormat="1" ht="9.75" customHeight="1">
      <c r="F48" s="734"/>
      <c r="J48" s="334"/>
      <c r="K48" s="761"/>
      <c r="L48" s="334"/>
    </row>
    <row r="49" spans="1:12" s="1135" customFormat="1" ht="15.75" customHeight="1">
      <c r="A49" s="322"/>
      <c r="B49" s="698" t="s">
        <v>710</v>
      </c>
      <c r="C49" s="1146" t="s">
        <v>564</v>
      </c>
      <c r="D49" s="1132"/>
      <c r="E49" s="1132"/>
      <c r="F49" s="1132"/>
      <c r="G49" s="1132"/>
      <c r="H49" s="1132"/>
      <c r="I49" s="1132"/>
      <c r="J49" s="1133"/>
      <c r="K49" s="1134"/>
      <c r="L49" s="1133"/>
    </row>
    <row r="50" spans="1:12" s="383" customFormat="1" ht="15.75">
      <c r="A50" s="726" t="s">
        <v>783</v>
      </c>
      <c r="B50" s="699"/>
      <c r="D50" s="381"/>
      <c r="E50" s="381"/>
      <c r="F50" s="381"/>
      <c r="G50" s="381"/>
      <c r="H50" s="381"/>
      <c r="I50" s="381"/>
      <c r="J50" s="382"/>
    </row>
    <row r="51" spans="1:12" s="1064" customFormat="1" ht="15.75">
      <c r="A51" s="726" t="s">
        <v>770</v>
      </c>
      <c r="B51" s="699"/>
      <c r="C51" s="699"/>
      <c r="D51" s="1136"/>
      <c r="E51" s="1136"/>
      <c r="F51" s="1136"/>
      <c r="G51" s="1136"/>
      <c r="H51" s="1136"/>
      <c r="I51" s="1136"/>
      <c r="J51" s="1137"/>
    </row>
    <row r="52" spans="1:12" s="1064" customFormat="1" ht="15.75">
      <c r="A52" s="726" t="s">
        <v>712</v>
      </c>
      <c r="B52" s="699"/>
      <c r="C52" s="699"/>
      <c r="D52" s="1136"/>
      <c r="E52" s="1136"/>
      <c r="F52" s="1136"/>
      <c r="G52" s="1136"/>
      <c r="H52" s="1136"/>
      <c r="I52" s="1136"/>
      <c r="J52" s="1137"/>
    </row>
    <row r="53" spans="1:12" s="375" customFormat="1" ht="15.75" customHeight="1">
      <c r="A53" s="322"/>
      <c r="B53" s="698"/>
      <c r="C53" s="322"/>
      <c r="D53" s="322"/>
      <c r="E53" s="322"/>
      <c r="F53" s="322"/>
      <c r="G53" s="322"/>
      <c r="H53" s="322"/>
      <c r="I53" s="322"/>
      <c r="J53" s="334"/>
      <c r="K53" s="334"/>
      <c r="L53" s="334"/>
    </row>
    <row r="54" spans="1:12" s="383" customFormat="1" ht="15.75">
      <c r="A54" s="726"/>
      <c r="B54" s="699"/>
      <c r="C54" s="699"/>
      <c r="D54" s="381"/>
      <c r="E54" s="381"/>
      <c r="F54" s="381"/>
      <c r="G54" s="381"/>
      <c r="H54" s="381"/>
      <c r="I54" s="381"/>
      <c r="J54" s="382"/>
    </row>
    <row r="55" spans="1:12" s="383" customFormat="1" ht="15.75">
      <c r="A55" s="726"/>
      <c r="B55" s="699"/>
      <c r="C55" s="699"/>
      <c r="D55" s="381"/>
      <c r="E55" s="381"/>
      <c r="F55" s="381"/>
      <c r="G55" s="381"/>
      <c r="H55" s="381"/>
      <c r="I55" s="381"/>
      <c r="J55" s="382"/>
    </row>
    <row r="56" spans="1:12">
      <c r="J56" s="334"/>
    </row>
    <row r="57" spans="1:12" ht="15.75">
      <c r="C57" s="699"/>
      <c r="J57" s="334"/>
    </row>
    <row r="58" spans="1:12">
      <c r="J58" s="334"/>
    </row>
    <row r="59" spans="1:12">
      <c r="J59" s="334"/>
    </row>
    <row r="60" spans="1:12">
      <c r="J60" s="334"/>
    </row>
    <row r="61" spans="1:12">
      <c r="J61" s="334"/>
    </row>
    <row r="62" spans="1:12">
      <c r="J62" s="334"/>
    </row>
    <row r="63" spans="1:12">
      <c r="J63" s="334"/>
    </row>
    <row r="64" spans="1:12">
      <c r="J64" s="334"/>
    </row>
    <row r="65" spans="10:10">
      <c r="J65" s="334"/>
    </row>
    <row r="66" spans="10:10">
      <c r="J66" s="334"/>
    </row>
    <row r="67" spans="10:10">
      <c r="J67" s="334"/>
    </row>
    <row r="68" spans="10:10">
      <c r="J68" s="334"/>
    </row>
    <row r="69" spans="10:10">
      <c r="J69" s="334"/>
    </row>
    <row r="70" spans="10:10">
      <c r="J70" s="334"/>
    </row>
    <row r="71" spans="10:10">
      <c r="J71" s="334"/>
    </row>
    <row r="72" spans="10:10">
      <c r="J72" s="334"/>
    </row>
    <row r="73" spans="10:10">
      <c r="J73" s="334"/>
    </row>
    <row r="74" spans="10:10">
      <c r="J74" s="334"/>
    </row>
    <row r="75" spans="10:10">
      <c r="J75" s="334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6" transitionEvaluation="1">
    <pageSetUpPr autoPageBreaks="0"/>
  </sheetPr>
  <dimension ref="A1:IR143"/>
  <sheetViews>
    <sheetView showGridLines="0" topLeftCell="A76" zoomScale="75" zoomScaleNormal="75" workbookViewId="0">
      <selection activeCell="J31" sqref="J31"/>
    </sheetView>
  </sheetViews>
  <sheetFormatPr defaultColWidth="12.5703125" defaultRowHeight="15"/>
  <cols>
    <col min="1" max="1" width="67.7109375" style="387" customWidth="1"/>
    <col min="2" max="2" width="19.5703125" style="387" customWidth="1"/>
    <col min="3" max="3" width="2.5703125" style="387" customWidth="1"/>
    <col min="4" max="4" width="20.7109375" style="387" customWidth="1"/>
    <col min="5" max="5" width="21.5703125" style="387" customWidth="1"/>
    <col min="6" max="7" width="20.85546875" style="387" customWidth="1"/>
    <col min="8" max="8" width="4.7109375" style="387" customWidth="1"/>
    <col min="9" max="10" width="6.5703125" style="387" customWidth="1"/>
    <col min="11" max="11" width="23.7109375" style="813" customWidth="1"/>
    <col min="12" max="12" width="27.7109375" style="387" customWidth="1"/>
    <col min="13" max="13" width="19.5703125" style="387" customWidth="1"/>
    <col min="14" max="14" width="15" style="387" customWidth="1"/>
    <col min="15" max="15" width="25.42578125" style="387" customWidth="1"/>
    <col min="16" max="257" width="12.5703125" style="387"/>
    <col min="258" max="258" width="67.7109375" style="387" customWidth="1"/>
    <col min="259" max="259" width="19.5703125" style="387" customWidth="1"/>
    <col min="260" max="260" width="2.5703125" style="387" customWidth="1"/>
    <col min="261" max="261" width="20.7109375" style="387" customWidth="1"/>
    <col min="262" max="262" width="21.5703125" style="387" customWidth="1"/>
    <col min="263" max="264" width="20.85546875" style="387" customWidth="1"/>
    <col min="265" max="265" width="4.7109375" style="387" customWidth="1"/>
    <col min="266" max="266" width="6.5703125" style="387" customWidth="1"/>
    <col min="267" max="267" width="14.85546875" style="387" bestFit="1" customWidth="1"/>
    <col min="268" max="268" width="21.5703125" style="387" customWidth="1"/>
    <col min="269" max="269" width="19.5703125" style="387" customWidth="1"/>
    <col min="270" max="270" width="15" style="387" customWidth="1"/>
    <col min="271" max="271" width="25.42578125" style="387" customWidth="1"/>
    <col min="272" max="513" width="12.5703125" style="387"/>
    <col min="514" max="514" width="67.7109375" style="387" customWidth="1"/>
    <col min="515" max="515" width="19.5703125" style="387" customWidth="1"/>
    <col min="516" max="516" width="2.5703125" style="387" customWidth="1"/>
    <col min="517" max="517" width="20.7109375" style="387" customWidth="1"/>
    <col min="518" max="518" width="21.5703125" style="387" customWidth="1"/>
    <col min="519" max="520" width="20.85546875" style="387" customWidth="1"/>
    <col min="521" max="521" width="4.7109375" style="387" customWidth="1"/>
    <col min="522" max="522" width="6.5703125" style="387" customWidth="1"/>
    <col min="523" max="523" width="14.85546875" style="387" bestFit="1" customWidth="1"/>
    <col min="524" max="524" width="21.5703125" style="387" customWidth="1"/>
    <col min="525" max="525" width="19.5703125" style="387" customWidth="1"/>
    <col min="526" max="526" width="15" style="387" customWidth="1"/>
    <col min="527" max="527" width="25.42578125" style="387" customWidth="1"/>
    <col min="528" max="769" width="12.5703125" style="387"/>
    <col min="770" max="770" width="67.7109375" style="387" customWidth="1"/>
    <col min="771" max="771" width="19.5703125" style="387" customWidth="1"/>
    <col min="772" max="772" width="2.5703125" style="387" customWidth="1"/>
    <col min="773" max="773" width="20.7109375" style="387" customWidth="1"/>
    <col min="774" max="774" width="21.5703125" style="387" customWidth="1"/>
    <col min="775" max="776" width="20.85546875" style="387" customWidth="1"/>
    <col min="777" max="777" width="4.7109375" style="387" customWidth="1"/>
    <col min="778" max="778" width="6.5703125" style="387" customWidth="1"/>
    <col min="779" max="779" width="14.85546875" style="387" bestFit="1" customWidth="1"/>
    <col min="780" max="780" width="21.5703125" style="387" customWidth="1"/>
    <col min="781" max="781" width="19.5703125" style="387" customWidth="1"/>
    <col min="782" max="782" width="15" style="387" customWidth="1"/>
    <col min="783" max="783" width="25.42578125" style="387" customWidth="1"/>
    <col min="784" max="1025" width="12.5703125" style="387"/>
    <col min="1026" max="1026" width="67.7109375" style="387" customWidth="1"/>
    <col min="1027" max="1027" width="19.5703125" style="387" customWidth="1"/>
    <col min="1028" max="1028" width="2.5703125" style="387" customWidth="1"/>
    <col min="1029" max="1029" width="20.7109375" style="387" customWidth="1"/>
    <col min="1030" max="1030" width="21.5703125" style="387" customWidth="1"/>
    <col min="1031" max="1032" width="20.85546875" style="387" customWidth="1"/>
    <col min="1033" max="1033" width="4.7109375" style="387" customWidth="1"/>
    <col min="1034" max="1034" width="6.5703125" style="387" customWidth="1"/>
    <col min="1035" max="1035" width="14.85546875" style="387" bestFit="1" customWidth="1"/>
    <col min="1036" max="1036" width="21.5703125" style="387" customWidth="1"/>
    <col min="1037" max="1037" width="19.5703125" style="387" customWidth="1"/>
    <col min="1038" max="1038" width="15" style="387" customWidth="1"/>
    <col min="1039" max="1039" width="25.42578125" style="387" customWidth="1"/>
    <col min="1040" max="1281" width="12.5703125" style="387"/>
    <col min="1282" max="1282" width="67.7109375" style="387" customWidth="1"/>
    <col min="1283" max="1283" width="19.5703125" style="387" customWidth="1"/>
    <col min="1284" max="1284" width="2.5703125" style="387" customWidth="1"/>
    <col min="1285" max="1285" width="20.7109375" style="387" customWidth="1"/>
    <col min="1286" max="1286" width="21.5703125" style="387" customWidth="1"/>
    <col min="1287" max="1288" width="20.85546875" style="387" customWidth="1"/>
    <col min="1289" max="1289" width="4.7109375" style="387" customWidth="1"/>
    <col min="1290" max="1290" width="6.5703125" style="387" customWidth="1"/>
    <col min="1291" max="1291" width="14.85546875" style="387" bestFit="1" customWidth="1"/>
    <col min="1292" max="1292" width="21.5703125" style="387" customWidth="1"/>
    <col min="1293" max="1293" width="19.5703125" style="387" customWidth="1"/>
    <col min="1294" max="1294" width="15" style="387" customWidth="1"/>
    <col min="1295" max="1295" width="25.42578125" style="387" customWidth="1"/>
    <col min="1296" max="1537" width="12.5703125" style="387"/>
    <col min="1538" max="1538" width="67.7109375" style="387" customWidth="1"/>
    <col min="1539" max="1539" width="19.5703125" style="387" customWidth="1"/>
    <col min="1540" max="1540" width="2.5703125" style="387" customWidth="1"/>
    <col min="1541" max="1541" width="20.7109375" style="387" customWidth="1"/>
    <col min="1542" max="1542" width="21.5703125" style="387" customWidth="1"/>
    <col min="1543" max="1544" width="20.85546875" style="387" customWidth="1"/>
    <col min="1545" max="1545" width="4.7109375" style="387" customWidth="1"/>
    <col min="1546" max="1546" width="6.5703125" style="387" customWidth="1"/>
    <col min="1547" max="1547" width="14.85546875" style="387" bestFit="1" customWidth="1"/>
    <col min="1548" max="1548" width="21.5703125" style="387" customWidth="1"/>
    <col min="1549" max="1549" width="19.5703125" style="387" customWidth="1"/>
    <col min="1550" max="1550" width="15" style="387" customWidth="1"/>
    <col min="1551" max="1551" width="25.42578125" style="387" customWidth="1"/>
    <col min="1552" max="1793" width="12.5703125" style="387"/>
    <col min="1794" max="1794" width="67.7109375" style="387" customWidth="1"/>
    <col min="1795" max="1795" width="19.5703125" style="387" customWidth="1"/>
    <col min="1796" max="1796" width="2.5703125" style="387" customWidth="1"/>
    <col min="1797" max="1797" width="20.7109375" style="387" customWidth="1"/>
    <col min="1798" max="1798" width="21.5703125" style="387" customWidth="1"/>
    <col min="1799" max="1800" width="20.85546875" style="387" customWidth="1"/>
    <col min="1801" max="1801" width="4.7109375" style="387" customWidth="1"/>
    <col min="1802" max="1802" width="6.5703125" style="387" customWidth="1"/>
    <col min="1803" max="1803" width="14.85546875" style="387" bestFit="1" customWidth="1"/>
    <col min="1804" max="1804" width="21.5703125" style="387" customWidth="1"/>
    <col min="1805" max="1805" width="19.5703125" style="387" customWidth="1"/>
    <col min="1806" max="1806" width="15" style="387" customWidth="1"/>
    <col min="1807" max="1807" width="25.42578125" style="387" customWidth="1"/>
    <col min="1808" max="2049" width="12.5703125" style="387"/>
    <col min="2050" max="2050" width="67.7109375" style="387" customWidth="1"/>
    <col min="2051" max="2051" width="19.5703125" style="387" customWidth="1"/>
    <col min="2052" max="2052" width="2.5703125" style="387" customWidth="1"/>
    <col min="2053" max="2053" width="20.7109375" style="387" customWidth="1"/>
    <col min="2054" max="2054" width="21.5703125" style="387" customWidth="1"/>
    <col min="2055" max="2056" width="20.85546875" style="387" customWidth="1"/>
    <col min="2057" max="2057" width="4.7109375" style="387" customWidth="1"/>
    <col min="2058" max="2058" width="6.5703125" style="387" customWidth="1"/>
    <col min="2059" max="2059" width="14.85546875" style="387" bestFit="1" customWidth="1"/>
    <col min="2060" max="2060" width="21.5703125" style="387" customWidth="1"/>
    <col min="2061" max="2061" width="19.5703125" style="387" customWidth="1"/>
    <col min="2062" max="2062" width="15" style="387" customWidth="1"/>
    <col min="2063" max="2063" width="25.42578125" style="387" customWidth="1"/>
    <col min="2064" max="2305" width="12.5703125" style="387"/>
    <col min="2306" max="2306" width="67.7109375" style="387" customWidth="1"/>
    <col min="2307" max="2307" width="19.5703125" style="387" customWidth="1"/>
    <col min="2308" max="2308" width="2.5703125" style="387" customWidth="1"/>
    <col min="2309" max="2309" width="20.7109375" style="387" customWidth="1"/>
    <col min="2310" max="2310" width="21.5703125" style="387" customWidth="1"/>
    <col min="2311" max="2312" width="20.85546875" style="387" customWidth="1"/>
    <col min="2313" max="2313" width="4.7109375" style="387" customWidth="1"/>
    <col min="2314" max="2314" width="6.5703125" style="387" customWidth="1"/>
    <col min="2315" max="2315" width="14.85546875" style="387" bestFit="1" customWidth="1"/>
    <col min="2316" max="2316" width="21.5703125" style="387" customWidth="1"/>
    <col min="2317" max="2317" width="19.5703125" style="387" customWidth="1"/>
    <col min="2318" max="2318" width="15" style="387" customWidth="1"/>
    <col min="2319" max="2319" width="25.42578125" style="387" customWidth="1"/>
    <col min="2320" max="2561" width="12.5703125" style="387"/>
    <col min="2562" max="2562" width="67.7109375" style="387" customWidth="1"/>
    <col min="2563" max="2563" width="19.5703125" style="387" customWidth="1"/>
    <col min="2564" max="2564" width="2.5703125" style="387" customWidth="1"/>
    <col min="2565" max="2565" width="20.7109375" style="387" customWidth="1"/>
    <col min="2566" max="2566" width="21.5703125" style="387" customWidth="1"/>
    <col min="2567" max="2568" width="20.85546875" style="387" customWidth="1"/>
    <col min="2569" max="2569" width="4.7109375" style="387" customWidth="1"/>
    <col min="2570" max="2570" width="6.5703125" style="387" customWidth="1"/>
    <col min="2571" max="2571" width="14.85546875" style="387" bestFit="1" customWidth="1"/>
    <col min="2572" max="2572" width="21.5703125" style="387" customWidth="1"/>
    <col min="2573" max="2573" width="19.5703125" style="387" customWidth="1"/>
    <col min="2574" max="2574" width="15" style="387" customWidth="1"/>
    <col min="2575" max="2575" width="25.42578125" style="387" customWidth="1"/>
    <col min="2576" max="2817" width="12.5703125" style="387"/>
    <col min="2818" max="2818" width="67.7109375" style="387" customWidth="1"/>
    <col min="2819" max="2819" width="19.5703125" style="387" customWidth="1"/>
    <col min="2820" max="2820" width="2.5703125" style="387" customWidth="1"/>
    <col min="2821" max="2821" width="20.7109375" style="387" customWidth="1"/>
    <col min="2822" max="2822" width="21.5703125" style="387" customWidth="1"/>
    <col min="2823" max="2824" width="20.85546875" style="387" customWidth="1"/>
    <col min="2825" max="2825" width="4.7109375" style="387" customWidth="1"/>
    <col min="2826" max="2826" width="6.5703125" style="387" customWidth="1"/>
    <col min="2827" max="2827" width="14.85546875" style="387" bestFit="1" customWidth="1"/>
    <col min="2828" max="2828" width="21.5703125" style="387" customWidth="1"/>
    <col min="2829" max="2829" width="19.5703125" style="387" customWidth="1"/>
    <col min="2830" max="2830" width="15" style="387" customWidth="1"/>
    <col min="2831" max="2831" width="25.42578125" style="387" customWidth="1"/>
    <col min="2832" max="3073" width="12.5703125" style="387"/>
    <col min="3074" max="3074" width="67.7109375" style="387" customWidth="1"/>
    <col min="3075" max="3075" width="19.5703125" style="387" customWidth="1"/>
    <col min="3076" max="3076" width="2.5703125" style="387" customWidth="1"/>
    <col min="3077" max="3077" width="20.7109375" style="387" customWidth="1"/>
    <col min="3078" max="3078" width="21.5703125" style="387" customWidth="1"/>
    <col min="3079" max="3080" width="20.85546875" style="387" customWidth="1"/>
    <col min="3081" max="3081" width="4.7109375" style="387" customWidth="1"/>
    <col min="3082" max="3082" width="6.5703125" style="387" customWidth="1"/>
    <col min="3083" max="3083" width="14.85546875" style="387" bestFit="1" customWidth="1"/>
    <col min="3084" max="3084" width="21.5703125" style="387" customWidth="1"/>
    <col min="3085" max="3085" width="19.5703125" style="387" customWidth="1"/>
    <col min="3086" max="3086" width="15" style="387" customWidth="1"/>
    <col min="3087" max="3087" width="25.42578125" style="387" customWidth="1"/>
    <col min="3088" max="3329" width="12.5703125" style="387"/>
    <col min="3330" max="3330" width="67.7109375" style="387" customWidth="1"/>
    <col min="3331" max="3331" width="19.5703125" style="387" customWidth="1"/>
    <col min="3332" max="3332" width="2.5703125" style="387" customWidth="1"/>
    <col min="3333" max="3333" width="20.7109375" style="387" customWidth="1"/>
    <col min="3334" max="3334" width="21.5703125" style="387" customWidth="1"/>
    <col min="3335" max="3336" width="20.85546875" style="387" customWidth="1"/>
    <col min="3337" max="3337" width="4.7109375" style="387" customWidth="1"/>
    <col min="3338" max="3338" width="6.5703125" style="387" customWidth="1"/>
    <col min="3339" max="3339" width="14.85546875" style="387" bestFit="1" customWidth="1"/>
    <col min="3340" max="3340" width="21.5703125" style="387" customWidth="1"/>
    <col min="3341" max="3341" width="19.5703125" style="387" customWidth="1"/>
    <col min="3342" max="3342" width="15" style="387" customWidth="1"/>
    <col min="3343" max="3343" width="25.42578125" style="387" customWidth="1"/>
    <col min="3344" max="3585" width="12.5703125" style="387"/>
    <col min="3586" max="3586" width="67.7109375" style="387" customWidth="1"/>
    <col min="3587" max="3587" width="19.5703125" style="387" customWidth="1"/>
    <col min="3588" max="3588" width="2.5703125" style="387" customWidth="1"/>
    <col min="3589" max="3589" width="20.7109375" style="387" customWidth="1"/>
    <col min="3590" max="3590" width="21.5703125" style="387" customWidth="1"/>
    <col min="3591" max="3592" width="20.85546875" style="387" customWidth="1"/>
    <col min="3593" max="3593" width="4.7109375" style="387" customWidth="1"/>
    <col min="3594" max="3594" width="6.5703125" style="387" customWidth="1"/>
    <col min="3595" max="3595" width="14.85546875" style="387" bestFit="1" customWidth="1"/>
    <col min="3596" max="3596" width="21.5703125" style="387" customWidth="1"/>
    <col min="3597" max="3597" width="19.5703125" style="387" customWidth="1"/>
    <col min="3598" max="3598" width="15" style="387" customWidth="1"/>
    <col min="3599" max="3599" width="25.42578125" style="387" customWidth="1"/>
    <col min="3600" max="3841" width="12.5703125" style="387"/>
    <col min="3842" max="3842" width="67.7109375" style="387" customWidth="1"/>
    <col min="3843" max="3843" width="19.5703125" style="387" customWidth="1"/>
    <col min="3844" max="3844" width="2.5703125" style="387" customWidth="1"/>
    <col min="3845" max="3845" width="20.7109375" style="387" customWidth="1"/>
    <col min="3846" max="3846" width="21.5703125" style="387" customWidth="1"/>
    <col min="3847" max="3848" width="20.85546875" style="387" customWidth="1"/>
    <col min="3849" max="3849" width="4.7109375" style="387" customWidth="1"/>
    <col min="3850" max="3850" width="6.5703125" style="387" customWidth="1"/>
    <col min="3851" max="3851" width="14.85546875" style="387" bestFit="1" customWidth="1"/>
    <col min="3852" max="3852" width="21.5703125" style="387" customWidth="1"/>
    <col min="3853" max="3853" width="19.5703125" style="387" customWidth="1"/>
    <col min="3854" max="3854" width="15" style="387" customWidth="1"/>
    <col min="3855" max="3855" width="25.42578125" style="387" customWidth="1"/>
    <col min="3856" max="4097" width="12.5703125" style="387"/>
    <col min="4098" max="4098" width="67.7109375" style="387" customWidth="1"/>
    <col min="4099" max="4099" width="19.5703125" style="387" customWidth="1"/>
    <col min="4100" max="4100" width="2.5703125" style="387" customWidth="1"/>
    <col min="4101" max="4101" width="20.7109375" style="387" customWidth="1"/>
    <col min="4102" max="4102" width="21.5703125" style="387" customWidth="1"/>
    <col min="4103" max="4104" width="20.85546875" style="387" customWidth="1"/>
    <col min="4105" max="4105" width="4.7109375" style="387" customWidth="1"/>
    <col min="4106" max="4106" width="6.5703125" style="387" customWidth="1"/>
    <col min="4107" max="4107" width="14.85546875" style="387" bestFit="1" customWidth="1"/>
    <col min="4108" max="4108" width="21.5703125" style="387" customWidth="1"/>
    <col min="4109" max="4109" width="19.5703125" style="387" customWidth="1"/>
    <col min="4110" max="4110" width="15" style="387" customWidth="1"/>
    <col min="4111" max="4111" width="25.42578125" style="387" customWidth="1"/>
    <col min="4112" max="4353" width="12.5703125" style="387"/>
    <col min="4354" max="4354" width="67.7109375" style="387" customWidth="1"/>
    <col min="4355" max="4355" width="19.5703125" style="387" customWidth="1"/>
    <col min="4356" max="4356" width="2.5703125" style="387" customWidth="1"/>
    <col min="4357" max="4357" width="20.7109375" style="387" customWidth="1"/>
    <col min="4358" max="4358" width="21.5703125" style="387" customWidth="1"/>
    <col min="4359" max="4360" width="20.85546875" style="387" customWidth="1"/>
    <col min="4361" max="4361" width="4.7109375" style="387" customWidth="1"/>
    <col min="4362" max="4362" width="6.5703125" style="387" customWidth="1"/>
    <col min="4363" max="4363" width="14.85546875" style="387" bestFit="1" customWidth="1"/>
    <col min="4364" max="4364" width="21.5703125" style="387" customWidth="1"/>
    <col min="4365" max="4365" width="19.5703125" style="387" customWidth="1"/>
    <col min="4366" max="4366" width="15" style="387" customWidth="1"/>
    <col min="4367" max="4367" width="25.42578125" style="387" customWidth="1"/>
    <col min="4368" max="4609" width="12.5703125" style="387"/>
    <col min="4610" max="4610" width="67.7109375" style="387" customWidth="1"/>
    <col min="4611" max="4611" width="19.5703125" style="387" customWidth="1"/>
    <col min="4612" max="4612" width="2.5703125" style="387" customWidth="1"/>
    <col min="4613" max="4613" width="20.7109375" style="387" customWidth="1"/>
    <col min="4614" max="4614" width="21.5703125" style="387" customWidth="1"/>
    <col min="4615" max="4616" width="20.85546875" style="387" customWidth="1"/>
    <col min="4617" max="4617" width="4.7109375" style="387" customWidth="1"/>
    <col min="4618" max="4618" width="6.5703125" style="387" customWidth="1"/>
    <col min="4619" max="4619" width="14.85546875" style="387" bestFit="1" customWidth="1"/>
    <col min="4620" max="4620" width="21.5703125" style="387" customWidth="1"/>
    <col min="4621" max="4621" width="19.5703125" style="387" customWidth="1"/>
    <col min="4622" max="4622" width="15" style="387" customWidth="1"/>
    <col min="4623" max="4623" width="25.42578125" style="387" customWidth="1"/>
    <col min="4624" max="4865" width="12.5703125" style="387"/>
    <col min="4866" max="4866" width="67.7109375" style="387" customWidth="1"/>
    <col min="4867" max="4867" width="19.5703125" style="387" customWidth="1"/>
    <col min="4868" max="4868" width="2.5703125" style="387" customWidth="1"/>
    <col min="4869" max="4869" width="20.7109375" style="387" customWidth="1"/>
    <col min="4870" max="4870" width="21.5703125" style="387" customWidth="1"/>
    <col min="4871" max="4872" width="20.85546875" style="387" customWidth="1"/>
    <col min="4873" max="4873" width="4.7109375" style="387" customWidth="1"/>
    <col min="4874" max="4874" width="6.5703125" style="387" customWidth="1"/>
    <col min="4875" max="4875" width="14.85546875" style="387" bestFit="1" customWidth="1"/>
    <col min="4876" max="4876" width="21.5703125" style="387" customWidth="1"/>
    <col min="4877" max="4877" width="19.5703125" style="387" customWidth="1"/>
    <col min="4878" max="4878" width="15" style="387" customWidth="1"/>
    <col min="4879" max="4879" width="25.42578125" style="387" customWidth="1"/>
    <col min="4880" max="5121" width="12.5703125" style="387"/>
    <col min="5122" max="5122" width="67.7109375" style="387" customWidth="1"/>
    <col min="5123" max="5123" width="19.5703125" style="387" customWidth="1"/>
    <col min="5124" max="5124" width="2.5703125" style="387" customWidth="1"/>
    <col min="5125" max="5125" width="20.7109375" style="387" customWidth="1"/>
    <col min="5126" max="5126" width="21.5703125" style="387" customWidth="1"/>
    <col min="5127" max="5128" width="20.85546875" style="387" customWidth="1"/>
    <col min="5129" max="5129" width="4.7109375" style="387" customWidth="1"/>
    <col min="5130" max="5130" width="6.5703125" style="387" customWidth="1"/>
    <col min="5131" max="5131" width="14.85546875" style="387" bestFit="1" customWidth="1"/>
    <col min="5132" max="5132" width="21.5703125" style="387" customWidth="1"/>
    <col min="5133" max="5133" width="19.5703125" style="387" customWidth="1"/>
    <col min="5134" max="5134" width="15" style="387" customWidth="1"/>
    <col min="5135" max="5135" width="25.42578125" style="387" customWidth="1"/>
    <col min="5136" max="5377" width="12.5703125" style="387"/>
    <col min="5378" max="5378" width="67.7109375" style="387" customWidth="1"/>
    <col min="5379" max="5379" width="19.5703125" style="387" customWidth="1"/>
    <col min="5380" max="5380" width="2.5703125" style="387" customWidth="1"/>
    <col min="5381" max="5381" width="20.7109375" style="387" customWidth="1"/>
    <col min="5382" max="5382" width="21.5703125" style="387" customWidth="1"/>
    <col min="5383" max="5384" width="20.85546875" style="387" customWidth="1"/>
    <col min="5385" max="5385" width="4.7109375" style="387" customWidth="1"/>
    <col min="5386" max="5386" width="6.5703125" style="387" customWidth="1"/>
    <col min="5387" max="5387" width="14.85546875" style="387" bestFit="1" customWidth="1"/>
    <col min="5388" max="5388" width="21.5703125" style="387" customWidth="1"/>
    <col min="5389" max="5389" width="19.5703125" style="387" customWidth="1"/>
    <col min="5390" max="5390" width="15" style="387" customWidth="1"/>
    <col min="5391" max="5391" width="25.42578125" style="387" customWidth="1"/>
    <col min="5392" max="5633" width="12.5703125" style="387"/>
    <col min="5634" max="5634" width="67.7109375" style="387" customWidth="1"/>
    <col min="5635" max="5635" width="19.5703125" style="387" customWidth="1"/>
    <col min="5636" max="5636" width="2.5703125" style="387" customWidth="1"/>
    <col min="5637" max="5637" width="20.7109375" style="387" customWidth="1"/>
    <col min="5638" max="5638" width="21.5703125" style="387" customWidth="1"/>
    <col min="5639" max="5640" width="20.85546875" style="387" customWidth="1"/>
    <col min="5641" max="5641" width="4.7109375" style="387" customWidth="1"/>
    <col min="5642" max="5642" width="6.5703125" style="387" customWidth="1"/>
    <col min="5643" max="5643" width="14.85546875" style="387" bestFit="1" customWidth="1"/>
    <col min="5644" max="5644" width="21.5703125" style="387" customWidth="1"/>
    <col min="5645" max="5645" width="19.5703125" style="387" customWidth="1"/>
    <col min="5646" max="5646" width="15" style="387" customWidth="1"/>
    <col min="5647" max="5647" width="25.42578125" style="387" customWidth="1"/>
    <col min="5648" max="5889" width="12.5703125" style="387"/>
    <col min="5890" max="5890" width="67.7109375" style="387" customWidth="1"/>
    <col min="5891" max="5891" width="19.5703125" style="387" customWidth="1"/>
    <col min="5892" max="5892" width="2.5703125" style="387" customWidth="1"/>
    <col min="5893" max="5893" width="20.7109375" style="387" customWidth="1"/>
    <col min="5894" max="5894" width="21.5703125" style="387" customWidth="1"/>
    <col min="5895" max="5896" width="20.85546875" style="387" customWidth="1"/>
    <col min="5897" max="5897" width="4.7109375" style="387" customWidth="1"/>
    <col min="5898" max="5898" width="6.5703125" style="387" customWidth="1"/>
    <col min="5899" max="5899" width="14.85546875" style="387" bestFit="1" customWidth="1"/>
    <col min="5900" max="5900" width="21.5703125" style="387" customWidth="1"/>
    <col min="5901" max="5901" width="19.5703125" style="387" customWidth="1"/>
    <col min="5902" max="5902" width="15" style="387" customWidth="1"/>
    <col min="5903" max="5903" width="25.42578125" style="387" customWidth="1"/>
    <col min="5904" max="6145" width="12.5703125" style="387"/>
    <col min="6146" max="6146" width="67.7109375" style="387" customWidth="1"/>
    <col min="6147" max="6147" width="19.5703125" style="387" customWidth="1"/>
    <col min="6148" max="6148" width="2.5703125" style="387" customWidth="1"/>
    <col min="6149" max="6149" width="20.7109375" style="387" customWidth="1"/>
    <col min="6150" max="6150" width="21.5703125" style="387" customWidth="1"/>
    <col min="6151" max="6152" width="20.85546875" style="387" customWidth="1"/>
    <col min="6153" max="6153" width="4.7109375" style="387" customWidth="1"/>
    <col min="6154" max="6154" width="6.5703125" style="387" customWidth="1"/>
    <col min="6155" max="6155" width="14.85546875" style="387" bestFit="1" customWidth="1"/>
    <col min="6156" max="6156" width="21.5703125" style="387" customWidth="1"/>
    <col min="6157" max="6157" width="19.5703125" style="387" customWidth="1"/>
    <col min="6158" max="6158" width="15" style="387" customWidth="1"/>
    <col min="6159" max="6159" width="25.42578125" style="387" customWidth="1"/>
    <col min="6160" max="6401" width="12.5703125" style="387"/>
    <col min="6402" max="6402" width="67.7109375" style="387" customWidth="1"/>
    <col min="6403" max="6403" width="19.5703125" style="387" customWidth="1"/>
    <col min="6404" max="6404" width="2.5703125" style="387" customWidth="1"/>
    <col min="6405" max="6405" width="20.7109375" style="387" customWidth="1"/>
    <col min="6406" max="6406" width="21.5703125" style="387" customWidth="1"/>
    <col min="6407" max="6408" width="20.85546875" style="387" customWidth="1"/>
    <col min="6409" max="6409" width="4.7109375" style="387" customWidth="1"/>
    <col min="6410" max="6410" width="6.5703125" style="387" customWidth="1"/>
    <col min="6411" max="6411" width="14.85546875" style="387" bestFit="1" customWidth="1"/>
    <col min="6412" max="6412" width="21.5703125" style="387" customWidth="1"/>
    <col min="6413" max="6413" width="19.5703125" style="387" customWidth="1"/>
    <col min="6414" max="6414" width="15" style="387" customWidth="1"/>
    <col min="6415" max="6415" width="25.42578125" style="387" customWidth="1"/>
    <col min="6416" max="6657" width="12.5703125" style="387"/>
    <col min="6658" max="6658" width="67.7109375" style="387" customWidth="1"/>
    <col min="6659" max="6659" width="19.5703125" style="387" customWidth="1"/>
    <col min="6660" max="6660" width="2.5703125" style="387" customWidth="1"/>
    <col min="6661" max="6661" width="20.7109375" style="387" customWidth="1"/>
    <col min="6662" max="6662" width="21.5703125" style="387" customWidth="1"/>
    <col min="6663" max="6664" width="20.85546875" style="387" customWidth="1"/>
    <col min="6665" max="6665" width="4.7109375" style="387" customWidth="1"/>
    <col min="6666" max="6666" width="6.5703125" style="387" customWidth="1"/>
    <col min="6667" max="6667" width="14.85546875" style="387" bestFit="1" customWidth="1"/>
    <col min="6668" max="6668" width="21.5703125" style="387" customWidth="1"/>
    <col min="6669" max="6669" width="19.5703125" style="387" customWidth="1"/>
    <col min="6670" max="6670" width="15" style="387" customWidth="1"/>
    <col min="6671" max="6671" width="25.42578125" style="387" customWidth="1"/>
    <col min="6672" max="6913" width="12.5703125" style="387"/>
    <col min="6914" max="6914" width="67.7109375" style="387" customWidth="1"/>
    <col min="6915" max="6915" width="19.5703125" style="387" customWidth="1"/>
    <col min="6916" max="6916" width="2.5703125" style="387" customWidth="1"/>
    <col min="6917" max="6917" width="20.7109375" style="387" customWidth="1"/>
    <col min="6918" max="6918" width="21.5703125" style="387" customWidth="1"/>
    <col min="6919" max="6920" width="20.85546875" style="387" customWidth="1"/>
    <col min="6921" max="6921" width="4.7109375" style="387" customWidth="1"/>
    <col min="6922" max="6922" width="6.5703125" style="387" customWidth="1"/>
    <col min="6923" max="6923" width="14.85546875" style="387" bestFit="1" customWidth="1"/>
    <col min="6924" max="6924" width="21.5703125" style="387" customWidth="1"/>
    <col min="6925" max="6925" width="19.5703125" style="387" customWidth="1"/>
    <col min="6926" max="6926" width="15" style="387" customWidth="1"/>
    <col min="6927" max="6927" width="25.42578125" style="387" customWidth="1"/>
    <col min="6928" max="7169" width="12.5703125" style="387"/>
    <col min="7170" max="7170" width="67.7109375" style="387" customWidth="1"/>
    <col min="7171" max="7171" width="19.5703125" style="387" customWidth="1"/>
    <col min="7172" max="7172" width="2.5703125" style="387" customWidth="1"/>
    <col min="7173" max="7173" width="20.7109375" style="387" customWidth="1"/>
    <col min="7174" max="7174" width="21.5703125" style="387" customWidth="1"/>
    <col min="7175" max="7176" width="20.85546875" style="387" customWidth="1"/>
    <col min="7177" max="7177" width="4.7109375" style="387" customWidth="1"/>
    <col min="7178" max="7178" width="6.5703125" style="387" customWidth="1"/>
    <col min="7179" max="7179" width="14.85546875" style="387" bestFit="1" customWidth="1"/>
    <col min="7180" max="7180" width="21.5703125" style="387" customWidth="1"/>
    <col min="7181" max="7181" width="19.5703125" style="387" customWidth="1"/>
    <col min="7182" max="7182" width="15" style="387" customWidth="1"/>
    <col min="7183" max="7183" width="25.42578125" style="387" customWidth="1"/>
    <col min="7184" max="7425" width="12.5703125" style="387"/>
    <col min="7426" max="7426" width="67.7109375" style="387" customWidth="1"/>
    <col min="7427" max="7427" width="19.5703125" style="387" customWidth="1"/>
    <col min="7428" max="7428" width="2.5703125" style="387" customWidth="1"/>
    <col min="7429" max="7429" width="20.7109375" style="387" customWidth="1"/>
    <col min="7430" max="7430" width="21.5703125" style="387" customWidth="1"/>
    <col min="7431" max="7432" width="20.85546875" style="387" customWidth="1"/>
    <col min="7433" max="7433" width="4.7109375" style="387" customWidth="1"/>
    <col min="7434" max="7434" width="6.5703125" style="387" customWidth="1"/>
    <col min="7435" max="7435" width="14.85546875" style="387" bestFit="1" customWidth="1"/>
    <col min="7436" max="7436" width="21.5703125" style="387" customWidth="1"/>
    <col min="7437" max="7437" width="19.5703125" style="387" customWidth="1"/>
    <col min="7438" max="7438" width="15" style="387" customWidth="1"/>
    <col min="7439" max="7439" width="25.42578125" style="387" customWidth="1"/>
    <col min="7440" max="7681" width="12.5703125" style="387"/>
    <col min="7682" max="7682" width="67.7109375" style="387" customWidth="1"/>
    <col min="7683" max="7683" width="19.5703125" style="387" customWidth="1"/>
    <col min="7684" max="7684" width="2.5703125" style="387" customWidth="1"/>
    <col min="7685" max="7685" width="20.7109375" style="387" customWidth="1"/>
    <col min="7686" max="7686" width="21.5703125" style="387" customWidth="1"/>
    <col min="7687" max="7688" width="20.85546875" style="387" customWidth="1"/>
    <col min="7689" max="7689" width="4.7109375" style="387" customWidth="1"/>
    <col min="7690" max="7690" width="6.5703125" style="387" customWidth="1"/>
    <col min="7691" max="7691" width="14.85546875" style="387" bestFit="1" customWidth="1"/>
    <col min="7692" max="7692" width="21.5703125" style="387" customWidth="1"/>
    <col min="7693" max="7693" width="19.5703125" style="387" customWidth="1"/>
    <col min="7694" max="7694" width="15" style="387" customWidth="1"/>
    <col min="7695" max="7695" width="25.42578125" style="387" customWidth="1"/>
    <col min="7696" max="7937" width="12.5703125" style="387"/>
    <col min="7938" max="7938" width="67.7109375" style="387" customWidth="1"/>
    <col min="7939" max="7939" width="19.5703125" style="387" customWidth="1"/>
    <col min="7940" max="7940" width="2.5703125" style="387" customWidth="1"/>
    <col min="7941" max="7941" width="20.7109375" style="387" customWidth="1"/>
    <col min="7942" max="7942" width="21.5703125" style="387" customWidth="1"/>
    <col min="7943" max="7944" width="20.85546875" style="387" customWidth="1"/>
    <col min="7945" max="7945" width="4.7109375" style="387" customWidth="1"/>
    <col min="7946" max="7946" width="6.5703125" style="387" customWidth="1"/>
    <col min="7947" max="7947" width="14.85546875" style="387" bestFit="1" customWidth="1"/>
    <col min="7948" max="7948" width="21.5703125" style="387" customWidth="1"/>
    <col min="7949" max="7949" width="19.5703125" style="387" customWidth="1"/>
    <col min="7950" max="7950" width="15" style="387" customWidth="1"/>
    <col min="7951" max="7951" width="25.42578125" style="387" customWidth="1"/>
    <col min="7952" max="8193" width="12.5703125" style="387"/>
    <col min="8194" max="8194" width="67.7109375" style="387" customWidth="1"/>
    <col min="8195" max="8195" width="19.5703125" style="387" customWidth="1"/>
    <col min="8196" max="8196" width="2.5703125" style="387" customWidth="1"/>
    <col min="8197" max="8197" width="20.7109375" style="387" customWidth="1"/>
    <col min="8198" max="8198" width="21.5703125" style="387" customWidth="1"/>
    <col min="8199" max="8200" width="20.85546875" style="387" customWidth="1"/>
    <col min="8201" max="8201" width="4.7109375" style="387" customWidth="1"/>
    <col min="8202" max="8202" width="6.5703125" style="387" customWidth="1"/>
    <col min="8203" max="8203" width="14.85546875" style="387" bestFit="1" customWidth="1"/>
    <col min="8204" max="8204" width="21.5703125" style="387" customWidth="1"/>
    <col min="8205" max="8205" width="19.5703125" style="387" customWidth="1"/>
    <col min="8206" max="8206" width="15" style="387" customWidth="1"/>
    <col min="8207" max="8207" width="25.42578125" style="387" customWidth="1"/>
    <col min="8208" max="8449" width="12.5703125" style="387"/>
    <col min="8450" max="8450" width="67.7109375" style="387" customWidth="1"/>
    <col min="8451" max="8451" width="19.5703125" style="387" customWidth="1"/>
    <col min="8452" max="8452" width="2.5703125" style="387" customWidth="1"/>
    <col min="8453" max="8453" width="20.7109375" style="387" customWidth="1"/>
    <col min="8454" max="8454" width="21.5703125" style="387" customWidth="1"/>
    <col min="8455" max="8456" width="20.85546875" style="387" customWidth="1"/>
    <col min="8457" max="8457" width="4.7109375" style="387" customWidth="1"/>
    <col min="8458" max="8458" width="6.5703125" style="387" customWidth="1"/>
    <col min="8459" max="8459" width="14.85546875" style="387" bestFit="1" customWidth="1"/>
    <col min="8460" max="8460" width="21.5703125" style="387" customWidth="1"/>
    <col min="8461" max="8461" width="19.5703125" style="387" customWidth="1"/>
    <col min="8462" max="8462" width="15" style="387" customWidth="1"/>
    <col min="8463" max="8463" width="25.42578125" style="387" customWidth="1"/>
    <col min="8464" max="8705" width="12.5703125" style="387"/>
    <col min="8706" max="8706" width="67.7109375" style="387" customWidth="1"/>
    <col min="8707" max="8707" width="19.5703125" style="387" customWidth="1"/>
    <col min="8708" max="8708" width="2.5703125" style="387" customWidth="1"/>
    <col min="8709" max="8709" width="20.7109375" style="387" customWidth="1"/>
    <col min="8710" max="8710" width="21.5703125" style="387" customWidth="1"/>
    <col min="8711" max="8712" width="20.85546875" style="387" customWidth="1"/>
    <col min="8713" max="8713" width="4.7109375" style="387" customWidth="1"/>
    <col min="8714" max="8714" width="6.5703125" style="387" customWidth="1"/>
    <col min="8715" max="8715" width="14.85546875" style="387" bestFit="1" customWidth="1"/>
    <col min="8716" max="8716" width="21.5703125" style="387" customWidth="1"/>
    <col min="8717" max="8717" width="19.5703125" style="387" customWidth="1"/>
    <col min="8718" max="8718" width="15" style="387" customWidth="1"/>
    <col min="8719" max="8719" width="25.42578125" style="387" customWidth="1"/>
    <col min="8720" max="8961" width="12.5703125" style="387"/>
    <col min="8962" max="8962" width="67.7109375" style="387" customWidth="1"/>
    <col min="8963" max="8963" width="19.5703125" style="387" customWidth="1"/>
    <col min="8964" max="8964" width="2.5703125" style="387" customWidth="1"/>
    <col min="8965" max="8965" width="20.7109375" style="387" customWidth="1"/>
    <col min="8966" max="8966" width="21.5703125" style="387" customWidth="1"/>
    <col min="8967" max="8968" width="20.85546875" style="387" customWidth="1"/>
    <col min="8969" max="8969" width="4.7109375" style="387" customWidth="1"/>
    <col min="8970" max="8970" width="6.5703125" style="387" customWidth="1"/>
    <col min="8971" max="8971" width="14.85546875" style="387" bestFit="1" customWidth="1"/>
    <col min="8972" max="8972" width="21.5703125" style="387" customWidth="1"/>
    <col min="8973" max="8973" width="19.5703125" style="387" customWidth="1"/>
    <col min="8974" max="8974" width="15" style="387" customWidth="1"/>
    <col min="8975" max="8975" width="25.42578125" style="387" customWidth="1"/>
    <col min="8976" max="9217" width="12.5703125" style="387"/>
    <col min="9218" max="9218" width="67.7109375" style="387" customWidth="1"/>
    <col min="9219" max="9219" width="19.5703125" style="387" customWidth="1"/>
    <col min="9220" max="9220" width="2.5703125" style="387" customWidth="1"/>
    <col min="9221" max="9221" width="20.7109375" style="387" customWidth="1"/>
    <col min="9222" max="9222" width="21.5703125" style="387" customWidth="1"/>
    <col min="9223" max="9224" width="20.85546875" style="387" customWidth="1"/>
    <col min="9225" max="9225" width="4.7109375" style="387" customWidth="1"/>
    <col min="9226" max="9226" width="6.5703125" style="387" customWidth="1"/>
    <col min="9227" max="9227" width="14.85546875" style="387" bestFit="1" customWidth="1"/>
    <col min="9228" max="9228" width="21.5703125" style="387" customWidth="1"/>
    <col min="9229" max="9229" width="19.5703125" style="387" customWidth="1"/>
    <col min="9230" max="9230" width="15" style="387" customWidth="1"/>
    <col min="9231" max="9231" width="25.42578125" style="387" customWidth="1"/>
    <col min="9232" max="9473" width="12.5703125" style="387"/>
    <col min="9474" max="9474" width="67.7109375" style="387" customWidth="1"/>
    <col min="9475" max="9475" width="19.5703125" style="387" customWidth="1"/>
    <col min="9476" max="9476" width="2.5703125" style="387" customWidth="1"/>
    <col min="9477" max="9477" width="20.7109375" style="387" customWidth="1"/>
    <col min="9478" max="9478" width="21.5703125" style="387" customWidth="1"/>
    <col min="9479" max="9480" width="20.85546875" style="387" customWidth="1"/>
    <col min="9481" max="9481" width="4.7109375" style="387" customWidth="1"/>
    <col min="9482" max="9482" width="6.5703125" style="387" customWidth="1"/>
    <col min="9483" max="9483" width="14.85546875" style="387" bestFit="1" customWidth="1"/>
    <col min="9484" max="9484" width="21.5703125" style="387" customWidth="1"/>
    <col min="9485" max="9485" width="19.5703125" style="387" customWidth="1"/>
    <col min="9486" max="9486" width="15" style="387" customWidth="1"/>
    <col min="9487" max="9487" width="25.42578125" style="387" customWidth="1"/>
    <col min="9488" max="9729" width="12.5703125" style="387"/>
    <col min="9730" max="9730" width="67.7109375" style="387" customWidth="1"/>
    <col min="9731" max="9731" width="19.5703125" style="387" customWidth="1"/>
    <col min="9732" max="9732" width="2.5703125" style="387" customWidth="1"/>
    <col min="9733" max="9733" width="20.7109375" style="387" customWidth="1"/>
    <col min="9734" max="9734" width="21.5703125" style="387" customWidth="1"/>
    <col min="9735" max="9736" width="20.85546875" style="387" customWidth="1"/>
    <col min="9737" max="9737" width="4.7109375" style="387" customWidth="1"/>
    <col min="9738" max="9738" width="6.5703125" style="387" customWidth="1"/>
    <col min="9739" max="9739" width="14.85546875" style="387" bestFit="1" customWidth="1"/>
    <col min="9740" max="9740" width="21.5703125" style="387" customWidth="1"/>
    <col min="9741" max="9741" width="19.5703125" style="387" customWidth="1"/>
    <col min="9742" max="9742" width="15" style="387" customWidth="1"/>
    <col min="9743" max="9743" width="25.42578125" style="387" customWidth="1"/>
    <col min="9744" max="9985" width="12.5703125" style="387"/>
    <col min="9986" max="9986" width="67.7109375" style="387" customWidth="1"/>
    <col min="9987" max="9987" width="19.5703125" style="387" customWidth="1"/>
    <col min="9988" max="9988" width="2.5703125" style="387" customWidth="1"/>
    <col min="9989" max="9989" width="20.7109375" style="387" customWidth="1"/>
    <col min="9990" max="9990" width="21.5703125" style="387" customWidth="1"/>
    <col min="9991" max="9992" width="20.85546875" style="387" customWidth="1"/>
    <col min="9993" max="9993" width="4.7109375" style="387" customWidth="1"/>
    <col min="9994" max="9994" width="6.5703125" style="387" customWidth="1"/>
    <col min="9995" max="9995" width="14.85546875" style="387" bestFit="1" customWidth="1"/>
    <col min="9996" max="9996" width="21.5703125" style="387" customWidth="1"/>
    <col min="9997" max="9997" width="19.5703125" style="387" customWidth="1"/>
    <col min="9998" max="9998" width="15" style="387" customWidth="1"/>
    <col min="9999" max="9999" width="25.42578125" style="387" customWidth="1"/>
    <col min="10000" max="10241" width="12.5703125" style="387"/>
    <col min="10242" max="10242" width="67.7109375" style="387" customWidth="1"/>
    <col min="10243" max="10243" width="19.5703125" style="387" customWidth="1"/>
    <col min="10244" max="10244" width="2.5703125" style="387" customWidth="1"/>
    <col min="10245" max="10245" width="20.7109375" style="387" customWidth="1"/>
    <col min="10246" max="10246" width="21.5703125" style="387" customWidth="1"/>
    <col min="10247" max="10248" width="20.85546875" style="387" customWidth="1"/>
    <col min="10249" max="10249" width="4.7109375" style="387" customWidth="1"/>
    <col min="10250" max="10250" width="6.5703125" style="387" customWidth="1"/>
    <col min="10251" max="10251" width="14.85546875" style="387" bestFit="1" customWidth="1"/>
    <col min="10252" max="10252" width="21.5703125" style="387" customWidth="1"/>
    <col min="10253" max="10253" width="19.5703125" style="387" customWidth="1"/>
    <col min="10254" max="10254" width="15" style="387" customWidth="1"/>
    <col min="10255" max="10255" width="25.42578125" style="387" customWidth="1"/>
    <col min="10256" max="10497" width="12.5703125" style="387"/>
    <col min="10498" max="10498" width="67.7109375" style="387" customWidth="1"/>
    <col min="10499" max="10499" width="19.5703125" style="387" customWidth="1"/>
    <col min="10500" max="10500" width="2.5703125" style="387" customWidth="1"/>
    <col min="10501" max="10501" width="20.7109375" style="387" customWidth="1"/>
    <col min="10502" max="10502" width="21.5703125" style="387" customWidth="1"/>
    <col min="10503" max="10504" width="20.85546875" style="387" customWidth="1"/>
    <col min="10505" max="10505" width="4.7109375" style="387" customWidth="1"/>
    <col min="10506" max="10506" width="6.5703125" style="387" customWidth="1"/>
    <col min="10507" max="10507" width="14.85546875" style="387" bestFit="1" customWidth="1"/>
    <col min="10508" max="10508" width="21.5703125" style="387" customWidth="1"/>
    <col min="10509" max="10509" width="19.5703125" style="387" customWidth="1"/>
    <col min="10510" max="10510" width="15" style="387" customWidth="1"/>
    <col min="10511" max="10511" width="25.42578125" style="387" customWidth="1"/>
    <col min="10512" max="10753" width="12.5703125" style="387"/>
    <col min="10754" max="10754" width="67.7109375" style="387" customWidth="1"/>
    <col min="10755" max="10755" width="19.5703125" style="387" customWidth="1"/>
    <col min="10756" max="10756" width="2.5703125" style="387" customWidth="1"/>
    <col min="10757" max="10757" width="20.7109375" style="387" customWidth="1"/>
    <col min="10758" max="10758" width="21.5703125" style="387" customWidth="1"/>
    <col min="10759" max="10760" width="20.85546875" style="387" customWidth="1"/>
    <col min="10761" max="10761" width="4.7109375" style="387" customWidth="1"/>
    <col min="10762" max="10762" width="6.5703125" style="387" customWidth="1"/>
    <col min="10763" max="10763" width="14.85546875" style="387" bestFit="1" customWidth="1"/>
    <col min="10764" max="10764" width="21.5703125" style="387" customWidth="1"/>
    <col min="10765" max="10765" width="19.5703125" style="387" customWidth="1"/>
    <col min="10766" max="10766" width="15" style="387" customWidth="1"/>
    <col min="10767" max="10767" width="25.42578125" style="387" customWidth="1"/>
    <col min="10768" max="11009" width="12.5703125" style="387"/>
    <col min="11010" max="11010" width="67.7109375" style="387" customWidth="1"/>
    <col min="11011" max="11011" width="19.5703125" style="387" customWidth="1"/>
    <col min="11012" max="11012" width="2.5703125" style="387" customWidth="1"/>
    <col min="11013" max="11013" width="20.7109375" style="387" customWidth="1"/>
    <col min="11014" max="11014" width="21.5703125" style="387" customWidth="1"/>
    <col min="11015" max="11016" width="20.85546875" style="387" customWidth="1"/>
    <col min="11017" max="11017" width="4.7109375" style="387" customWidth="1"/>
    <col min="11018" max="11018" width="6.5703125" style="387" customWidth="1"/>
    <col min="11019" max="11019" width="14.85546875" style="387" bestFit="1" customWidth="1"/>
    <col min="11020" max="11020" width="21.5703125" style="387" customWidth="1"/>
    <col min="11021" max="11021" width="19.5703125" style="387" customWidth="1"/>
    <col min="11022" max="11022" width="15" style="387" customWidth="1"/>
    <col min="11023" max="11023" width="25.42578125" style="387" customWidth="1"/>
    <col min="11024" max="11265" width="12.5703125" style="387"/>
    <col min="11266" max="11266" width="67.7109375" style="387" customWidth="1"/>
    <col min="11267" max="11267" width="19.5703125" style="387" customWidth="1"/>
    <col min="11268" max="11268" width="2.5703125" style="387" customWidth="1"/>
    <col min="11269" max="11269" width="20.7109375" style="387" customWidth="1"/>
    <col min="11270" max="11270" width="21.5703125" style="387" customWidth="1"/>
    <col min="11271" max="11272" width="20.85546875" style="387" customWidth="1"/>
    <col min="11273" max="11273" width="4.7109375" style="387" customWidth="1"/>
    <col min="11274" max="11274" width="6.5703125" style="387" customWidth="1"/>
    <col min="11275" max="11275" width="14.85546875" style="387" bestFit="1" customWidth="1"/>
    <col min="11276" max="11276" width="21.5703125" style="387" customWidth="1"/>
    <col min="11277" max="11277" width="19.5703125" style="387" customWidth="1"/>
    <col min="11278" max="11278" width="15" style="387" customWidth="1"/>
    <col min="11279" max="11279" width="25.42578125" style="387" customWidth="1"/>
    <col min="11280" max="11521" width="12.5703125" style="387"/>
    <col min="11522" max="11522" width="67.7109375" style="387" customWidth="1"/>
    <col min="11523" max="11523" width="19.5703125" style="387" customWidth="1"/>
    <col min="11524" max="11524" width="2.5703125" style="387" customWidth="1"/>
    <col min="11525" max="11525" width="20.7109375" style="387" customWidth="1"/>
    <col min="11526" max="11526" width="21.5703125" style="387" customWidth="1"/>
    <col min="11527" max="11528" width="20.85546875" style="387" customWidth="1"/>
    <col min="11529" max="11529" width="4.7109375" style="387" customWidth="1"/>
    <col min="11530" max="11530" width="6.5703125" style="387" customWidth="1"/>
    <col min="11531" max="11531" width="14.85546875" style="387" bestFit="1" customWidth="1"/>
    <col min="11532" max="11532" width="21.5703125" style="387" customWidth="1"/>
    <col min="11533" max="11533" width="19.5703125" style="387" customWidth="1"/>
    <col min="11534" max="11534" width="15" style="387" customWidth="1"/>
    <col min="11535" max="11535" width="25.42578125" style="387" customWidth="1"/>
    <col min="11536" max="11777" width="12.5703125" style="387"/>
    <col min="11778" max="11778" width="67.7109375" style="387" customWidth="1"/>
    <col min="11779" max="11779" width="19.5703125" style="387" customWidth="1"/>
    <col min="11780" max="11780" width="2.5703125" style="387" customWidth="1"/>
    <col min="11781" max="11781" width="20.7109375" style="387" customWidth="1"/>
    <col min="11782" max="11782" width="21.5703125" style="387" customWidth="1"/>
    <col min="11783" max="11784" width="20.85546875" style="387" customWidth="1"/>
    <col min="11785" max="11785" width="4.7109375" style="387" customWidth="1"/>
    <col min="11786" max="11786" width="6.5703125" style="387" customWidth="1"/>
    <col min="11787" max="11787" width="14.85546875" style="387" bestFit="1" customWidth="1"/>
    <col min="11788" max="11788" width="21.5703125" style="387" customWidth="1"/>
    <col min="11789" max="11789" width="19.5703125" style="387" customWidth="1"/>
    <col min="11790" max="11790" width="15" style="387" customWidth="1"/>
    <col min="11791" max="11791" width="25.42578125" style="387" customWidth="1"/>
    <col min="11792" max="12033" width="12.5703125" style="387"/>
    <col min="12034" max="12034" width="67.7109375" style="387" customWidth="1"/>
    <col min="12035" max="12035" width="19.5703125" style="387" customWidth="1"/>
    <col min="12036" max="12036" width="2.5703125" style="387" customWidth="1"/>
    <col min="12037" max="12037" width="20.7109375" style="387" customWidth="1"/>
    <col min="12038" max="12038" width="21.5703125" style="387" customWidth="1"/>
    <col min="12039" max="12040" width="20.85546875" style="387" customWidth="1"/>
    <col min="12041" max="12041" width="4.7109375" style="387" customWidth="1"/>
    <col min="12042" max="12042" width="6.5703125" style="387" customWidth="1"/>
    <col min="12043" max="12043" width="14.85546875" style="387" bestFit="1" customWidth="1"/>
    <col min="12044" max="12044" width="21.5703125" style="387" customWidth="1"/>
    <col min="12045" max="12045" width="19.5703125" style="387" customWidth="1"/>
    <col min="12046" max="12046" width="15" style="387" customWidth="1"/>
    <col min="12047" max="12047" width="25.42578125" style="387" customWidth="1"/>
    <col min="12048" max="12289" width="12.5703125" style="387"/>
    <col min="12290" max="12290" width="67.7109375" style="387" customWidth="1"/>
    <col min="12291" max="12291" width="19.5703125" style="387" customWidth="1"/>
    <col min="12292" max="12292" width="2.5703125" style="387" customWidth="1"/>
    <col min="12293" max="12293" width="20.7109375" style="387" customWidth="1"/>
    <col min="12294" max="12294" width="21.5703125" style="387" customWidth="1"/>
    <col min="12295" max="12296" width="20.85546875" style="387" customWidth="1"/>
    <col min="12297" max="12297" width="4.7109375" style="387" customWidth="1"/>
    <col min="12298" max="12298" width="6.5703125" style="387" customWidth="1"/>
    <col min="12299" max="12299" width="14.85546875" style="387" bestFit="1" customWidth="1"/>
    <col min="12300" max="12300" width="21.5703125" style="387" customWidth="1"/>
    <col min="12301" max="12301" width="19.5703125" style="387" customWidth="1"/>
    <col min="12302" max="12302" width="15" style="387" customWidth="1"/>
    <col min="12303" max="12303" width="25.42578125" style="387" customWidth="1"/>
    <col min="12304" max="12545" width="12.5703125" style="387"/>
    <col min="12546" max="12546" width="67.7109375" style="387" customWidth="1"/>
    <col min="12547" max="12547" width="19.5703125" style="387" customWidth="1"/>
    <col min="12548" max="12548" width="2.5703125" style="387" customWidth="1"/>
    <col min="12549" max="12549" width="20.7109375" style="387" customWidth="1"/>
    <col min="12550" max="12550" width="21.5703125" style="387" customWidth="1"/>
    <col min="12551" max="12552" width="20.85546875" style="387" customWidth="1"/>
    <col min="12553" max="12553" width="4.7109375" style="387" customWidth="1"/>
    <col min="12554" max="12554" width="6.5703125" style="387" customWidth="1"/>
    <col min="12555" max="12555" width="14.85546875" style="387" bestFit="1" customWidth="1"/>
    <col min="12556" max="12556" width="21.5703125" style="387" customWidth="1"/>
    <col min="12557" max="12557" width="19.5703125" style="387" customWidth="1"/>
    <col min="12558" max="12558" width="15" style="387" customWidth="1"/>
    <col min="12559" max="12559" width="25.42578125" style="387" customWidth="1"/>
    <col min="12560" max="12801" width="12.5703125" style="387"/>
    <col min="12802" max="12802" width="67.7109375" style="387" customWidth="1"/>
    <col min="12803" max="12803" width="19.5703125" style="387" customWidth="1"/>
    <col min="12804" max="12804" width="2.5703125" style="387" customWidth="1"/>
    <col min="12805" max="12805" width="20.7109375" style="387" customWidth="1"/>
    <col min="12806" max="12806" width="21.5703125" style="387" customWidth="1"/>
    <col min="12807" max="12808" width="20.85546875" style="387" customWidth="1"/>
    <col min="12809" max="12809" width="4.7109375" style="387" customWidth="1"/>
    <col min="12810" max="12810" width="6.5703125" style="387" customWidth="1"/>
    <col min="12811" max="12811" width="14.85546875" style="387" bestFit="1" customWidth="1"/>
    <col min="12812" max="12812" width="21.5703125" style="387" customWidth="1"/>
    <col min="12813" max="12813" width="19.5703125" style="387" customWidth="1"/>
    <col min="12814" max="12814" width="15" style="387" customWidth="1"/>
    <col min="12815" max="12815" width="25.42578125" style="387" customWidth="1"/>
    <col min="12816" max="13057" width="12.5703125" style="387"/>
    <col min="13058" max="13058" width="67.7109375" style="387" customWidth="1"/>
    <col min="13059" max="13059" width="19.5703125" style="387" customWidth="1"/>
    <col min="13060" max="13060" width="2.5703125" style="387" customWidth="1"/>
    <col min="13061" max="13061" width="20.7109375" style="387" customWidth="1"/>
    <col min="13062" max="13062" width="21.5703125" style="387" customWidth="1"/>
    <col min="13063" max="13064" width="20.85546875" style="387" customWidth="1"/>
    <col min="13065" max="13065" width="4.7109375" style="387" customWidth="1"/>
    <col min="13066" max="13066" width="6.5703125" style="387" customWidth="1"/>
    <col min="13067" max="13067" width="14.85546875" style="387" bestFit="1" customWidth="1"/>
    <col min="13068" max="13068" width="21.5703125" style="387" customWidth="1"/>
    <col min="13069" max="13069" width="19.5703125" style="387" customWidth="1"/>
    <col min="13070" max="13070" width="15" style="387" customWidth="1"/>
    <col min="13071" max="13071" width="25.42578125" style="387" customWidth="1"/>
    <col min="13072" max="13313" width="12.5703125" style="387"/>
    <col min="13314" max="13314" width="67.7109375" style="387" customWidth="1"/>
    <col min="13315" max="13315" width="19.5703125" style="387" customWidth="1"/>
    <col min="13316" max="13316" width="2.5703125" style="387" customWidth="1"/>
    <col min="13317" max="13317" width="20.7109375" style="387" customWidth="1"/>
    <col min="13318" max="13318" width="21.5703125" style="387" customWidth="1"/>
    <col min="13319" max="13320" width="20.85546875" style="387" customWidth="1"/>
    <col min="13321" max="13321" width="4.7109375" style="387" customWidth="1"/>
    <col min="13322" max="13322" width="6.5703125" style="387" customWidth="1"/>
    <col min="13323" max="13323" width="14.85546875" style="387" bestFit="1" customWidth="1"/>
    <col min="13324" max="13324" width="21.5703125" style="387" customWidth="1"/>
    <col min="13325" max="13325" width="19.5703125" style="387" customWidth="1"/>
    <col min="13326" max="13326" width="15" style="387" customWidth="1"/>
    <col min="13327" max="13327" width="25.42578125" style="387" customWidth="1"/>
    <col min="13328" max="13569" width="12.5703125" style="387"/>
    <col min="13570" max="13570" width="67.7109375" style="387" customWidth="1"/>
    <col min="13571" max="13571" width="19.5703125" style="387" customWidth="1"/>
    <col min="13572" max="13572" width="2.5703125" style="387" customWidth="1"/>
    <col min="13573" max="13573" width="20.7109375" style="387" customWidth="1"/>
    <col min="13574" max="13574" width="21.5703125" style="387" customWidth="1"/>
    <col min="13575" max="13576" width="20.85546875" style="387" customWidth="1"/>
    <col min="13577" max="13577" width="4.7109375" style="387" customWidth="1"/>
    <col min="13578" max="13578" width="6.5703125" style="387" customWidth="1"/>
    <col min="13579" max="13579" width="14.85546875" style="387" bestFit="1" customWidth="1"/>
    <col min="13580" max="13580" width="21.5703125" style="387" customWidth="1"/>
    <col min="13581" max="13581" width="19.5703125" style="387" customWidth="1"/>
    <col min="13582" max="13582" width="15" style="387" customWidth="1"/>
    <col min="13583" max="13583" width="25.42578125" style="387" customWidth="1"/>
    <col min="13584" max="13825" width="12.5703125" style="387"/>
    <col min="13826" max="13826" width="67.7109375" style="387" customWidth="1"/>
    <col min="13827" max="13827" width="19.5703125" style="387" customWidth="1"/>
    <col min="13828" max="13828" width="2.5703125" style="387" customWidth="1"/>
    <col min="13829" max="13829" width="20.7109375" style="387" customWidth="1"/>
    <col min="13830" max="13830" width="21.5703125" style="387" customWidth="1"/>
    <col min="13831" max="13832" width="20.85546875" style="387" customWidth="1"/>
    <col min="13833" max="13833" width="4.7109375" style="387" customWidth="1"/>
    <col min="13834" max="13834" width="6.5703125" style="387" customWidth="1"/>
    <col min="13835" max="13835" width="14.85546875" style="387" bestFit="1" customWidth="1"/>
    <col min="13836" max="13836" width="21.5703125" style="387" customWidth="1"/>
    <col min="13837" max="13837" width="19.5703125" style="387" customWidth="1"/>
    <col min="13838" max="13838" width="15" style="387" customWidth="1"/>
    <col min="13839" max="13839" width="25.42578125" style="387" customWidth="1"/>
    <col min="13840" max="14081" width="12.5703125" style="387"/>
    <col min="14082" max="14082" width="67.7109375" style="387" customWidth="1"/>
    <col min="14083" max="14083" width="19.5703125" style="387" customWidth="1"/>
    <col min="14084" max="14084" width="2.5703125" style="387" customWidth="1"/>
    <col min="14085" max="14085" width="20.7109375" style="387" customWidth="1"/>
    <col min="14086" max="14086" width="21.5703125" style="387" customWidth="1"/>
    <col min="14087" max="14088" width="20.85546875" style="387" customWidth="1"/>
    <col min="14089" max="14089" width="4.7109375" style="387" customWidth="1"/>
    <col min="14090" max="14090" width="6.5703125" style="387" customWidth="1"/>
    <col min="14091" max="14091" width="14.85546875" style="387" bestFit="1" customWidth="1"/>
    <col min="14092" max="14092" width="21.5703125" style="387" customWidth="1"/>
    <col min="14093" max="14093" width="19.5703125" style="387" customWidth="1"/>
    <col min="14094" max="14094" width="15" style="387" customWidth="1"/>
    <col min="14095" max="14095" width="25.42578125" style="387" customWidth="1"/>
    <col min="14096" max="14337" width="12.5703125" style="387"/>
    <col min="14338" max="14338" width="67.7109375" style="387" customWidth="1"/>
    <col min="14339" max="14339" width="19.5703125" style="387" customWidth="1"/>
    <col min="14340" max="14340" width="2.5703125" style="387" customWidth="1"/>
    <col min="14341" max="14341" width="20.7109375" style="387" customWidth="1"/>
    <col min="14342" max="14342" width="21.5703125" style="387" customWidth="1"/>
    <col min="14343" max="14344" width="20.85546875" style="387" customWidth="1"/>
    <col min="14345" max="14345" width="4.7109375" style="387" customWidth="1"/>
    <col min="14346" max="14346" width="6.5703125" style="387" customWidth="1"/>
    <col min="14347" max="14347" width="14.85546875" style="387" bestFit="1" customWidth="1"/>
    <col min="14348" max="14348" width="21.5703125" style="387" customWidth="1"/>
    <col min="14349" max="14349" width="19.5703125" style="387" customWidth="1"/>
    <col min="14350" max="14350" width="15" style="387" customWidth="1"/>
    <col min="14351" max="14351" width="25.42578125" style="387" customWidth="1"/>
    <col min="14352" max="14593" width="12.5703125" style="387"/>
    <col min="14594" max="14594" width="67.7109375" style="387" customWidth="1"/>
    <col min="14595" max="14595" width="19.5703125" style="387" customWidth="1"/>
    <col min="14596" max="14596" width="2.5703125" style="387" customWidth="1"/>
    <col min="14597" max="14597" width="20.7109375" style="387" customWidth="1"/>
    <col min="14598" max="14598" width="21.5703125" style="387" customWidth="1"/>
    <col min="14599" max="14600" width="20.85546875" style="387" customWidth="1"/>
    <col min="14601" max="14601" width="4.7109375" style="387" customWidth="1"/>
    <col min="14602" max="14602" width="6.5703125" style="387" customWidth="1"/>
    <col min="14603" max="14603" width="14.85546875" style="387" bestFit="1" customWidth="1"/>
    <col min="14604" max="14604" width="21.5703125" style="387" customWidth="1"/>
    <col min="14605" max="14605" width="19.5703125" style="387" customWidth="1"/>
    <col min="14606" max="14606" width="15" style="387" customWidth="1"/>
    <col min="14607" max="14607" width="25.42578125" style="387" customWidth="1"/>
    <col min="14608" max="14849" width="12.5703125" style="387"/>
    <col min="14850" max="14850" width="67.7109375" style="387" customWidth="1"/>
    <col min="14851" max="14851" width="19.5703125" style="387" customWidth="1"/>
    <col min="14852" max="14852" width="2.5703125" style="387" customWidth="1"/>
    <col min="14853" max="14853" width="20.7109375" style="387" customWidth="1"/>
    <col min="14854" max="14854" width="21.5703125" style="387" customWidth="1"/>
    <col min="14855" max="14856" width="20.85546875" style="387" customWidth="1"/>
    <col min="14857" max="14857" width="4.7109375" style="387" customWidth="1"/>
    <col min="14858" max="14858" width="6.5703125" style="387" customWidth="1"/>
    <col min="14859" max="14859" width="14.85546875" style="387" bestFit="1" customWidth="1"/>
    <col min="14860" max="14860" width="21.5703125" style="387" customWidth="1"/>
    <col min="14861" max="14861" width="19.5703125" style="387" customWidth="1"/>
    <col min="14862" max="14862" width="15" style="387" customWidth="1"/>
    <col min="14863" max="14863" width="25.42578125" style="387" customWidth="1"/>
    <col min="14864" max="15105" width="12.5703125" style="387"/>
    <col min="15106" max="15106" width="67.7109375" style="387" customWidth="1"/>
    <col min="15107" max="15107" width="19.5703125" style="387" customWidth="1"/>
    <col min="15108" max="15108" width="2.5703125" style="387" customWidth="1"/>
    <col min="15109" max="15109" width="20.7109375" style="387" customWidth="1"/>
    <col min="15110" max="15110" width="21.5703125" style="387" customWidth="1"/>
    <col min="15111" max="15112" width="20.85546875" style="387" customWidth="1"/>
    <col min="15113" max="15113" width="4.7109375" style="387" customWidth="1"/>
    <col min="15114" max="15114" width="6.5703125" style="387" customWidth="1"/>
    <col min="15115" max="15115" width="14.85546875" style="387" bestFit="1" customWidth="1"/>
    <col min="15116" max="15116" width="21.5703125" style="387" customWidth="1"/>
    <col min="15117" max="15117" width="19.5703125" style="387" customWidth="1"/>
    <col min="15118" max="15118" width="15" style="387" customWidth="1"/>
    <col min="15119" max="15119" width="25.42578125" style="387" customWidth="1"/>
    <col min="15120" max="15361" width="12.5703125" style="387"/>
    <col min="15362" max="15362" width="67.7109375" style="387" customWidth="1"/>
    <col min="15363" max="15363" width="19.5703125" style="387" customWidth="1"/>
    <col min="15364" max="15364" width="2.5703125" style="387" customWidth="1"/>
    <col min="15365" max="15365" width="20.7109375" style="387" customWidth="1"/>
    <col min="15366" max="15366" width="21.5703125" style="387" customWidth="1"/>
    <col min="15367" max="15368" width="20.85546875" style="387" customWidth="1"/>
    <col min="15369" max="15369" width="4.7109375" style="387" customWidth="1"/>
    <col min="15370" max="15370" width="6.5703125" style="387" customWidth="1"/>
    <col min="15371" max="15371" width="14.85546875" style="387" bestFit="1" customWidth="1"/>
    <col min="15372" max="15372" width="21.5703125" style="387" customWidth="1"/>
    <col min="15373" max="15373" width="19.5703125" style="387" customWidth="1"/>
    <col min="15374" max="15374" width="15" style="387" customWidth="1"/>
    <col min="15375" max="15375" width="25.42578125" style="387" customWidth="1"/>
    <col min="15376" max="15617" width="12.5703125" style="387"/>
    <col min="15618" max="15618" width="67.7109375" style="387" customWidth="1"/>
    <col min="15619" max="15619" width="19.5703125" style="387" customWidth="1"/>
    <col min="15620" max="15620" width="2.5703125" style="387" customWidth="1"/>
    <col min="15621" max="15621" width="20.7109375" style="387" customWidth="1"/>
    <col min="15622" max="15622" width="21.5703125" style="387" customWidth="1"/>
    <col min="15623" max="15624" width="20.85546875" style="387" customWidth="1"/>
    <col min="15625" max="15625" width="4.7109375" style="387" customWidth="1"/>
    <col min="15626" max="15626" width="6.5703125" style="387" customWidth="1"/>
    <col min="15627" max="15627" width="14.85546875" style="387" bestFit="1" customWidth="1"/>
    <col min="15628" max="15628" width="21.5703125" style="387" customWidth="1"/>
    <col min="15629" max="15629" width="19.5703125" style="387" customWidth="1"/>
    <col min="15630" max="15630" width="15" style="387" customWidth="1"/>
    <col min="15631" max="15631" width="25.42578125" style="387" customWidth="1"/>
    <col min="15632" max="15873" width="12.5703125" style="387"/>
    <col min="15874" max="15874" width="67.7109375" style="387" customWidth="1"/>
    <col min="15875" max="15875" width="19.5703125" style="387" customWidth="1"/>
    <col min="15876" max="15876" width="2.5703125" style="387" customWidth="1"/>
    <col min="15877" max="15877" width="20.7109375" style="387" customWidth="1"/>
    <col min="15878" max="15878" width="21.5703125" style="387" customWidth="1"/>
    <col min="15879" max="15880" width="20.85546875" style="387" customWidth="1"/>
    <col min="15881" max="15881" width="4.7109375" style="387" customWidth="1"/>
    <col min="15882" max="15882" width="6.5703125" style="387" customWidth="1"/>
    <col min="15883" max="15883" width="14.85546875" style="387" bestFit="1" customWidth="1"/>
    <col min="15884" max="15884" width="21.5703125" style="387" customWidth="1"/>
    <col min="15885" max="15885" width="19.5703125" style="387" customWidth="1"/>
    <col min="15886" max="15886" width="15" style="387" customWidth="1"/>
    <col min="15887" max="15887" width="25.42578125" style="387" customWidth="1"/>
    <col min="15888" max="16129" width="12.5703125" style="387"/>
    <col min="16130" max="16130" width="67.7109375" style="387" customWidth="1"/>
    <col min="16131" max="16131" width="19.5703125" style="387" customWidth="1"/>
    <col min="16132" max="16132" width="2.5703125" style="387" customWidth="1"/>
    <col min="16133" max="16133" width="20.7109375" style="387" customWidth="1"/>
    <col min="16134" max="16134" width="21.5703125" style="387" customWidth="1"/>
    <col min="16135" max="16136" width="20.85546875" style="387" customWidth="1"/>
    <col min="16137" max="16137" width="4.7109375" style="387" customWidth="1"/>
    <col min="16138" max="16138" width="6.5703125" style="387" customWidth="1"/>
    <col min="16139" max="16139" width="14.85546875" style="387" bestFit="1" customWidth="1"/>
    <col min="16140" max="16140" width="21.5703125" style="387" customWidth="1"/>
    <col min="16141" max="16141" width="19.5703125" style="387" customWidth="1"/>
    <col min="16142" max="16142" width="15" style="387" customWidth="1"/>
    <col min="16143" max="16143" width="25.42578125" style="387" customWidth="1"/>
    <col min="16144" max="16384" width="12.5703125" style="387"/>
  </cols>
  <sheetData>
    <row r="1" spans="1:67" ht="16.5" customHeight="1">
      <c r="A1" s="384" t="s">
        <v>588</v>
      </c>
      <c r="B1" s="385"/>
      <c r="C1" s="385"/>
      <c r="D1" s="385"/>
      <c r="E1" s="385"/>
      <c r="F1" s="386"/>
      <c r="G1" s="386"/>
    </row>
    <row r="2" spans="1:67" ht="25.5" customHeight="1">
      <c r="A2" s="388" t="s">
        <v>589</v>
      </c>
      <c r="B2" s="389"/>
      <c r="C2" s="389"/>
      <c r="D2" s="389"/>
      <c r="E2" s="389"/>
      <c r="F2" s="390"/>
      <c r="G2" s="390"/>
    </row>
    <row r="3" spans="1:67" ht="21" customHeight="1">
      <c r="A3" s="388"/>
      <c r="B3" s="389"/>
      <c r="C3" s="389"/>
      <c r="D3" s="389"/>
      <c r="E3" s="389"/>
      <c r="F3" s="390"/>
      <c r="G3" s="391" t="s">
        <v>2</v>
      </c>
    </row>
    <row r="4" spans="1:67" ht="16.5" customHeight="1">
      <c r="A4" s="392"/>
      <c r="B4" s="1711" t="s">
        <v>562</v>
      </c>
      <c r="C4" s="1712"/>
      <c r="D4" s="1712"/>
      <c r="E4" s="1713"/>
      <c r="F4" s="1714" t="s">
        <v>563</v>
      </c>
      <c r="G4" s="1715"/>
    </row>
    <row r="5" spans="1:67" ht="15" customHeight="1">
      <c r="A5" s="393"/>
      <c r="B5" s="1705" t="s">
        <v>781</v>
      </c>
      <c r="C5" s="1706"/>
      <c r="D5" s="1706"/>
      <c r="E5" s="1707"/>
      <c r="F5" s="1705" t="s">
        <v>781</v>
      </c>
      <c r="G5" s="1707"/>
      <c r="H5" s="394" t="s">
        <v>4</v>
      </c>
    </row>
    <row r="6" spans="1:67" ht="15.75">
      <c r="A6" s="395" t="s">
        <v>3</v>
      </c>
      <c r="B6" s="396"/>
      <c r="C6" s="397"/>
      <c r="D6" s="398" t="s">
        <v>564</v>
      </c>
      <c r="E6" s="399"/>
      <c r="F6" s="400" t="s">
        <v>4</v>
      </c>
      <c r="G6" s="401" t="s">
        <v>4</v>
      </c>
      <c r="H6" s="394"/>
    </row>
    <row r="7" spans="1:67" ht="14.25" customHeight="1">
      <c r="A7" s="402"/>
      <c r="B7" s="403"/>
      <c r="C7" s="404"/>
      <c r="D7" s="405"/>
      <c r="E7" s="406" t="s">
        <v>564</v>
      </c>
      <c r="F7" s="407" t="s">
        <v>565</v>
      </c>
      <c r="G7" s="401" t="s">
        <v>566</v>
      </c>
      <c r="H7" s="408"/>
    </row>
    <row r="8" spans="1:67" ht="14.25" customHeight="1">
      <c r="A8" s="409"/>
      <c r="B8" s="404" t="s">
        <v>567</v>
      </c>
      <c r="C8" s="404"/>
      <c r="D8" s="395" t="s">
        <v>568</v>
      </c>
      <c r="E8" s="410" t="s">
        <v>569</v>
      </c>
      <c r="F8" s="407" t="s">
        <v>570</v>
      </c>
      <c r="G8" s="401" t="s">
        <v>571</v>
      </c>
      <c r="H8" s="408"/>
    </row>
    <row r="9" spans="1:67" ht="14.25" customHeight="1">
      <c r="A9" s="411"/>
      <c r="B9" s="412"/>
      <c r="C9" s="413"/>
      <c r="D9" s="414"/>
      <c r="E9" s="410" t="s">
        <v>572</v>
      </c>
      <c r="F9" s="415" t="s">
        <v>573</v>
      </c>
      <c r="G9" s="416"/>
      <c r="H9" s="417" t="s">
        <v>4</v>
      </c>
    </row>
    <row r="10" spans="1:67" ht="9.9499999999999993" customHeight="1">
      <c r="A10" s="418" t="s">
        <v>439</v>
      </c>
      <c r="B10" s="419">
        <v>2</v>
      </c>
      <c r="C10" s="420"/>
      <c r="D10" s="420">
        <v>3</v>
      </c>
      <c r="E10" s="420">
        <v>4</v>
      </c>
      <c r="F10" s="421">
        <v>5</v>
      </c>
      <c r="G10" s="422">
        <v>6</v>
      </c>
      <c r="H10" s="417" t="s">
        <v>4</v>
      </c>
    </row>
    <row r="11" spans="1:67" ht="12.75" customHeight="1">
      <c r="A11" s="423" t="s">
        <v>4</v>
      </c>
      <c r="B11" s="700" t="s">
        <v>4</v>
      </c>
      <c r="C11" s="700"/>
      <c r="D11" s="701" t="s">
        <v>124</v>
      </c>
      <c r="E11" s="702"/>
      <c r="F11" s="703" t="s">
        <v>4</v>
      </c>
      <c r="G11" s="704" t="s">
        <v>124</v>
      </c>
      <c r="H11" s="417" t="s">
        <v>4</v>
      </c>
    </row>
    <row r="12" spans="1:67" ht="16.5" customHeight="1">
      <c r="A12" s="423" t="s">
        <v>590</v>
      </c>
      <c r="B12" s="762">
        <v>3426470524.1400003</v>
      </c>
      <c r="C12" s="762"/>
      <c r="D12" s="763">
        <v>947469475.19000006</v>
      </c>
      <c r="E12" s="763">
        <v>836307028.94999993</v>
      </c>
      <c r="F12" s="762">
        <v>783242119.87</v>
      </c>
      <c r="G12" s="763">
        <v>164227355.31999999</v>
      </c>
      <c r="H12" s="417" t="s">
        <v>4</v>
      </c>
      <c r="K12" s="1048"/>
    </row>
    <row r="13" spans="1:67" s="424" customFormat="1" ht="21.75" customHeight="1">
      <c r="A13" s="705" t="s">
        <v>234</v>
      </c>
      <c r="B13" s="736">
        <v>3580381.8799999994</v>
      </c>
      <c r="C13" s="736"/>
      <c r="D13" s="764">
        <v>0</v>
      </c>
      <c r="E13" s="764">
        <v>0</v>
      </c>
      <c r="F13" s="765">
        <v>0</v>
      </c>
      <c r="G13" s="737">
        <v>0</v>
      </c>
      <c r="H13" s="417" t="s">
        <v>4</v>
      </c>
      <c r="I13" s="387"/>
      <c r="J13" s="387"/>
      <c r="K13" s="814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  <c r="AC13" s="387"/>
      <c r="AD13" s="387"/>
      <c r="AE13" s="387"/>
      <c r="AF13" s="387"/>
      <c r="AG13" s="387"/>
      <c r="AH13" s="387"/>
      <c r="AI13" s="387"/>
      <c r="AJ13" s="387"/>
      <c r="AK13" s="387"/>
      <c r="AL13" s="387"/>
      <c r="AM13" s="387"/>
      <c r="AN13" s="387"/>
      <c r="AO13" s="387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  <c r="BB13" s="387"/>
      <c r="BC13" s="387"/>
      <c r="BD13" s="387"/>
      <c r="BE13" s="387"/>
      <c r="BF13" s="387"/>
      <c r="BG13" s="387"/>
      <c r="BH13" s="387"/>
      <c r="BI13" s="387"/>
      <c r="BJ13" s="387"/>
      <c r="BK13" s="387"/>
      <c r="BL13" s="387"/>
      <c r="BM13" s="387"/>
      <c r="BN13" s="387"/>
      <c r="BO13" s="387"/>
    </row>
    <row r="14" spans="1:67" s="424" customFormat="1" ht="21.75" customHeight="1">
      <c r="A14" s="705" t="s">
        <v>235</v>
      </c>
      <c r="B14" s="736">
        <v>16185714.640000001</v>
      </c>
      <c r="C14" s="736"/>
      <c r="D14" s="764">
        <v>0</v>
      </c>
      <c r="E14" s="764">
        <v>0</v>
      </c>
      <c r="F14" s="765">
        <v>0</v>
      </c>
      <c r="G14" s="737">
        <v>0</v>
      </c>
      <c r="H14" s="417" t="s">
        <v>4</v>
      </c>
      <c r="I14" s="387"/>
      <c r="J14" s="387"/>
      <c r="K14" s="814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7"/>
      <c r="BO14" s="387"/>
    </row>
    <row r="15" spans="1:67" s="424" customFormat="1" ht="21.75" customHeight="1">
      <c r="A15" s="705" t="s">
        <v>236</v>
      </c>
      <c r="B15" s="736">
        <v>2626278.3800000004</v>
      </c>
      <c r="C15" s="736"/>
      <c r="D15" s="764">
        <v>0</v>
      </c>
      <c r="E15" s="764">
        <v>0</v>
      </c>
      <c r="F15" s="765">
        <v>0</v>
      </c>
      <c r="G15" s="737">
        <v>0</v>
      </c>
      <c r="H15" s="417" t="s">
        <v>4</v>
      </c>
      <c r="I15" s="387"/>
      <c r="J15" s="387"/>
      <c r="K15" s="814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</row>
    <row r="16" spans="1:67" s="424" customFormat="1" ht="21.75" customHeight="1">
      <c r="A16" s="705" t="s">
        <v>237</v>
      </c>
      <c r="B16" s="736">
        <v>36645.910000000003</v>
      </c>
      <c r="C16" s="736"/>
      <c r="D16" s="764">
        <v>0</v>
      </c>
      <c r="E16" s="764">
        <v>0</v>
      </c>
      <c r="F16" s="765">
        <v>0</v>
      </c>
      <c r="G16" s="737">
        <v>0</v>
      </c>
      <c r="H16" s="417" t="s">
        <v>4</v>
      </c>
      <c r="I16" s="387"/>
      <c r="J16" s="387"/>
      <c r="K16" s="814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</row>
    <row r="17" spans="1:74" s="424" customFormat="1" ht="21.75" customHeight="1">
      <c r="A17" s="705" t="s">
        <v>238</v>
      </c>
      <c r="B17" s="736">
        <v>6633119.0799999991</v>
      </c>
      <c r="C17" s="736"/>
      <c r="D17" s="764">
        <v>0</v>
      </c>
      <c r="E17" s="764">
        <v>0</v>
      </c>
      <c r="F17" s="765">
        <v>0</v>
      </c>
      <c r="G17" s="737">
        <v>0</v>
      </c>
      <c r="H17" s="417" t="s">
        <v>4</v>
      </c>
      <c r="I17" s="387"/>
      <c r="J17" s="387"/>
      <c r="K17" s="814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</row>
    <row r="18" spans="1:74" s="424" customFormat="1" ht="21.75" customHeight="1">
      <c r="A18" s="705" t="s">
        <v>239</v>
      </c>
      <c r="B18" s="736">
        <v>75701.180000000008</v>
      </c>
      <c r="C18" s="736"/>
      <c r="D18" s="764">
        <v>0</v>
      </c>
      <c r="E18" s="764">
        <v>0</v>
      </c>
      <c r="F18" s="765">
        <v>0</v>
      </c>
      <c r="G18" s="737">
        <v>0</v>
      </c>
      <c r="H18" s="417" t="s">
        <v>4</v>
      </c>
      <c r="I18" s="387"/>
      <c r="J18" s="387"/>
      <c r="K18" s="814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</row>
    <row r="19" spans="1:74" s="424" customFormat="1" ht="21.75" customHeight="1">
      <c r="A19" s="705" t="s">
        <v>240</v>
      </c>
      <c r="B19" s="736">
        <v>981333.86999999988</v>
      </c>
      <c r="C19" s="736"/>
      <c r="D19" s="764">
        <v>6545.46</v>
      </c>
      <c r="E19" s="764">
        <v>0</v>
      </c>
      <c r="F19" s="765">
        <v>6545.46</v>
      </c>
      <c r="G19" s="737">
        <v>0</v>
      </c>
      <c r="H19" s="417" t="s">
        <v>4</v>
      </c>
      <c r="I19" s="387"/>
      <c r="J19" s="387"/>
      <c r="K19" s="814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7"/>
      <c r="AE19" s="387"/>
      <c r="AF19" s="387"/>
      <c r="AG19" s="387"/>
      <c r="AH19" s="387"/>
      <c r="AI19" s="387"/>
      <c r="AJ19" s="387"/>
      <c r="AK19" s="387"/>
      <c r="AL19" s="387"/>
      <c r="AM19" s="387"/>
      <c r="AN19" s="387"/>
      <c r="AO19" s="387"/>
      <c r="AP19" s="387"/>
      <c r="AQ19" s="387"/>
      <c r="AR19" s="387"/>
      <c r="AS19" s="387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</row>
    <row r="20" spans="1:74" s="424" customFormat="1" ht="21.75" customHeight="1">
      <c r="A20" s="705" t="s">
        <v>241</v>
      </c>
      <c r="B20" s="736">
        <v>1080632.18</v>
      </c>
      <c r="C20" s="736"/>
      <c r="D20" s="764">
        <v>0</v>
      </c>
      <c r="E20" s="764">
        <v>0</v>
      </c>
      <c r="F20" s="765">
        <v>0</v>
      </c>
      <c r="G20" s="737">
        <v>0</v>
      </c>
      <c r="H20" s="417" t="s">
        <v>4</v>
      </c>
      <c r="I20" s="387"/>
      <c r="J20" s="387"/>
      <c r="K20" s="814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387"/>
      <c r="AY20" s="387"/>
      <c r="AZ20" s="387"/>
      <c r="BA20" s="387"/>
      <c r="BB20" s="387"/>
      <c r="BC20" s="387"/>
      <c r="BD20" s="387"/>
      <c r="BE20" s="387"/>
      <c r="BF20" s="387"/>
      <c r="BG20" s="387"/>
      <c r="BH20" s="387"/>
      <c r="BI20" s="387"/>
      <c r="BJ20" s="387"/>
      <c r="BK20" s="387"/>
      <c r="BL20" s="387"/>
      <c r="BM20" s="387"/>
      <c r="BN20" s="387"/>
      <c r="BO20" s="387"/>
    </row>
    <row r="21" spans="1:74" s="424" customFormat="1" ht="21.75" customHeight="1">
      <c r="A21" s="705" t="s">
        <v>591</v>
      </c>
      <c r="B21" s="736">
        <v>75820.350000000006</v>
      </c>
      <c r="C21" s="736"/>
      <c r="D21" s="764">
        <v>0</v>
      </c>
      <c r="E21" s="764">
        <v>0</v>
      </c>
      <c r="F21" s="765">
        <v>0</v>
      </c>
      <c r="G21" s="737">
        <v>0</v>
      </c>
      <c r="H21" s="417" t="s">
        <v>4</v>
      </c>
      <c r="I21" s="387"/>
      <c r="J21" s="387"/>
      <c r="K21" s="814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387"/>
      <c r="AY21" s="387"/>
      <c r="AZ21" s="387"/>
      <c r="BA21" s="387"/>
      <c r="BB21" s="387"/>
      <c r="BC21" s="387"/>
      <c r="BD21" s="387"/>
      <c r="BE21" s="387"/>
      <c r="BF21" s="387"/>
      <c r="BG21" s="387"/>
      <c r="BH21" s="387"/>
      <c r="BI21" s="387"/>
      <c r="BJ21" s="387"/>
      <c r="BK21" s="387"/>
      <c r="BL21" s="387"/>
      <c r="BM21" s="387"/>
      <c r="BN21" s="387"/>
      <c r="BO21" s="387"/>
    </row>
    <row r="22" spans="1:74" s="424" customFormat="1" ht="21.75" customHeight="1">
      <c r="A22" s="705" t="s">
        <v>718</v>
      </c>
      <c r="B22" s="736">
        <v>38375.769999999997</v>
      </c>
      <c r="C22" s="736"/>
      <c r="D22" s="764">
        <v>0</v>
      </c>
      <c r="E22" s="764">
        <v>0</v>
      </c>
      <c r="F22" s="765">
        <v>0</v>
      </c>
      <c r="G22" s="737">
        <v>0</v>
      </c>
      <c r="H22" s="417" t="s">
        <v>4</v>
      </c>
      <c r="I22" s="387"/>
      <c r="J22" s="387"/>
      <c r="K22" s="814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7"/>
      <c r="BB22" s="387"/>
      <c r="BC22" s="387"/>
      <c r="BD22" s="387"/>
      <c r="BE22" s="387"/>
      <c r="BF22" s="387"/>
      <c r="BG22" s="387"/>
      <c r="BH22" s="387"/>
      <c r="BI22" s="387"/>
      <c r="BJ22" s="387"/>
      <c r="BK22" s="387"/>
      <c r="BL22" s="387"/>
      <c r="BM22" s="387"/>
      <c r="BN22" s="387"/>
      <c r="BO22" s="387"/>
    </row>
    <row r="23" spans="1:74" ht="21.75" customHeight="1">
      <c r="A23" s="705" t="s">
        <v>243</v>
      </c>
      <c r="B23" s="736">
        <v>2205001.2800000003</v>
      </c>
      <c r="C23" s="736"/>
      <c r="D23" s="764">
        <v>0</v>
      </c>
      <c r="E23" s="764">
        <v>0</v>
      </c>
      <c r="F23" s="765">
        <v>0</v>
      </c>
      <c r="G23" s="737">
        <v>0</v>
      </c>
      <c r="H23" s="417" t="s">
        <v>4</v>
      </c>
      <c r="K23" s="814"/>
    </row>
    <row r="24" spans="1:74" s="424" customFormat="1" ht="21.75" customHeight="1">
      <c r="A24" s="705" t="s">
        <v>244</v>
      </c>
      <c r="B24" s="736">
        <v>865521.77</v>
      </c>
      <c r="C24" s="736"/>
      <c r="D24" s="764">
        <v>0</v>
      </c>
      <c r="E24" s="764">
        <v>0</v>
      </c>
      <c r="F24" s="765">
        <v>0</v>
      </c>
      <c r="G24" s="737">
        <v>0</v>
      </c>
      <c r="H24" s="417" t="s">
        <v>4</v>
      </c>
      <c r="I24" s="387"/>
      <c r="J24" s="387"/>
      <c r="K24" s="814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V24" s="387"/>
      <c r="AW24" s="387"/>
      <c r="AX24" s="387"/>
      <c r="AY24" s="387"/>
      <c r="AZ24" s="387"/>
      <c r="BA24" s="387"/>
      <c r="BB24" s="387"/>
      <c r="BC24" s="387"/>
      <c r="BD24" s="387"/>
      <c r="BE24" s="387"/>
      <c r="BF24" s="387"/>
      <c r="BG24" s="387"/>
      <c r="BH24" s="387"/>
      <c r="BI24" s="387"/>
      <c r="BJ24" s="387"/>
      <c r="BK24" s="387"/>
      <c r="BL24" s="387"/>
      <c r="BM24" s="387"/>
      <c r="BN24" s="387"/>
      <c r="BO24" s="387"/>
    </row>
    <row r="25" spans="1:74" s="426" customFormat="1" ht="31.5" customHeight="1">
      <c r="A25" s="425" t="s">
        <v>592</v>
      </c>
      <c r="B25" s="736">
        <v>4864624.169999999</v>
      </c>
      <c r="C25" s="735"/>
      <c r="D25" s="764">
        <v>0</v>
      </c>
      <c r="E25" s="764">
        <v>0</v>
      </c>
      <c r="F25" s="766">
        <v>0</v>
      </c>
      <c r="G25" s="737">
        <v>0</v>
      </c>
      <c r="H25" s="417" t="s">
        <v>4</v>
      </c>
      <c r="I25" s="387"/>
      <c r="J25" s="387"/>
      <c r="K25" s="814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387"/>
      <c r="AR25" s="387"/>
      <c r="AS25" s="387"/>
      <c r="AT25" s="387"/>
      <c r="AU25" s="387"/>
      <c r="AV25" s="387"/>
      <c r="AW25" s="387"/>
      <c r="AX25" s="387"/>
      <c r="AY25" s="387"/>
      <c r="AZ25" s="387"/>
      <c r="BA25" s="387"/>
      <c r="BB25" s="387"/>
      <c r="BC25" s="387"/>
      <c r="BD25" s="387"/>
      <c r="BE25" s="387"/>
      <c r="BF25" s="387"/>
      <c r="BG25" s="387"/>
      <c r="BH25" s="387"/>
      <c r="BI25" s="387"/>
      <c r="BJ25" s="387"/>
      <c r="BK25" s="387"/>
      <c r="BL25" s="387"/>
      <c r="BM25" s="387"/>
      <c r="BN25" s="387"/>
      <c r="BO25" s="387"/>
    </row>
    <row r="26" spans="1:74" s="427" customFormat="1" ht="19.5" customHeight="1">
      <c r="A26" s="705" t="s">
        <v>246</v>
      </c>
      <c r="B26" s="736">
        <v>128516.98000000001</v>
      </c>
      <c r="C26" s="736"/>
      <c r="D26" s="764">
        <v>34724.46</v>
      </c>
      <c r="E26" s="764">
        <v>0</v>
      </c>
      <c r="F26" s="765">
        <v>34724.46</v>
      </c>
      <c r="G26" s="737">
        <v>0</v>
      </c>
      <c r="H26" s="417" t="s">
        <v>4</v>
      </c>
      <c r="I26" s="387"/>
      <c r="J26" s="387"/>
      <c r="K26" s="814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  <c r="AL26" s="387"/>
      <c r="AM26" s="387"/>
      <c r="AN26" s="387"/>
      <c r="AO26" s="387"/>
      <c r="AP26" s="387"/>
      <c r="AQ26" s="387"/>
      <c r="AR26" s="387"/>
      <c r="AS26" s="387"/>
      <c r="AT26" s="387"/>
      <c r="AU26" s="387"/>
      <c r="AV26" s="387"/>
      <c r="AW26" s="387"/>
      <c r="AX26" s="387"/>
      <c r="AY26" s="387"/>
      <c r="AZ26" s="387"/>
      <c r="BA26" s="387"/>
      <c r="BB26" s="387"/>
      <c r="BC26" s="387"/>
      <c r="BD26" s="387"/>
      <c r="BE26" s="387"/>
      <c r="BF26" s="387"/>
      <c r="BG26" s="387"/>
      <c r="BH26" s="387"/>
      <c r="BI26" s="387"/>
      <c r="BJ26" s="387"/>
      <c r="BK26" s="387"/>
      <c r="BL26" s="387"/>
      <c r="BM26" s="387"/>
      <c r="BN26" s="387"/>
      <c r="BO26" s="387"/>
    </row>
    <row r="27" spans="1:74" s="427" customFormat="1" ht="21.75" customHeight="1">
      <c r="A27" s="705" t="s">
        <v>247</v>
      </c>
      <c r="B27" s="736">
        <v>144974611.65999991</v>
      </c>
      <c r="C27" s="736"/>
      <c r="D27" s="764">
        <v>3152804.89</v>
      </c>
      <c r="E27" s="764">
        <v>1396.1799999999998</v>
      </c>
      <c r="F27" s="765">
        <v>3149231.6</v>
      </c>
      <c r="G27" s="737">
        <v>3573.29</v>
      </c>
      <c r="H27" s="417" t="s">
        <v>4</v>
      </c>
      <c r="I27" s="706"/>
      <c r="J27" s="387"/>
      <c r="K27" s="814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7"/>
      <c r="AI27" s="387"/>
      <c r="AJ27" s="387"/>
      <c r="AK27" s="387"/>
      <c r="AL27" s="387"/>
      <c r="AM27" s="387"/>
      <c r="AN27" s="387"/>
      <c r="AO27" s="387"/>
      <c r="AP27" s="387"/>
      <c r="AQ27" s="387"/>
      <c r="AR27" s="387"/>
      <c r="AS27" s="387"/>
      <c r="AT27" s="387"/>
      <c r="AU27" s="387"/>
      <c r="AV27" s="387"/>
      <c r="AW27" s="387"/>
      <c r="AX27" s="387"/>
      <c r="AY27" s="387"/>
      <c r="AZ27" s="387"/>
      <c r="BA27" s="387"/>
      <c r="BB27" s="387"/>
      <c r="BC27" s="387"/>
      <c r="BD27" s="387"/>
      <c r="BE27" s="387"/>
      <c r="BF27" s="387"/>
      <c r="BG27" s="387"/>
      <c r="BH27" s="387"/>
      <c r="BI27" s="387"/>
      <c r="BJ27" s="387"/>
      <c r="BK27" s="387"/>
      <c r="BL27" s="387"/>
      <c r="BM27" s="387"/>
      <c r="BN27" s="387"/>
      <c r="BO27" s="387"/>
      <c r="BP27" s="387"/>
      <c r="BQ27" s="387"/>
      <c r="BR27" s="387"/>
      <c r="BS27" s="387"/>
      <c r="BT27" s="387"/>
      <c r="BU27" s="387"/>
      <c r="BV27" s="387"/>
    </row>
    <row r="28" spans="1:74" s="427" customFormat="1" ht="21.75" customHeight="1">
      <c r="A28" s="705" t="s">
        <v>593</v>
      </c>
      <c r="B28" s="736">
        <v>5179588.2900000019</v>
      </c>
      <c r="C28" s="736"/>
      <c r="D28" s="764">
        <v>0</v>
      </c>
      <c r="E28" s="764">
        <v>0</v>
      </c>
      <c r="F28" s="765">
        <v>0</v>
      </c>
      <c r="G28" s="737">
        <v>0</v>
      </c>
      <c r="H28" s="417" t="s">
        <v>4</v>
      </c>
      <c r="I28" s="706"/>
      <c r="J28" s="387"/>
      <c r="K28" s="814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7"/>
      <c r="AI28" s="387"/>
      <c r="AJ28" s="387"/>
      <c r="AK28" s="387"/>
      <c r="AL28" s="387"/>
      <c r="AM28" s="387"/>
      <c r="AN28" s="387"/>
      <c r="AO28" s="387"/>
      <c r="AP28" s="387"/>
      <c r="AQ28" s="387"/>
      <c r="AR28" s="387"/>
      <c r="AS28" s="387"/>
      <c r="AT28" s="387"/>
      <c r="AU28" s="387"/>
      <c r="AV28" s="387"/>
      <c r="AW28" s="387"/>
      <c r="AX28" s="387"/>
      <c r="AY28" s="387"/>
      <c r="AZ28" s="387"/>
      <c r="BA28" s="387"/>
      <c r="BB28" s="387"/>
      <c r="BC28" s="387"/>
      <c r="BD28" s="387"/>
      <c r="BE28" s="387"/>
      <c r="BF28" s="387"/>
      <c r="BG28" s="387"/>
      <c r="BH28" s="387"/>
      <c r="BI28" s="387"/>
      <c r="BJ28" s="387"/>
      <c r="BK28" s="387"/>
      <c r="BL28" s="387"/>
      <c r="BM28" s="387"/>
      <c r="BN28" s="387"/>
      <c r="BO28" s="387"/>
      <c r="BP28" s="387"/>
      <c r="BQ28" s="387"/>
      <c r="BR28" s="387"/>
      <c r="BS28" s="387"/>
      <c r="BT28" s="387"/>
      <c r="BU28" s="387"/>
      <c r="BV28" s="387"/>
    </row>
    <row r="29" spans="1:74" s="427" customFormat="1" ht="21" customHeight="1">
      <c r="A29" s="705" t="s">
        <v>249</v>
      </c>
      <c r="B29" s="736">
        <v>641082.41000000015</v>
      </c>
      <c r="C29" s="736"/>
      <c r="D29" s="764">
        <v>0</v>
      </c>
      <c r="E29" s="764">
        <v>0</v>
      </c>
      <c r="F29" s="765">
        <v>0</v>
      </c>
      <c r="G29" s="737">
        <v>0</v>
      </c>
      <c r="H29" s="417" t="s">
        <v>4</v>
      </c>
      <c r="I29" s="706"/>
      <c r="J29" s="387"/>
      <c r="K29" s="814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  <c r="AK29" s="387"/>
      <c r="AL29" s="387"/>
      <c r="AM29" s="387"/>
      <c r="AN29" s="387"/>
      <c r="AO29" s="387"/>
      <c r="AP29" s="387"/>
      <c r="AQ29" s="387"/>
      <c r="AR29" s="387"/>
      <c r="AS29" s="387"/>
      <c r="AT29" s="387"/>
      <c r="AU29" s="387"/>
      <c r="AV29" s="387"/>
      <c r="AW29" s="387"/>
      <c r="AX29" s="387"/>
      <c r="AY29" s="387"/>
      <c r="AZ29" s="387"/>
      <c r="BA29" s="387"/>
      <c r="BB29" s="387"/>
      <c r="BC29" s="387"/>
      <c r="BD29" s="387"/>
      <c r="BE29" s="387"/>
      <c r="BF29" s="387"/>
      <c r="BG29" s="387"/>
      <c r="BH29" s="387"/>
      <c r="BI29" s="387"/>
      <c r="BJ29" s="387"/>
      <c r="BK29" s="387"/>
      <c r="BL29" s="387"/>
      <c r="BM29" s="387"/>
      <c r="BN29" s="387"/>
      <c r="BO29" s="387"/>
      <c r="BP29" s="387"/>
      <c r="BQ29" s="387"/>
      <c r="BR29" s="387"/>
      <c r="BS29" s="387"/>
      <c r="BT29" s="387"/>
      <c r="BU29" s="387"/>
      <c r="BV29" s="387"/>
    </row>
    <row r="30" spans="1:74" s="424" customFormat="1" ht="31.5" customHeight="1">
      <c r="A30" s="425" t="s">
        <v>594</v>
      </c>
      <c r="B30" s="736">
        <v>2337650.25</v>
      </c>
      <c r="C30" s="735"/>
      <c r="D30" s="764">
        <v>0</v>
      </c>
      <c r="E30" s="764">
        <v>0</v>
      </c>
      <c r="F30" s="765">
        <v>0</v>
      </c>
      <c r="G30" s="737">
        <v>0</v>
      </c>
      <c r="H30" s="417" t="s">
        <v>4</v>
      </c>
      <c r="I30" s="706"/>
      <c r="J30" s="387"/>
      <c r="K30" s="814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387"/>
      <c r="AP30" s="387"/>
      <c r="AQ30" s="387"/>
      <c r="AR30" s="387"/>
      <c r="AS30" s="387"/>
      <c r="AT30" s="387"/>
      <c r="AU30" s="387"/>
      <c r="AV30" s="387"/>
      <c r="AW30" s="387"/>
      <c r="AX30" s="387"/>
      <c r="AY30" s="387"/>
      <c r="AZ30" s="387"/>
      <c r="BA30" s="387"/>
      <c r="BB30" s="387"/>
      <c r="BC30" s="387"/>
      <c r="BD30" s="387"/>
      <c r="BE30" s="387"/>
      <c r="BF30" s="387"/>
      <c r="BG30" s="387"/>
      <c r="BH30" s="387"/>
      <c r="BI30" s="387"/>
      <c r="BJ30" s="387"/>
      <c r="BK30" s="387"/>
      <c r="BL30" s="387"/>
      <c r="BM30" s="387"/>
      <c r="BN30" s="387"/>
      <c r="BO30" s="387"/>
      <c r="BP30" s="387"/>
      <c r="BQ30" s="387"/>
      <c r="BR30" s="387"/>
      <c r="BS30" s="387"/>
      <c r="BT30" s="387"/>
      <c r="BU30" s="387"/>
      <c r="BV30" s="387"/>
    </row>
    <row r="31" spans="1:74" s="424" customFormat="1" ht="21" customHeight="1">
      <c r="A31" s="705" t="s">
        <v>251</v>
      </c>
      <c r="B31" s="736">
        <v>1028017431.2899997</v>
      </c>
      <c r="C31" s="736"/>
      <c r="D31" s="764">
        <v>836538040.61000001</v>
      </c>
      <c r="E31" s="764">
        <v>836298851.28999996</v>
      </c>
      <c r="F31" s="765">
        <v>672314959.51999998</v>
      </c>
      <c r="G31" s="737">
        <v>164223081.09</v>
      </c>
      <c r="H31" s="417" t="s">
        <v>4</v>
      </c>
      <c r="I31" s="706"/>
      <c r="J31" s="387"/>
      <c r="K31" s="814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  <c r="AG31" s="387"/>
      <c r="AH31" s="387"/>
      <c r="AI31" s="387"/>
      <c r="AJ31" s="387"/>
      <c r="AK31" s="387"/>
      <c r="AL31" s="387"/>
      <c r="AM31" s="387"/>
      <c r="AN31" s="387"/>
      <c r="AO31" s="387"/>
      <c r="AP31" s="387"/>
      <c r="AQ31" s="387"/>
      <c r="AR31" s="387"/>
      <c r="AS31" s="387"/>
      <c r="AT31" s="387"/>
      <c r="AU31" s="387"/>
      <c r="AV31" s="387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387"/>
      <c r="BK31" s="387"/>
      <c r="BL31" s="387"/>
      <c r="BM31" s="387"/>
      <c r="BN31" s="387"/>
      <c r="BO31" s="387"/>
      <c r="BP31" s="387"/>
      <c r="BQ31" s="387"/>
      <c r="BR31" s="387"/>
      <c r="BS31" s="387"/>
      <c r="BT31" s="387"/>
      <c r="BU31" s="387"/>
      <c r="BV31" s="387"/>
    </row>
    <row r="32" spans="1:74" s="424" customFormat="1" ht="23.25" customHeight="1">
      <c r="A32" s="705" t="s">
        <v>252</v>
      </c>
      <c r="B32" s="736">
        <v>3354979.3499999982</v>
      </c>
      <c r="C32" s="736"/>
      <c r="D32" s="764">
        <v>0</v>
      </c>
      <c r="E32" s="764">
        <v>0</v>
      </c>
      <c r="F32" s="765">
        <v>0</v>
      </c>
      <c r="G32" s="737">
        <v>0</v>
      </c>
      <c r="H32" s="417" t="s">
        <v>4</v>
      </c>
      <c r="I32" s="706"/>
      <c r="J32" s="387"/>
      <c r="K32" s="814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387"/>
      <c r="AJ32" s="387"/>
      <c r="AK32" s="387"/>
      <c r="AL32" s="387"/>
      <c r="AM32" s="387"/>
      <c r="AN32" s="387"/>
      <c r="AO32" s="387"/>
      <c r="AP32" s="387"/>
      <c r="AQ32" s="387"/>
      <c r="AR32" s="387"/>
      <c r="AS32" s="387"/>
      <c r="AT32" s="387"/>
      <c r="AU32" s="387"/>
      <c r="AV32" s="387"/>
      <c r="AW32" s="387"/>
      <c r="AX32" s="387"/>
      <c r="AY32" s="387"/>
      <c r="AZ32" s="387"/>
      <c r="BA32" s="387"/>
      <c r="BB32" s="387"/>
      <c r="BC32" s="387"/>
      <c r="BD32" s="387"/>
      <c r="BE32" s="387"/>
      <c r="BF32" s="387"/>
      <c r="BG32" s="387"/>
      <c r="BH32" s="387"/>
      <c r="BI32" s="387"/>
      <c r="BJ32" s="387"/>
      <c r="BK32" s="387"/>
      <c r="BL32" s="387"/>
      <c r="BM32" s="387"/>
      <c r="BN32" s="387"/>
      <c r="BO32" s="387"/>
      <c r="BP32" s="387"/>
      <c r="BQ32" s="387"/>
      <c r="BR32" s="387"/>
      <c r="BS32" s="387"/>
      <c r="BT32" s="387"/>
      <c r="BU32" s="387"/>
      <c r="BV32" s="387"/>
    </row>
    <row r="33" spans="1:74" s="424" customFormat="1" ht="21.75" customHeight="1">
      <c r="A33" s="705" t="s">
        <v>253</v>
      </c>
      <c r="B33" s="736">
        <v>22524985.02</v>
      </c>
      <c r="C33" s="736"/>
      <c r="D33" s="764">
        <v>0</v>
      </c>
      <c r="E33" s="764">
        <v>0</v>
      </c>
      <c r="F33" s="765">
        <v>0</v>
      </c>
      <c r="G33" s="737">
        <v>0</v>
      </c>
      <c r="H33" s="417" t="s">
        <v>4</v>
      </c>
      <c r="I33" s="706"/>
      <c r="J33" s="387"/>
      <c r="K33" s="814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387"/>
      <c r="AJ33" s="387"/>
      <c r="AK33" s="387"/>
      <c r="AL33" s="387"/>
      <c r="AM33" s="387"/>
      <c r="AN33" s="387"/>
      <c r="AO33" s="387"/>
      <c r="AP33" s="387"/>
      <c r="AQ33" s="387"/>
      <c r="AR33" s="387"/>
      <c r="AS33" s="387"/>
      <c r="AT33" s="387"/>
      <c r="AU33" s="387"/>
      <c r="AV33" s="387"/>
      <c r="AW33" s="387"/>
      <c r="AX33" s="387"/>
      <c r="AY33" s="387"/>
      <c r="AZ33" s="387"/>
      <c r="BA33" s="387"/>
      <c r="BB33" s="387"/>
      <c r="BC33" s="387"/>
      <c r="BD33" s="387"/>
      <c r="BE33" s="387"/>
      <c r="BF33" s="387"/>
      <c r="BG33" s="387"/>
      <c r="BH33" s="387"/>
      <c r="BI33" s="387"/>
      <c r="BJ33" s="387"/>
      <c r="BK33" s="387"/>
      <c r="BL33" s="387"/>
      <c r="BM33" s="387"/>
      <c r="BN33" s="387"/>
      <c r="BO33" s="387"/>
      <c r="BP33" s="387"/>
      <c r="BQ33" s="387"/>
      <c r="BR33" s="387"/>
      <c r="BS33" s="387"/>
      <c r="BT33" s="387"/>
      <c r="BU33" s="387"/>
      <c r="BV33" s="387"/>
    </row>
    <row r="34" spans="1:74" s="424" customFormat="1" ht="21.95" customHeight="1">
      <c r="A34" s="705" t="s">
        <v>254</v>
      </c>
      <c r="B34" s="736">
        <v>16926923.660000004</v>
      </c>
      <c r="C34" s="736"/>
      <c r="D34" s="764">
        <v>0</v>
      </c>
      <c r="E34" s="764">
        <v>0</v>
      </c>
      <c r="F34" s="765">
        <v>0</v>
      </c>
      <c r="G34" s="737">
        <v>0</v>
      </c>
      <c r="H34" s="417" t="s">
        <v>4</v>
      </c>
      <c r="I34" s="706"/>
      <c r="J34" s="387"/>
      <c r="K34" s="814"/>
      <c r="L34" s="387"/>
      <c r="M34" s="387"/>
      <c r="N34" s="38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  <c r="AQ34" s="387"/>
      <c r="AR34" s="387"/>
      <c r="AS34" s="387"/>
      <c r="AT34" s="387"/>
      <c r="AU34" s="387"/>
      <c r="AV34" s="387"/>
      <c r="AW34" s="387"/>
      <c r="AX34" s="387"/>
      <c r="AY34" s="387"/>
      <c r="AZ34" s="387"/>
      <c r="BA34" s="387"/>
      <c r="BB34" s="387"/>
      <c r="BC34" s="387"/>
      <c r="BD34" s="387"/>
      <c r="BE34" s="387"/>
      <c r="BF34" s="387"/>
      <c r="BG34" s="387"/>
      <c r="BH34" s="387"/>
      <c r="BI34" s="387"/>
      <c r="BJ34" s="387"/>
      <c r="BK34" s="387"/>
      <c r="BL34" s="387"/>
      <c r="BM34" s="387"/>
      <c r="BN34" s="387"/>
      <c r="BO34" s="387"/>
      <c r="BP34" s="387"/>
      <c r="BQ34" s="387"/>
      <c r="BR34" s="387"/>
      <c r="BS34" s="387"/>
      <c r="BT34" s="387"/>
      <c r="BU34" s="387"/>
      <c r="BV34" s="387"/>
    </row>
    <row r="35" spans="1:74" s="424" customFormat="1" ht="21.95" customHeight="1">
      <c r="A35" s="707" t="s">
        <v>255</v>
      </c>
      <c r="B35" s="736">
        <v>852211.21</v>
      </c>
      <c r="C35" s="736"/>
      <c r="D35" s="764">
        <v>0</v>
      </c>
      <c r="E35" s="764">
        <v>0</v>
      </c>
      <c r="F35" s="765">
        <v>0</v>
      </c>
      <c r="G35" s="737">
        <v>0</v>
      </c>
      <c r="H35" s="417" t="s">
        <v>4</v>
      </c>
      <c r="I35" s="706"/>
      <c r="J35" s="387"/>
      <c r="K35" s="814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387"/>
      <c r="AR35" s="387"/>
      <c r="AS35" s="387"/>
      <c r="AT35" s="387"/>
      <c r="AU35" s="387"/>
      <c r="AV35" s="387"/>
      <c r="AW35" s="387"/>
      <c r="AX35" s="387"/>
      <c r="AY35" s="387"/>
      <c r="AZ35" s="387"/>
      <c r="BA35" s="387"/>
      <c r="BB35" s="387"/>
      <c r="BC35" s="387"/>
      <c r="BD35" s="387"/>
      <c r="BE35" s="387"/>
      <c r="BF35" s="387"/>
      <c r="BG35" s="387"/>
      <c r="BH35" s="387"/>
      <c r="BI35" s="387"/>
      <c r="BJ35" s="387"/>
      <c r="BK35" s="387"/>
      <c r="BL35" s="387"/>
      <c r="BM35" s="387"/>
      <c r="BN35" s="387"/>
      <c r="BO35" s="387"/>
      <c r="BP35" s="387"/>
      <c r="BQ35" s="387"/>
      <c r="BR35" s="387"/>
      <c r="BS35" s="387"/>
      <c r="BT35" s="387"/>
      <c r="BU35" s="387"/>
      <c r="BV35" s="387"/>
    </row>
    <row r="36" spans="1:74" s="424" customFormat="1" ht="21.95" customHeight="1">
      <c r="A36" s="705" t="s">
        <v>256</v>
      </c>
      <c r="B36" s="736">
        <v>26733682.84</v>
      </c>
      <c r="C36" s="736"/>
      <c r="D36" s="764">
        <v>0</v>
      </c>
      <c r="E36" s="764">
        <v>0</v>
      </c>
      <c r="F36" s="765">
        <v>0</v>
      </c>
      <c r="G36" s="737">
        <v>0</v>
      </c>
      <c r="H36" s="417" t="s">
        <v>4</v>
      </c>
      <c r="I36" s="706"/>
      <c r="J36" s="387"/>
      <c r="K36" s="814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7"/>
      <c r="AK36" s="387"/>
      <c r="AL36" s="387"/>
      <c r="AM36" s="387"/>
      <c r="AN36" s="387"/>
      <c r="AO36" s="387"/>
      <c r="AP36" s="387"/>
      <c r="AQ36" s="387"/>
      <c r="AR36" s="387"/>
      <c r="AS36" s="387"/>
      <c r="AT36" s="387"/>
      <c r="AU36" s="387"/>
      <c r="AV36" s="387"/>
      <c r="AW36" s="387"/>
      <c r="AX36" s="387"/>
      <c r="AY36" s="387"/>
      <c r="AZ36" s="387"/>
      <c r="BA36" s="387"/>
      <c r="BB36" s="387"/>
      <c r="BC36" s="387"/>
      <c r="BD36" s="387"/>
      <c r="BE36" s="387"/>
      <c r="BF36" s="387"/>
      <c r="BG36" s="387"/>
      <c r="BH36" s="387"/>
      <c r="BI36" s="387"/>
      <c r="BJ36" s="387"/>
      <c r="BK36" s="387"/>
      <c r="BL36" s="387"/>
      <c r="BM36" s="387"/>
      <c r="BN36" s="387"/>
      <c r="BO36" s="387"/>
      <c r="BP36" s="387"/>
      <c r="BQ36" s="387"/>
      <c r="BR36" s="387"/>
      <c r="BS36" s="387"/>
      <c r="BT36" s="387"/>
      <c r="BU36" s="387"/>
      <c r="BV36" s="387"/>
    </row>
    <row r="37" spans="1:74" s="424" customFormat="1" ht="21.95" customHeight="1">
      <c r="A37" s="705" t="s">
        <v>257</v>
      </c>
      <c r="B37" s="736">
        <v>3065569.79</v>
      </c>
      <c r="C37" s="736"/>
      <c r="D37" s="764">
        <v>0</v>
      </c>
      <c r="E37" s="764">
        <v>0</v>
      </c>
      <c r="F37" s="765">
        <v>0</v>
      </c>
      <c r="G37" s="737">
        <v>0</v>
      </c>
      <c r="H37" s="417" t="s">
        <v>4</v>
      </c>
      <c r="I37" s="706"/>
      <c r="J37" s="387"/>
      <c r="K37" s="814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7"/>
      <c r="AI37" s="387"/>
      <c r="AJ37" s="387"/>
      <c r="AK37" s="387"/>
      <c r="AL37" s="387"/>
      <c r="AM37" s="387"/>
      <c r="AN37" s="387"/>
      <c r="AO37" s="387"/>
      <c r="AP37" s="387"/>
      <c r="AQ37" s="387"/>
      <c r="AR37" s="387"/>
      <c r="AS37" s="387"/>
      <c r="AT37" s="387"/>
      <c r="AU37" s="387"/>
      <c r="AV37" s="387"/>
      <c r="AW37" s="387"/>
      <c r="AX37" s="387"/>
      <c r="AY37" s="387"/>
      <c r="AZ37" s="387"/>
      <c r="BA37" s="387"/>
      <c r="BB37" s="387"/>
      <c r="BC37" s="387"/>
      <c r="BD37" s="387"/>
      <c r="BE37" s="387"/>
      <c r="BF37" s="387"/>
      <c r="BG37" s="387"/>
      <c r="BH37" s="387"/>
      <c r="BI37" s="387"/>
      <c r="BJ37" s="387"/>
      <c r="BK37" s="387"/>
      <c r="BL37" s="387"/>
      <c r="BM37" s="387"/>
      <c r="BN37" s="387"/>
      <c r="BO37" s="387"/>
      <c r="BP37" s="387"/>
      <c r="BQ37" s="387"/>
      <c r="BR37" s="387"/>
      <c r="BS37" s="387"/>
      <c r="BT37" s="387"/>
      <c r="BU37" s="387"/>
      <c r="BV37" s="387"/>
    </row>
    <row r="38" spans="1:74" s="424" customFormat="1" ht="21.95" customHeight="1">
      <c r="A38" s="705" t="s">
        <v>258</v>
      </c>
      <c r="B38" s="736">
        <v>37788.899999999994</v>
      </c>
      <c r="C38" s="736"/>
      <c r="D38" s="764">
        <v>0</v>
      </c>
      <c r="E38" s="764">
        <v>0</v>
      </c>
      <c r="F38" s="765">
        <v>0</v>
      </c>
      <c r="G38" s="737">
        <v>0</v>
      </c>
      <c r="H38" s="417" t="s">
        <v>4</v>
      </c>
      <c r="I38" s="706"/>
      <c r="J38" s="387"/>
      <c r="K38" s="814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87"/>
      <c r="AO38" s="387"/>
      <c r="AP38" s="387"/>
      <c r="AQ38" s="387"/>
      <c r="AR38" s="387"/>
      <c r="AS38" s="387"/>
      <c r="AT38" s="387"/>
      <c r="AU38" s="387"/>
      <c r="AV38" s="387"/>
      <c r="AW38" s="387"/>
      <c r="AX38" s="387"/>
      <c r="AY38" s="387"/>
      <c r="AZ38" s="387"/>
      <c r="BA38" s="387"/>
      <c r="BB38" s="387"/>
      <c r="BC38" s="387"/>
      <c r="BD38" s="387"/>
      <c r="BE38" s="387"/>
      <c r="BF38" s="387"/>
      <c r="BG38" s="387"/>
      <c r="BH38" s="387"/>
      <c r="BI38" s="387"/>
      <c r="BJ38" s="387"/>
      <c r="BK38" s="387"/>
      <c r="BL38" s="387"/>
      <c r="BM38" s="387"/>
      <c r="BN38" s="387"/>
      <c r="BO38" s="387"/>
      <c r="BP38" s="387"/>
      <c r="BQ38" s="387"/>
      <c r="BR38" s="387"/>
      <c r="BS38" s="387"/>
      <c r="BT38" s="387"/>
      <c r="BU38" s="387"/>
      <c r="BV38" s="387"/>
    </row>
    <row r="39" spans="1:74" s="424" customFormat="1" ht="21.95" customHeight="1">
      <c r="A39" s="705" t="s">
        <v>259</v>
      </c>
      <c r="B39" s="736">
        <v>3987609.8799999994</v>
      </c>
      <c r="C39" s="736"/>
      <c r="D39" s="764">
        <v>0</v>
      </c>
      <c r="E39" s="764">
        <v>0</v>
      </c>
      <c r="F39" s="765">
        <v>0</v>
      </c>
      <c r="G39" s="737">
        <v>0</v>
      </c>
      <c r="H39" s="417" t="s">
        <v>4</v>
      </c>
      <c r="I39" s="706"/>
      <c r="J39" s="387"/>
      <c r="K39" s="814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7"/>
      <c r="AI39" s="387"/>
      <c r="AJ39" s="387"/>
      <c r="AK39" s="387"/>
      <c r="AL39" s="387"/>
      <c r="AM39" s="387"/>
      <c r="AN39" s="387"/>
      <c r="AO39" s="387"/>
      <c r="AP39" s="387"/>
      <c r="AQ39" s="387"/>
      <c r="AR39" s="387"/>
      <c r="AS39" s="387"/>
      <c r="AT39" s="387"/>
      <c r="AU39" s="387"/>
      <c r="AV39" s="387"/>
      <c r="AW39" s="387"/>
      <c r="AX39" s="387"/>
      <c r="AY39" s="387"/>
      <c r="AZ39" s="387"/>
      <c r="BA39" s="387"/>
      <c r="BB39" s="387"/>
      <c r="BC39" s="387"/>
      <c r="BD39" s="387"/>
      <c r="BE39" s="387"/>
      <c r="BF39" s="387"/>
      <c r="BG39" s="387"/>
      <c r="BH39" s="387"/>
      <c r="BI39" s="387"/>
      <c r="BJ39" s="387"/>
      <c r="BK39" s="387"/>
      <c r="BL39" s="387"/>
      <c r="BM39" s="387"/>
      <c r="BN39" s="387"/>
      <c r="BO39" s="387"/>
      <c r="BP39" s="387"/>
      <c r="BQ39" s="387"/>
      <c r="BR39" s="387"/>
      <c r="BS39" s="387"/>
      <c r="BT39" s="387"/>
      <c r="BU39" s="387"/>
      <c r="BV39" s="387"/>
    </row>
    <row r="40" spans="1:74" s="424" customFormat="1" ht="21.95" customHeight="1">
      <c r="A40" s="705" t="s">
        <v>715</v>
      </c>
      <c r="B40" s="736">
        <v>432186.77999999997</v>
      </c>
      <c r="C40" s="736"/>
      <c r="D40" s="764">
        <v>0</v>
      </c>
      <c r="E40" s="764">
        <v>0</v>
      </c>
      <c r="F40" s="765">
        <v>0</v>
      </c>
      <c r="G40" s="737">
        <v>0</v>
      </c>
      <c r="H40" s="417" t="s">
        <v>4</v>
      </c>
      <c r="I40" s="706"/>
      <c r="J40" s="387"/>
      <c r="K40" s="814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  <c r="AO40" s="387"/>
      <c r="AP40" s="387"/>
      <c r="AQ40" s="387"/>
      <c r="AR40" s="387"/>
      <c r="AS40" s="387"/>
      <c r="AT40" s="387"/>
      <c r="AU40" s="387"/>
      <c r="AV40" s="387"/>
      <c r="AW40" s="387"/>
      <c r="AX40" s="387"/>
      <c r="AY40" s="387"/>
      <c r="AZ40" s="387"/>
      <c r="BA40" s="387"/>
      <c r="BB40" s="387"/>
      <c r="BC40" s="387"/>
      <c r="BD40" s="387"/>
      <c r="BE40" s="387"/>
      <c r="BF40" s="387"/>
      <c r="BG40" s="387"/>
      <c r="BH40" s="387"/>
      <c r="BI40" s="387"/>
      <c r="BJ40" s="387"/>
      <c r="BK40" s="387"/>
      <c r="BL40" s="387"/>
      <c r="BM40" s="387"/>
      <c r="BN40" s="387"/>
      <c r="BO40" s="387"/>
      <c r="BP40" s="387"/>
      <c r="BQ40" s="387"/>
      <c r="BR40" s="387"/>
      <c r="BS40" s="387"/>
      <c r="BT40" s="387"/>
      <c r="BU40" s="387"/>
      <c r="BV40" s="387"/>
    </row>
    <row r="41" spans="1:74" s="424" customFormat="1" ht="21.95" customHeight="1">
      <c r="A41" s="705" t="s">
        <v>260</v>
      </c>
      <c r="B41" s="736">
        <v>879833297.36000013</v>
      </c>
      <c r="C41" s="736"/>
      <c r="D41" s="764">
        <v>0</v>
      </c>
      <c r="E41" s="764">
        <v>0</v>
      </c>
      <c r="F41" s="765">
        <v>0</v>
      </c>
      <c r="G41" s="737">
        <v>0</v>
      </c>
      <c r="H41" s="417" t="s">
        <v>4</v>
      </c>
      <c r="I41" s="706"/>
      <c r="J41" s="387"/>
      <c r="K41" s="814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7"/>
      <c r="AK41" s="387"/>
      <c r="AL41" s="387"/>
      <c r="AM41" s="387"/>
      <c r="AN41" s="387"/>
      <c r="AO41" s="387"/>
      <c r="AP41" s="387"/>
      <c r="AQ41" s="387"/>
      <c r="AR41" s="387"/>
      <c r="AS41" s="387"/>
      <c r="AT41" s="387"/>
      <c r="AU41" s="387"/>
      <c r="AV41" s="387"/>
      <c r="AW41" s="387"/>
      <c r="AX41" s="387"/>
      <c r="AY41" s="387"/>
      <c r="AZ41" s="387"/>
      <c r="BA41" s="387"/>
      <c r="BB41" s="387"/>
      <c r="BC41" s="387"/>
      <c r="BD41" s="387"/>
      <c r="BE41" s="387"/>
      <c r="BF41" s="387"/>
      <c r="BG41" s="387"/>
      <c r="BH41" s="387"/>
      <c r="BI41" s="387"/>
      <c r="BJ41" s="387"/>
      <c r="BK41" s="387"/>
      <c r="BL41" s="387"/>
      <c r="BM41" s="387"/>
      <c r="BN41" s="387"/>
      <c r="BO41" s="387"/>
      <c r="BP41" s="387"/>
      <c r="BQ41" s="387"/>
      <c r="BR41" s="387"/>
      <c r="BS41" s="387"/>
      <c r="BT41" s="387"/>
      <c r="BU41" s="387"/>
      <c r="BV41" s="387"/>
    </row>
    <row r="42" spans="1:74" s="424" customFormat="1" ht="21.95" customHeight="1">
      <c r="A42" s="705" t="s">
        <v>261</v>
      </c>
      <c r="B42" s="736">
        <v>5093431.07</v>
      </c>
      <c r="C42" s="736"/>
      <c r="D42" s="764">
        <v>0</v>
      </c>
      <c r="E42" s="764">
        <v>0</v>
      </c>
      <c r="F42" s="765">
        <v>0</v>
      </c>
      <c r="G42" s="737">
        <v>0</v>
      </c>
      <c r="H42" s="417" t="s">
        <v>4</v>
      </c>
      <c r="I42" s="706"/>
      <c r="J42" s="387"/>
      <c r="K42" s="814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7"/>
      <c r="AL42" s="387"/>
      <c r="AM42" s="387"/>
      <c r="AN42" s="387"/>
      <c r="AO42" s="387"/>
      <c r="AP42" s="387"/>
      <c r="AQ42" s="387"/>
      <c r="AR42" s="387"/>
      <c r="AS42" s="387"/>
      <c r="AT42" s="387"/>
      <c r="AU42" s="387"/>
      <c r="AV42" s="387"/>
      <c r="AW42" s="387"/>
      <c r="AX42" s="387"/>
      <c r="AY42" s="387"/>
      <c r="AZ42" s="387"/>
      <c r="BA42" s="387"/>
      <c r="BB42" s="387"/>
      <c r="BC42" s="387"/>
      <c r="BD42" s="387"/>
      <c r="BE42" s="387"/>
      <c r="BF42" s="387"/>
      <c r="BG42" s="387"/>
      <c r="BH42" s="387"/>
      <c r="BI42" s="387"/>
      <c r="BJ42" s="387"/>
      <c r="BK42" s="387"/>
      <c r="BL42" s="387"/>
      <c r="BM42" s="387"/>
      <c r="BN42" s="387"/>
      <c r="BO42" s="387"/>
      <c r="BP42" s="387"/>
      <c r="BQ42" s="387"/>
      <c r="BR42" s="387"/>
      <c r="BS42" s="387"/>
      <c r="BT42" s="387"/>
      <c r="BU42" s="387"/>
      <c r="BV42" s="387"/>
    </row>
    <row r="43" spans="1:74" s="424" customFormat="1" ht="21.95" customHeight="1">
      <c r="A43" s="705" t="s">
        <v>262</v>
      </c>
      <c r="B43" s="736">
        <v>1849968.8699999999</v>
      </c>
      <c r="C43" s="736"/>
      <c r="D43" s="764">
        <v>0</v>
      </c>
      <c r="E43" s="764">
        <v>0</v>
      </c>
      <c r="F43" s="765">
        <v>0</v>
      </c>
      <c r="G43" s="737">
        <v>0</v>
      </c>
      <c r="H43" s="417" t="s">
        <v>4</v>
      </c>
      <c r="I43" s="706"/>
      <c r="J43" s="387"/>
      <c r="K43" s="814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387"/>
      <c r="AJ43" s="387"/>
      <c r="AK43" s="387"/>
      <c r="AL43" s="387"/>
      <c r="AM43" s="387"/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87"/>
      <c r="BB43" s="387"/>
      <c r="BC43" s="387"/>
      <c r="BD43" s="387"/>
      <c r="BE43" s="387"/>
      <c r="BF43" s="387"/>
      <c r="BG43" s="387"/>
      <c r="BH43" s="387"/>
      <c r="BI43" s="387"/>
      <c r="BJ43" s="387"/>
      <c r="BK43" s="387"/>
      <c r="BL43" s="387"/>
      <c r="BM43" s="387"/>
      <c r="BN43" s="387"/>
      <c r="BO43" s="387"/>
      <c r="BP43" s="387"/>
      <c r="BQ43" s="387"/>
      <c r="BR43" s="387"/>
      <c r="BS43" s="387"/>
      <c r="BT43" s="387"/>
      <c r="BU43" s="387"/>
      <c r="BV43" s="387"/>
    </row>
    <row r="44" spans="1:74" s="424" customFormat="1" ht="21.95" customHeight="1">
      <c r="A44" s="705" t="s">
        <v>263</v>
      </c>
      <c r="B44" s="736">
        <v>8902221.0799999982</v>
      </c>
      <c r="C44" s="736"/>
      <c r="D44" s="764">
        <v>3543.09</v>
      </c>
      <c r="E44" s="764">
        <v>0</v>
      </c>
      <c r="F44" s="765">
        <v>3543.09</v>
      </c>
      <c r="G44" s="737">
        <v>0</v>
      </c>
      <c r="H44" s="417" t="s">
        <v>4</v>
      </c>
      <c r="I44" s="706"/>
      <c r="J44" s="387"/>
      <c r="K44" s="814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7"/>
      <c r="AP44" s="387"/>
      <c r="AQ44" s="387"/>
      <c r="AR44" s="387"/>
      <c r="AS44" s="387"/>
      <c r="AT44" s="387"/>
      <c r="AU44" s="387"/>
      <c r="AV44" s="387"/>
      <c r="AW44" s="387"/>
      <c r="AX44" s="387"/>
      <c r="AY44" s="387"/>
      <c r="AZ44" s="387"/>
      <c r="BA44" s="387"/>
      <c r="BB44" s="387"/>
      <c r="BC44" s="387"/>
      <c r="BD44" s="387"/>
      <c r="BE44" s="387"/>
      <c r="BF44" s="387"/>
      <c r="BG44" s="387"/>
      <c r="BH44" s="387"/>
      <c r="BI44" s="387"/>
      <c r="BJ44" s="387"/>
      <c r="BK44" s="387"/>
      <c r="BL44" s="387"/>
      <c r="BM44" s="387"/>
      <c r="BN44" s="387"/>
      <c r="BO44" s="387"/>
      <c r="BP44" s="387"/>
      <c r="BQ44" s="387"/>
      <c r="BR44" s="387"/>
      <c r="BS44" s="387"/>
      <c r="BT44" s="387"/>
      <c r="BU44" s="387"/>
      <c r="BV44" s="387"/>
    </row>
    <row r="45" spans="1:74" s="424" customFormat="1" ht="21.95" customHeight="1">
      <c r="A45" s="705" t="s">
        <v>264</v>
      </c>
      <c r="B45" s="736">
        <v>356907.39999999991</v>
      </c>
      <c r="C45" s="736"/>
      <c r="D45" s="764">
        <v>597</v>
      </c>
      <c r="E45" s="764">
        <v>0</v>
      </c>
      <c r="F45" s="765">
        <v>597</v>
      </c>
      <c r="G45" s="737">
        <v>0</v>
      </c>
      <c r="H45" s="417" t="s">
        <v>4</v>
      </c>
      <c r="I45" s="706"/>
      <c r="J45" s="387"/>
      <c r="K45" s="814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387"/>
      <c r="AJ45" s="387"/>
      <c r="AK45" s="387"/>
      <c r="AL45" s="387"/>
      <c r="AM45" s="387"/>
      <c r="AN45" s="387"/>
      <c r="AO45" s="387"/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</row>
    <row r="46" spans="1:74" s="424" customFormat="1" ht="21.95" customHeight="1">
      <c r="A46" s="705" t="s">
        <v>265</v>
      </c>
      <c r="B46" s="736">
        <v>4943521.1699999971</v>
      </c>
      <c r="C46" s="736"/>
      <c r="D46" s="764">
        <v>0</v>
      </c>
      <c r="E46" s="764">
        <v>0</v>
      </c>
      <c r="F46" s="765">
        <v>0</v>
      </c>
      <c r="G46" s="737">
        <v>0</v>
      </c>
      <c r="H46" s="417" t="s">
        <v>4</v>
      </c>
      <c r="I46" s="706"/>
      <c r="J46" s="387"/>
      <c r="K46" s="814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387"/>
      <c r="AJ46" s="387"/>
      <c r="AK46" s="387"/>
      <c r="AL46" s="387"/>
      <c r="AM46" s="387"/>
      <c r="AN46" s="387"/>
      <c r="AO46" s="387"/>
      <c r="AP46" s="387"/>
      <c r="AQ46" s="387"/>
      <c r="AR46" s="387"/>
      <c r="AS46" s="387"/>
      <c r="AT46" s="387"/>
      <c r="AU46" s="387"/>
      <c r="AV46" s="387"/>
      <c r="AW46" s="387"/>
      <c r="AX46" s="387"/>
      <c r="AY46" s="387"/>
      <c r="AZ46" s="387"/>
      <c r="BA46" s="387"/>
      <c r="BB46" s="387"/>
      <c r="BC46" s="387"/>
      <c r="BD46" s="387"/>
      <c r="BE46" s="387"/>
      <c r="BF46" s="387"/>
      <c r="BG46" s="387"/>
      <c r="BH46" s="387"/>
      <c r="BI46" s="387"/>
      <c r="BJ46" s="387"/>
      <c r="BK46" s="387"/>
      <c r="BL46" s="387"/>
      <c r="BM46" s="387"/>
      <c r="BN46" s="387"/>
      <c r="BO46" s="387"/>
      <c r="BP46" s="387"/>
      <c r="BQ46" s="387"/>
      <c r="BR46" s="387"/>
      <c r="BS46" s="387"/>
      <c r="BT46" s="387"/>
      <c r="BU46" s="387"/>
      <c r="BV46" s="387"/>
    </row>
    <row r="47" spans="1:74" s="424" customFormat="1" ht="21.95" customHeight="1">
      <c r="A47" s="705" t="s">
        <v>266</v>
      </c>
      <c r="B47" s="736">
        <v>1034028.6900000001</v>
      </c>
      <c r="C47" s="736"/>
      <c r="D47" s="764">
        <v>0</v>
      </c>
      <c r="E47" s="764">
        <v>0</v>
      </c>
      <c r="F47" s="765">
        <v>0</v>
      </c>
      <c r="G47" s="737">
        <v>0</v>
      </c>
      <c r="H47" s="417" t="s">
        <v>4</v>
      </c>
      <c r="I47" s="706"/>
      <c r="J47" s="387"/>
      <c r="K47" s="814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7"/>
      <c r="AK47" s="387"/>
      <c r="AL47" s="387"/>
      <c r="AM47" s="387"/>
      <c r="AN47" s="387"/>
      <c r="AO47" s="387"/>
      <c r="AP47" s="387"/>
      <c r="AQ47" s="387"/>
      <c r="AR47" s="387"/>
      <c r="AS47" s="387"/>
      <c r="AT47" s="387"/>
      <c r="AU47" s="387"/>
      <c r="AV47" s="387"/>
      <c r="AW47" s="387"/>
      <c r="AX47" s="387"/>
      <c r="AY47" s="387"/>
      <c r="AZ47" s="387"/>
      <c r="BA47" s="387"/>
      <c r="BB47" s="387"/>
      <c r="BC47" s="387"/>
      <c r="BD47" s="387"/>
      <c r="BE47" s="387"/>
      <c r="BF47" s="387"/>
      <c r="BG47" s="387"/>
      <c r="BH47" s="387"/>
      <c r="BI47" s="387"/>
      <c r="BJ47" s="387"/>
      <c r="BK47" s="387"/>
      <c r="BL47" s="387"/>
      <c r="BM47" s="387"/>
      <c r="BN47" s="387"/>
      <c r="BO47" s="387"/>
      <c r="BP47" s="387"/>
      <c r="BQ47" s="387"/>
      <c r="BR47" s="387"/>
      <c r="BS47" s="387"/>
      <c r="BT47" s="387"/>
      <c r="BU47" s="387"/>
      <c r="BV47" s="387"/>
    </row>
    <row r="48" spans="1:74" s="424" customFormat="1" ht="21.95" customHeight="1">
      <c r="A48" s="705" t="s">
        <v>267</v>
      </c>
      <c r="B48" s="736">
        <v>83992485.249999985</v>
      </c>
      <c r="C48" s="736"/>
      <c r="D48" s="764">
        <v>0</v>
      </c>
      <c r="E48" s="764">
        <v>0</v>
      </c>
      <c r="F48" s="765">
        <v>0</v>
      </c>
      <c r="G48" s="737">
        <v>0</v>
      </c>
      <c r="H48" s="417" t="s">
        <v>4</v>
      </c>
      <c r="I48" s="706"/>
      <c r="J48" s="387"/>
      <c r="K48" s="814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  <c r="AP48" s="387"/>
      <c r="AQ48" s="387"/>
      <c r="AR48" s="387"/>
      <c r="AS48" s="387"/>
      <c r="AT48" s="387"/>
      <c r="AU48" s="387"/>
      <c r="AV48" s="387"/>
      <c r="AW48" s="387"/>
      <c r="AX48" s="387"/>
      <c r="AY48" s="387"/>
      <c r="AZ48" s="387"/>
      <c r="BA48" s="387"/>
      <c r="BB48" s="387"/>
      <c r="BC48" s="387"/>
      <c r="BD48" s="387"/>
      <c r="BE48" s="387"/>
      <c r="BF48" s="387"/>
      <c r="BG48" s="387"/>
      <c r="BH48" s="387"/>
      <c r="BI48" s="387"/>
      <c r="BJ48" s="387"/>
      <c r="BK48" s="387"/>
      <c r="BL48" s="387"/>
      <c r="BM48" s="387"/>
      <c r="BN48" s="387"/>
      <c r="BO48" s="387"/>
      <c r="BP48" s="387"/>
      <c r="BQ48" s="387"/>
      <c r="BR48" s="387"/>
      <c r="BS48" s="387"/>
      <c r="BT48" s="387"/>
      <c r="BU48" s="387"/>
      <c r="BV48" s="387"/>
    </row>
    <row r="49" spans="1:74" s="424" customFormat="1" ht="21.95" customHeight="1">
      <c r="A49" s="705" t="s">
        <v>268</v>
      </c>
      <c r="B49" s="736">
        <v>158957948.20000011</v>
      </c>
      <c r="C49" s="736"/>
      <c r="D49" s="764">
        <v>5904.34</v>
      </c>
      <c r="E49" s="764">
        <v>697</v>
      </c>
      <c r="F49" s="765">
        <v>5904.34</v>
      </c>
      <c r="G49" s="737">
        <v>0</v>
      </c>
      <c r="H49" s="417" t="s">
        <v>4</v>
      </c>
      <c r="I49" s="706"/>
      <c r="J49" s="387"/>
      <c r="K49" s="814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387"/>
      <c r="AJ49" s="387"/>
      <c r="AK49" s="387"/>
      <c r="AL49" s="387"/>
      <c r="AM49" s="387"/>
      <c r="AN49" s="387"/>
      <c r="AO49" s="387"/>
      <c r="AP49" s="387"/>
      <c r="AQ49" s="387"/>
      <c r="AR49" s="387"/>
      <c r="AS49" s="387"/>
      <c r="AT49" s="387"/>
      <c r="AU49" s="387"/>
      <c r="AV49" s="387"/>
      <c r="AW49" s="387"/>
      <c r="AX49" s="387"/>
      <c r="AY49" s="387"/>
      <c r="AZ49" s="387"/>
      <c r="BA49" s="387"/>
      <c r="BB49" s="387"/>
      <c r="BC49" s="387"/>
      <c r="BD49" s="387"/>
      <c r="BE49" s="387"/>
      <c r="BF49" s="387"/>
      <c r="BG49" s="387"/>
      <c r="BH49" s="387"/>
      <c r="BI49" s="387"/>
      <c r="BJ49" s="387"/>
      <c r="BK49" s="387"/>
      <c r="BL49" s="387"/>
      <c r="BM49" s="387"/>
      <c r="BN49" s="387"/>
      <c r="BO49" s="387"/>
      <c r="BP49" s="387"/>
      <c r="BQ49" s="387"/>
      <c r="BR49" s="387"/>
      <c r="BS49" s="387"/>
      <c r="BT49" s="387"/>
      <c r="BU49" s="387"/>
      <c r="BV49" s="387"/>
    </row>
    <row r="50" spans="1:74" s="424" customFormat="1" ht="21.95" customHeight="1">
      <c r="A50" s="705" t="s">
        <v>269</v>
      </c>
      <c r="B50" s="736">
        <v>116533.57999999999</v>
      </c>
      <c r="C50" s="736"/>
      <c r="D50" s="764">
        <v>0</v>
      </c>
      <c r="E50" s="764">
        <v>0</v>
      </c>
      <c r="F50" s="765">
        <v>0</v>
      </c>
      <c r="G50" s="737">
        <v>0</v>
      </c>
      <c r="H50" s="417" t="s">
        <v>4</v>
      </c>
      <c r="I50" s="706"/>
      <c r="J50" s="387"/>
      <c r="K50" s="814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87"/>
      <c r="AO50" s="387"/>
      <c r="AP50" s="387"/>
      <c r="AQ50" s="387"/>
      <c r="AR50" s="387"/>
      <c r="AS50" s="387"/>
      <c r="AT50" s="387"/>
      <c r="AU50" s="387"/>
      <c r="AV50" s="387"/>
      <c r="AW50" s="387"/>
      <c r="AX50" s="387"/>
      <c r="AY50" s="387"/>
      <c r="AZ50" s="387"/>
      <c r="BA50" s="387"/>
      <c r="BB50" s="387"/>
      <c r="BC50" s="387"/>
      <c r="BD50" s="387"/>
      <c r="BE50" s="387"/>
      <c r="BF50" s="387"/>
      <c r="BG50" s="387"/>
      <c r="BH50" s="387"/>
      <c r="BI50" s="387"/>
      <c r="BJ50" s="387"/>
      <c r="BK50" s="387"/>
      <c r="BL50" s="387"/>
      <c r="BM50" s="387"/>
      <c r="BN50" s="387"/>
      <c r="BO50" s="387"/>
      <c r="BP50" s="387"/>
      <c r="BQ50" s="387"/>
      <c r="BR50" s="387"/>
      <c r="BS50" s="387"/>
      <c r="BT50" s="387"/>
      <c r="BU50" s="387"/>
      <c r="BV50" s="387"/>
    </row>
    <row r="51" spans="1:74" s="424" customFormat="1" ht="21.95" customHeight="1">
      <c r="A51" s="705" t="s">
        <v>270</v>
      </c>
      <c r="B51" s="736">
        <v>6958355.2699999996</v>
      </c>
      <c r="C51" s="736"/>
      <c r="D51" s="764">
        <v>0</v>
      </c>
      <c r="E51" s="764">
        <v>0</v>
      </c>
      <c r="F51" s="765">
        <v>0</v>
      </c>
      <c r="G51" s="737">
        <v>0</v>
      </c>
      <c r="H51" s="417" t="s">
        <v>4</v>
      </c>
      <c r="I51" s="706"/>
      <c r="J51" s="387"/>
      <c r="K51" s="814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7"/>
      <c r="AL51" s="387"/>
      <c r="AM51" s="387"/>
      <c r="AN51" s="387"/>
      <c r="AO51" s="387"/>
      <c r="AP51" s="387"/>
      <c r="AQ51" s="387"/>
      <c r="AR51" s="387"/>
      <c r="AS51" s="387"/>
      <c r="AT51" s="387"/>
      <c r="AU51" s="387"/>
      <c r="AV51" s="387"/>
      <c r="AW51" s="387"/>
      <c r="AX51" s="387"/>
      <c r="AY51" s="387"/>
      <c r="AZ51" s="387"/>
      <c r="BA51" s="387"/>
      <c r="BB51" s="387"/>
      <c r="BC51" s="387"/>
      <c r="BD51" s="387"/>
      <c r="BE51" s="387"/>
      <c r="BF51" s="387"/>
      <c r="BG51" s="387"/>
      <c r="BH51" s="387"/>
      <c r="BI51" s="387"/>
      <c r="BJ51" s="387"/>
      <c r="BK51" s="387"/>
      <c r="BL51" s="387"/>
      <c r="BM51" s="387"/>
      <c r="BN51" s="387"/>
      <c r="BO51" s="387"/>
      <c r="BP51" s="387"/>
      <c r="BQ51" s="387"/>
      <c r="BR51" s="387"/>
      <c r="BS51" s="387"/>
      <c r="BT51" s="387"/>
      <c r="BU51" s="387"/>
      <c r="BV51" s="387"/>
    </row>
    <row r="52" spans="1:74" s="424" customFormat="1" ht="21.95" customHeight="1">
      <c r="A52" s="705" t="s">
        <v>271</v>
      </c>
      <c r="B52" s="736">
        <v>395061313.66000009</v>
      </c>
      <c r="C52" s="736"/>
      <c r="D52" s="764">
        <v>0</v>
      </c>
      <c r="E52" s="764">
        <v>0</v>
      </c>
      <c r="F52" s="765">
        <v>0</v>
      </c>
      <c r="G52" s="737">
        <v>0</v>
      </c>
      <c r="H52" s="417" t="s">
        <v>4</v>
      </c>
      <c r="I52" s="706"/>
      <c r="J52" s="387"/>
      <c r="K52" s="814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7"/>
      <c r="AL52" s="387"/>
      <c r="AM52" s="387"/>
      <c r="AN52" s="387"/>
      <c r="AO52" s="387"/>
      <c r="AP52" s="387"/>
      <c r="AQ52" s="387"/>
      <c r="AR52" s="387"/>
      <c r="AS52" s="387"/>
      <c r="AT52" s="387"/>
      <c r="AU52" s="387"/>
      <c r="AV52" s="387"/>
      <c r="AW52" s="387"/>
      <c r="AX52" s="387"/>
      <c r="AY52" s="387"/>
      <c r="AZ52" s="387"/>
      <c r="BA52" s="387"/>
      <c r="BB52" s="387"/>
      <c r="BC52" s="387"/>
      <c r="BD52" s="387"/>
      <c r="BE52" s="387"/>
      <c r="BF52" s="387"/>
      <c r="BG52" s="387"/>
      <c r="BH52" s="387"/>
      <c r="BI52" s="387"/>
      <c r="BJ52" s="387"/>
      <c r="BK52" s="387"/>
      <c r="BL52" s="387"/>
      <c r="BM52" s="387"/>
      <c r="BN52" s="387"/>
      <c r="BO52" s="387"/>
      <c r="BP52" s="387"/>
      <c r="BQ52" s="387"/>
      <c r="BR52" s="387"/>
      <c r="BS52" s="387"/>
      <c r="BT52" s="387"/>
      <c r="BU52" s="387"/>
      <c r="BV52" s="387"/>
    </row>
    <row r="53" spans="1:74" s="424" customFormat="1" ht="21.95" customHeight="1">
      <c r="A53" s="705" t="s">
        <v>595</v>
      </c>
      <c r="B53" s="736">
        <v>158224.38</v>
      </c>
      <c r="C53" s="736"/>
      <c r="D53" s="764">
        <v>0</v>
      </c>
      <c r="E53" s="764">
        <v>0</v>
      </c>
      <c r="F53" s="765">
        <v>0</v>
      </c>
      <c r="G53" s="737">
        <v>0</v>
      </c>
      <c r="H53" s="417" t="s">
        <v>4</v>
      </c>
      <c r="I53" s="706"/>
      <c r="J53" s="387"/>
      <c r="K53" s="814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7"/>
      <c r="AY53" s="387"/>
      <c r="AZ53" s="387"/>
      <c r="BA53" s="387"/>
      <c r="BB53" s="387"/>
      <c r="BC53" s="387"/>
      <c r="BD53" s="387"/>
      <c r="BE53" s="387"/>
      <c r="BF53" s="387"/>
      <c r="BG53" s="387"/>
      <c r="BH53" s="387"/>
      <c r="BI53" s="387"/>
      <c r="BJ53" s="387"/>
      <c r="BK53" s="387"/>
      <c r="BL53" s="387"/>
      <c r="BM53" s="387"/>
      <c r="BN53" s="387"/>
      <c r="BO53" s="387"/>
      <c r="BP53" s="387"/>
      <c r="BQ53" s="387"/>
      <c r="BR53" s="387"/>
      <c r="BS53" s="387"/>
      <c r="BT53" s="387"/>
      <c r="BU53" s="387"/>
      <c r="BV53" s="387"/>
    </row>
    <row r="54" spans="1:74" s="424" customFormat="1" ht="21.95" customHeight="1">
      <c r="A54" s="705" t="s">
        <v>273</v>
      </c>
      <c r="B54" s="736">
        <v>1914935.61</v>
      </c>
      <c r="C54" s="736"/>
      <c r="D54" s="764">
        <v>0</v>
      </c>
      <c r="E54" s="764">
        <v>0</v>
      </c>
      <c r="F54" s="765">
        <v>0</v>
      </c>
      <c r="G54" s="737">
        <v>0</v>
      </c>
      <c r="H54" s="417" t="s">
        <v>4</v>
      </c>
      <c r="I54" s="706"/>
      <c r="J54" s="387"/>
      <c r="K54" s="814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7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387"/>
      <c r="BC54" s="387"/>
      <c r="BD54" s="387"/>
      <c r="BE54" s="387"/>
      <c r="BF54" s="387"/>
      <c r="BG54" s="387"/>
      <c r="BH54" s="387"/>
      <c r="BI54" s="387"/>
      <c r="BJ54" s="387"/>
      <c r="BK54" s="387"/>
      <c r="BL54" s="387"/>
      <c r="BM54" s="387"/>
      <c r="BN54" s="387"/>
      <c r="BO54" s="387"/>
      <c r="BP54" s="387"/>
      <c r="BQ54" s="387"/>
      <c r="BR54" s="387"/>
      <c r="BS54" s="387"/>
      <c r="BT54" s="387"/>
      <c r="BU54" s="387"/>
      <c r="BV54" s="387"/>
    </row>
    <row r="55" spans="1:74" s="424" customFormat="1" ht="21.95" customHeight="1">
      <c r="A55" s="708" t="s">
        <v>274</v>
      </c>
      <c r="B55" s="736">
        <v>57440267.079999983</v>
      </c>
      <c r="C55" s="736"/>
      <c r="D55" s="764">
        <v>0</v>
      </c>
      <c r="E55" s="764">
        <v>0</v>
      </c>
      <c r="F55" s="765">
        <v>0</v>
      </c>
      <c r="G55" s="737">
        <v>0</v>
      </c>
      <c r="H55" s="417" t="s">
        <v>4</v>
      </c>
      <c r="I55" s="706"/>
      <c r="J55" s="387"/>
      <c r="K55" s="814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87"/>
      <c r="AP55" s="387"/>
      <c r="AQ55" s="387"/>
      <c r="AR55" s="387"/>
      <c r="AS55" s="387"/>
      <c r="AT55" s="387"/>
      <c r="AU55" s="387"/>
      <c r="AV55" s="387"/>
      <c r="AW55" s="387"/>
      <c r="AX55" s="387"/>
      <c r="AY55" s="387"/>
      <c r="AZ55" s="387"/>
      <c r="BA55" s="387"/>
      <c r="BB55" s="387"/>
      <c r="BC55" s="387"/>
      <c r="BD55" s="387"/>
      <c r="BE55" s="387"/>
      <c r="BF55" s="387"/>
      <c r="BG55" s="387"/>
      <c r="BH55" s="387"/>
      <c r="BI55" s="387"/>
      <c r="BJ55" s="387"/>
      <c r="BK55" s="387"/>
      <c r="BL55" s="387"/>
      <c r="BM55" s="387"/>
      <c r="BN55" s="387"/>
      <c r="BO55" s="387"/>
      <c r="BP55" s="387"/>
      <c r="BQ55" s="387"/>
      <c r="BR55" s="387"/>
      <c r="BS55" s="387"/>
      <c r="BT55" s="387"/>
      <c r="BU55" s="387"/>
      <c r="BV55" s="387"/>
    </row>
    <row r="56" spans="1:74" s="424" customFormat="1" ht="21.75" customHeight="1">
      <c r="A56" s="705" t="s">
        <v>275</v>
      </c>
      <c r="B56" s="736">
        <v>40622604.739999995</v>
      </c>
      <c r="C56" s="736"/>
      <c r="D56" s="764">
        <v>0</v>
      </c>
      <c r="E56" s="764">
        <v>0</v>
      </c>
      <c r="F56" s="765">
        <v>0</v>
      </c>
      <c r="G56" s="737">
        <v>0</v>
      </c>
      <c r="H56" s="417" t="s">
        <v>4</v>
      </c>
      <c r="I56" s="706"/>
      <c r="J56" s="387"/>
      <c r="K56" s="814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87"/>
      <c r="AP56" s="387"/>
      <c r="AQ56" s="387"/>
      <c r="AR56" s="387"/>
      <c r="AS56" s="387"/>
      <c r="AT56" s="387"/>
      <c r="AU56" s="387"/>
      <c r="AV56" s="387"/>
      <c r="AW56" s="387"/>
      <c r="AX56" s="387"/>
      <c r="AY56" s="387"/>
      <c r="AZ56" s="387"/>
      <c r="BA56" s="387"/>
      <c r="BB56" s="387"/>
      <c r="BC56" s="387"/>
      <c r="BD56" s="387"/>
      <c r="BE56" s="387"/>
      <c r="BF56" s="387"/>
      <c r="BG56" s="387"/>
      <c r="BH56" s="387"/>
      <c r="BI56" s="387"/>
      <c r="BJ56" s="387"/>
      <c r="BK56" s="387"/>
      <c r="BL56" s="387"/>
      <c r="BM56" s="387"/>
      <c r="BN56" s="387"/>
      <c r="BO56" s="387"/>
      <c r="BP56" s="387"/>
      <c r="BQ56" s="387"/>
      <c r="BR56" s="387"/>
      <c r="BS56" s="387"/>
      <c r="BT56" s="387"/>
      <c r="BU56" s="387"/>
      <c r="BV56" s="387"/>
    </row>
    <row r="57" spans="1:74" s="424" customFormat="1" ht="21.75" customHeight="1">
      <c r="A57" s="705" t="s">
        <v>276</v>
      </c>
      <c r="B57" s="736">
        <v>3951835.8500000006</v>
      </c>
      <c r="C57" s="736"/>
      <c r="D57" s="764">
        <v>0</v>
      </c>
      <c r="E57" s="764">
        <v>0</v>
      </c>
      <c r="F57" s="765">
        <v>0</v>
      </c>
      <c r="G57" s="737">
        <v>0</v>
      </c>
      <c r="H57" s="417" t="s">
        <v>4</v>
      </c>
      <c r="I57" s="706"/>
      <c r="J57" s="387"/>
      <c r="K57" s="814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  <c r="AC57" s="387"/>
      <c r="AD57" s="387"/>
      <c r="AE57" s="387"/>
      <c r="AF57" s="387"/>
      <c r="AG57" s="387"/>
      <c r="AH57" s="387"/>
      <c r="AI57" s="387"/>
      <c r="AJ57" s="387"/>
      <c r="AK57" s="387"/>
      <c r="AL57" s="387"/>
      <c r="AM57" s="387"/>
      <c r="AN57" s="387"/>
      <c r="AO57" s="387"/>
      <c r="AP57" s="387"/>
      <c r="AQ57" s="387"/>
      <c r="AR57" s="387"/>
      <c r="AS57" s="387"/>
      <c r="AT57" s="387"/>
      <c r="AU57" s="387"/>
      <c r="AV57" s="387"/>
      <c r="AW57" s="387"/>
      <c r="AX57" s="387"/>
      <c r="AY57" s="387"/>
      <c r="AZ57" s="387"/>
      <c r="BA57" s="387"/>
      <c r="BB57" s="387"/>
      <c r="BC57" s="387"/>
      <c r="BD57" s="387"/>
      <c r="BE57" s="387"/>
      <c r="BF57" s="387"/>
      <c r="BG57" s="387"/>
      <c r="BH57" s="387"/>
      <c r="BI57" s="387"/>
      <c r="BJ57" s="387"/>
      <c r="BK57" s="387"/>
      <c r="BL57" s="387"/>
      <c r="BM57" s="387"/>
      <c r="BN57" s="387"/>
      <c r="BO57" s="387"/>
      <c r="BP57" s="387"/>
      <c r="BQ57" s="387"/>
      <c r="BR57" s="387"/>
      <c r="BS57" s="387"/>
      <c r="BT57" s="387"/>
      <c r="BU57" s="387"/>
      <c r="BV57" s="387"/>
    </row>
    <row r="58" spans="1:74" s="424" customFormat="1" ht="21.75" customHeight="1">
      <c r="A58" s="707" t="s">
        <v>277</v>
      </c>
      <c r="B58" s="736">
        <v>131220.53999999998</v>
      </c>
      <c r="C58" s="736"/>
      <c r="D58" s="764">
        <v>0</v>
      </c>
      <c r="E58" s="764">
        <v>0</v>
      </c>
      <c r="F58" s="765">
        <v>0</v>
      </c>
      <c r="G58" s="737">
        <v>0</v>
      </c>
      <c r="H58" s="417" t="s">
        <v>4</v>
      </c>
      <c r="I58" s="706"/>
      <c r="J58" s="387"/>
      <c r="K58" s="814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  <c r="AC58" s="387"/>
      <c r="AD58" s="387"/>
      <c r="AE58" s="387"/>
      <c r="AF58" s="387"/>
      <c r="AG58" s="387"/>
      <c r="AH58" s="387"/>
      <c r="AI58" s="387"/>
      <c r="AJ58" s="387"/>
      <c r="AK58" s="387"/>
      <c r="AL58" s="387"/>
      <c r="AM58" s="387"/>
      <c r="AN58" s="387"/>
      <c r="AO58" s="387"/>
      <c r="AP58" s="387"/>
      <c r="AQ58" s="387"/>
      <c r="AR58" s="387"/>
      <c r="AS58" s="387"/>
      <c r="AT58" s="387"/>
      <c r="AU58" s="387"/>
      <c r="AV58" s="387"/>
      <c r="AW58" s="387"/>
      <c r="AX58" s="387"/>
      <c r="AY58" s="387"/>
      <c r="AZ58" s="387"/>
      <c r="BA58" s="387"/>
      <c r="BB58" s="387"/>
      <c r="BC58" s="387"/>
      <c r="BD58" s="387"/>
      <c r="BE58" s="387"/>
      <c r="BF58" s="387"/>
      <c r="BG58" s="387"/>
      <c r="BH58" s="387"/>
      <c r="BI58" s="387"/>
      <c r="BJ58" s="387"/>
      <c r="BK58" s="387"/>
      <c r="BL58" s="387"/>
      <c r="BM58" s="387"/>
      <c r="BN58" s="387"/>
      <c r="BO58" s="387"/>
      <c r="BP58" s="387"/>
      <c r="BQ58" s="387"/>
      <c r="BR58" s="387"/>
      <c r="BS58" s="387"/>
      <c r="BT58" s="387"/>
      <c r="BU58" s="387"/>
      <c r="BV58" s="387"/>
    </row>
    <row r="59" spans="1:74" s="424" customFormat="1" ht="21.75" customHeight="1">
      <c r="A59" s="705" t="s">
        <v>278</v>
      </c>
      <c r="B59" s="736">
        <v>12063.9</v>
      </c>
      <c r="C59" s="736"/>
      <c r="D59" s="764">
        <v>0</v>
      </c>
      <c r="E59" s="764">
        <v>0</v>
      </c>
      <c r="F59" s="765">
        <v>0</v>
      </c>
      <c r="G59" s="737">
        <v>0</v>
      </c>
      <c r="H59" s="417" t="s">
        <v>4</v>
      </c>
      <c r="I59" s="706"/>
      <c r="J59" s="387"/>
      <c r="K59" s="814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  <c r="AA59" s="387"/>
      <c r="AB59" s="387"/>
      <c r="AC59" s="387"/>
      <c r="AD59" s="387"/>
      <c r="AE59" s="387"/>
      <c r="AF59" s="387"/>
      <c r="AG59" s="387"/>
      <c r="AH59" s="387"/>
      <c r="AI59" s="387"/>
      <c r="AJ59" s="387"/>
      <c r="AK59" s="387"/>
      <c r="AL59" s="387"/>
      <c r="AM59" s="387"/>
      <c r="AN59" s="387"/>
      <c r="AO59" s="387"/>
      <c r="AP59" s="387"/>
      <c r="AQ59" s="387"/>
      <c r="AR59" s="387"/>
      <c r="AS59" s="387"/>
      <c r="AT59" s="387"/>
      <c r="AU59" s="387"/>
      <c r="AV59" s="387"/>
      <c r="AW59" s="387"/>
      <c r="AX59" s="387"/>
      <c r="AY59" s="387"/>
      <c r="AZ59" s="387"/>
      <c r="BA59" s="387"/>
      <c r="BB59" s="387"/>
      <c r="BC59" s="387"/>
      <c r="BD59" s="387"/>
      <c r="BE59" s="387"/>
      <c r="BF59" s="387"/>
      <c r="BG59" s="387"/>
      <c r="BH59" s="387"/>
      <c r="BI59" s="387"/>
      <c r="BJ59" s="387"/>
      <c r="BK59" s="387"/>
      <c r="BL59" s="387"/>
      <c r="BM59" s="387"/>
      <c r="BN59" s="387"/>
      <c r="BO59" s="387"/>
      <c r="BP59" s="387"/>
      <c r="BQ59" s="387"/>
      <c r="BR59" s="387"/>
      <c r="BS59" s="387"/>
      <c r="BT59" s="387"/>
      <c r="BU59" s="387"/>
      <c r="BV59" s="387"/>
    </row>
    <row r="60" spans="1:74" s="424" customFormat="1" ht="21.75" customHeight="1">
      <c r="A60" s="705" t="s">
        <v>279</v>
      </c>
      <c r="B60" s="736">
        <v>1177181.6100000001</v>
      </c>
      <c r="C60" s="736"/>
      <c r="D60" s="764">
        <v>0</v>
      </c>
      <c r="E60" s="764">
        <v>0</v>
      </c>
      <c r="F60" s="765">
        <v>0</v>
      </c>
      <c r="G60" s="737">
        <v>0</v>
      </c>
      <c r="H60" s="417" t="s">
        <v>4</v>
      </c>
      <c r="I60" s="706"/>
      <c r="J60" s="387"/>
      <c r="K60" s="814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7"/>
      <c r="AL60" s="387"/>
      <c r="AM60" s="387"/>
      <c r="AN60" s="387"/>
      <c r="AO60" s="387"/>
      <c r="AP60" s="387"/>
      <c r="AQ60" s="387"/>
      <c r="AR60" s="387"/>
      <c r="AS60" s="387"/>
      <c r="AT60" s="387"/>
      <c r="AU60" s="387"/>
      <c r="AV60" s="387"/>
      <c r="AW60" s="387"/>
      <c r="AX60" s="387"/>
      <c r="AY60" s="387"/>
      <c r="AZ60" s="387"/>
      <c r="BA60" s="387"/>
      <c r="BB60" s="387"/>
      <c r="BC60" s="387"/>
      <c r="BD60" s="387"/>
      <c r="BE60" s="387"/>
      <c r="BF60" s="387"/>
      <c r="BG60" s="387"/>
      <c r="BH60" s="387"/>
      <c r="BI60" s="387"/>
      <c r="BJ60" s="387"/>
      <c r="BK60" s="387"/>
      <c r="BL60" s="387"/>
      <c r="BM60" s="387"/>
      <c r="BN60" s="387"/>
      <c r="BO60" s="387"/>
      <c r="BP60" s="387"/>
      <c r="BQ60" s="387"/>
      <c r="BR60" s="387"/>
      <c r="BS60" s="387"/>
      <c r="BT60" s="387"/>
      <c r="BU60" s="387"/>
      <c r="BV60" s="387"/>
    </row>
    <row r="61" spans="1:74" s="424" customFormat="1" ht="21.75" customHeight="1">
      <c r="A61" s="705" t="s">
        <v>734</v>
      </c>
      <c r="B61" s="736">
        <v>3677186.9900000007</v>
      </c>
      <c r="C61" s="736"/>
      <c r="D61" s="764">
        <v>0</v>
      </c>
      <c r="E61" s="764">
        <v>0</v>
      </c>
      <c r="F61" s="765">
        <v>0</v>
      </c>
      <c r="G61" s="737">
        <v>0</v>
      </c>
      <c r="H61" s="417"/>
      <c r="I61" s="706"/>
      <c r="J61" s="387"/>
      <c r="K61" s="814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  <c r="AA61" s="387"/>
      <c r="AB61" s="387"/>
      <c r="AC61" s="387"/>
      <c r="AD61" s="387"/>
      <c r="AE61" s="387"/>
      <c r="AF61" s="387"/>
      <c r="AG61" s="387"/>
      <c r="AH61" s="387"/>
      <c r="AI61" s="387"/>
      <c r="AJ61" s="387"/>
      <c r="AK61" s="387"/>
      <c r="AL61" s="387"/>
      <c r="AM61" s="387"/>
      <c r="AN61" s="387"/>
      <c r="AO61" s="387"/>
      <c r="AP61" s="387"/>
      <c r="AQ61" s="387"/>
      <c r="AR61" s="387"/>
      <c r="AS61" s="387"/>
      <c r="AT61" s="387"/>
      <c r="AU61" s="387"/>
      <c r="AV61" s="387"/>
      <c r="AW61" s="387"/>
      <c r="AX61" s="387"/>
      <c r="AY61" s="387"/>
      <c r="AZ61" s="387"/>
      <c r="BA61" s="387"/>
      <c r="BB61" s="387"/>
      <c r="BC61" s="387"/>
      <c r="BD61" s="387"/>
      <c r="BE61" s="387"/>
      <c r="BF61" s="387"/>
      <c r="BG61" s="387"/>
      <c r="BH61" s="387"/>
      <c r="BI61" s="387"/>
      <c r="BJ61" s="387"/>
      <c r="BK61" s="387"/>
      <c r="BL61" s="387"/>
      <c r="BM61" s="387"/>
      <c r="BN61" s="387"/>
      <c r="BO61" s="387"/>
      <c r="BP61" s="387"/>
      <c r="BQ61" s="387"/>
      <c r="BR61" s="387"/>
      <c r="BS61" s="387"/>
      <c r="BT61" s="387"/>
      <c r="BU61" s="387"/>
      <c r="BV61" s="387"/>
    </row>
    <row r="62" spans="1:74" s="424" customFormat="1" ht="21.75" customHeight="1">
      <c r="A62" s="705" t="s">
        <v>280</v>
      </c>
      <c r="B62" s="736">
        <v>144346.45000000001</v>
      </c>
      <c r="C62" s="736"/>
      <c r="D62" s="764">
        <v>0</v>
      </c>
      <c r="E62" s="764">
        <v>0</v>
      </c>
      <c r="F62" s="765">
        <v>0</v>
      </c>
      <c r="G62" s="737">
        <v>0</v>
      </c>
      <c r="H62" s="417"/>
      <c r="I62" s="706"/>
      <c r="J62" s="387"/>
      <c r="K62" s="814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  <c r="AA62" s="387"/>
      <c r="AB62" s="387"/>
      <c r="AC62" s="387"/>
      <c r="AD62" s="387"/>
      <c r="AE62" s="387"/>
      <c r="AF62" s="387"/>
      <c r="AG62" s="387"/>
      <c r="AH62" s="387"/>
      <c r="AI62" s="387"/>
      <c r="AJ62" s="387"/>
      <c r="AK62" s="387"/>
      <c r="AL62" s="387"/>
      <c r="AM62" s="387"/>
      <c r="AN62" s="387"/>
      <c r="AO62" s="387"/>
      <c r="AP62" s="387"/>
      <c r="AQ62" s="387"/>
      <c r="AR62" s="387"/>
      <c r="AS62" s="387"/>
      <c r="AT62" s="387"/>
      <c r="AU62" s="387"/>
      <c r="AV62" s="387"/>
      <c r="AW62" s="387"/>
      <c r="AX62" s="387"/>
      <c r="AY62" s="387"/>
      <c r="AZ62" s="387"/>
      <c r="BA62" s="387"/>
      <c r="BB62" s="387"/>
      <c r="BC62" s="387"/>
      <c r="BD62" s="387"/>
      <c r="BE62" s="387"/>
      <c r="BF62" s="387"/>
      <c r="BG62" s="387"/>
      <c r="BH62" s="387"/>
      <c r="BI62" s="387"/>
      <c r="BJ62" s="387"/>
      <c r="BK62" s="387"/>
      <c r="BL62" s="387"/>
      <c r="BM62" s="387"/>
      <c r="BN62" s="387"/>
      <c r="BO62" s="387"/>
      <c r="BP62" s="387"/>
      <c r="BQ62" s="387"/>
      <c r="BR62" s="387"/>
      <c r="BS62" s="387"/>
      <c r="BT62" s="387"/>
      <c r="BU62" s="387"/>
      <c r="BV62" s="387"/>
    </row>
    <row r="63" spans="1:74" s="424" customFormat="1" ht="21.75" customHeight="1">
      <c r="A63" s="705" t="s">
        <v>596</v>
      </c>
      <c r="B63" s="736">
        <v>2877078.330000001</v>
      </c>
      <c r="C63" s="736"/>
      <c r="D63" s="764">
        <v>0</v>
      </c>
      <c r="E63" s="764">
        <v>0</v>
      </c>
      <c r="F63" s="765">
        <v>0</v>
      </c>
      <c r="G63" s="737">
        <v>0</v>
      </c>
      <c r="H63" s="417" t="s">
        <v>4</v>
      </c>
      <c r="I63" s="706"/>
      <c r="J63" s="387"/>
      <c r="K63" s="814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387"/>
      <c r="AG63" s="387"/>
      <c r="AH63" s="387"/>
      <c r="AI63" s="387"/>
      <c r="AJ63" s="387"/>
      <c r="AK63" s="387"/>
      <c r="AL63" s="387"/>
      <c r="AM63" s="387"/>
      <c r="AN63" s="387"/>
      <c r="AO63" s="387"/>
      <c r="AP63" s="387"/>
      <c r="AQ63" s="387"/>
      <c r="AR63" s="387"/>
      <c r="AS63" s="387"/>
      <c r="AT63" s="387"/>
      <c r="AU63" s="387"/>
      <c r="AV63" s="387"/>
      <c r="AW63" s="387"/>
      <c r="AX63" s="387"/>
      <c r="AY63" s="387"/>
      <c r="AZ63" s="387"/>
      <c r="BA63" s="387"/>
      <c r="BB63" s="387"/>
      <c r="BC63" s="387"/>
      <c r="BD63" s="387"/>
      <c r="BE63" s="387"/>
      <c r="BF63" s="387"/>
      <c r="BG63" s="387"/>
      <c r="BH63" s="387"/>
      <c r="BI63" s="387"/>
      <c r="BJ63" s="387"/>
      <c r="BK63" s="387"/>
      <c r="BL63" s="387"/>
      <c r="BM63" s="387"/>
      <c r="BN63" s="387"/>
      <c r="BO63" s="387"/>
      <c r="BP63" s="387"/>
      <c r="BQ63" s="387"/>
      <c r="BR63" s="387"/>
      <c r="BS63" s="387"/>
      <c r="BT63" s="387"/>
      <c r="BU63" s="387"/>
      <c r="BV63" s="387"/>
    </row>
    <row r="64" spans="1:74" s="424" customFormat="1" ht="21.75" customHeight="1">
      <c r="A64" s="705" t="s">
        <v>282</v>
      </c>
      <c r="B64" s="736">
        <v>39494.58</v>
      </c>
      <c r="C64" s="736"/>
      <c r="D64" s="764">
        <v>0</v>
      </c>
      <c r="E64" s="764">
        <v>0</v>
      </c>
      <c r="F64" s="765">
        <v>0</v>
      </c>
      <c r="G64" s="737">
        <v>0</v>
      </c>
      <c r="H64" s="417" t="s">
        <v>4</v>
      </c>
      <c r="I64" s="706"/>
      <c r="J64" s="387"/>
      <c r="K64" s="814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  <c r="AA64" s="387"/>
      <c r="AB64" s="387"/>
      <c r="AC64" s="387"/>
      <c r="AD64" s="387"/>
      <c r="AE64" s="387"/>
      <c r="AF64" s="387"/>
      <c r="AG64" s="387"/>
      <c r="AH64" s="387"/>
      <c r="AI64" s="387"/>
      <c r="AJ64" s="387"/>
      <c r="AK64" s="387"/>
      <c r="AL64" s="387"/>
      <c r="AM64" s="387"/>
      <c r="AN64" s="387"/>
      <c r="AO64" s="387"/>
      <c r="AP64" s="387"/>
      <c r="AQ64" s="387"/>
      <c r="AR64" s="387"/>
      <c r="AS64" s="387"/>
      <c r="AT64" s="387"/>
      <c r="AU64" s="387"/>
      <c r="AV64" s="387"/>
      <c r="AW64" s="387"/>
      <c r="AX64" s="387"/>
      <c r="AY64" s="387"/>
      <c r="AZ64" s="387"/>
      <c r="BA64" s="387"/>
      <c r="BB64" s="387"/>
      <c r="BC64" s="387"/>
      <c r="BD64" s="387"/>
      <c r="BE64" s="387"/>
      <c r="BF64" s="387"/>
      <c r="BG64" s="387"/>
      <c r="BH64" s="387"/>
      <c r="BI64" s="387"/>
      <c r="BJ64" s="387"/>
      <c r="BK64" s="387"/>
      <c r="BL64" s="387"/>
      <c r="BM64" s="387"/>
      <c r="BN64" s="387"/>
      <c r="BO64" s="387"/>
      <c r="BP64" s="387"/>
      <c r="BQ64" s="387"/>
      <c r="BR64" s="387"/>
      <c r="BS64" s="387"/>
      <c r="BT64" s="387"/>
      <c r="BU64" s="387"/>
      <c r="BV64" s="387"/>
    </row>
    <row r="65" spans="1:76" s="424" customFormat="1" ht="21.75" customHeight="1">
      <c r="A65" s="705" t="s">
        <v>738</v>
      </c>
      <c r="B65" s="736">
        <v>1598048.5100000002</v>
      </c>
      <c r="C65" s="736"/>
      <c r="D65" s="764">
        <v>0</v>
      </c>
      <c r="E65" s="764">
        <v>0</v>
      </c>
      <c r="F65" s="765">
        <v>0</v>
      </c>
      <c r="G65" s="737">
        <v>0</v>
      </c>
      <c r="H65" s="417"/>
      <c r="I65" s="706"/>
      <c r="J65" s="387"/>
      <c r="K65" s="814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  <c r="AA65" s="387"/>
      <c r="AB65" s="387"/>
      <c r="AC65" s="387"/>
      <c r="AD65" s="387"/>
      <c r="AE65" s="387"/>
      <c r="AF65" s="387"/>
      <c r="AG65" s="387"/>
      <c r="AH65" s="387"/>
      <c r="AI65" s="387"/>
      <c r="AJ65" s="387"/>
      <c r="AK65" s="387"/>
      <c r="AL65" s="387"/>
      <c r="AM65" s="387"/>
      <c r="AN65" s="387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387"/>
      <c r="BK65" s="387"/>
      <c r="BL65" s="387"/>
      <c r="BM65" s="387"/>
      <c r="BN65" s="387"/>
      <c r="BO65" s="387"/>
      <c r="BP65" s="387"/>
      <c r="BQ65" s="387"/>
      <c r="BR65" s="387"/>
      <c r="BS65" s="387"/>
      <c r="BT65" s="387"/>
      <c r="BU65" s="387"/>
      <c r="BV65" s="387"/>
    </row>
    <row r="66" spans="1:76" s="424" customFormat="1" ht="21.75" customHeight="1">
      <c r="A66" s="705" t="s">
        <v>283</v>
      </c>
      <c r="B66" s="736">
        <v>2998002.6900000009</v>
      </c>
      <c r="C66" s="736"/>
      <c r="D66" s="764">
        <v>0</v>
      </c>
      <c r="E66" s="764">
        <v>0</v>
      </c>
      <c r="F66" s="765">
        <v>0</v>
      </c>
      <c r="G66" s="737">
        <v>0</v>
      </c>
      <c r="H66" s="417" t="s">
        <v>4</v>
      </c>
      <c r="I66" s="706"/>
      <c r="J66" s="387"/>
      <c r="K66" s="814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87"/>
      <c r="AB66" s="387"/>
      <c r="AC66" s="387"/>
      <c r="AD66" s="387"/>
      <c r="AE66" s="387"/>
      <c r="AF66" s="387"/>
      <c r="AG66" s="387"/>
      <c r="AH66" s="387"/>
      <c r="AI66" s="387"/>
      <c r="AJ66" s="387"/>
      <c r="AK66" s="387"/>
      <c r="AL66" s="387"/>
      <c r="AM66" s="387"/>
      <c r="AN66" s="387"/>
      <c r="AO66" s="387"/>
      <c r="AP66" s="387"/>
      <c r="AQ66" s="387"/>
      <c r="AR66" s="387"/>
      <c r="AS66" s="387"/>
      <c r="AT66" s="387"/>
      <c r="AU66" s="387"/>
      <c r="AV66" s="387"/>
      <c r="AW66" s="387"/>
      <c r="AX66" s="387"/>
      <c r="AY66" s="387"/>
      <c r="AZ66" s="387"/>
      <c r="BA66" s="387"/>
      <c r="BB66" s="387"/>
      <c r="BC66" s="387"/>
      <c r="BD66" s="387"/>
      <c r="BE66" s="387"/>
      <c r="BF66" s="387"/>
      <c r="BG66" s="387"/>
      <c r="BH66" s="387"/>
      <c r="BI66" s="387"/>
      <c r="BJ66" s="387"/>
      <c r="BK66" s="387"/>
      <c r="BL66" s="387"/>
      <c r="BM66" s="387"/>
      <c r="BN66" s="387"/>
      <c r="BO66" s="387"/>
      <c r="BP66" s="387"/>
      <c r="BQ66" s="387"/>
      <c r="BR66" s="387"/>
      <c r="BS66" s="387"/>
      <c r="BT66" s="387"/>
      <c r="BU66" s="387"/>
      <c r="BV66" s="387"/>
    </row>
    <row r="67" spans="1:76" s="424" customFormat="1" ht="21.95" customHeight="1">
      <c r="A67" s="705" t="s">
        <v>284</v>
      </c>
      <c r="B67" s="736">
        <v>8715912.379999999</v>
      </c>
      <c r="C67" s="736"/>
      <c r="D67" s="764">
        <v>0</v>
      </c>
      <c r="E67" s="764">
        <v>0</v>
      </c>
      <c r="F67" s="765">
        <v>0</v>
      </c>
      <c r="G67" s="737">
        <v>0</v>
      </c>
      <c r="H67" s="417" t="s">
        <v>4</v>
      </c>
      <c r="I67" s="706"/>
      <c r="J67" s="387"/>
      <c r="K67" s="814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7"/>
      <c r="AB67" s="387"/>
      <c r="AC67" s="387"/>
      <c r="AD67" s="387"/>
      <c r="AE67" s="387"/>
      <c r="AF67" s="387"/>
      <c r="AG67" s="387"/>
      <c r="AH67" s="387"/>
      <c r="AI67" s="387"/>
      <c r="AJ67" s="387"/>
      <c r="AK67" s="387"/>
      <c r="AL67" s="387"/>
      <c r="AM67" s="387"/>
      <c r="AN67" s="387"/>
      <c r="AO67" s="387"/>
      <c r="AP67" s="387"/>
      <c r="AQ67" s="387"/>
      <c r="AR67" s="387"/>
      <c r="AS67" s="387"/>
      <c r="AT67" s="387"/>
      <c r="AU67" s="387"/>
      <c r="AV67" s="387"/>
      <c r="AW67" s="387"/>
      <c r="AX67" s="387"/>
      <c r="AY67" s="387"/>
      <c r="AZ67" s="387"/>
      <c r="BA67" s="387"/>
      <c r="BB67" s="387"/>
      <c r="BC67" s="387"/>
      <c r="BD67" s="387"/>
      <c r="BE67" s="387"/>
      <c r="BF67" s="387"/>
      <c r="BG67" s="387"/>
      <c r="BH67" s="387"/>
      <c r="BI67" s="387"/>
      <c r="BJ67" s="387"/>
      <c r="BK67" s="387"/>
      <c r="BL67" s="387"/>
      <c r="BM67" s="387"/>
      <c r="BN67" s="387"/>
      <c r="BO67" s="387"/>
      <c r="BP67" s="387"/>
      <c r="BQ67" s="387"/>
      <c r="BR67" s="387"/>
      <c r="BS67" s="387"/>
      <c r="BT67" s="387"/>
      <c r="BU67" s="387"/>
      <c r="BV67" s="387"/>
    </row>
    <row r="68" spans="1:76" s="424" customFormat="1" ht="21.95" customHeight="1">
      <c r="A68" s="705" t="s">
        <v>285</v>
      </c>
      <c r="B68" s="736">
        <v>2007151.62</v>
      </c>
      <c r="C68" s="736"/>
      <c r="D68" s="764">
        <v>0</v>
      </c>
      <c r="E68" s="764">
        <v>0</v>
      </c>
      <c r="F68" s="765">
        <v>0</v>
      </c>
      <c r="G68" s="737">
        <v>0</v>
      </c>
      <c r="H68" s="417" t="s">
        <v>4</v>
      </c>
      <c r="I68" s="706"/>
      <c r="J68" s="387"/>
      <c r="K68" s="814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  <c r="AA68" s="387"/>
      <c r="AB68" s="387"/>
      <c r="AC68" s="387"/>
      <c r="AD68" s="387"/>
      <c r="AE68" s="387"/>
      <c r="AF68" s="387"/>
      <c r="AG68" s="387"/>
      <c r="AH68" s="387"/>
      <c r="AI68" s="387"/>
      <c r="AJ68" s="387"/>
      <c r="AK68" s="387"/>
      <c r="AL68" s="387"/>
      <c r="AM68" s="387"/>
      <c r="AN68" s="387"/>
      <c r="AO68" s="387"/>
      <c r="AP68" s="387"/>
      <c r="AQ68" s="387"/>
      <c r="AR68" s="387"/>
      <c r="AS68" s="387"/>
      <c r="AT68" s="387"/>
      <c r="AU68" s="387"/>
      <c r="AV68" s="387"/>
      <c r="AW68" s="387"/>
      <c r="AX68" s="387"/>
      <c r="AY68" s="387"/>
      <c r="AZ68" s="387"/>
      <c r="BA68" s="387"/>
      <c r="BB68" s="387"/>
      <c r="BC68" s="387"/>
      <c r="BD68" s="387"/>
      <c r="BE68" s="387"/>
      <c r="BF68" s="387"/>
      <c r="BG68" s="387"/>
      <c r="BH68" s="387"/>
      <c r="BI68" s="387"/>
      <c r="BJ68" s="387"/>
      <c r="BK68" s="387"/>
      <c r="BL68" s="387"/>
      <c r="BM68" s="387"/>
      <c r="BN68" s="387"/>
      <c r="BO68" s="387"/>
      <c r="BP68" s="387"/>
      <c r="BQ68" s="387"/>
      <c r="BR68" s="387"/>
      <c r="BS68" s="387"/>
      <c r="BT68" s="387"/>
      <c r="BU68" s="387"/>
      <c r="BV68" s="387"/>
    </row>
    <row r="69" spans="1:76" s="424" customFormat="1" ht="21.95" customHeight="1">
      <c r="A69" s="705" t="s">
        <v>286</v>
      </c>
      <c r="B69" s="736">
        <v>173186.21000000002</v>
      </c>
      <c r="C69" s="736"/>
      <c r="D69" s="764">
        <v>0</v>
      </c>
      <c r="E69" s="764">
        <v>0</v>
      </c>
      <c r="F69" s="765">
        <v>0</v>
      </c>
      <c r="G69" s="737">
        <v>0</v>
      </c>
      <c r="H69" s="417" t="s">
        <v>4</v>
      </c>
      <c r="I69" s="706"/>
      <c r="J69" s="387"/>
      <c r="K69" s="814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387"/>
      <c r="AE69" s="387"/>
      <c r="AF69" s="387"/>
      <c r="AG69" s="387"/>
      <c r="AH69" s="387"/>
      <c r="AI69" s="387"/>
      <c r="AJ69" s="387"/>
      <c r="AK69" s="387"/>
      <c r="AL69" s="387"/>
      <c r="AM69" s="387"/>
      <c r="AN69" s="387"/>
      <c r="AO69" s="387"/>
      <c r="AP69" s="387"/>
      <c r="AQ69" s="387"/>
      <c r="AR69" s="387"/>
      <c r="AS69" s="387"/>
      <c r="AT69" s="387"/>
      <c r="AU69" s="387"/>
      <c r="AV69" s="387"/>
      <c r="AW69" s="387"/>
      <c r="AX69" s="387"/>
      <c r="AY69" s="387"/>
      <c r="AZ69" s="387"/>
      <c r="BA69" s="387"/>
      <c r="BB69" s="387"/>
      <c r="BC69" s="387"/>
      <c r="BD69" s="387"/>
      <c r="BE69" s="387"/>
      <c r="BF69" s="387"/>
      <c r="BG69" s="387"/>
      <c r="BH69" s="387"/>
      <c r="BI69" s="387"/>
      <c r="BJ69" s="387"/>
      <c r="BK69" s="387"/>
      <c r="BL69" s="387"/>
      <c r="BM69" s="387"/>
      <c r="BN69" s="387"/>
      <c r="BO69" s="387"/>
      <c r="BP69" s="387"/>
      <c r="BQ69" s="387"/>
      <c r="BR69" s="387"/>
      <c r="BS69" s="387"/>
      <c r="BT69" s="387"/>
      <c r="BU69" s="387"/>
      <c r="BV69" s="387"/>
    </row>
    <row r="70" spans="1:76" s="424" customFormat="1" ht="21.95" customHeight="1">
      <c r="A70" s="705" t="s">
        <v>287</v>
      </c>
      <c r="B70" s="736">
        <v>846805.73</v>
      </c>
      <c r="C70" s="736"/>
      <c r="D70" s="764">
        <v>0</v>
      </c>
      <c r="E70" s="764">
        <v>0</v>
      </c>
      <c r="F70" s="765">
        <v>0</v>
      </c>
      <c r="G70" s="737">
        <v>0</v>
      </c>
      <c r="H70" s="417" t="s">
        <v>4</v>
      </c>
      <c r="I70" s="706"/>
      <c r="J70" s="387"/>
      <c r="K70" s="814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  <c r="AA70" s="387"/>
      <c r="AB70" s="387"/>
      <c r="AC70" s="387"/>
      <c r="AD70" s="387"/>
      <c r="AE70" s="387"/>
      <c r="AF70" s="387"/>
      <c r="AG70" s="387"/>
      <c r="AH70" s="387"/>
      <c r="AI70" s="387"/>
      <c r="AJ70" s="387"/>
      <c r="AK70" s="387"/>
      <c r="AL70" s="387"/>
      <c r="AM70" s="387"/>
      <c r="AN70" s="387"/>
      <c r="AO70" s="387"/>
      <c r="AP70" s="387"/>
      <c r="AQ70" s="387"/>
      <c r="AR70" s="387"/>
      <c r="AS70" s="387"/>
      <c r="AT70" s="387"/>
      <c r="AU70" s="387"/>
      <c r="AV70" s="387"/>
      <c r="AW70" s="387"/>
      <c r="AX70" s="387"/>
      <c r="AY70" s="387"/>
      <c r="AZ70" s="387"/>
      <c r="BA70" s="387"/>
      <c r="BB70" s="387"/>
      <c r="BC70" s="387"/>
      <c r="BD70" s="387"/>
      <c r="BE70" s="387"/>
      <c r="BF70" s="387"/>
      <c r="BG70" s="387"/>
      <c r="BH70" s="387"/>
      <c r="BI70" s="387"/>
      <c r="BJ70" s="387"/>
      <c r="BK70" s="387"/>
      <c r="BL70" s="387"/>
      <c r="BM70" s="387"/>
      <c r="BN70" s="387"/>
      <c r="BO70" s="387"/>
      <c r="BP70" s="387"/>
      <c r="BQ70" s="387"/>
      <c r="BR70" s="387"/>
      <c r="BS70" s="387"/>
      <c r="BT70" s="387"/>
      <c r="BU70" s="387"/>
      <c r="BV70" s="387"/>
    </row>
    <row r="71" spans="1:76" s="424" customFormat="1" ht="21.95" customHeight="1">
      <c r="A71" s="705" t="s">
        <v>288</v>
      </c>
      <c r="B71" s="736">
        <v>498476.78</v>
      </c>
      <c r="C71" s="736"/>
      <c r="D71" s="764">
        <v>0</v>
      </c>
      <c r="E71" s="764">
        <v>0</v>
      </c>
      <c r="F71" s="765">
        <v>0</v>
      </c>
      <c r="G71" s="737">
        <v>0</v>
      </c>
      <c r="H71" s="417" t="s">
        <v>4</v>
      </c>
      <c r="I71" s="706"/>
      <c r="J71" s="387"/>
      <c r="K71" s="814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87"/>
      <c r="AB71" s="387"/>
      <c r="AC71" s="387"/>
      <c r="AD71" s="387"/>
      <c r="AE71" s="387"/>
      <c r="AF71" s="387"/>
      <c r="AG71" s="387"/>
      <c r="AH71" s="387"/>
      <c r="AI71" s="387"/>
      <c r="AJ71" s="387"/>
      <c r="AK71" s="387"/>
      <c r="AL71" s="387"/>
      <c r="AM71" s="387"/>
      <c r="AN71" s="387"/>
      <c r="AO71" s="387"/>
      <c r="AP71" s="387"/>
      <c r="AQ71" s="387"/>
      <c r="AR71" s="387"/>
      <c r="AS71" s="387"/>
      <c r="AT71" s="387"/>
      <c r="AU71" s="387"/>
      <c r="AV71" s="387"/>
      <c r="AW71" s="387"/>
      <c r="AX71" s="387"/>
      <c r="AY71" s="387"/>
      <c r="AZ71" s="387"/>
      <c r="BA71" s="387"/>
      <c r="BB71" s="387"/>
      <c r="BC71" s="387"/>
      <c r="BD71" s="387"/>
      <c r="BE71" s="387"/>
      <c r="BF71" s="387"/>
      <c r="BG71" s="387"/>
      <c r="BH71" s="387"/>
      <c r="BI71" s="387"/>
      <c r="BJ71" s="387"/>
      <c r="BK71" s="387"/>
      <c r="BL71" s="387"/>
      <c r="BM71" s="387"/>
      <c r="BN71" s="387"/>
      <c r="BO71" s="387"/>
      <c r="BP71" s="387"/>
      <c r="BQ71" s="387"/>
      <c r="BR71" s="387"/>
      <c r="BS71" s="387"/>
      <c r="BT71" s="387"/>
      <c r="BU71" s="387"/>
      <c r="BV71" s="387"/>
    </row>
    <row r="72" spans="1:76" s="424" customFormat="1" ht="21.95" customHeight="1">
      <c r="A72" s="821" t="s">
        <v>289</v>
      </c>
      <c r="B72" s="736">
        <v>438745.91</v>
      </c>
      <c r="C72" s="736"/>
      <c r="D72" s="764">
        <v>0</v>
      </c>
      <c r="E72" s="764">
        <v>0</v>
      </c>
      <c r="F72" s="765">
        <v>0</v>
      </c>
      <c r="G72" s="737">
        <v>0</v>
      </c>
      <c r="H72" s="417" t="s">
        <v>4</v>
      </c>
      <c r="I72" s="706"/>
      <c r="J72" s="387"/>
      <c r="K72" s="814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  <c r="AA72" s="387"/>
      <c r="AB72" s="387"/>
      <c r="AC72" s="387"/>
      <c r="AD72" s="387"/>
      <c r="AE72" s="387"/>
      <c r="AF72" s="387"/>
      <c r="AG72" s="387"/>
      <c r="AH72" s="387"/>
      <c r="AI72" s="387"/>
      <c r="AJ72" s="387"/>
      <c r="AK72" s="387"/>
      <c r="AL72" s="387"/>
      <c r="AM72" s="387"/>
      <c r="AN72" s="387"/>
      <c r="AO72" s="387"/>
      <c r="AP72" s="387"/>
      <c r="AQ72" s="387"/>
      <c r="AR72" s="387"/>
      <c r="AS72" s="387"/>
      <c r="AT72" s="387"/>
      <c r="AU72" s="387"/>
      <c r="AV72" s="387"/>
      <c r="AW72" s="387"/>
      <c r="AX72" s="387"/>
      <c r="AY72" s="387"/>
      <c r="AZ72" s="387"/>
      <c r="BA72" s="387"/>
      <c r="BB72" s="387"/>
      <c r="BC72" s="387"/>
      <c r="BD72" s="387"/>
      <c r="BE72" s="387"/>
      <c r="BF72" s="387"/>
      <c r="BG72" s="387"/>
      <c r="BH72" s="387"/>
      <c r="BI72" s="387"/>
      <c r="BJ72" s="387"/>
      <c r="BK72" s="387"/>
      <c r="BL72" s="387"/>
      <c r="BM72" s="387"/>
      <c r="BN72" s="387"/>
      <c r="BO72" s="387"/>
      <c r="BP72" s="387"/>
      <c r="BQ72" s="387"/>
      <c r="BR72" s="387"/>
      <c r="BS72" s="387"/>
      <c r="BT72" s="387"/>
      <c r="BU72" s="387"/>
      <c r="BV72" s="387"/>
    </row>
    <row r="73" spans="1:76" s="424" customFormat="1" ht="21.95" customHeight="1">
      <c r="A73" s="821" t="s">
        <v>290</v>
      </c>
      <c r="B73" s="736">
        <v>534891.02</v>
      </c>
      <c r="C73" s="736"/>
      <c r="D73" s="764">
        <v>0</v>
      </c>
      <c r="E73" s="764">
        <v>0</v>
      </c>
      <c r="F73" s="765">
        <v>0</v>
      </c>
      <c r="G73" s="737">
        <v>0</v>
      </c>
      <c r="H73" s="417" t="s">
        <v>4</v>
      </c>
      <c r="I73" s="706"/>
      <c r="J73" s="387"/>
      <c r="K73" s="814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  <c r="AA73" s="387"/>
      <c r="AB73" s="387"/>
      <c r="AC73" s="387"/>
      <c r="AD73" s="387"/>
      <c r="AE73" s="387"/>
      <c r="AF73" s="387"/>
      <c r="AG73" s="387"/>
      <c r="AH73" s="387"/>
      <c r="AI73" s="387"/>
      <c r="AJ73" s="387"/>
      <c r="AK73" s="387"/>
      <c r="AL73" s="387"/>
      <c r="AM73" s="387"/>
      <c r="AN73" s="387"/>
      <c r="AO73" s="387"/>
      <c r="AP73" s="387"/>
      <c r="AQ73" s="387"/>
      <c r="AR73" s="387"/>
      <c r="AS73" s="387"/>
      <c r="AT73" s="387"/>
      <c r="AU73" s="387"/>
      <c r="AV73" s="387"/>
      <c r="AW73" s="387"/>
      <c r="AX73" s="387"/>
      <c r="AY73" s="387"/>
      <c r="AZ73" s="387"/>
      <c r="BA73" s="387"/>
      <c r="BB73" s="387"/>
      <c r="BC73" s="387"/>
      <c r="BD73" s="387"/>
      <c r="BE73" s="387"/>
      <c r="BF73" s="387"/>
      <c r="BG73" s="387"/>
      <c r="BH73" s="387"/>
      <c r="BI73" s="387"/>
      <c r="BJ73" s="387"/>
      <c r="BK73" s="387"/>
      <c r="BL73" s="387"/>
      <c r="BM73" s="387"/>
      <c r="BN73" s="387"/>
      <c r="BO73" s="387"/>
      <c r="BP73" s="387"/>
      <c r="BQ73" s="387"/>
      <c r="BR73" s="387"/>
      <c r="BS73" s="387"/>
      <c r="BT73" s="387"/>
      <c r="BU73" s="387"/>
      <c r="BV73" s="387"/>
    </row>
    <row r="74" spans="1:76" s="424" customFormat="1" ht="21.95" customHeight="1">
      <c r="A74" s="821" t="s">
        <v>291</v>
      </c>
      <c r="B74" s="736">
        <v>1260310.6299999997</v>
      </c>
      <c r="C74" s="736"/>
      <c r="D74" s="764">
        <v>0</v>
      </c>
      <c r="E74" s="764">
        <v>0</v>
      </c>
      <c r="F74" s="765">
        <v>0</v>
      </c>
      <c r="G74" s="737">
        <v>0</v>
      </c>
      <c r="H74" s="417" t="s">
        <v>4</v>
      </c>
      <c r="I74" s="706"/>
      <c r="J74" s="387"/>
      <c r="K74" s="814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  <c r="AA74" s="387"/>
      <c r="AB74" s="387"/>
      <c r="AC74" s="387"/>
      <c r="AD74" s="387"/>
      <c r="AE74" s="387"/>
      <c r="AF74" s="387"/>
      <c r="AG74" s="387"/>
      <c r="AH74" s="387"/>
      <c r="AI74" s="387"/>
      <c r="AJ74" s="387"/>
      <c r="AK74" s="387"/>
      <c r="AL74" s="387"/>
      <c r="AM74" s="387"/>
      <c r="AN74" s="387"/>
      <c r="AO74" s="387"/>
      <c r="AP74" s="387"/>
      <c r="AQ74" s="387"/>
      <c r="AR74" s="387"/>
      <c r="AS74" s="387"/>
      <c r="AT74" s="387"/>
      <c r="AU74" s="387"/>
      <c r="AV74" s="387"/>
      <c r="AW74" s="387"/>
      <c r="AX74" s="387"/>
      <c r="AY74" s="387"/>
      <c r="AZ74" s="387"/>
      <c r="BA74" s="387"/>
      <c r="BB74" s="387"/>
      <c r="BC74" s="387"/>
      <c r="BD74" s="387"/>
      <c r="BE74" s="387"/>
      <c r="BF74" s="387"/>
      <c r="BG74" s="387"/>
      <c r="BH74" s="387"/>
      <c r="BI74" s="387"/>
      <c r="BJ74" s="387"/>
      <c r="BK74" s="387"/>
      <c r="BL74" s="387"/>
      <c r="BM74" s="387"/>
      <c r="BN74" s="387"/>
      <c r="BO74" s="387"/>
      <c r="BP74" s="387"/>
      <c r="BQ74" s="387"/>
      <c r="BR74" s="387"/>
      <c r="BS74" s="387"/>
      <c r="BT74" s="387"/>
      <c r="BU74" s="387"/>
      <c r="BV74" s="387"/>
    </row>
    <row r="75" spans="1:76" s="424" customFormat="1" ht="21.95" customHeight="1">
      <c r="A75" s="821" t="s">
        <v>292</v>
      </c>
      <c r="B75" s="736">
        <v>1397507.6400000001</v>
      </c>
      <c r="C75" s="736"/>
      <c r="D75" s="764">
        <v>0</v>
      </c>
      <c r="E75" s="764">
        <v>0</v>
      </c>
      <c r="F75" s="765">
        <v>0</v>
      </c>
      <c r="G75" s="737">
        <v>0</v>
      </c>
      <c r="H75" s="417" t="s">
        <v>4</v>
      </c>
      <c r="I75" s="706"/>
      <c r="J75" s="387"/>
      <c r="K75" s="814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  <c r="AA75" s="387"/>
      <c r="AB75" s="387"/>
      <c r="AC75" s="387"/>
      <c r="AD75" s="387"/>
      <c r="AE75" s="387"/>
      <c r="AF75" s="387"/>
      <c r="AG75" s="387"/>
      <c r="AH75" s="387"/>
      <c r="AI75" s="387"/>
      <c r="AJ75" s="387"/>
      <c r="AK75" s="387"/>
      <c r="AL75" s="387"/>
      <c r="AM75" s="387"/>
      <c r="AN75" s="387"/>
      <c r="AO75" s="387"/>
      <c r="AP75" s="387"/>
      <c r="AQ75" s="387"/>
      <c r="AR75" s="387"/>
      <c r="AS75" s="387"/>
      <c r="AT75" s="387"/>
      <c r="AU75" s="387"/>
      <c r="AV75" s="387"/>
      <c r="AW75" s="387"/>
      <c r="AX75" s="387"/>
      <c r="AY75" s="387"/>
      <c r="AZ75" s="387"/>
      <c r="BA75" s="387"/>
      <c r="BB75" s="387"/>
      <c r="BC75" s="387"/>
      <c r="BD75" s="387"/>
      <c r="BE75" s="387"/>
      <c r="BF75" s="387"/>
      <c r="BG75" s="387"/>
      <c r="BH75" s="387"/>
      <c r="BI75" s="387"/>
      <c r="BJ75" s="387"/>
      <c r="BK75" s="387"/>
      <c r="BL75" s="387"/>
      <c r="BM75" s="387"/>
      <c r="BN75" s="387"/>
      <c r="BO75" s="387"/>
      <c r="BP75" s="387"/>
      <c r="BQ75" s="387"/>
      <c r="BR75" s="387"/>
      <c r="BS75" s="387"/>
      <c r="BT75" s="387"/>
      <c r="BU75" s="387"/>
      <c r="BV75" s="387"/>
    </row>
    <row r="76" spans="1:76" s="424" customFormat="1" ht="21.95" customHeight="1">
      <c r="A76" s="821" t="s">
        <v>293</v>
      </c>
      <c r="B76" s="736">
        <v>19487.670000000002</v>
      </c>
      <c r="C76" s="736"/>
      <c r="D76" s="764">
        <v>0</v>
      </c>
      <c r="E76" s="764">
        <v>0</v>
      </c>
      <c r="F76" s="765">
        <v>0</v>
      </c>
      <c r="G76" s="737">
        <v>0</v>
      </c>
      <c r="H76" s="417" t="s">
        <v>4</v>
      </c>
      <c r="I76" s="706"/>
      <c r="J76" s="387"/>
      <c r="K76" s="814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87"/>
      <c r="AB76" s="387"/>
      <c r="AC76" s="387"/>
      <c r="AD76" s="387"/>
      <c r="AE76" s="387"/>
      <c r="AF76" s="387"/>
      <c r="AG76" s="387"/>
      <c r="AH76" s="387"/>
      <c r="AI76" s="387"/>
      <c r="AJ76" s="387"/>
      <c r="AK76" s="387"/>
      <c r="AL76" s="387"/>
      <c r="AM76" s="387"/>
      <c r="AN76" s="387"/>
      <c r="AO76" s="387"/>
      <c r="AP76" s="387"/>
      <c r="AQ76" s="387"/>
      <c r="AR76" s="387"/>
      <c r="AS76" s="387"/>
      <c r="AT76" s="387"/>
      <c r="AU76" s="387"/>
      <c r="AV76" s="387"/>
      <c r="AW76" s="387"/>
      <c r="AX76" s="387"/>
      <c r="AY76" s="387"/>
      <c r="AZ76" s="387"/>
      <c r="BA76" s="387"/>
      <c r="BB76" s="387"/>
      <c r="BC76" s="387"/>
      <c r="BD76" s="387"/>
      <c r="BE76" s="387"/>
      <c r="BF76" s="387"/>
      <c r="BG76" s="387"/>
      <c r="BH76" s="387"/>
      <c r="BI76" s="387"/>
      <c r="BJ76" s="387"/>
      <c r="BK76" s="387"/>
      <c r="BL76" s="387"/>
      <c r="BM76" s="387"/>
      <c r="BN76" s="387"/>
      <c r="BO76" s="387"/>
      <c r="BP76" s="387"/>
      <c r="BQ76" s="387"/>
      <c r="BR76" s="387"/>
      <c r="BS76" s="387"/>
      <c r="BT76" s="387"/>
      <c r="BU76" s="387"/>
      <c r="BV76" s="387"/>
    </row>
    <row r="77" spans="1:76" s="424" customFormat="1" ht="21.95" hidden="1" customHeight="1">
      <c r="A77" s="705" t="s">
        <v>294</v>
      </c>
      <c r="B77" s="736">
        <v>0</v>
      </c>
      <c r="C77" s="736"/>
      <c r="D77" s="764">
        <v>0</v>
      </c>
      <c r="E77" s="764">
        <v>0</v>
      </c>
      <c r="F77" s="765">
        <v>0</v>
      </c>
      <c r="G77" s="737">
        <v>0</v>
      </c>
      <c r="H77" s="417"/>
      <c r="I77" s="706"/>
      <c r="J77" s="387"/>
      <c r="K77" s="814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  <c r="AA77" s="387"/>
      <c r="AB77" s="387"/>
      <c r="AC77" s="387"/>
      <c r="AD77" s="387"/>
      <c r="AE77" s="387"/>
      <c r="AF77" s="387"/>
      <c r="AG77" s="387"/>
      <c r="AH77" s="387"/>
      <c r="AI77" s="387"/>
      <c r="AJ77" s="387"/>
      <c r="AK77" s="387"/>
      <c r="AL77" s="387"/>
      <c r="AM77" s="387"/>
      <c r="AN77" s="387"/>
      <c r="AO77" s="387"/>
      <c r="AP77" s="387"/>
      <c r="AQ77" s="387"/>
      <c r="AR77" s="387"/>
      <c r="AS77" s="387"/>
      <c r="AT77" s="387"/>
      <c r="AU77" s="387"/>
      <c r="AV77" s="387"/>
      <c r="AW77" s="387"/>
      <c r="AX77" s="387"/>
      <c r="AY77" s="387"/>
      <c r="AZ77" s="387"/>
      <c r="BA77" s="387"/>
      <c r="BB77" s="387"/>
      <c r="BC77" s="387"/>
      <c r="BD77" s="387"/>
      <c r="BE77" s="387"/>
      <c r="BF77" s="387"/>
      <c r="BG77" s="387"/>
      <c r="BH77" s="387"/>
      <c r="BI77" s="387"/>
      <c r="BJ77" s="387"/>
      <c r="BK77" s="387"/>
      <c r="BL77" s="387"/>
      <c r="BM77" s="387"/>
      <c r="BN77" s="387"/>
      <c r="BO77" s="387"/>
      <c r="BP77" s="387"/>
      <c r="BQ77" s="387"/>
      <c r="BR77" s="387"/>
      <c r="BS77" s="387"/>
      <c r="BT77" s="387"/>
      <c r="BU77" s="387"/>
      <c r="BV77" s="387"/>
    </row>
    <row r="78" spans="1:76" s="424" customFormat="1" ht="21.95" customHeight="1">
      <c r="A78" s="705" t="s">
        <v>295</v>
      </c>
      <c r="B78" s="736">
        <v>114283.89000000001</v>
      </c>
      <c r="C78" s="736"/>
      <c r="D78" s="764">
        <v>0</v>
      </c>
      <c r="E78" s="764">
        <v>0</v>
      </c>
      <c r="F78" s="765">
        <v>0</v>
      </c>
      <c r="G78" s="737">
        <v>0</v>
      </c>
      <c r="H78" s="417" t="s">
        <v>4</v>
      </c>
      <c r="I78" s="706"/>
      <c r="J78" s="387"/>
      <c r="K78" s="814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7"/>
      <c r="AL78" s="387"/>
      <c r="AM78" s="387"/>
      <c r="AN78" s="387"/>
      <c r="AO78" s="387"/>
      <c r="AP78" s="387"/>
      <c r="AQ78" s="387"/>
      <c r="AR78" s="387"/>
      <c r="AS78" s="387"/>
      <c r="AT78" s="387"/>
      <c r="AU78" s="387"/>
      <c r="AV78" s="387"/>
      <c r="AW78" s="387"/>
      <c r="AX78" s="387"/>
      <c r="AY78" s="387"/>
      <c r="AZ78" s="387"/>
      <c r="BA78" s="387"/>
      <c r="BB78" s="387"/>
      <c r="BC78" s="387"/>
      <c r="BD78" s="387"/>
      <c r="BE78" s="387"/>
      <c r="BF78" s="387"/>
      <c r="BG78" s="387"/>
      <c r="BH78" s="387"/>
      <c r="BI78" s="387"/>
      <c r="BJ78" s="387"/>
      <c r="BK78" s="387"/>
      <c r="BL78" s="387"/>
      <c r="BM78" s="387"/>
      <c r="BN78" s="387"/>
      <c r="BO78" s="387"/>
      <c r="BP78" s="387"/>
      <c r="BQ78" s="387"/>
      <c r="BR78" s="387"/>
      <c r="BS78" s="387"/>
      <c r="BT78" s="387"/>
      <c r="BU78" s="387"/>
      <c r="BV78" s="387"/>
    </row>
    <row r="79" spans="1:76" s="424" customFormat="1" ht="21.95" customHeight="1">
      <c r="A79" s="707" t="s">
        <v>296</v>
      </c>
      <c r="B79" s="736">
        <v>584158.97</v>
      </c>
      <c r="C79" s="736"/>
      <c r="D79" s="764">
        <v>0</v>
      </c>
      <c r="E79" s="764">
        <v>0</v>
      </c>
      <c r="F79" s="765">
        <v>0</v>
      </c>
      <c r="G79" s="737">
        <v>0</v>
      </c>
      <c r="H79" s="417" t="s">
        <v>4</v>
      </c>
      <c r="I79" s="706"/>
      <c r="J79" s="387"/>
      <c r="K79" s="814"/>
      <c r="L79" s="706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7"/>
      <c r="AG79" s="387"/>
      <c r="AH79" s="387"/>
      <c r="AI79" s="387"/>
      <c r="AJ79" s="387"/>
      <c r="AK79" s="387"/>
      <c r="AL79" s="387"/>
      <c r="AM79" s="387"/>
      <c r="AN79" s="387"/>
      <c r="AO79" s="387"/>
      <c r="AP79" s="387"/>
      <c r="AQ79" s="387"/>
      <c r="AR79" s="387"/>
      <c r="AS79" s="387"/>
      <c r="AT79" s="387"/>
      <c r="AU79" s="387"/>
      <c r="AV79" s="387"/>
      <c r="AW79" s="387"/>
      <c r="AX79" s="387"/>
      <c r="AY79" s="387"/>
      <c r="AZ79" s="387"/>
      <c r="BA79" s="387"/>
      <c r="BB79" s="387"/>
      <c r="BC79" s="387"/>
      <c r="BD79" s="387"/>
      <c r="BE79" s="387"/>
      <c r="BF79" s="387"/>
      <c r="BG79" s="387"/>
      <c r="BH79" s="387"/>
      <c r="BI79" s="387"/>
      <c r="BJ79" s="387"/>
      <c r="BK79" s="387"/>
      <c r="BL79" s="387"/>
      <c r="BM79" s="387"/>
      <c r="BN79" s="387"/>
      <c r="BO79" s="387"/>
      <c r="BP79" s="387"/>
      <c r="BQ79" s="387"/>
      <c r="BR79" s="387"/>
      <c r="BS79" s="387"/>
      <c r="BT79" s="387"/>
      <c r="BU79" s="387"/>
      <c r="BV79" s="387"/>
      <c r="BW79" s="387"/>
      <c r="BX79" s="387"/>
    </row>
    <row r="80" spans="1:76" s="424" customFormat="1" ht="21.95" customHeight="1">
      <c r="A80" s="705" t="s">
        <v>297</v>
      </c>
      <c r="B80" s="736">
        <v>199598.61</v>
      </c>
      <c r="C80" s="736"/>
      <c r="D80" s="764">
        <v>0</v>
      </c>
      <c r="E80" s="764">
        <v>0</v>
      </c>
      <c r="F80" s="765">
        <v>0</v>
      </c>
      <c r="G80" s="737">
        <v>0</v>
      </c>
      <c r="H80" s="417"/>
      <c r="I80" s="706"/>
      <c r="J80" s="387"/>
      <c r="K80" s="814"/>
      <c r="L80" s="706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87"/>
      <c r="AF80" s="387"/>
      <c r="AG80" s="387"/>
      <c r="AH80" s="387"/>
      <c r="AI80" s="387"/>
      <c r="AJ80" s="387"/>
      <c r="AK80" s="387"/>
      <c r="AL80" s="387"/>
      <c r="AM80" s="387"/>
      <c r="AN80" s="387"/>
      <c r="AO80" s="387"/>
      <c r="AP80" s="387"/>
      <c r="AQ80" s="387"/>
      <c r="AR80" s="387"/>
      <c r="AS80" s="387"/>
      <c r="AT80" s="387"/>
      <c r="AU80" s="387"/>
      <c r="AV80" s="387"/>
      <c r="AW80" s="387"/>
      <c r="AX80" s="387"/>
      <c r="AY80" s="387"/>
      <c r="AZ80" s="387"/>
      <c r="BA80" s="387"/>
      <c r="BB80" s="387"/>
      <c r="BC80" s="387"/>
      <c r="BD80" s="387"/>
      <c r="BE80" s="387"/>
      <c r="BF80" s="387"/>
      <c r="BG80" s="387"/>
      <c r="BH80" s="387"/>
      <c r="BI80" s="387"/>
      <c r="BJ80" s="387"/>
      <c r="BK80" s="387"/>
      <c r="BL80" s="387"/>
      <c r="BM80" s="387"/>
      <c r="BN80" s="387"/>
      <c r="BO80" s="387"/>
      <c r="BP80" s="387"/>
      <c r="BQ80" s="387"/>
      <c r="BR80" s="387"/>
      <c r="BS80" s="387"/>
      <c r="BT80" s="387"/>
      <c r="BU80" s="387"/>
      <c r="BV80" s="387"/>
      <c r="BW80" s="387"/>
      <c r="BX80" s="387"/>
    </row>
    <row r="81" spans="1:76" s="424" customFormat="1" ht="21.95" customHeight="1">
      <c r="A81" s="705" t="s">
        <v>298</v>
      </c>
      <c r="B81" s="736">
        <v>836953.91</v>
      </c>
      <c r="C81" s="736"/>
      <c r="D81" s="764">
        <v>0</v>
      </c>
      <c r="E81" s="764">
        <v>0</v>
      </c>
      <c r="F81" s="765">
        <v>0</v>
      </c>
      <c r="G81" s="737">
        <v>0</v>
      </c>
      <c r="H81" s="417" t="s">
        <v>4</v>
      </c>
      <c r="I81" s="706"/>
      <c r="J81" s="387"/>
      <c r="K81" s="814"/>
      <c r="L81" s="706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  <c r="AA81" s="387"/>
      <c r="AB81" s="387"/>
      <c r="AC81" s="387"/>
      <c r="AD81" s="387"/>
      <c r="AE81" s="387"/>
      <c r="AF81" s="387"/>
      <c r="AG81" s="387"/>
      <c r="AH81" s="387"/>
      <c r="AI81" s="387"/>
      <c r="AJ81" s="387"/>
      <c r="AK81" s="387"/>
      <c r="AL81" s="387"/>
      <c r="AM81" s="387"/>
      <c r="AN81" s="387"/>
      <c r="AO81" s="387"/>
      <c r="AP81" s="387"/>
      <c r="AQ81" s="387"/>
      <c r="AR81" s="387"/>
      <c r="AS81" s="387"/>
      <c r="AT81" s="387"/>
      <c r="AU81" s="387"/>
      <c r="AV81" s="387"/>
      <c r="AW81" s="387"/>
      <c r="AX81" s="387"/>
      <c r="AY81" s="387"/>
      <c r="AZ81" s="387"/>
      <c r="BA81" s="387"/>
      <c r="BB81" s="387"/>
      <c r="BC81" s="387"/>
      <c r="BD81" s="387"/>
      <c r="BE81" s="387"/>
      <c r="BF81" s="387"/>
      <c r="BG81" s="387"/>
      <c r="BH81" s="387"/>
      <c r="BI81" s="387"/>
      <c r="BJ81" s="387"/>
      <c r="BK81" s="387"/>
      <c r="BL81" s="387"/>
      <c r="BM81" s="387"/>
      <c r="BN81" s="387"/>
      <c r="BO81" s="387"/>
      <c r="BP81" s="387"/>
      <c r="BQ81" s="387"/>
      <c r="BR81" s="387"/>
      <c r="BS81" s="387"/>
      <c r="BT81" s="387"/>
      <c r="BU81" s="387"/>
      <c r="BV81" s="387"/>
      <c r="BW81" s="387"/>
      <c r="BX81" s="387"/>
    </row>
    <row r="82" spans="1:76" s="424" customFormat="1" ht="21.95" hidden="1" customHeight="1">
      <c r="A82" s="705" t="s">
        <v>299</v>
      </c>
      <c r="B82" s="736">
        <v>0</v>
      </c>
      <c r="C82" s="736"/>
      <c r="D82" s="764">
        <v>0</v>
      </c>
      <c r="E82" s="764">
        <v>0</v>
      </c>
      <c r="F82" s="765">
        <v>0</v>
      </c>
      <c r="G82" s="737">
        <v>0</v>
      </c>
      <c r="H82" s="417" t="s">
        <v>4</v>
      </c>
      <c r="I82" s="706"/>
      <c r="J82" s="387"/>
      <c r="K82" s="814"/>
      <c r="L82" s="706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7"/>
      <c r="AL82" s="387"/>
      <c r="AM82" s="387"/>
      <c r="AN82" s="387"/>
      <c r="AO82" s="387"/>
      <c r="AP82" s="387"/>
      <c r="AQ82" s="387"/>
      <c r="AR82" s="387"/>
      <c r="AS82" s="387"/>
      <c r="AT82" s="387"/>
      <c r="AU82" s="387"/>
      <c r="AV82" s="387"/>
      <c r="AW82" s="387"/>
      <c r="AX82" s="387"/>
      <c r="AY82" s="387"/>
      <c r="AZ82" s="387"/>
      <c r="BA82" s="387"/>
      <c r="BB82" s="387"/>
      <c r="BC82" s="387"/>
      <c r="BD82" s="387"/>
      <c r="BE82" s="387"/>
      <c r="BF82" s="387"/>
      <c r="BG82" s="387"/>
      <c r="BH82" s="387"/>
      <c r="BI82" s="387"/>
      <c r="BJ82" s="387"/>
      <c r="BK82" s="387"/>
      <c r="BL82" s="387"/>
      <c r="BM82" s="387"/>
      <c r="BN82" s="387"/>
      <c r="BO82" s="387"/>
      <c r="BP82" s="387"/>
      <c r="BQ82" s="387"/>
      <c r="BR82" s="387"/>
      <c r="BS82" s="387"/>
      <c r="BT82" s="387"/>
      <c r="BU82" s="387"/>
      <c r="BV82" s="387"/>
      <c r="BW82" s="387"/>
      <c r="BX82" s="387"/>
    </row>
    <row r="83" spans="1:76" s="424" customFormat="1" ht="21.95" customHeight="1">
      <c r="A83" s="705" t="s">
        <v>347</v>
      </c>
      <c r="B83" s="736">
        <v>1411251.4100000001</v>
      </c>
      <c r="C83" s="736"/>
      <c r="D83" s="764">
        <v>0</v>
      </c>
      <c r="E83" s="764">
        <v>0</v>
      </c>
      <c r="F83" s="765">
        <v>0</v>
      </c>
      <c r="G83" s="737">
        <v>0</v>
      </c>
      <c r="H83" s="417" t="s">
        <v>4</v>
      </c>
      <c r="I83" s="706"/>
      <c r="J83" s="387"/>
      <c r="K83" s="814"/>
      <c r="L83" s="706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  <c r="AA83" s="387"/>
      <c r="AB83" s="387"/>
      <c r="AC83" s="387"/>
      <c r="AD83" s="387"/>
      <c r="AE83" s="387"/>
      <c r="AF83" s="387"/>
      <c r="AG83" s="387"/>
      <c r="AH83" s="387"/>
      <c r="AI83" s="387"/>
      <c r="AJ83" s="387"/>
      <c r="AK83" s="387"/>
      <c r="AL83" s="387"/>
      <c r="AM83" s="387"/>
      <c r="AN83" s="387"/>
      <c r="AO83" s="387"/>
      <c r="AP83" s="387"/>
      <c r="AQ83" s="387"/>
      <c r="AR83" s="387"/>
      <c r="AS83" s="387"/>
      <c r="AT83" s="387"/>
      <c r="AU83" s="387"/>
      <c r="AV83" s="387"/>
      <c r="AW83" s="387"/>
      <c r="AX83" s="387"/>
      <c r="AY83" s="387"/>
      <c r="AZ83" s="387"/>
      <c r="BA83" s="387"/>
      <c r="BB83" s="387"/>
      <c r="BC83" s="387"/>
      <c r="BD83" s="387"/>
      <c r="BE83" s="387"/>
      <c r="BF83" s="387"/>
      <c r="BG83" s="387"/>
      <c r="BH83" s="387"/>
      <c r="BI83" s="387"/>
      <c r="BJ83" s="387"/>
      <c r="BK83" s="387"/>
      <c r="BL83" s="387"/>
      <c r="BM83" s="387"/>
      <c r="BN83" s="387"/>
      <c r="BO83" s="387"/>
      <c r="BP83" s="387"/>
      <c r="BQ83" s="387"/>
      <c r="BR83" s="387"/>
      <c r="BS83" s="387"/>
      <c r="BT83" s="387"/>
      <c r="BU83" s="387"/>
      <c r="BV83" s="387"/>
      <c r="BW83" s="387"/>
      <c r="BX83" s="387"/>
    </row>
    <row r="84" spans="1:76" s="424" customFormat="1" ht="21.95" customHeight="1">
      <c r="A84" s="705" t="s">
        <v>300</v>
      </c>
      <c r="B84" s="736">
        <v>708005.59</v>
      </c>
      <c r="C84" s="736"/>
      <c r="D84" s="764">
        <v>0</v>
      </c>
      <c r="E84" s="764">
        <v>0</v>
      </c>
      <c r="F84" s="765">
        <v>0</v>
      </c>
      <c r="G84" s="737">
        <v>0</v>
      </c>
      <c r="H84" s="417" t="s">
        <v>4</v>
      </c>
      <c r="I84" s="706"/>
      <c r="J84" s="387"/>
      <c r="K84" s="814"/>
      <c r="L84" s="706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  <c r="AA84" s="387"/>
      <c r="AB84" s="387"/>
      <c r="AC84" s="387"/>
      <c r="AD84" s="387"/>
      <c r="AE84" s="387"/>
      <c r="AF84" s="387"/>
      <c r="AG84" s="387"/>
      <c r="AH84" s="387"/>
      <c r="AI84" s="387"/>
      <c r="AJ84" s="387"/>
      <c r="AK84" s="387"/>
      <c r="AL84" s="387"/>
      <c r="AM84" s="387"/>
      <c r="AN84" s="387"/>
      <c r="AO84" s="387"/>
      <c r="AP84" s="387"/>
      <c r="AQ84" s="387"/>
      <c r="AR84" s="387"/>
      <c r="AS84" s="387"/>
      <c r="AT84" s="387"/>
      <c r="AU84" s="387"/>
      <c r="AV84" s="387"/>
      <c r="AW84" s="387"/>
      <c r="AX84" s="387"/>
      <c r="AY84" s="387"/>
      <c r="AZ84" s="387"/>
      <c r="BA84" s="387"/>
      <c r="BB84" s="387"/>
      <c r="BC84" s="387"/>
      <c r="BD84" s="387"/>
      <c r="BE84" s="387"/>
      <c r="BF84" s="387"/>
      <c r="BG84" s="387"/>
      <c r="BH84" s="387"/>
      <c r="BI84" s="387"/>
      <c r="BJ84" s="387"/>
      <c r="BK84" s="387"/>
      <c r="BL84" s="387"/>
      <c r="BM84" s="387"/>
      <c r="BN84" s="387"/>
      <c r="BO84" s="387"/>
      <c r="BP84" s="387"/>
      <c r="BQ84" s="387"/>
      <c r="BR84" s="387"/>
      <c r="BS84" s="387"/>
      <c r="BT84" s="387"/>
      <c r="BU84" s="387"/>
      <c r="BV84" s="387"/>
      <c r="BW84" s="387"/>
      <c r="BX84" s="387"/>
    </row>
    <row r="85" spans="1:76" s="424" customFormat="1" ht="21.95" customHeight="1">
      <c r="A85" s="709" t="s">
        <v>301</v>
      </c>
      <c r="B85" s="736">
        <v>216948.75</v>
      </c>
      <c r="C85" s="736"/>
      <c r="D85" s="764">
        <v>0</v>
      </c>
      <c r="E85" s="764">
        <v>0</v>
      </c>
      <c r="F85" s="765">
        <v>0</v>
      </c>
      <c r="G85" s="737">
        <v>0</v>
      </c>
      <c r="H85" s="417" t="s">
        <v>4</v>
      </c>
      <c r="I85" s="706"/>
      <c r="J85" s="387"/>
      <c r="K85" s="814"/>
      <c r="L85" s="706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  <c r="AA85" s="387"/>
      <c r="AB85" s="387"/>
      <c r="AC85" s="387"/>
      <c r="AD85" s="387"/>
      <c r="AE85" s="387"/>
      <c r="AF85" s="387"/>
      <c r="AG85" s="387"/>
      <c r="AH85" s="387"/>
      <c r="AI85" s="387"/>
      <c r="AJ85" s="387"/>
      <c r="AK85" s="387"/>
      <c r="AL85" s="387"/>
      <c r="AM85" s="387"/>
      <c r="AN85" s="387"/>
      <c r="AO85" s="387"/>
      <c r="AP85" s="387"/>
      <c r="AQ85" s="387"/>
      <c r="AR85" s="387"/>
      <c r="AS85" s="387"/>
      <c r="AT85" s="387"/>
      <c r="AU85" s="387"/>
      <c r="AV85" s="387"/>
      <c r="AW85" s="387"/>
      <c r="AX85" s="387"/>
      <c r="AY85" s="387"/>
      <c r="AZ85" s="387"/>
      <c r="BA85" s="387"/>
      <c r="BB85" s="387"/>
      <c r="BC85" s="387"/>
      <c r="BD85" s="387"/>
      <c r="BE85" s="387"/>
      <c r="BF85" s="387"/>
      <c r="BG85" s="387"/>
      <c r="BH85" s="387"/>
      <c r="BI85" s="387"/>
      <c r="BJ85" s="387"/>
      <c r="BK85" s="387"/>
      <c r="BL85" s="387"/>
      <c r="BM85" s="387"/>
      <c r="BN85" s="387"/>
      <c r="BO85" s="387"/>
      <c r="BP85" s="387"/>
      <c r="BQ85" s="387"/>
      <c r="BR85" s="387"/>
      <c r="BS85" s="387"/>
      <c r="BT85" s="387"/>
      <c r="BU85" s="387"/>
      <c r="BV85" s="387"/>
      <c r="BW85" s="387"/>
      <c r="BX85" s="387"/>
    </row>
    <row r="86" spans="1:76" s="424" customFormat="1" ht="21.95" customHeight="1">
      <c r="A86" s="705" t="s">
        <v>304</v>
      </c>
      <c r="B86" s="736">
        <v>930498.03</v>
      </c>
      <c r="C86" s="736"/>
      <c r="D86" s="764">
        <v>0</v>
      </c>
      <c r="E86" s="764">
        <v>0</v>
      </c>
      <c r="F86" s="765">
        <v>0</v>
      </c>
      <c r="G86" s="737">
        <v>0</v>
      </c>
      <c r="H86" s="417" t="s">
        <v>4</v>
      </c>
      <c r="I86" s="706"/>
      <c r="J86" s="387"/>
      <c r="K86" s="814"/>
      <c r="L86" s="706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387"/>
      <c r="AC86" s="387"/>
      <c r="AD86" s="387"/>
      <c r="AE86" s="387"/>
      <c r="AF86" s="387"/>
      <c r="AG86" s="387"/>
      <c r="AH86" s="387"/>
      <c r="AI86" s="387"/>
      <c r="AJ86" s="387"/>
      <c r="AK86" s="387"/>
      <c r="AL86" s="387"/>
      <c r="AM86" s="387"/>
      <c r="AN86" s="387"/>
      <c r="AO86" s="387"/>
      <c r="AP86" s="387"/>
      <c r="AQ86" s="387"/>
      <c r="AR86" s="387"/>
      <c r="AS86" s="387"/>
      <c r="AT86" s="387"/>
      <c r="AU86" s="387"/>
      <c r="AV86" s="387"/>
      <c r="AW86" s="387"/>
      <c r="AX86" s="387"/>
      <c r="AY86" s="387"/>
      <c r="AZ86" s="387"/>
      <c r="BA86" s="387"/>
      <c r="BB86" s="387"/>
      <c r="BC86" s="387"/>
      <c r="BD86" s="387"/>
      <c r="BE86" s="387"/>
      <c r="BF86" s="387"/>
      <c r="BG86" s="387"/>
      <c r="BH86" s="387"/>
      <c r="BI86" s="387"/>
      <c r="BJ86" s="387"/>
      <c r="BK86" s="387"/>
      <c r="BL86" s="387"/>
      <c r="BM86" s="387"/>
      <c r="BN86" s="387"/>
      <c r="BO86" s="387"/>
      <c r="BP86" s="387"/>
      <c r="BQ86" s="387"/>
      <c r="BR86" s="387"/>
      <c r="BS86" s="387"/>
      <c r="BT86" s="387"/>
      <c r="BU86" s="387"/>
      <c r="BV86" s="387"/>
      <c r="BW86" s="387"/>
      <c r="BX86" s="387"/>
    </row>
    <row r="87" spans="1:76" s="424" customFormat="1" ht="21.95" customHeight="1">
      <c r="A87" s="705" t="s">
        <v>306</v>
      </c>
      <c r="B87" s="736">
        <v>11714.49</v>
      </c>
      <c r="C87" s="736"/>
      <c r="D87" s="764">
        <v>0</v>
      </c>
      <c r="E87" s="764">
        <v>0</v>
      </c>
      <c r="F87" s="765">
        <v>0</v>
      </c>
      <c r="G87" s="737">
        <v>0</v>
      </c>
      <c r="H87" s="417" t="s">
        <v>4</v>
      </c>
      <c r="I87" s="706"/>
      <c r="J87" s="387"/>
      <c r="K87" s="814"/>
      <c r="L87" s="706"/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  <c r="AA87" s="387"/>
      <c r="AB87" s="387"/>
      <c r="AC87" s="387"/>
      <c r="AD87" s="387"/>
      <c r="AE87" s="387"/>
      <c r="AF87" s="387"/>
      <c r="AG87" s="387"/>
      <c r="AH87" s="387"/>
      <c r="AI87" s="387"/>
      <c r="AJ87" s="387"/>
      <c r="AK87" s="387"/>
      <c r="AL87" s="387"/>
      <c r="AM87" s="387"/>
      <c r="AN87" s="387"/>
      <c r="AO87" s="387"/>
      <c r="AP87" s="387"/>
      <c r="AQ87" s="387"/>
      <c r="AR87" s="387"/>
      <c r="AS87" s="387"/>
      <c r="AT87" s="387"/>
      <c r="AU87" s="387"/>
      <c r="AV87" s="387"/>
      <c r="AW87" s="387"/>
      <c r="AX87" s="387"/>
      <c r="AY87" s="387"/>
      <c r="AZ87" s="387"/>
      <c r="BA87" s="387"/>
      <c r="BB87" s="387"/>
      <c r="BC87" s="387"/>
      <c r="BD87" s="387"/>
      <c r="BE87" s="387"/>
      <c r="BF87" s="387"/>
      <c r="BG87" s="387"/>
      <c r="BH87" s="387"/>
      <c r="BI87" s="387"/>
      <c r="BJ87" s="387"/>
      <c r="BK87" s="387"/>
      <c r="BL87" s="387"/>
      <c r="BM87" s="387"/>
      <c r="BN87" s="387"/>
      <c r="BO87" s="387"/>
      <c r="BP87" s="387"/>
      <c r="BQ87" s="387"/>
      <c r="BR87" s="387"/>
      <c r="BS87" s="387"/>
      <c r="BT87" s="387"/>
      <c r="BU87" s="387"/>
      <c r="BV87" s="387"/>
      <c r="BW87" s="387"/>
      <c r="BX87" s="387"/>
    </row>
    <row r="88" spans="1:76" ht="21.95" customHeight="1">
      <c r="A88" s="705" t="s">
        <v>307</v>
      </c>
      <c r="B88" s="736">
        <v>408399771.35999995</v>
      </c>
      <c r="C88" s="736"/>
      <c r="D88" s="764">
        <v>107657963.33999999</v>
      </c>
      <c r="E88" s="764">
        <v>299.48</v>
      </c>
      <c r="F88" s="765">
        <v>107657262.39999999</v>
      </c>
      <c r="G88" s="737">
        <v>700.94</v>
      </c>
      <c r="H88" s="417" t="s">
        <v>4</v>
      </c>
      <c r="I88" s="706"/>
      <c r="K88" s="814"/>
      <c r="L88" s="706"/>
    </row>
    <row r="89" spans="1:76" ht="21.95" customHeight="1">
      <c r="A89" s="705" t="s">
        <v>308</v>
      </c>
      <c r="B89" s="736">
        <v>1063548.9000000004</v>
      </c>
      <c r="C89" s="736"/>
      <c r="D89" s="764">
        <v>69352</v>
      </c>
      <c r="E89" s="764">
        <v>5785</v>
      </c>
      <c r="F89" s="765">
        <v>69352</v>
      </c>
      <c r="G89" s="737">
        <v>0</v>
      </c>
      <c r="H89" s="417" t="s">
        <v>4</v>
      </c>
      <c r="I89" s="706"/>
      <c r="K89" s="814"/>
      <c r="L89" s="706"/>
    </row>
    <row r="90" spans="1:76" s="424" customFormat="1" ht="21.95" customHeight="1">
      <c r="A90" s="705" t="s">
        <v>309</v>
      </c>
      <c r="B90" s="736">
        <v>33555298.370000012</v>
      </c>
      <c r="C90" s="767"/>
      <c r="D90" s="764">
        <v>0</v>
      </c>
      <c r="E90" s="768">
        <v>0</v>
      </c>
      <c r="F90" s="765">
        <v>0</v>
      </c>
      <c r="G90" s="737">
        <v>0</v>
      </c>
      <c r="H90" s="417" t="s">
        <v>4</v>
      </c>
      <c r="I90" s="706"/>
      <c r="J90" s="387"/>
      <c r="K90" s="814"/>
      <c r="L90" s="706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7"/>
      <c r="AK90" s="387"/>
      <c r="AL90" s="387"/>
      <c r="AM90" s="387"/>
      <c r="AN90" s="387"/>
      <c r="AO90" s="387"/>
      <c r="AP90" s="387"/>
      <c r="AQ90" s="387"/>
      <c r="AR90" s="387"/>
      <c r="AS90" s="387"/>
      <c r="AT90" s="387"/>
      <c r="AU90" s="387"/>
      <c r="AV90" s="387"/>
      <c r="AW90" s="387"/>
      <c r="AX90" s="387"/>
      <c r="AY90" s="387"/>
      <c r="AZ90" s="387"/>
      <c r="BA90" s="387"/>
      <c r="BB90" s="387"/>
      <c r="BC90" s="387"/>
      <c r="BD90" s="387"/>
      <c r="BE90" s="387"/>
      <c r="BF90" s="387"/>
      <c r="BG90" s="387"/>
      <c r="BH90" s="387"/>
      <c r="BI90" s="387"/>
      <c r="BJ90" s="387"/>
      <c r="BK90" s="387"/>
      <c r="BL90" s="387"/>
      <c r="BM90" s="387"/>
      <c r="BN90" s="387"/>
      <c r="BO90" s="387"/>
      <c r="BP90" s="387"/>
      <c r="BQ90" s="387"/>
      <c r="BR90" s="387"/>
      <c r="BS90" s="387"/>
      <c r="BT90" s="387"/>
      <c r="BU90" s="387"/>
      <c r="BV90" s="387"/>
      <c r="BW90" s="387"/>
      <c r="BX90" s="387"/>
    </row>
    <row r="91" spans="1:76" s="424" customFormat="1" ht="47.25" customHeight="1" thickBot="1">
      <c r="A91" s="425" t="s">
        <v>746</v>
      </c>
      <c r="B91" s="735">
        <v>259544.63999999996</v>
      </c>
      <c r="C91" s="767"/>
      <c r="D91" s="1093">
        <v>0</v>
      </c>
      <c r="E91" s="1094">
        <v>0</v>
      </c>
      <c r="F91" s="766">
        <v>0</v>
      </c>
      <c r="G91" s="740">
        <v>0</v>
      </c>
      <c r="H91" s="417" t="s">
        <v>4</v>
      </c>
      <c r="I91" s="706"/>
      <c r="J91" s="387"/>
      <c r="K91" s="814"/>
      <c r="L91" s="706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387"/>
      <c r="AC91" s="387"/>
      <c r="AD91" s="387"/>
      <c r="AE91" s="387"/>
      <c r="AF91" s="387"/>
      <c r="AG91" s="387"/>
      <c r="AH91" s="387"/>
      <c r="AI91" s="387"/>
      <c r="AJ91" s="387"/>
      <c r="AK91" s="387"/>
      <c r="AL91" s="387"/>
      <c r="AM91" s="387"/>
      <c r="AN91" s="387"/>
      <c r="AO91" s="387"/>
      <c r="AP91" s="387"/>
      <c r="AQ91" s="387"/>
      <c r="AR91" s="387"/>
      <c r="AS91" s="387"/>
      <c r="AT91" s="387"/>
      <c r="AU91" s="387"/>
      <c r="AV91" s="387"/>
      <c r="AW91" s="387"/>
      <c r="AX91" s="387"/>
      <c r="AY91" s="387"/>
      <c r="AZ91" s="387"/>
      <c r="BA91" s="387"/>
      <c r="BB91" s="387"/>
      <c r="BC91" s="387"/>
      <c r="BD91" s="387"/>
      <c r="BE91" s="387"/>
      <c r="BF91" s="387"/>
      <c r="BG91" s="387"/>
      <c r="BH91" s="387"/>
      <c r="BI91" s="387"/>
      <c r="BJ91" s="387"/>
      <c r="BK91" s="387"/>
      <c r="BL91" s="387"/>
      <c r="BM91" s="387"/>
      <c r="BN91" s="387"/>
      <c r="BO91" s="387"/>
      <c r="BP91" s="387"/>
      <c r="BQ91" s="387"/>
      <c r="BR91" s="387"/>
      <c r="BS91" s="387"/>
      <c r="BT91" s="387"/>
      <c r="BU91" s="387"/>
      <c r="BV91" s="387"/>
      <c r="BW91" s="387"/>
      <c r="BX91" s="387"/>
    </row>
    <row r="92" spans="1:76" s="424" customFormat="1" ht="21.95" customHeight="1" thickTop="1">
      <c r="A92" s="710" t="s">
        <v>587</v>
      </c>
      <c r="B92" s="769"/>
      <c r="C92" s="770"/>
      <c r="D92" s="771"/>
      <c r="E92" s="772"/>
      <c r="F92" s="773"/>
      <c r="G92" s="742"/>
      <c r="H92" s="417" t="s">
        <v>4</v>
      </c>
      <c r="I92" s="706"/>
      <c r="J92" s="387"/>
      <c r="K92" s="814"/>
      <c r="L92" s="706"/>
      <c r="M92" s="387"/>
      <c r="N92" s="387"/>
      <c r="O92" s="387"/>
      <c r="P92" s="387"/>
      <c r="Q92" s="387"/>
      <c r="R92" s="387"/>
      <c r="S92" s="387"/>
      <c r="T92" s="387"/>
      <c r="U92" s="387"/>
      <c r="V92" s="387"/>
      <c r="W92" s="387"/>
      <c r="X92" s="387"/>
      <c r="Y92" s="387"/>
      <c r="Z92" s="387"/>
      <c r="AA92" s="387"/>
      <c r="AB92" s="387"/>
      <c r="AC92" s="387"/>
      <c r="AD92" s="387"/>
      <c r="AE92" s="387"/>
      <c r="AF92" s="387"/>
      <c r="AG92" s="387"/>
      <c r="AH92" s="387"/>
      <c r="AI92" s="387"/>
      <c r="AJ92" s="387"/>
      <c r="AK92" s="387"/>
      <c r="AL92" s="387"/>
      <c r="AM92" s="387"/>
      <c r="AN92" s="387"/>
      <c r="AO92" s="387"/>
      <c r="AP92" s="387"/>
      <c r="AQ92" s="387"/>
      <c r="AR92" s="387"/>
      <c r="AS92" s="387"/>
      <c r="AT92" s="387"/>
      <c r="AU92" s="387"/>
      <c r="AV92" s="387"/>
      <c r="AW92" s="387"/>
      <c r="AX92" s="387"/>
      <c r="AY92" s="387"/>
      <c r="AZ92" s="387"/>
      <c r="BA92" s="387"/>
      <c r="BB92" s="387"/>
      <c r="BC92" s="387"/>
      <c r="BD92" s="387"/>
      <c r="BE92" s="387"/>
      <c r="BF92" s="387"/>
      <c r="BG92" s="387"/>
      <c r="BH92" s="387"/>
      <c r="BI92" s="387"/>
      <c r="BJ92" s="387"/>
      <c r="BK92" s="387"/>
      <c r="BL92" s="387"/>
      <c r="BM92" s="387"/>
      <c r="BN92" s="387"/>
      <c r="BO92" s="387"/>
      <c r="BP92" s="387"/>
      <c r="BQ92" s="387"/>
      <c r="BR92" s="387"/>
      <c r="BS92" s="387"/>
      <c r="BT92" s="387"/>
      <c r="BU92" s="387"/>
      <c r="BV92" s="387"/>
      <c r="BW92" s="387"/>
      <c r="BX92" s="387"/>
    </row>
    <row r="93" spans="1:76" s="424" customFormat="1" ht="21.95" customHeight="1">
      <c r="A93" s="428" t="s">
        <v>597</v>
      </c>
      <c r="B93" s="774">
        <v>15508533434.960001</v>
      </c>
      <c r="C93" s="743" t="s">
        <v>710</v>
      </c>
      <c r="D93" s="775">
        <v>0</v>
      </c>
      <c r="E93" s="776">
        <v>0</v>
      </c>
      <c r="F93" s="1036">
        <v>0</v>
      </c>
      <c r="G93" s="777">
        <v>0</v>
      </c>
      <c r="H93" s="417" t="s">
        <v>4</v>
      </c>
      <c r="I93" s="706"/>
      <c r="J93" s="387"/>
      <c r="K93" s="814"/>
      <c r="L93" s="706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  <c r="AA93" s="387"/>
      <c r="AB93" s="387"/>
      <c r="AC93" s="387"/>
      <c r="AD93" s="387"/>
      <c r="AE93" s="387"/>
      <c r="AF93" s="387"/>
      <c r="AG93" s="387"/>
      <c r="AH93" s="387"/>
      <c r="AI93" s="387"/>
      <c r="AJ93" s="387"/>
      <c r="AK93" s="387"/>
      <c r="AL93" s="387"/>
      <c r="AM93" s="387"/>
      <c r="AN93" s="387"/>
      <c r="AO93" s="387"/>
      <c r="AP93" s="387"/>
      <c r="AQ93" s="387"/>
      <c r="AR93" s="387"/>
      <c r="AS93" s="387"/>
      <c r="AT93" s="387"/>
      <c r="AU93" s="387"/>
      <c r="AV93" s="387"/>
      <c r="AW93" s="387"/>
      <c r="AX93" s="387"/>
      <c r="AY93" s="387"/>
      <c r="AZ93" s="387"/>
      <c r="BA93" s="387"/>
      <c r="BB93" s="387"/>
      <c r="BC93" s="387"/>
      <c r="BD93" s="387"/>
      <c r="BE93" s="387"/>
      <c r="BF93" s="387"/>
      <c r="BG93" s="387"/>
      <c r="BH93" s="387"/>
      <c r="BI93" s="387"/>
      <c r="BJ93" s="387"/>
      <c r="BK93" s="387"/>
      <c r="BL93" s="387"/>
      <c r="BM93" s="387"/>
      <c r="BN93" s="387"/>
      <c r="BO93" s="387"/>
      <c r="BP93" s="387"/>
      <c r="BQ93" s="387"/>
      <c r="BR93" s="387"/>
      <c r="BS93" s="387"/>
      <c r="BT93" s="387"/>
      <c r="BU93" s="387"/>
      <c r="BV93" s="387"/>
      <c r="BW93" s="387"/>
      <c r="BX93" s="387"/>
    </row>
    <row r="94" spans="1:76" s="427" customFormat="1" ht="13.5" customHeight="1">
      <c r="H94" s="417" t="s">
        <v>4</v>
      </c>
      <c r="I94" s="706"/>
      <c r="J94" s="706"/>
      <c r="K94" s="813"/>
      <c r="L94" s="706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7"/>
      <c r="AL94" s="387"/>
      <c r="AM94" s="387"/>
      <c r="AN94" s="387"/>
      <c r="AO94" s="387"/>
      <c r="AP94" s="387"/>
      <c r="AQ94" s="387"/>
      <c r="AR94" s="387"/>
      <c r="AS94" s="387"/>
      <c r="AT94" s="387"/>
    </row>
    <row r="95" spans="1:76" s="1139" customFormat="1" ht="18" customHeight="1">
      <c r="A95" s="1147" t="s">
        <v>771</v>
      </c>
      <c r="B95" s="1138"/>
      <c r="C95" s="1138"/>
      <c r="D95" s="1138"/>
      <c r="E95" s="1138"/>
      <c r="H95" s="1140" t="s">
        <v>4</v>
      </c>
      <c r="I95" s="1141"/>
      <c r="J95" s="1141"/>
      <c r="K95" s="1142"/>
      <c r="L95" s="1141"/>
      <c r="M95" s="1143"/>
      <c r="N95" s="1143"/>
      <c r="O95" s="1143"/>
      <c r="P95" s="1143"/>
      <c r="Q95" s="1143"/>
      <c r="R95" s="1143"/>
      <c r="S95" s="1143"/>
      <c r="T95" s="1143"/>
      <c r="U95" s="1143"/>
      <c r="V95" s="1143"/>
      <c r="W95" s="1143"/>
      <c r="X95" s="1143"/>
      <c r="Y95" s="1143"/>
      <c r="Z95" s="1143"/>
      <c r="AA95" s="1143"/>
      <c r="AB95" s="1143"/>
      <c r="AC95" s="1143"/>
      <c r="AD95" s="1143"/>
      <c r="AE95" s="1143"/>
      <c r="AF95" s="1143"/>
      <c r="AG95" s="1143"/>
      <c r="AH95" s="1143"/>
      <c r="AI95" s="1143"/>
      <c r="AJ95" s="1143"/>
      <c r="AK95" s="1143"/>
      <c r="AL95" s="1143"/>
      <c r="AM95" s="1143"/>
      <c r="AN95" s="1143"/>
      <c r="AO95" s="1143"/>
      <c r="AP95" s="1143"/>
      <c r="AQ95" s="1143"/>
      <c r="AR95" s="1143"/>
      <c r="AS95" s="1143"/>
      <c r="AT95" s="1143"/>
    </row>
    <row r="96" spans="1:76" s="1139" customFormat="1" ht="16.5" customHeight="1">
      <c r="A96" s="1148" t="s">
        <v>784</v>
      </c>
      <c r="B96" s="1138"/>
      <c r="C96" s="1138"/>
      <c r="D96" s="1138"/>
      <c r="E96" s="1138"/>
      <c r="H96" s="1140" t="s">
        <v>4</v>
      </c>
      <c r="I96" s="1143"/>
      <c r="J96" s="1143"/>
      <c r="K96" s="1142"/>
      <c r="L96" s="1143"/>
      <c r="M96" s="1143"/>
      <c r="N96" s="1143"/>
      <c r="O96" s="1143"/>
      <c r="P96" s="1143"/>
      <c r="Q96" s="1143"/>
      <c r="R96" s="1143"/>
      <c r="S96" s="1143"/>
      <c r="T96" s="1143"/>
      <c r="U96" s="1143"/>
      <c r="V96" s="1143"/>
      <c r="W96" s="1143"/>
      <c r="X96" s="1143"/>
      <c r="Y96" s="1143"/>
      <c r="Z96" s="1143"/>
      <c r="AA96" s="1143"/>
      <c r="AB96" s="1143"/>
      <c r="AC96" s="1143"/>
      <c r="AD96" s="1143"/>
      <c r="AE96" s="1143"/>
      <c r="AF96" s="1143"/>
      <c r="AG96" s="1143"/>
      <c r="AH96" s="1143"/>
      <c r="AI96" s="1143"/>
      <c r="AJ96" s="1143"/>
      <c r="AK96" s="1143"/>
      <c r="AL96" s="1143"/>
      <c r="AM96" s="1143"/>
      <c r="AN96" s="1143"/>
      <c r="AO96" s="1143"/>
      <c r="AP96" s="1143"/>
      <c r="AQ96" s="1143"/>
      <c r="AR96" s="1143"/>
      <c r="AS96" s="1143"/>
      <c r="AT96" s="1143"/>
    </row>
    <row r="97" spans="1:252" s="711" customFormat="1" ht="18" customHeight="1">
      <c r="A97" s="429"/>
      <c r="B97" s="429"/>
      <c r="C97" s="429"/>
      <c r="D97" s="429"/>
      <c r="E97" s="429"/>
      <c r="F97" s="429"/>
      <c r="G97" s="429"/>
      <c r="H97" s="429"/>
      <c r="I97" s="387"/>
      <c r="J97" s="387"/>
      <c r="K97" s="813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  <c r="AA97" s="387"/>
      <c r="AB97" s="387"/>
      <c r="AC97" s="387"/>
      <c r="AD97" s="387"/>
      <c r="AE97" s="387"/>
      <c r="AF97" s="387"/>
      <c r="AG97" s="387"/>
      <c r="AH97" s="387"/>
      <c r="AI97" s="387"/>
      <c r="AJ97" s="387"/>
      <c r="AK97" s="387"/>
      <c r="AL97" s="387"/>
      <c r="AM97" s="387"/>
      <c r="AN97" s="387"/>
      <c r="AO97" s="387"/>
      <c r="AP97" s="387"/>
      <c r="AQ97" s="387"/>
      <c r="AR97" s="387"/>
      <c r="AS97" s="387"/>
      <c r="AT97" s="387"/>
      <c r="AU97" s="387"/>
      <c r="AV97" s="387"/>
      <c r="AW97" s="387"/>
      <c r="AX97" s="387"/>
      <c r="AY97" s="387"/>
      <c r="AZ97" s="387"/>
      <c r="BA97" s="387"/>
      <c r="BB97" s="387"/>
      <c r="BC97" s="387"/>
      <c r="BD97" s="387"/>
      <c r="BE97" s="387"/>
      <c r="BF97" s="387"/>
      <c r="BG97" s="387"/>
      <c r="BH97" s="387"/>
      <c r="BI97" s="387"/>
      <c r="BJ97" s="387"/>
      <c r="BK97" s="387"/>
      <c r="BL97" s="387"/>
      <c r="BM97" s="387"/>
      <c r="BN97" s="387"/>
      <c r="BO97" s="387"/>
      <c r="BP97" s="387"/>
      <c r="BQ97" s="387"/>
      <c r="BR97" s="387"/>
      <c r="BS97" s="387"/>
      <c r="BT97" s="387"/>
      <c r="BU97" s="387"/>
      <c r="BV97" s="387"/>
      <c r="BW97" s="387"/>
      <c r="BX97" s="387"/>
      <c r="BY97" s="387"/>
      <c r="BZ97" s="387"/>
      <c r="CA97" s="387"/>
      <c r="CB97" s="387"/>
      <c r="CC97" s="387"/>
      <c r="CD97" s="387"/>
      <c r="CE97" s="387"/>
      <c r="CF97" s="387"/>
      <c r="CG97" s="387"/>
      <c r="CH97" s="387"/>
      <c r="CI97" s="387"/>
      <c r="CJ97" s="387"/>
      <c r="CK97" s="387"/>
      <c r="CL97" s="387"/>
      <c r="CM97" s="387"/>
      <c r="CN97" s="387"/>
      <c r="CO97" s="387"/>
      <c r="CP97" s="387"/>
      <c r="CQ97" s="387"/>
      <c r="CR97" s="387"/>
      <c r="CS97" s="387"/>
      <c r="CT97" s="387"/>
      <c r="CU97" s="387"/>
      <c r="CV97" s="387"/>
      <c r="CW97" s="387"/>
      <c r="CX97" s="387"/>
      <c r="CY97" s="387"/>
      <c r="CZ97" s="387"/>
      <c r="DA97" s="387"/>
      <c r="DB97" s="387"/>
      <c r="DC97" s="387"/>
      <c r="DD97" s="387"/>
      <c r="DE97" s="387"/>
      <c r="DF97" s="387"/>
      <c r="DG97" s="387"/>
      <c r="DH97" s="387"/>
      <c r="DI97" s="387"/>
      <c r="DJ97" s="387"/>
      <c r="DK97" s="387"/>
      <c r="DL97" s="387"/>
      <c r="DM97" s="387"/>
      <c r="DN97" s="387"/>
      <c r="DO97" s="387"/>
      <c r="DP97" s="387"/>
      <c r="DQ97" s="387"/>
      <c r="DR97" s="387"/>
      <c r="DS97" s="387"/>
      <c r="DT97" s="387"/>
      <c r="DU97" s="387"/>
      <c r="DV97" s="387"/>
      <c r="DW97" s="387"/>
      <c r="DX97" s="387"/>
      <c r="DY97" s="387"/>
      <c r="DZ97" s="387"/>
      <c r="EA97" s="387"/>
      <c r="EB97" s="387"/>
      <c r="EC97" s="387"/>
      <c r="ED97" s="387"/>
      <c r="EE97" s="387"/>
      <c r="EF97" s="387"/>
      <c r="EG97" s="387"/>
      <c r="EH97" s="387"/>
      <c r="EI97" s="387"/>
      <c r="EJ97" s="387"/>
      <c r="EK97" s="387"/>
      <c r="EL97" s="387"/>
      <c r="EM97" s="387"/>
      <c r="EN97" s="387"/>
      <c r="EO97" s="387"/>
      <c r="EP97" s="387"/>
      <c r="EQ97" s="387"/>
      <c r="ER97" s="387"/>
      <c r="ES97" s="387"/>
      <c r="ET97" s="387"/>
      <c r="EU97" s="387"/>
      <c r="EV97" s="387"/>
      <c r="EW97" s="387"/>
      <c r="EX97" s="387"/>
      <c r="EY97" s="387"/>
      <c r="EZ97" s="387"/>
      <c r="FA97" s="387"/>
      <c r="FB97" s="387"/>
      <c r="FC97" s="387"/>
      <c r="FD97" s="387"/>
      <c r="FE97" s="387"/>
      <c r="FF97" s="387"/>
      <c r="FG97" s="387"/>
      <c r="FH97" s="387"/>
      <c r="FI97" s="387"/>
      <c r="FJ97" s="387"/>
      <c r="FK97" s="387"/>
      <c r="FL97" s="387"/>
      <c r="FM97" s="387"/>
      <c r="FN97" s="387"/>
      <c r="FO97" s="387"/>
      <c r="FP97" s="387"/>
      <c r="FQ97" s="387"/>
      <c r="FR97" s="387"/>
      <c r="FS97" s="387"/>
      <c r="FT97" s="387"/>
      <c r="FU97" s="387"/>
      <c r="FV97" s="387"/>
      <c r="FW97" s="387"/>
      <c r="FX97" s="387"/>
      <c r="FY97" s="387"/>
      <c r="FZ97" s="387"/>
      <c r="GA97" s="387"/>
      <c r="GB97" s="387"/>
      <c r="GC97" s="387"/>
      <c r="GD97" s="387"/>
      <c r="GE97" s="387"/>
      <c r="GF97" s="387"/>
      <c r="GG97" s="387"/>
      <c r="GH97" s="387"/>
      <c r="GI97" s="387"/>
      <c r="GJ97" s="387"/>
      <c r="GK97" s="387"/>
      <c r="GL97" s="387"/>
      <c r="GM97" s="387"/>
      <c r="GN97" s="387"/>
      <c r="GO97" s="387"/>
      <c r="GP97" s="387"/>
      <c r="GQ97" s="387"/>
      <c r="GR97" s="387"/>
      <c r="GS97" s="387"/>
      <c r="GT97" s="387"/>
      <c r="GU97" s="387"/>
      <c r="GV97" s="387"/>
      <c r="GW97" s="387"/>
      <c r="GX97" s="387"/>
      <c r="GY97" s="387"/>
      <c r="GZ97" s="387"/>
      <c r="HA97" s="387"/>
      <c r="HB97" s="387"/>
      <c r="HC97" s="387"/>
      <c r="HD97" s="387"/>
      <c r="HE97" s="387"/>
      <c r="HF97" s="387"/>
      <c r="HG97" s="387"/>
      <c r="HH97" s="387"/>
      <c r="HI97" s="387"/>
      <c r="HJ97" s="387"/>
      <c r="HK97" s="387"/>
      <c r="HL97" s="387"/>
      <c r="HM97" s="387"/>
      <c r="HN97" s="387"/>
      <c r="HO97" s="387"/>
      <c r="HP97" s="387"/>
      <c r="HQ97" s="387"/>
      <c r="HR97" s="387"/>
      <c r="HS97" s="387"/>
      <c r="HT97" s="387"/>
      <c r="HU97" s="387"/>
      <c r="HV97" s="387"/>
      <c r="HW97" s="387"/>
      <c r="HX97" s="387"/>
      <c r="HY97" s="387"/>
      <c r="HZ97" s="387"/>
      <c r="IA97" s="387"/>
      <c r="IB97" s="387"/>
      <c r="IC97" s="387"/>
      <c r="ID97" s="387"/>
      <c r="IE97" s="387"/>
      <c r="IF97" s="387"/>
      <c r="IG97" s="387"/>
      <c r="IH97" s="387"/>
      <c r="II97" s="387"/>
      <c r="IJ97" s="387"/>
      <c r="IK97" s="387"/>
      <c r="IL97" s="387"/>
      <c r="IM97" s="387"/>
      <c r="IN97" s="387"/>
      <c r="IO97" s="387"/>
      <c r="IP97" s="387"/>
      <c r="IQ97" s="387"/>
      <c r="IR97" s="387"/>
    </row>
    <row r="98" spans="1:252">
      <c r="A98" s="430"/>
      <c r="B98" s="430"/>
      <c r="C98" s="430"/>
      <c r="D98" s="430"/>
      <c r="E98" s="430"/>
      <c r="F98" s="430"/>
      <c r="G98" s="430"/>
      <c r="H98" s="430"/>
    </row>
    <row r="99" spans="1:252">
      <c r="A99" s="712" t="s">
        <v>4</v>
      </c>
      <c r="H99" s="417" t="s">
        <v>4</v>
      </c>
    </row>
    <row r="100" spans="1:252">
      <c r="H100" s="417" t="s">
        <v>4</v>
      </c>
    </row>
    <row r="101" spans="1:252">
      <c r="H101" s="417" t="s">
        <v>4</v>
      </c>
    </row>
    <row r="102" spans="1:252">
      <c r="H102" s="417" t="s">
        <v>4</v>
      </c>
    </row>
    <row r="103" spans="1:252">
      <c r="H103" s="417" t="s">
        <v>4</v>
      </c>
    </row>
    <row r="104" spans="1:252">
      <c r="H104" s="417" t="s">
        <v>4</v>
      </c>
    </row>
    <row r="105" spans="1:252">
      <c r="H105" s="417" t="s">
        <v>4</v>
      </c>
    </row>
    <row r="106" spans="1:252">
      <c r="H106" s="417" t="s">
        <v>4</v>
      </c>
    </row>
    <row r="107" spans="1:252">
      <c r="H107" s="417" t="s">
        <v>4</v>
      </c>
    </row>
    <row r="108" spans="1:252">
      <c r="H108" s="417" t="s">
        <v>4</v>
      </c>
    </row>
    <row r="109" spans="1:252">
      <c r="B109" s="431" t="s">
        <v>4</v>
      </c>
      <c r="C109" s="431"/>
      <c r="H109" s="417" t="s">
        <v>4</v>
      </c>
    </row>
    <row r="110" spans="1:252">
      <c r="H110" s="417" t="s">
        <v>4</v>
      </c>
    </row>
    <row r="111" spans="1:252">
      <c r="H111" s="417" t="s">
        <v>4</v>
      </c>
    </row>
    <row r="112" spans="1:252">
      <c r="H112" s="417" t="s">
        <v>4</v>
      </c>
    </row>
    <row r="113" spans="8:8">
      <c r="H113" s="417" t="s">
        <v>4</v>
      </c>
    </row>
    <row r="114" spans="8:8">
      <c r="H114" s="417" t="s">
        <v>4</v>
      </c>
    </row>
    <row r="115" spans="8:8">
      <c r="H115" s="417" t="s">
        <v>4</v>
      </c>
    </row>
    <row r="116" spans="8:8">
      <c r="H116" s="417" t="s">
        <v>4</v>
      </c>
    </row>
    <row r="117" spans="8:8">
      <c r="H117" s="417" t="s">
        <v>4</v>
      </c>
    </row>
    <row r="118" spans="8:8">
      <c r="H118" s="417" t="s">
        <v>4</v>
      </c>
    </row>
    <row r="119" spans="8:8">
      <c r="H119" s="417" t="s">
        <v>4</v>
      </c>
    </row>
    <row r="120" spans="8:8">
      <c r="H120" s="417" t="s">
        <v>4</v>
      </c>
    </row>
    <row r="121" spans="8:8">
      <c r="H121" s="417" t="s">
        <v>4</v>
      </c>
    </row>
    <row r="122" spans="8:8">
      <c r="H122" s="417" t="s">
        <v>4</v>
      </c>
    </row>
    <row r="123" spans="8:8">
      <c r="H123" s="417" t="s">
        <v>4</v>
      </c>
    </row>
    <row r="124" spans="8:8">
      <c r="H124" s="417" t="s">
        <v>4</v>
      </c>
    </row>
    <row r="125" spans="8:8">
      <c r="H125" s="417" t="s">
        <v>4</v>
      </c>
    </row>
    <row r="126" spans="8:8">
      <c r="H126" s="417" t="s">
        <v>4</v>
      </c>
    </row>
    <row r="127" spans="8:8">
      <c r="H127" s="417" t="s">
        <v>4</v>
      </c>
    </row>
    <row r="128" spans="8:8">
      <c r="H128" s="417" t="s">
        <v>4</v>
      </c>
    </row>
    <row r="129" spans="8:8">
      <c r="H129" s="417" t="s">
        <v>4</v>
      </c>
    </row>
    <row r="130" spans="8:8">
      <c r="H130" s="417" t="s">
        <v>4</v>
      </c>
    </row>
    <row r="131" spans="8:8">
      <c r="H131" s="417" t="s">
        <v>4</v>
      </c>
    </row>
    <row r="132" spans="8:8">
      <c r="H132" s="417" t="s">
        <v>4</v>
      </c>
    </row>
    <row r="133" spans="8:8">
      <c r="H133" s="417" t="s">
        <v>4</v>
      </c>
    </row>
    <row r="134" spans="8:8">
      <c r="H134" s="417" t="s">
        <v>4</v>
      </c>
    </row>
    <row r="135" spans="8:8">
      <c r="H135" s="417" t="s">
        <v>4</v>
      </c>
    </row>
    <row r="136" spans="8:8">
      <c r="H136" s="417" t="s">
        <v>4</v>
      </c>
    </row>
    <row r="137" spans="8:8">
      <c r="H137" s="417" t="s">
        <v>4</v>
      </c>
    </row>
    <row r="138" spans="8:8">
      <c r="H138" s="417" t="s">
        <v>4</v>
      </c>
    </row>
    <row r="139" spans="8:8">
      <c r="H139" s="417" t="s">
        <v>4</v>
      </c>
    </row>
    <row r="140" spans="8:8">
      <c r="H140" s="417" t="s">
        <v>4</v>
      </c>
    </row>
    <row r="141" spans="8:8">
      <c r="H141" s="417" t="s">
        <v>4</v>
      </c>
    </row>
    <row r="142" spans="8:8">
      <c r="H142" s="417" t="s">
        <v>4</v>
      </c>
    </row>
    <row r="143" spans="8:8">
      <c r="H143" s="417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1" transitionEvaluation="1">
    <pageSetUpPr autoPageBreaks="0"/>
  </sheetPr>
  <dimension ref="A1:BM574"/>
  <sheetViews>
    <sheetView showGridLines="0" topLeftCell="A31" zoomScale="75" zoomScaleNormal="75" workbookViewId="0">
      <selection activeCell="J31" sqref="J31"/>
    </sheetView>
  </sheetViews>
  <sheetFormatPr defaultColWidth="12.5703125" defaultRowHeight="15"/>
  <cols>
    <col min="1" max="1" width="6" style="434" bestFit="1" customWidth="1"/>
    <col min="2" max="2" width="2" style="434" customWidth="1"/>
    <col min="3" max="3" width="57.140625" style="434" customWidth="1"/>
    <col min="4" max="4" width="20.140625" style="434" customWidth="1"/>
    <col min="5" max="8" width="21.42578125" style="434" customWidth="1"/>
    <col min="9" max="9" width="16.7109375" style="434" customWidth="1"/>
    <col min="10" max="10" width="12.5703125" style="434"/>
    <col min="11" max="11" width="16.7109375" style="434" customWidth="1"/>
    <col min="12" max="12" width="22.85546875" style="434" customWidth="1"/>
    <col min="13" max="256" width="12.5703125" style="434"/>
    <col min="257" max="257" width="5" style="434" customWidth="1"/>
    <col min="258" max="258" width="2" style="434" customWidth="1"/>
    <col min="259" max="259" width="57.140625" style="434" customWidth="1"/>
    <col min="260" max="260" width="20.140625" style="434" customWidth="1"/>
    <col min="261" max="264" width="21.42578125" style="434" customWidth="1"/>
    <col min="265" max="265" width="16.7109375" style="434" customWidth="1"/>
    <col min="266" max="266" width="12.5703125" style="434"/>
    <col min="267" max="267" width="16.7109375" style="434" customWidth="1"/>
    <col min="268" max="268" width="22.85546875" style="434" customWidth="1"/>
    <col min="269" max="512" width="12.5703125" style="434"/>
    <col min="513" max="513" width="5" style="434" customWidth="1"/>
    <col min="514" max="514" width="2" style="434" customWidth="1"/>
    <col min="515" max="515" width="57.140625" style="434" customWidth="1"/>
    <col min="516" max="516" width="20.140625" style="434" customWidth="1"/>
    <col min="517" max="520" width="21.42578125" style="434" customWidth="1"/>
    <col min="521" max="521" width="16.7109375" style="434" customWidth="1"/>
    <col min="522" max="522" width="12.5703125" style="434"/>
    <col min="523" max="523" width="16.7109375" style="434" customWidth="1"/>
    <col min="524" max="524" width="22.85546875" style="434" customWidth="1"/>
    <col min="525" max="768" width="12.5703125" style="434"/>
    <col min="769" max="769" width="5" style="434" customWidth="1"/>
    <col min="770" max="770" width="2" style="434" customWidth="1"/>
    <col min="771" max="771" width="57.140625" style="434" customWidth="1"/>
    <col min="772" max="772" width="20.140625" style="434" customWidth="1"/>
    <col min="773" max="776" width="21.42578125" style="434" customWidth="1"/>
    <col min="777" max="777" width="16.7109375" style="434" customWidth="1"/>
    <col min="778" max="778" width="12.5703125" style="434"/>
    <col min="779" max="779" width="16.7109375" style="434" customWidth="1"/>
    <col min="780" max="780" width="22.85546875" style="434" customWidth="1"/>
    <col min="781" max="1024" width="12.5703125" style="434"/>
    <col min="1025" max="1025" width="5" style="434" customWidth="1"/>
    <col min="1026" max="1026" width="2" style="434" customWidth="1"/>
    <col min="1027" max="1027" width="57.140625" style="434" customWidth="1"/>
    <col min="1028" max="1028" width="20.140625" style="434" customWidth="1"/>
    <col min="1029" max="1032" width="21.42578125" style="434" customWidth="1"/>
    <col min="1033" max="1033" width="16.7109375" style="434" customWidth="1"/>
    <col min="1034" max="1034" width="12.5703125" style="434"/>
    <col min="1035" max="1035" width="16.7109375" style="434" customWidth="1"/>
    <col min="1036" max="1036" width="22.85546875" style="434" customWidth="1"/>
    <col min="1037" max="1280" width="12.5703125" style="434"/>
    <col min="1281" max="1281" width="5" style="434" customWidth="1"/>
    <col min="1282" max="1282" width="2" style="434" customWidth="1"/>
    <col min="1283" max="1283" width="57.140625" style="434" customWidth="1"/>
    <col min="1284" max="1284" width="20.140625" style="434" customWidth="1"/>
    <col min="1285" max="1288" width="21.42578125" style="434" customWidth="1"/>
    <col min="1289" max="1289" width="16.7109375" style="434" customWidth="1"/>
    <col min="1290" max="1290" width="12.5703125" style="434"/>
    <col min="1291" max="1291" width="16.7109375" style="434" customWidth="1"/>
    <col min="1292" max="1292" width="22.85546875" style="434" customWidth="1"/>
    <col min="1293" max="1536" width="12.5703125" style="434"/>
    <col min="1537" max="1537" width="5" style="434" customWidth="1"/>
    <col min="1538" max="1538" width="2" style="434" customWidth="1"/>
    <col min="1539" max="1539" width="57.140625" style="434" customWidth="1"/>
    <col min="1540" max="1540" width="20.140625" style="434" customWidth="1"/>
    <col min="1541" max="1544" width="21.42578125" style="434" customWidth="1"/>
    <col min="1545" max="1545" width="16.7109375" style="434" customWidth="1"/>
    <col min="1546" max="1546" width="12.5703125" style="434"/>
    <col min="1547" max="1547" width="16.7109375" style="434" customWidth="1"/>
    <col min="1548" max="1548" width="22.85546875" style="434" customWidth="1"/>
    <col min="1549" max="1792" width="12.5703125" style="434"/>
    <col min="1793" max="1793" width="5" style="434" customWidth="1"/>
    <col min="1794" max="1794" width="2" style="434" customWidth="1"/>
    <col min="1795" max="1795" width="57.140625" style="434" customWidth="1"/>
    <col min="1796" max="1796" width="20.140625" style="434" customWidth="1"/>
    <col min="1797" max="1800" width="21.42578125" style="434" customWidth="1"/>
    <col min="1801" max="1801" width="16.7109375" style="434" customWidth="1"/>
    <col min="1802" max="1802" width="12.5703125" style="434"/>
    <col min="1803" max="1803" width="16.7109375" style="434" customWidth="1"/>
    <col min="1804" max="1804" width="22.85546875" style="434" customWidth="1"/>
    <col min="1805" max="2048" width="12.5703125" style="434"/>
    <col min="2049" max="2049" width="5" style="434" customWidth="1"/>
    <col min="2050" max="2050" width="2" style="434" customWidth="1"/>
    <col min="2051" max="2051" width="57.140625" style="434" customWidth="1"/>
    <col min="2052" max="2052" width="20.140625" style="434" customWidth="1"/>
    <col min="2053" max="2056" width="21.42578125" style="434" customWidth="1"/>
    <col min="2057" max="2057" width="16.7109375" style="434" customWidth="1"/>
    <col min="2058" max="2058" width="12.5703125" style="434"/>
    <col min="2059" max="2059" width="16.7109375" style="434" customWidth="1"/>
    <col min="2060" max="2060" width="22.85546875" style="434" customWidth="1"/>
    <col min="2061" max="2304" width="12.5703125" style="434"/>
    <col min="2305" max="2305" width="5" style="434" customWidth="1"/>
    <col min="2306" max="2306" width="2" style="434" customWidth="1"/>
    <col min="2307" max="2307" width="57.140625" style="434" customWidth="1"/>
    <col min="2308" max="2308" width="20.140625" style="434" customWidth="1"/>
    <col min="2309" max="2312" width="21.42578125" style="434" customWidth="1"/>
    <col min="2313" max="2313" width="16.7109375" style="434" customWidth="1"/>
    <col min="2314" max="2314" width="12.5703125" style="434"/>
    <col min="2315" max="2315" width="16.7109375" style="434" customWidth="1"/>
    <col min="2316" max="2316" width="22.85546875" style="434" customWidth="1"/>
    <col min="2317" max="2560" width="12.5703125" style="434"/>
    <col min="2561" max="2561" width="5" style="434" customWidth="1"/>
    <col min="2562" max="2562" width="2" style="434" customWidth="1"/>
    <col min="2563" max="2563" width="57.140625" style="434" customWidth="1"/>
    <col min="2564" max="2564" width="20.140625" style="434" customWidth="1"/>
    <col min="2565" max="2568" width="21.42578125" style="434" customWidth="1"/>
    <col min="2569" max="2569" width="16.7109375" style="434" customWidth="1"/>
    <col min="2570" max="2570" width="12.5703125" style="434"/>
    <col min="2571" max="2571" width="16.7109375" style="434" customWidth="1"/>
    <col min="2572" max="2572" width="22.85546875" style="434" customWidth="1"/>
    <col min="2573" max="2816" width="12.5703125" style="434"/>
    <col min="2817" max="2817" width="5" style="434" customWidth="1"/>
    <col min="2818" max="2818" width="2" style="434" customWidth="1"/>
    <col min="2819" max="2819" width="57.140625" style="434" customWidth="1"/>
    <col min="2820" max="2820" width="20.140625" style="434" customWidth="1"/>
    <col min="2821" max="2824" width="21.42578125" style="434" customWidth="1"/>
    <col min="2825" max="2825" width="16.7109375" style="434" customWidth="1"/>
    <col min="2826" max="2826" width="12.5703125" style="434"/>
    <col min="2827" max="2827" width="16.7109375" style="434" customWidth="1"/>
    <col min="2828" max="2828" width="22.85546875" style="434" customWidth="1"/>
    <col min="2829" max="3072" width="12.5703125" style="434"/>
    <col min="3073" max="3073" width="5" style="434" customWidth="1"/>
    <col min="3074" max="3074" width="2" style="434" customWidth="1"/>
    <col min="3075" max="3075" width="57.140625" style="434" customWidth="1"/>
    <col min="3076" max="3076" width="20.140625" style="434" customWidth="1"/>
    <col min="3077" max="3080" width="21.42578125" style="434" customWidth="1"/>
    <col min="3081" max="3081" width="16.7109375" style="434" customWidth="1"/>
    <col min="3082" max="3082" width="12.5703125" style="434"/>
    <col min="3083" max="3083" width="16.7109375" style="434" customWidth="1"/>
    <col min="3084" max="3084" width="22.85546875" style="434" customWidth="1"/>
    <col min="3085" max="3328" width="12.5703125" style="434"/>
    <col min="3329" max="3329" width="5" style="434" customWidth="1"/>
    <col min="3330" max="3330" width="2" style="434" customWidth="1"/>
    <col min="3331" max="3331" width="57.140625" style="434" customWidth="1"/>
    <col min="3332" max="3332" width="20.140625" style="434" customWidth="1"/>
    <col min="3333" max="3336" width="21.42578125" style="434" customWidth="1"/>
    <col min="3337" max="3337" width="16.7109375" style="434" customWidth="1"/>
    <col min="3338" max="3338" width="12.5703125" style="434"/>
    <col min="3339" max="3339" width="16.7109375" style="434" customWidth="1"/>
    <col min="3340" max="3340" width="22.85546875" style="434" customWidth="1"/>
    <col min="3341" max="3584" width="12.5703125" style="434"/>
    <col min="3585" max="3585" width="5" style="434" customWidth="1"/>
    <col min="3586" max="3586" width="2" style="434" customWidth="1"/>
    <col min="3587" max="3587" width="57.140625" style="434" customWidth="1"/>
    <col min="3588" max="3588" width="20.140625" style="434" customWidth="1"/>
    <col min="3589" max="3592" width="21.42578125" style="434" customWidth="1"/>
    <col min="3593" max="3593" width="16.7109375" style="434" customWidth="1"/>
    <col min="3594" max="3594" width="12.5703125" style="434"/>
    <col min="3595" max="3595" width="16.7109375" style="434" customWidth="1"/>
    <col min="3596" max="3596" width="22.85546875" style="434" customWidth="1"/>
    <col min="3597" max="3840" width="12.5703125" style="434"/>
    <col min="3841" max="3841" width="5" style="434" customWidth="1"/>
    <col min="3842" max="3842" width="2" style="434" customWidth="1"/>
    <col min="3843" max="3843" width="57.140625" style="434" customWidth="1"/>
    <col min="3844" max="3844" width="20.140625" style="434" customWidth="1"/>
    <col min="3845" max="3848" width="21.42578125" style="434" customWidth="1"/>
    <col min="3849" max="3849" width="16.7109375" style="434" customWidth="1"/>
    <col min="3850" max="3850" width="12.5703125" style="434"/>
    <col min="3851" max="3851" width="16.7109375" style="434" customWidth="1"/>
    <col min="3852" max="3852" width="22.85546875" style="434" customWidth="1"/>
    <col min="3853" max="4096" width="12.5703125" style="434"/>
    <col min="4097" max="4097" width="5" style="434" customWidth="1"/>
    <col min="4098" max="4098" width="2" style="434" customWidth="1"/>
    <col min="4099" max="4099" width="57.140625" style="434" customWidth="1"/>
    <col min="4100" max="4100" width="20.140625" style="434" customWidth="1"/>
    <col min="4101" max="4104" width="21.42578125" style="434" customWidth="1"/>
    <col min="4105" max="4105" width="16.7109375" style="434" customWidth="1"/>
    <col min="4106" max="4106" width="12.5703125" style="434"/>
    <col min="4107" max="4107" width="16.7109375" style="434" customWidth="1"/>
    <col min="4108" max="4108" width="22.85546875" style="434" customWidth="1"/>
    <col min="4109" max="4352" width="12.5703125" style="434"/>
    <col min="4353" max="4353" width="5" style="434" customWidth="1"/>
    <col min="4354" max="4354" width="2" style="434" customWidth="1"/>
    <col min="4355" max="4355" width="57.140625" style="434" customWidth="1"/>
    <col min="4356" max="4356" width="20.140625" style="434" customWidth="1"/>
    <col min="4357" max="4360" width="21.42578125" style="434" customWidth="1"/>
    <col min="4361" max="4361" width="16.7109375" style="434" customWidth="1"/>
    <col min="4362" max="4362" width="12.5703125" style="434"/>
    <col min="4363" max="4363" width="16.7109375" style="434" customWidth="1"/>
    <col min="4364" max="4364" width="22.85546875" style="434" customWidth="1"/>
    <col min="4365" max="4608" width="12.5703125" style="434"/>
    <col min="4609" max="4609" width="5" style="434" customWidth="1"/>
    <col min="4610" max="4610" width="2" style="434" customWidth="1"/>
    <col min="4611" max="4611" width="57.140625" style="434" customWidth="1"/>
    <col min="4612" max="4612" width="20.140625" style="434" customWidth="1"/>
    <col min="4613" max="4616" width="21.42578125" style="434" customWidth="1"/>
    <col min="4617" max="4617" width="16.7109375" style="434" customWidth="1"/>
    <col min="4618" max="4618" width="12.5703125" style="434"/>
    <col min="4619" max="4619" width="16.7109375" style="434" customWidth="1"/>
    <col min="4620" max="4620" width="22.85546875" style="434" customWidth="1"/>
    <col min="4621" max="4864" width="12.5703125" style="434"/>
    <col min="4865" max="4865" width="5" style="434" customWidth="1"/>
    <col min="4866" max="4866" width="2" style="434" customWidth="1"/>
    <col min="4867" max="4867" width="57.140625" style="434" customWidth="1"/>
    <col min="4868" max="4868" width="20.140625" style="434" customWidth="1"/>
    <col min="4869" max="4872" width="21.42578125" style="434" customWidth="1"/>
    <col min="4873" max="4873" width="16.7109375" style="434" customWidth="1"/>
    <col min="4874" max="4874" width="12.5703125" style="434"/>
    <col min="4875" max="4875" width="16.7109375" style="434" customWidth="1"/>
    <col min="4876" max="4876" width="22.85546875" style="434" customWidth="1"/>
    <col min="4877" max="5120" width="12.5703125" style="434"/>
    <col min="5121" max="5121" width="5" style="434" customWidth="1"/>
    <col min="5122" max="5122" width="2" style="434" customWidth="1"/>
    <col min="5123" max="5123" width="57.140625" style="434" customWidth="1"/>
    <col min="5124" max="5124" width="20.140625" style="434" customWidth="1"/>
    <col min="5125" max="5128" width="21.42578125" style="434" customWidth="1"/>
    <col min="5129" max="5129" width="16.7109375" style="434" customWidth="1"/>
    <col min="5130" max="5130" width="12.5703125" style="434"/>
    <col min="5131" max="5131" width="16.7109375" style="434" customWidth="1"/>
    <col min="5132" max="5132" width="22.85546875" style="434" customWidth="1"/>
    <col min="5133" max="5376" width="12.5703125" style="434"/>
    <col min="5377" max="5377" width="5" style="434" customWidth="1"/>
    <col min="5378" max="5378" width="2" style="434" customWidth="1"/>
    <col min="5379" max="5379" width="57.140625" style="434" customWidth="1"/>
    <col min="5380" max="5380" width="20.140625" style="434" customWidth="1"/>
    <col min="5381" max="5384" width="21.42578125" style="434" customWidth="1"/>
    <col min="5385" max="5385" width="16.7109375" style="434" customWidth="1"/>
    <col min="5386" max="5386" width="12.5703125" style="434"/>
    <col min="5387" max="5387" width="16.7109375" style="434" customWidth="1"/>
    <col min="5388" max="5388" width="22.85546875" style="434" customWidth="1"/>
    <col min="5389" max="5632" width="12.5703125" style="434"/>
    <col min="5633" max="5633" width="5" style="434" customWidth="1"/>
    <col min="5634" max="5634" width="2" style="434" customWidth="1"/>
    <col min="5635" max="5635" width="57.140625" style="434" customWidth="1"/>
    <col min="5636" max="5636" width="20.140625" style="434" customWidth="1"/>
    <col min="5637" max="5640" width="21.42578125" style="434" customWidth="1"/>
    <col min="5641" max="5641" width="16.7109375" style="434" customWidth="1"/>
    <col min="5642" max="5642" width="12.5703125" style="434"/>
    <col min="5643" max="5643" width="16.7109375" style="434" customWidth="1"/>
    <col min="5644" max="5644" width="22.85546875" style="434" customWidth="1"/>
    <col min="5645" max="5888" width="12.5703125" style="434"/>
    <col min="5889" max="5889" width="5" style="434" customWidth="1"/>
    <col min="5890" max="5890" width="2" style="434" customWidth="1"/>
    <col min="5891" max="5891" width="57.140625" style="434" customWidth="1"/>
    <col min="5892" max="5892" width="20.140625" style="434" customWidth="1"/>
    <col min="5893" max="5896" width="21.42578125" style="434" customWidth="1"/>
    <col min="5897" max="5897" width="16.7109375" style="434" customWidth="1"/>
    <col min="5898" max="5898" width="12.5703125" style="434"/>
    <col min="5899" max="5899" width="16.7109375" style="434" customWidth="1"/>
    <col min="5900" max="5900" width="22.85546875" style="434" customWidth="1"/>
    <col min="5901" max="6144" width="12.5703125" style="434"/>
    <col min="6145" max="6145" width="5" style="434" customWidth="1"/>
    <col min="6146" max="6146" width="2" style="434" customWidth="1"/>
    <col min="6147" max="6147" width="57.140625" style="434" customWidth="1"/>
    <col min="6148" max="6148" width="20.140625" style="434" customWidth="1"/>
    <col min="6149" max="6152" width="21.42578125" style="434" customWidth="1"/>
    <col min="6153" max="6153" width="16.7109375" style="434" customWidth="1"/>
    <col min="6154" max="6154" width="12.5703125" style="434"/>
    <col min="6155" max="6155" width="16.7109375" style="434" customWidth="1"/>
    <col min="6156" max="6156" width="22.85546875" style="434" customWidth="1"/>
    <col min="6157" max="6400" width="12.5703125" style="434"/>
    <col min="6401" max="6401" width="5" style="434" customWidth="1"/>
    <col min="6402" max="6402" width="2" style="434" customWidth="1"/>
    <col min="6403" max="6403" width="57.140625" style="434" customWidth="1"/>
    <col min="6404" max="6404" width="20.140625" style="434" customWidth="1"/>
    <col min="6405" max="6408" width="21.42578125" style="434" customWidth="1"/>
    <col min="6409" max="6409" width="16.7109375" style="434" customWidth="1"/>
    <col min="6410" max="6410" width="12.5703125" style="434"/>
    <col min="6411" max="6411" width="16.7109375" style="434" customWidth="1"/>
    <col min="6412" max="6412" width="22.85546875" style="434" customWidth="1"/>
    <col min="6413" max="6656" width="12.5703125" style="434"/>
    <col min="6657" max="6657" width="5" style="434" customWidth="1"/>
    <col min="6658" max="6658" width="2" style="434" customWidth="1"/>
    <col min="6659" max="6659" width="57.140625" style="434" customWidth="1"/>
    <col min="6660" max="6660" width="20.140625" style="434" customWidth="1"/>
    <col min="6661" max="6664" width="21.42578125" style="434" customWidth="1"/>
    <col min="6665" max="6665" width="16.7109375" style="434" customWidth="1"/>
    <col min="6666" max="6666" width="12.5703125" style="434"/>
    <col min="6667" max="6667" width="16.7109375" style="434" customWidth="1"/>
    <col min="6668" max="6668" width="22.85546875" style="434" customWidth="1"/>
    <col min="6669" max="6912" width="12.5703125" style="434"/>
    <col min="6913" max="6913" width="5" style="434" customWidth="1"/>
    <col min="6914" max="6914" width="2" style="434" customWidth="1"/>
    <col min="6915" max="6915" width="57.140625" style="434" customWidth="1"/>
    <col min="6916" max="6916" width="20.140625" style="434" customWidth="1"/>
    <col min="6917" max="6920" width="21.42578125" style="434" customWidth="1"/>
    <col min="6921" max="6921" width="16.7109375" style="434" customWidth="1"/>
    <col min="6922" max="6922" width="12.5703125" style="434"/>
    <col min="6923" max="6923" width="16.7109375" style="434" customWidth="1"/>
    <col min="6924" max="6924" width="22.85546875" style="434" customWidth="1"/>
    <col min="6925" max="7168" width="12.5703125" style="434"/>
    <col min="7169" max="7169" width="5" style="434" customWidth="1"/>
    <col min="7170" max="7170" width="2" style="434" customWidth="1"/>
    <col min="7171" max="7171" width="57.140625" style="434" customWidth="1"/>
    <col min="7172" max="7172" width="20.140625" style="434" customWidth="1"/>
    <col min="7173" max="7176" width="21.42578125" style="434" customWidth="1"/>
    <col min="7177" max="7177" width="16.7109375" style="434" customWidth="1"/>
    <col min="7178" max="7178" width="12.5703125" style="434"/>
    <col min="7179" max="7179" width="16.7109375" style="434" customWidth="1"/>
    <col min="7180" max="7180" width="22.85546875" style="434" customWidth="1"/>
    <col min="7181" max="7424" width="12.5703125" style="434"/>
    <col min="7425" max="7425" width="5" style="434" customWidth="1"/>
    <col min="7426" max="7426" width="2" style="434" customWidth="1"/>
    <col min="7427" max="7427" width="57.140625" style="434" customWidth="1"/>
    <col min="7428" max="7428" width="20.140625" style="434" customWidth="1"/>
    <col min="7429" max="7432" width="21.42578125" style="434" customWidth="1"/>
    <col min="7433" max="7433" width="16.7109375" style="434" customWidth="1"/>
    <col min="7434" max="7434" width="12.5703125" style="434"/>
    <col min="7435" max="7435" width="16.7109375" style="434" customWidth="1"/>
    <col min="7436" max="7436" width="22.85546875" style="434" customWidth="1"/>
    <col min="7437" max="7680" width="12.5703125" style="434"/>
    <col min="7681" max="7681" width="5" style="434" customWidth="1"/>
    <col min="7682" max="7682" width="2" style="434" customWidth="1"/>
    <col min="7683" max="7683" width="57.140625" style="434" customWidth="1"/>
    <col min="7684" max="7684" width="20.140625" style="434" customWidth="1"/>
    <col min="7685" max="7688" width="21.42578125" style="434" customWidth="1"/>
    <col min="7689" max="7689" width="16.7109375" style="434" customWidth="1"/>
    <col min="7690" max="7690" width="12.5703125" style="434"/>
    <col min="7691" max="7691" width="16.7109375" style="434" customWidth="1"/>
    <col min="7692" max="7692" width="22.85546875" style="434" customWidth="1"/>
    <col min="7693" max="7936" width="12.5703125" style="434"/>
    <col min="7937" max="7937" width="5" style="434" customWidth="1"/>
    <col min="7938" max="7938" width="2" style="434" customWidth="1"/>
    <col min="7939" max="7939" width="57.140625" style="434" customWidth="1"/>
    <col min="7940" max="7940" width="20.140625" style="434" customWidth="1"/>
    <col min="7941" max="7944" width="21.42578125" style="434" customWidth="1"/>
    <col min="7945" max="7945" width="16.7109375" style="434" customWidth="1"/>
    <col min="7946" max="7946" width="12.5703125" style="434"/>
    <col min="7947" max="7947" width="16.7109375" style="434" customWidth="1"/>
    <col min="7948" max="7948" width="22.85546875" style="434" customWidth="1"/>
    <col min="7949" max="8192" width="12.5703125" style="434"/>
    <col min="8193" max="8193" width="5" style="434" customWidth="1"/>
    <col min="8194" max="8194" width="2" style="434" customWidth="1"/>
    <col min="8195" max="8195" width="57.140625" style="434" customWidth="1"/>
    <col min="8196" max="8196" width="20.140625" style="434" customWidth="1"/>
    <col min="8197" max="8200" width="21.42578125" style="434" customWidth="1"/>
    <col min="8201" max="8201" width="16.7109375" style="434" customWidth="1"/>
    <col min="8202" max="8202" width="12.5703125" style="434"/>
    <col min="8203" max="8203" width="16.7109375" style="434" customWidth="1"/>
    <col min="8204" max="8204" width="22.85546875" style="434" customWidth="1"/>
    <col min="8205" max="8448" width="12.5703125" style="434"/>
    <col min="8449" max="8449" width="5" style="434" customWidth="1"/>
    <col min="8450" max="8450" width="2" style="434" customWidth="1"/>
    <col min="8451" max="8451" width="57.140625" style="434" customWidth="1"/>
    <col min="8452" max="8452" width="20.140625" style="434" customWidth="1"/>
    <col min="8453" max="8456" width="21.42578125" style="434" customWidth="1"/>
    <col min="8457" max="8457" width="16.7109375" style="434" customWidth="1"/>
    <col min="8458" max="8458" width="12.5703125" style="434"/>
    <col min="8459" max="8459" width="16.7109375" style="434" customWidth="1"/>
    <col min="8460" max="8460" width="22.85546875" style="434" customWidth="1"/>
    <col min="8461" max="8704" width="12.5703125" style="434"/>
    <col min="8705" max="8705" width="5" style="434" customWidth="1"/>
    <col min="8706" max="8706" width="2" style="434" customWidth="1"/>
    <col min="8707" max="8707" width="57.140625" style="434" customWidth="1"/>
    <col min="8708" max="8708" width="20.140625" style="434" customWidth="1"/>
    <col min="8709" max="8712" width="21.42578125" style="434" customWidth="1"/>
    <col min="8713" max="8713" width="16.7109375" style="434" customWidth="1"/>
    <col min="8714" max="8714" width="12.5703125" style="434"/>
    <col min="8715" max="8715" width="16.7109375" style="434" customWidth="1"/>
    <col min="8716" max="8716" width="22.85546875" style="434" customWidth="1"/>
    <col min="8717" max="8960" width="12.5703125" style="434"/>
    <col min="8961" max="8961" width="5" style="434" customWidth="1"/>
    <col min="8962" max="8962" width="2" style="434" customWidth="1"/>
    <col min="8963" max="8963" width="57.140625" style="434" customWidth="1"/>
    <col min="8964" max="8964" width="20.140625" style="434" customWidth="1"/>
    <col min="8965" max="8968" width="21.42578125" style="434" customWidth="1"/>
    <col min="8969" max="8969" width="16.7109375" style="434" customWidth="1"/>
    <col min="8970" max="8970" width="12.5703125" style="434"/>
    <col min="8971" max="8971" width="16.7109375" style="434" customWidth="1"/>
    <col min="8972" max="8972" width="22.85546875" style="434" customWidth="1"/>
    <col min="8973" max="9216" width="12.5703125" style="434"/>
    <col min="9217" max="9217" width="5" style="434" customWidth="1"/>
    <col min="9218" max="9218" width="2" style="434" customWidth="1"/>
    <col min="9219" max="9219" width="57.140625" style="434" customWidth="1"/>
    <col min="9220" max="9220" width="20.140625" style="434" customWidth="1"/>
    <col min="9221" max="9224" width="21.42578125" style="434" customWidth="1"/>
    <col min="9225" max="9225" width="16.7109375" style="434" customWidth="1"/>
    <col min="9226" max="9226" width="12.5703125" style="434"/>
    <col min="9227" max="9227" width="16.7109375" style="434" customWidth="1"/>
    <col min="9228" max="9228" width="22.85546875" style="434" customWidth="1"/>
    <col min="9229" max="9472" width="12.5703125" style="434"/>
    <col min="9473" max="9473" width="5" style="434" customWidth="1"/>
    <col min="9474" max="9474" width="2" style="434" customWidth="1"/>
    <col min="9475" max="9475" width="57.140625" style="434" customWidth="1"/>
    <col min="9476" max="9476" width="20.140625" style="434" customWidth="1"/>
    <col min="9477" max="9480" width="21.42578125" style="434" customWidth="1"/>
    <col min="9481" max="9481" width="16.7109375" style="434" customWidth="1"/>
    <col min="9482" max="9482" width="12.5703125" style="434"/>
    <col min="9483" max="9483" width="16.7109375" style="434" customWidth="1"/>
    <col min="9484" max="9484" width="22.85546875" style="434" customWidth="1"/>
    <col min="9485" max="9728" width="12.5703125" style="434"/>
    <col min="9729" max="9729" width="5" style="434" customWidth="1"/>
    <col min="9730" max="9730" width="2" style="434" customWidth="1"/>
    <col min="9731" max="9731" width="57.140625" style="434" customWidth="1"/>
    <col min="9732" max="9732" width="20.140625" style="434" customWidth="1"/>
    <col min="9733" max="9736" width="21.42578125" style="434" customWidth="1"/>
    <col min="9737" max="9737" width="16.7109375" style="434" customWidth="1"/>
    <col min="9738" max="9738" width="12.5703125" style="434"/>
    <col min="9739" max="9739" width="16.7109375" style="434" customWidth="1"/>
    <col min="9740" max="9740" width="22.85546875" style="434" customWidth="1"/>
    <col min="9741" max="9984" width="12.5703125" style="434"/>
    <col min="9985" max="9985" width="5" style="434" customWidth="1"/>
    <col min="9986" max="9986" width="2" style="434" customWidth="1"/>
    <col min="9987" max="9987" width="57.140625" style="434" customWidth="1"/>
    <col min="9988" max="9988" width="20.140625" style="434" customWidth="1"/>
    <col min="9989" max="9992" width="21.42578125" style="434" customWidth="1"/>
    <col min="9993" max="9993" width="16.7109375" style="434" customWidth="1"/>
    <col min="9994" max="9994" width="12.5703125" style="434"/>
    <col min="9995" max="9995" width="16.7109375" style="434" customWidth="1"/>
    <col min="9996" max="9996" width="22.85546875" style="434" customWidth="1"/>
    <col min="9997" max="10240" width="12.5703125" style="434"/>
    <col min="10241" max="10241" width="5" style="434" customWidth="1"/>
    <col min="10242" max="10242" width="2" style="434" customWidth="1"/>
    <col min="10243" max="10243" width="57.140625" style="434" customWidth="1"/>
    <col min="10244" max="10244" width="20.140625" style="434" customWidth="1"/>
    <col min="10245" max="10248" width="21.42578125" style="434" customWidth="1"/>
    <col min="10249" max="10249" width="16.7109375" style="434" customWidth="1"/>
    <col min="10250" max="10250" width="12.5703125" style="434"/>
    <col min="10251" max="10251" width="16.7109375" style="434" customWidth="1"/>
    <col min="10252" max="10252" width="22.85546875" style="434" customWidth="1"/>
    <col min="10253" max="10496" width="12.5703125" style="434"/>
    <col min="10497" max="10497" width="5" style="434" customWidth="1"/>
    <col min="10498" max="10498" width="2" style="434" customWidth="1"/>
    <col min="10499" max="10499" width="57.140625" style="434" customWidth="1"/>
    <col min="10500" max="10500" width="20.140625" style="434" customWidth="1"/>
    <col min="10501" max="10504" width="21.42578125" style="434" customWidth="1"/>
    <col min="10505" max="10505" width="16.7109375" style="434" customWidth="1"/>
    <col min="10506" max="10506" width="12.5703125" style="434"/>
    <col min="10507" max="10507" width="16.7109375" style="434" customWidth="1"/>
    <col min="10508" max="10508" width="22.85546875" style="434" customWidth="1"/>
    <col min="10509" max="10752" width="12.5703125" style="434"/>
    <col min="10753" max="10753" width="5" style="434" customWidth="1"/>
    <col min="10754" max="10754" width="2" style="434" customWidth="1"/>
    <col min="10755" max="10755" width="57.140625" style="434" customWidth="1"/>
    <col min="10756" max="10756" width="20.140625" style="434" customWidth="1"/>
    <col min="10757" max="10760" width="21.42578125" style="434" customWidth="1"/>
    <col min="10761" max="10761" width="16.7109375" style="434" customWidth="1"/>
    <col min="10762" max="10762" width="12.5703125" style="434"/>
    <col min="10763" max="10763" width="16.7109375" style="434" customWidth="1"/>
    <col min="10764" max="10764" width="22.85546875" style="434" customWidth="1"/>
    <col min="10765" max="11008" width="12.5703125" style="434"/>
    <col min="11009" max="11009" width="5" style="434" customWidth="1"/>
    <col min="11010" max="11010" width="2" style="434" customWidth="1"/>
    <col min="11011" max="11011" width="57.140625" style="434" customWidth="1"/>
    <col min="11012" max="11012" width="20.140625" style="434" customWidth="1"/>
    <col min="11013" max="11016" width="21.42578125" style="434" customWidth="1"/>
    <col min="11017" max="11017" width="16.7109375" style="434" customWidth="1"/>
    <col min="11018" max="11018" width="12.5703125" style="434"/>
    <col min="11019" max="11019" width="16.7109375" style="434" customWidth="1"/>
    <col min="11020" max="11020" width="22.85546875" style="434" customWidth="1"/>
    <col min="11021" max="11264" width="12.5703125" style="434"/>
    <col min="11265" max="11265" width="5" style="434" customWidth="1"/>
    <col min="11266" max="11266" width="2" style="434" customWidth="1"/>
    <col min="11267" max="11267" width="57.140625" style="434" customWidth="1"/>
    <col min="11268" max="11268" width="20.140625" style="434" customWidth="1"/>
    <col min="11269" max="11272" width="21.42578125" style="434" customWidth="1"/>
    <col min="11273" max="11273" width="16.7109375" style="434" customWidth="1"/>
    <col min="11274" max="11274" width="12.5703125" style="434"/>
    <col min="11275" max="11275" width="16.7109375" style="434" customWidth="1"/>
    <col min="11276" max="11276" width="22.85546875" style="434" customWidth="1"/>
    <col min="11277" max="11520" width="12.5703125" style="434"/>
    <col min="11521" max="11521" width="5" style="434" customWidth="1"/>
    <col min="11522" max="11522" width="2" style="434" customWidth="1"/>
    <col min="11523" max="11523" width="57.140625" style="434" customWidth="1"/>
    <col min="11524" max="11524" width="20.140625" style="434" customWidth="1"/>
    <col min="11525" max="11528" width="21.42578125" style="434" customWidth="1"/>
    <col min="11529" max="11529" width="16.7109375" style="434" customWidth="1"/>
    <col min="11530" max="11530" width="12.5703125" style="434"/>
    <col min="11531" max="11531" width="16.7109375" style="434" customWidth="1"/>
    <col min="11532" max="11532" width="22.85546875" style="434" customWidth="1"/>
    <col min="11533" max="11776" width="12.5703125" style="434"/>
    <col min="11777" max="11777" width="5" style="434" customWidth="1"/>
    <col min="11778" max="11778" width="2" style="434" customWidth="1"/>
    <col min="11779" max="11779" width="57.140625" style="434" customWidth="1"/>
    <col min="11780" max="11780" width="20.140625" style="434" customWidth="1"/>
    <col min="11781" max="11784" width="21.42578125" style="434" customWidth="1"/>
    <col min="11785" max="11785" width="16.7109375" style="434" customWidth="1"/>
    <col min="11786" max="11786" width="12.5703125" style="434"/>
    <col min="11787" max="11787" width="16.7109375" style="434" customWidth="1"/>
    <col min="11788" max="11788" width="22.85546875" style="434" customWidth="1"/>
    <col min="11789" max="12032" width="12.5703125" style="434"/>
    <col min="12033" max="12033" width="5" style="434" customWidth="1"/>
    <col min="12034" max="12034" width="2" style="434" customWidth="1"/>
    <col min="12035" max="12035" width="57.140625" style="434" customWidth="1"/>
    <col min="12036" max="12036" width="20.140625" style="434" customWidth="1"/>
    <col min="12037" max="12040" width="21.42578125" style="434" customWidth="1"/>
    <col min="12041" max="12041" width="16.7109375" style="434" customWidth="1"/>
    <col min="12042" max="12042" width="12.5703125" style="434"/>
    <col min="12043" max="12043" width="16.7109375" style="434" customWidth="1"/>
    <col min="12044" max="12044" width="22.85546875" style="434" customWidth="1"/>
    <col min="12045" max="12288" width="12.5703125" style="434"/>
    <col min="12289" max="12289" width="5" style="434" customWidth="1"/>
    <col min="12290" max="12290" width="2" style="434" customWidth="1"/>
    <col min="12291" max="12291" width="57.140625" style="434" customWidth="1"/>
    <col min="12292" max="12292" width="20.140625" style="434" customWidth="1"/>
    <col min="12293" max="12296" width="21.42578125" style="434" customWidth="1"/>
    <col min="12297" max="12297" width="16.7109375" style="434" customWidth="1"/>
    <col min="12298" max="12298" width="12.5703125" style="434"/>
    <col min="12299" max="12299" width="16.7109375" style="434" customWidth="1"/>
    <col min="12300" max="12300" width="22.85546875" style="434" customWidth="1"/>
    <col min="12301" max="12544" width="12.5703125" style="434"/>
    <col min="12545" max="12545" width="5" style="434" customWidth="1"/>
    <col min="12546" max="12546" width="2" style="434" customWidth="1"/>
    <col min="12547" max="12547" width="57.140625" style="434" customWidth="1"/>
    <col min="12548" max="12548" width="20.140625" style="434" customWidth="1"/>
    <col min="12549" max="12552" width="21.42578125" style="434" customWidth="1"/>
    <col min="12553" max="12553" width="16.7109375" style="434" customWidth="1"/>
    <col min="12554" max="12554" width="12.5703125" style="434"/>
    <col min="12555" max="12555" width="16.7109375" style="434" customWidth="1"/>
    <col min="12556" max="12556" width="22.85546875" style="434" customWidth="1"/>
    <col min="12557" max="12800" width="12.5703125" style="434"/>
    <col min="12801" max="12801" width="5" style="434" customWidth="1"/>
    <col min="12802" max="12802" width="2" style="434" customWidth="1"/>
    <col min="12803" max="12803" width="57.140625" style="434" customWidth="1"/>
    <col min="12804" max="12804" width="20.140625" style="434" customWidth="1"/>
    <col min="12805" max="12808" width="21.42578125" style="434" customWidth="1"/>
    <col min="12809" max="12809" width="16.7109375" style="434" customWidth="1"/>
    <col min="12810" max="12810" width="12.5703125" style="434"/>
    <col min="12811" max="12811" width="16.7109375" style="434" customWidth="1"/>
    <col min="12812" max="12812" width="22.85546875" style="434" customWidth="1"/>
    <col min="12813" max="13056" width="12.5703125" style="434"/>
    <col min="13057" max="13057" width="5" style="434" customWidth="1"/>
    <col min="13058" max="13058" width="2" style="434" customWidth="1"/>
    <col min="13059" max="13059" width="57.140625" style="434" customWidth="1"/>
    <col min="13060" max="13060" width="20.140625" style="434" customWidth="1"/>
    <col min="13061" max="13064" width="21.42578125" style="434" customWidth="1"/>
    <col min="13065" max="13065" width="16.7109375" style="434" customWidth="1"/>
    <col min="13066" max="13066" width="12.5703125" style="434"/>
    <col min="13067" max="13067" width="16.7109375" style="434" customWidth="1"/>
    <col min="13068" max="13068" width="22.85546875" style="434" customWidth="1"/>
    <col min="13069" max="13312" width="12.5703125" style="434"/>
    <col min="13313" max="13313" width="5" style="434" customWidth="1"/>
    <col min="13314" max="13314" width="2" style="434" customWidth="1"/>
    <col min="13315" max="13315" width="57.140625" style="434" customWidth="1"/>
    <col min="13316" max="13316" width="20.140625" style="434" customWidth="1"/>
    <col min="13317" max="13320" width="21.42578125" style="434" customWidth="1"/>
    <col min="13321" max="13321" width="16.7109375" style="434" customWidth="1"/>
    <col min="13322" max="13322" width="12.5703125" style="434"/>
    <col min="13323" max="13323" width="16.7109375" style="434" customWidth="1"/>
    <col min="13324" max="13324" width="22.85546875" style="434" customWidth="1"/>
    <col min="13325" max="13568" width="12.5703125" style="434"/>
    <col min="13569" max="13569" width="5" style="434" customWidth="1"/>
    <col min="13570" max="13570" width="2" style="434" customWidth="1"/>
    <col min="13571" max="13571" width="57.140625" style="434" customWidth="1"/>
    <col min="13572" max="13572" width="20.140625" style="434" customWidth="1"/>
    <col min="13573" max="13576" width="21.42578125" style="434" customWidth="1"/>
    <col min="13577" max="13577" width="16.7109375" style="434" customWidth="1"/>
    <col min="13578" max="13578" width="12.5703125" style="434"/>
    <col min="13579" max="13579" width="16.7109375" style="434" customWidth="1"/>
    <col min="13580" max="13580" width="22.85546875" style="434" customWidth="1"/>
    <col min="13581" max="13824" width="12.5703125" style="434"/>
    <col min="13825" max="13825" width="5" style="434" customWidth="1"/>
    <col min="13826" max="13826" width="2" style="434" customWidth="1"/>
    <col min="13827" max="13827" width="57.140625" style="434" customWidth="1"/>
    <col min="13828" max="13828" width="20.140625" style="434" customWidth="1"/>
    <col min="13829" max="13832" width="21.42578125" style="434" customWidth="1"/>
    <col min="13833" max="13833" width="16.7109375" style="434" customWidth="1"/>
    <col min="13834" max="13834" width="12.5703125" style="434"/>
    <col min="13835" max="13835" width="16.7109375" style="434" customWidth="1"/>
    <col min="13836" max="13836" width="22.85546875" style="434" customWidth="1"/>
    <col min="13837" max="14080" width="12.5703125" style="434"/>
    <col min="14081" max="14081" width="5" style="434" customWidth="1"/>
    <col min="14082" max="14082" width="2" style="434" customWidth="1"/>
    <col min="14083" max="14083" width="57.140625" style="434" customWidth="1"/>
    <col min="14084" max="14084" width="20.140625" style="434" customWidth="1"/>
    <col min="14085" max="14088" width="21.42578125" style="434" customWidth="1"/>
    <col min="14089" max="14089" width="16.7109375" style="434" customWidth="1"/>
    <col min="14090" max="14090" width="12.5703125" style="434"/>
    <col min="14091" max="14091" width="16.7109375" style="434" customWidth="1"/>
    <col min="14092" max="14092" width="22.85546875" style="434" customWidth="1"/>
    <col min="14093" max="14336" width="12.5703125" style="434"/>
    <col min="14337" max="14337" width="5" style="434" customWidth="1"/>
    <col min="14338" max="14338" width="2" style="434" customWidth="1"/>
    <col min="14339" max="14339" width="57.140625" style="434" customWidth="1"/>
    <col min="14340" max="14340" width="20.140625" style="434" customWidth="1"/>
    <col min="14341" max="14344" width="21.42578125" style="434" customWidth="1"/>
    <col min="14345" max="14345" width="16.7109375" style="434" customWidth="1"/>
    <col min="14346" max="14346" width="12.5703125" style="434"/>
    <col min="14347" max="14347" width="16.7109375" style="434" customWidth="1"/>
    <col min="14348" max="14348" width="22.85546875" style="434" customWidth="1"/>
    <col min="14349" max="14592" width="12.5703125" style="434"/>
    <col min="14593" max="14593" width="5" style="434" customWidth="1"/>
    <col min="14594" max="14594" width="2" style="434" customWidth="1"/>
    <col min="14595" max="14595" width="57.140625" style="434" customWidth="1"/>
    <col min="14596" max="14596" width="20.140625" style="434" customWidth="1"/>
    <col min="14597" max="14600" width="21.42578125" style="434" customWidth="1"/>
    <col min="14601" max="14601" width="16.7109375" style="434" customWidth="1"/>
    <col min="14602" max="14602" width="12.5703125" style="434"/>
    <col min="14603" max="14603" width="16.7109375" style="434" customWidth="1"/>
    <col min="14604" max="14604" width="22.85546875" style="434" customWidth="1"/>
    <col min="14605" max="14848" width="12.5703125" style="434"/>
    <col min="14849" max="14849" width="5" style="434" customWidth="1"/>
    <col min="14850" max="14850" width="2" style="434" customWidth="1"/>
    <col min="14851" max="14851" width="57.140625" style="434" customWidth="1"/>
    <col min="14852" max="14852" width="20.140625" style="434" customWidth="1"/>
    <col min="14853" max="14856" width="21.42578125" style="434" customWidth="1"/>
    <col min="14857" max="14857" width="16.7109375" style="434" customWidth="1"/>
    <col min="14858" max="14858" width="12.5703125" style="434"/>
    <col min="14859" max="14859" width="16.7109375" style="434" customWidth="1"/>
    <col min="14860" max="14860" width="22.85546875" style="434" customWidth="1"/>
    <col min="14861" max="15104" width="12.5703125" style="434"/>
    <col min="15105" max="15105" width="5" style="434" customWidth="1"/>
    <col min="15106" max="15106" width="2" style="434" customWidth="1"/>
    <col min="15107" max="15107" width="57.140625" style="434" customWidth="1"/>
    <col min="15108" max="15108" width="20.140625" style="434" customWidth="1"/>
    <col min="15109" max="15112" width="21.42578125" style="434" customWidth="1"/>
    <col min="15113" max="15113" width="16.7109375" style="434" customWidth="1"/>
    <col min="15114" max="15114" width="12.5703125" style="434"/>
    <col min="15115" max="15115" width="16.7109375" style="434" customWidth="1"/>
    <col min="15116" max="15116" width="22.85546875" style="434" customWidth="1"/>
    <col min="15117" max="15360" width="12.5703125" style="434"/>
    <col min="15361" max="15361" width="5" style="434" customWidth="1"/>
    <col min="15362" max="15362" width="2" style="434" customWidth="1"/>
    <col min="15363" max="15363" width="57.140625" style="434" customWidth="1"/>
    <col min="15364" max="15364" width="20.140625" style="434" customWidth="1"/>
    <col min="15365" max="15368" width="21.42578125" style="434" customWidth="1"/>
    <col min="15369" max="15369" width="16.7109375" style="434" customWidth="1"/>
    <col min="15370" max="15370" width="12.5703125" style="434"/>
    <col min="15371" max="15371" width="16.7109375" style="434" customWidth="1"/>
    <col min="15372" max="15372" width="22.85546875" style="434" customWidth="1"/>
    <col min="15373" max="15616" width="12.5703125" style="434"/>
    <col min="15617" max="15617" width="5" style="434" customWidth="1"/>
    <col min="15618" max="15618" width="2" style="434" customWidth="1"/>
    <col min="15619" max="15619" width="57.140625" style="434" customWidth="1"/>
    <col min="15620" max="15620" width="20.140625" style="434" customWidth="1"/>
    <col min="15621" max="15624" width="21.42578125" style="434" customWidth="1"/>
    <col min="15625" max="15625" width="16.7109375" style="434" customWidth="1"/>
    <col min="15626" max="15626" width="12.5703125" style="434"/>
    <col min="15627" max="15627" width="16.7109375" style="434" customWidth="1"/>
    <col min="15628" max="15628" width="22.85546875" style="434" customWidth="1"/>
    <col min="15629" max="15872" width="12.5703125" style="434"/>
    <col min="15873" max="15873" width="5" style="434" customWidth="1"/>
    <col min="15874" max="15874" width="2" style="434" customWidth="1"/>
    <col min="15875" max="15875" width="57.140625" style="434" customWidth="1"/>
    <col min="15876" max="15876" width="20.140625" style="434" customWidth="1"/>
    <col min="15877" max="15880" width="21.42578125" style="434" customWidth="1"/>
    <col min="15881" max="15881" width="16.7109375" style="434" customWidth="1"/>
    <col min="15882" max="15882" width="12.5703125" style="434"/>
    <col min="15883" max="15883" width="16.7109375" style="434" customWidth="1"/>
    <col min="15884" max="15884" width="22.85546875" style="434" customWidth="1"/>
    <col min="15885" max="16128" width="12.5703125" style="434"/>
    <col min="16129" max="16129" width="5" style="434" customWidth="1"/>
    <col min="16130" max="16130" width="2" style="434" customWidth="1"/>
    <col min="16131" max="16131" width="57.140625" style="434" customWidth="1"/>
    <col min="16132" max="16132" width="20.140625" style="434" customWidth="1"/>
    <col min="16133" max="16136" width="21.42578125" style="434" customWidth="1"/>
    <col min="16137" max="16137" width="16.7109375" style="434" customWidth="1"/>
    <col min="16138" max="16138" width="12.5703125" style="434"/>
    <col min="16139" max="16139" width="16.7109375" style="434" customWidth="1"/>
    <col min="16140" max="16140" width="22.85546875" style="434" customWidth="1"/>
    <col min="16141" max="16384" width="12.5703125" style="434"/>
  </cols>
  <sheetData>
    <row r="1" spans="1:65" ht="15.75" customHeight="1">
      <c r="A1" s="1719" t="s">
        <v>598</v>
      </c>
      <c r="B1" s="1719"/>
      <c r="C1" s="1719"/>
      <c r="D1" s="432"/>
      <c r="E1" s="432"/>
      <c r="F1" s="432"/>
      <c r="G1" s="433"/>
      <c r="H1" s="433"/>
    </row>
    <row r="2" spans="1:65" ht="26.25" customHeight="1">
      <c r="A2" s="1720" t="s">
        <v>599</v>
      </c>
      <c r="B2" s="1720"/>
      <c r="C2" s="1720"/>
      <c r="D2" s="1720"/>
      <c r="E2" s="1720"/>
      <c r="F2" s="1720"/>
      <c r="G2" s="1720"/>
      <c r="H2" s="1720"/>
    </row>
    <row r="3" spans="1:65" ht="12" customHeight="1">
      <c r="A3" s="432"/>
      <c r="B3" s="432"/>
      <c r="C3" s="435"/>
      <c r="D3" s="436"/>
      <c r="E3" s="436"/>
      <c r="F3" s="436"/>
      <c r="G3" s="437"/>
      <c r="H3" s="437"/>
    </row>
    <row r="4" spans="1:65" ht="15" customHeight="1">
      <c r="A4" s="438"/>
      <c r="B4" s="438"/>
      <c r="C4" s="435"/>
      <c r="D4" s="436"/>
      <c r="E4" s="436"/>
      <c r="F4" s="436"/>
      <c r="G4" s="437"/>
      <c r="H4" s="439" t="s">
        <v>2</v>
      </c>
    </row>
    <row r="5" spans="1:65" ht="16.5" customHeight="1">
      <c r="A5" s="440"/>
      <c r="B5" s="433"/>
      <c r="C5" s="441"/>
      <c r="D5" s="1721" t="s">
        <v>562</v>
      </c>
      <c r="E5" s="1722"/>
      <c r="F5" s="1723"/>
      <c r="G5" s="1724" t="s">
        <v>563</v>
      </c>
      <c r="H5" s="1725"/>
    </row>
    <row r="6" spans="1:65" ht="15" customHeight="1">
      <c r="A6" s="442"/>
      <c r="B6" s="433"/>
      <c r="C6" s="443"/>
      <c r="D6" s="1726" t="s">
        <v>781</v>
      </c>
      <c r="E6" s="1727"/>
      <c r="F6" s="1728"/>
      <c r="G6" s="1705" t="s">
        <v>781</v>
      </c>
      <c r="H6" s="1707"/>
    </row>
    <row r="7" spans="1:65" ht="15.75">
      <c r="A7" s="442"/>
      <c r="B7" s="433"/>
      <c r="C7" s="444" t="s">
        <v>3</v>
      </c>
      <c r="D7" s="445"/>
      <c r="E7" s="446" t="s">
        <v>564</v>
      </c>
      <c r="F7" s="447"/>
      <c r="G7" s="448" t="s">
        <v>4</v>
      </c>
      <c r="H7" s="449" t="s">
        <v>4</v>
      </c>
    </row>
    <row r="8" spans="1:65" ht="14.25" customHeight="1">
      <c r="A8" s="442"/>
      <c r="B8" s="433"/>
      <c r="C8" s="450"/>
      <c r="D8" s="451"/>
      <c r="E8" s="452"/>
      <c r="F8" s="453" t="s">
        <v>564</v>
      </c>
      <c r="G8" s="454" t="s">
        <v>565</v>
      </c>
      <c r="H8" s="449" t="s">
        <v>566</v>
      </c>
    </row>
    <row r="9" spans="1:65" ht="14.25" customHeight="1">
      <c r="A9" s="442"/>
      <c r="B9" s="433"/>
      <c r="C9" s="455"/>
      <c r="D9" s="456" t="s">
        <v>567</v>
      </c>
      <c r="E9" s="457" t="s">
        <v>568</v>
      </c>
      <c r="F9" s="458" t="s">
        <v>569</v>
      </c>
      <c r="G9" s="454" t="s">
        <v>570</v>
      </c>
      <c r="H9" s="449" t="s">
        <v>571</v>
      </c>
    </row>
    <row r="10" spans="1:65" ht="14.25" customHeight="1">
      <c r="A10" s="459"/>
      <c r="B10" s="438"/>
      <c r="C10" s="460"/>
      <c r="D10" s="461"/>
      <c r="E10" s="462"/>
      <c r="F10" s="458" t="s">
        <v>572</v>
      </c>
      <c r="G10" s="463" t="s">
        <v>573</v>
      </c>
      <c r="H10" s="464"/>
    </row>
    <row r="11" spans="1:65" ht="9.9499999999999993" customHeight="1">
      <c r="A11" s="1729" t="s">
        <v>439</v>
      </c>
      <c r="B11" s="1730"/>
      <c r="C11" s="1731"/>
      <c r="D11" s="1198">
        <v>2</v>
      </c>
      <c r="E11" s="1199">
        <v>3</v>
      </c>
      <c r="F11" s="1199">
        <v>4</v>
      </c>
      <c r="G11" s="1207">
        <v>5</v>
      </c>
      <c r="H11" s="1208">
        <v>6</v>
      </c>
    </row>
    <row r="12" spans="1:65" ht="15.75" customHeight="1">
      <c r="A12" s="440"/>
      <c r="B12" s="465"/>
      <c r="C12" s="1197" t="s">
        <v>4</v>
      </c>
      <c r="D12" s="1201" t="s">
        <v>4</v>
      </c>
      <c r="E12" s="1205" t="s">
        <v>124</v>
      </c>
      <c r="F12" s="1201"/>
      <c r="G12" s="1209" t="s">
        <v>4</v>
      </c>
      <c r="H12" s="1210" t="s">
        <v>124</v>
      </c>
    </row>
    <row r="13" spans="1:65" ht="15.75">
      <c r="A13" s="1716" t="s">
        <v>40</v>
      </c>
      <c r="B13" s="1717"/>
      <c r="C13" s="1717"/>
      <c r="D13" s="1202">
        <v>408399771.36000025</v>
      </c>
      <c r="E13" s="778">
        <v>107657963.33999997</v>
      </c>
      <c r="F13" s="1202">
        <v>299.48</v>
      </c>
      <c r="G13" s="1211">
        <v>107657262.39999998</v>
      </c>
      <c r="H13" s="779">
        <v>700.94</v>
      </c>
      <c r="K13" s="1047"/>
    </row>
    <row r="14" spans="1:65" s="466" customFormat="1" ht="24" customHeight="1">
      <c r="A14" s="713" t="s">
        <v>350</v>
      </c>
      <c r="B14" s="714" t="s">
        <v>47</v>
      </c>
      <c r="C14" s="476" t="s">
        <v>351</v>
      </c>
      <c r="D14" s="780">
        <v>338185624.7500003</v>
      </c>
      <c r="E14" s="1200">
        <v>107259091.53999998</v>
      </c>
      <c r="F14" s="780">
        <v>0</v>
      </c>
      <c r="G14" s="780">
        <v>107259091.53999998</v>
      </c>
      <c r="H14" s="781">
        <v>0</v>
      </c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</row>
    <row r="15" spans="1:65" s="466" customFormat="1" ht="24" hidden="1" customHeight="1">
      <c r="A15" s="713" t="s">
        <v>352</v>
      </c>
      <c r="B15" s="714" t="s">
        <v>47</v>
      </c>
      <c r="C15" s="476" t="s">
        <v>353</v>
      </c>
      <c r="D15" s="780">
        <v>0</v>
      </c>
      <c r="E15" s="1200">
        <v>0</v>
      </c>
      <c r="F15" s="780">
        <v>0</v>
      </c>
      <c r="G15" s="782">
        <v>0</v>
      </c>
      <c r="H15" s="781">
        <v>0</v>
      </c>
      <c r="I15" s="434"/>
      <c r="J15" s="434"/>
      <c r="K15" s="836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</row>
    <row r="16" spans="1:65" s="466" customFormat="1" ht="24" customHeight="1">
      <c r="A16" s="713" t="s">
        <v>354</v>
      </c>
      <c r="B16" s="714" t="s">
        <v>47</v>
      </c>
      <c r="C16" s="476" t="s">
        <v>355</v>
      </c>
      <c r="D16" s="780">
        <v>498515.12999999995</v>
      </c>
      <c r="E16" s="1200">
        <v>0</v>
      </c>
      <c r="F16" s="780">
        <v>0</v>
      </c>
      <c r="G16" s="782">
        <v>0</v>
      </c>
      <c r="H16" s="781">
        <v>0</v>
      </c>
      <c r="I16" s="434"/>
      <c r="J16" s="434"/>
      <c r="K16" s="836"/>
      <c r="L16" s="434"/>
      <c r="M16" s="434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</row>
    <row r="17" spans="1:65" s="837" customFormat="1" ht="37.5" hidden="1" customHeight="1">
      <c r="A17" s="825" t="s">
        <v>360</v>
      </c>
      <c r="B17" s="822" t="s">
        <v>47</v>
      </c>
      <c r="C17" s="1192" t="s">
        <v>724</v>
      </c>
      <c r="D17" s="780">
        <v>0</v>
      </c>
      <c r="E17" s="1200">
        <v>0</v>
      </c>
      <c r="F17" s="780">
        <v>0</v>
      </c>
      <c r="G17" s="782">
        <v>0</v>
      </c>
      <c r="H17" s="781">
        <v>0</v>
      </c>
      <c r="I17" s="836"/>
      <c r="J17" s="836"/>
      <c r="K17" s="836"/>
      <c r="L17" s="836"/>
      <c r="M17" s="836"/>
      <c r="N17" s="836"/>
      <c r="O17" s="836"/>
      <c r="P17" s="836"/>
      <c r="Q17" s="836"/>
      <c r="R17" s="836"/>
      <c r="S17" s="836"/>
      <c r="T17" s="836"/>
      <c r="U17" s="836"/>
      <c r="V17" s="836"/>
      <c r="W17" s="836"/>
      <c r="X17" s="836"/>
      <c r="Y17" s="836"/>
      <c r="Z17" s="836"/>
      <c r="AA17" s="836"/>
      <c r="AB17" s="836"/>
      <c r="AC17" s="836"/>
      <c r="AD17" s="836"/>
      <c r="AE17" s="836"/>
      <c r="AF17" s="836"/>
      <c r="AG17" s="836"/>
      <c r="AH17" s="836"/>
      <c r="AI17" s="836"/>
      <c r="AJ17" s="836"/>
      <c r="AK17" s="836"/>
      <c r="AL17" s="836"/>
      <c r="AM17" s="836"/>
      <c r="AN17" s="836"/>
      <c r="AO17" s="836"/>
      <c r="AP17" s="836"/>
      <c r="AQ17" s="836"/>
      <c r="AR17" s="836"/>
      <c r="AS17" s="836"/>
      <c r="AT17" s="836"/>
      <c r="AU17" s="836"/>
      <c r="AV17" s="836"/>
      <c r="AW17" s="836"/>
      <c r="AX17" s="836"/>
      <c r="AY17" s="836"/>
      <c r="AZ17" s="836"/>
      <c r="BA17" s="836"/>
      <c r="BB17" s="836"/>
      <c r="BC17" s="836"/>
      <c r="BD17" s="836"/>
      <c r="BE17" s="836"/>
      <c r="BF17" s="836"/>
      <c r="BG17" s="836"/>
      <c r="BH17" s="836"/>
      <c r="BI17" s="836"/>
      <c r="BJ17" s="836"/>
      <c r="BK17" s="836"/>
      <c r="BL17" s="836"/>
      <c r="BM17" s="836"/>
    </row>
    <row r="18" spans="1:65" s="466" customFormat="1" ht="24" customHeight="1">
      <c r="A18" s="713" t="s">
        <v>363</v>
      </c>
      <c r="B18" s="714" t="s">
        <v>47</v>
      </c>
      <c r="C18" s="476" t="s">
        <v>364</v>
      </c>
      <c r="D18" s="780">
        <v>990927.25999999966</v>
      </c>
      <c r="E18" s="1200">
        <v>0</v>
      </c>
      <c r="F18" s="780">
        <v>0</v>
      </c>
      <c r="G18" s="782">
        <v>0</v>
      </c>
      <c r="H18" s="781">
        <v>0</v>
      </c>
      <c r="I18" s="434"/>
      <c r="J18" s="434"/>
      <c r="K18" s="836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</row>
    <row r="19" spans="1:65" s="466" customFormat="1" ht="24" customHeight="1">
      <c r="A19" s="713" t="s">
        <v>367</v>
      </c>
      <c r="B19" s="714" t="s">
        <v>47</v>
      </c>
      <c r="C19" s="476" t="s">
        <v>368</v>
      </c>
      <c r="D19" s="780">
        <v>5330665.3200000022</v>
      </c>
      <c r="E19" s="1200">
        <v>0</v>
      </c>
      <c r="F19" s="780">
        <v>0</v>
      </c>
      <c r="G19" s="782">
        <v>0</v>
      </c>
      <c r="H19" s="781">
        <v>0</v>
      </c>
      <c r="I19" s="434"/>
      <c r="J19" s="434"/>
      <c r="K19" s="836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</row>
    <row r="20" spans="1:65" s="468" customFormat="1" ht="24" hidden="1" customHeight="1">
      <c r="A20" s="715" t="s">
        <v>369</v>
      </c>
      <c r="B20" s="716" t="s">
        <v>47</v>
      </c>
      <c r="C20" s="1193" t="s">
        <v>132</v>
      </c>
      <c r="D20" s="780">
        <v>0</v>
      </c>
      <c r="E20" s="1200">
        <v>0</v>
      </c>
      <c r="F20" s="780">
        <v>0</v>
      </c>
      <c r="G20" s="783">
        <v>0</v>
      </c>
      <c r="H20" s="781">
        <v>0</v>
      </c>
      <c r="I20" s="467"/>
      <c r="J20" s="467"/>
      <c r="K20" s="836"/>
      <c r="L20" s="467"/>
      <c r="M20" s="467"/>
      <c r="N20" s="467"/>
      <c r="O20" s="467"/>
      <c r="P20" s="467"/>
      <c r="Q20" s="467"/>
      <c r="R20" s="467"/>
      <c r="S20" s="467"/>
      <c r="T20" s="467"/>
      <c r="U20" s="467"/>
      <c r="V20" s="467"/>
      <c r="W20" s="467"/>
      <c r="X20" s="467"/>
      <c r="Y20" s="467"/>
      <c r="Z20" s="467"/>
      <c r="AA20" s="467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N20" s="467"/>
      <c r="AO20" s="467"/>
      <c r="AP20" s="467"/>
      <c r="AQ20" s="467"/>
      <c r="AR20" s="467"/>
      <c r="AS20" s="467"/>
      <c r="AT20" s="467"/>
      <c r="AU20" s="467"/>
      <c r="AV20" s="467"/>
      <c r="AW20" s="467"/>
      <c r="AX20" s="467"/>
      <c r="AY20" s="467"/>
      <c r="AZ20" s="467"/>
      <c r="BA20" s="467"/>
      <c r="BB20" s="467"/>
      <c r="BC20" s="467"/>
      <c r="BD20" s="467"/>
      <c r="BE20" s="467"/>
      <c r="BF20" s="467"/>
      <c r="BG20" s="467"/>
      <c r="BH20" s="467"/>
      <c r="BI20" s="467"/>
      <c r="BJ20" s="467"/>
      <c r="BK20" s="467"/>
      <c r="BL20" s="467"/>
      <c r="BM20" s="467"/>
    </row>
    <row r="21" spans="1:65" s="468" customFormat="1" ht="24" customHeight="1">
      <c r="A21" s="715" t="s">
        <v>370</v>
      </c>
      <c r="B21" s="717" t="s">
        <v>47</v>
      </c>
      <c r="C21" s="1193" t="s">
        <v>371</v>
      </c>
      <c r="D21" s="780">
        <v>7575759.0599999996</v>
      </c>
      <c r="E21" s="1200">
        <v>393358.32</v>
      </c>
      <c r="F21" s="780">
        <v>0</v>
      </c>
      <c r="G21" s="783">
        <v>392657.38</v>
      </c>
      <c r="H21" s="781">
        <v>700.94</v>
      </c>
      <c r="I21" s="467"/>
      <c r="J21" s="467"/>
      <c r="K21" s="836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67"/>
      <c r="AT21" s="467"/>
      <c r="AU21" s="467"/>
      <c r="AV21" s="467"/>
      <c r="AW21" s="467"/>
      <c r="AX21" s="467"/>
      <c r="AY21" s="467"/>
      <c r="AZ21" s="467"/>
      <c r="BA21" s="467"/>
      <c r="BB21" s="467"/>
      <c r="BC21" s="467"/>
      <c r="BD21" s="467"/>
      <c r="BE21" s="467"/>
      <c r="BF21" s="467"/>
      <c r="BG21" s="467"/>
      <c r="BH21" s="467"/>
      <c r="BI21" s="467"/>
      <c r="BJ21" s="467"/>
      <c r="BK21" s="467"/>
      <c r="BL21" s="467"/>
      <c r="BM21" s="467"/>
    </row>
    <row r="22" spans="1:65" s="468" customFormat="1" ht="24" customHeight="1">
      <c r="A22" s="715" t="s">
        <v>372</v>
      </c>
      <c r="B22" s="717" t="s">
        <v>47</v>
      </c>
      <c r="C22" s="1193" t="s">
        <v>373</v>
      </c>
      <c r="D22" s="780">
        <v>648967.4</v>
      </c>
      <c r="E22" s="1200">
        <v>0</v>
      </c>
      <c r="F22" s="780">
        <v>0</v>
      </c>
      <c r="G22" s="783">
        <v>0</v>
      </c>
      <c r="H22" s="781">
        <v>0</v>
      </c>
      <c r="I22" s="467"/>
      <c r="J22" s="467"/>
      <c r="K22" s="836"/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7"/>
      <c r="W22" s="467"/>
      <c r="X22" s="467"/>
      <c r="Y22" s="467"/>
      <c r="Z22" s="467"/>
      <c r="AA22" s="467"/>
      <c r="AB22" s="467"/>
      <c r="AC22" s="467"/>
      <c r="AD22" s="467"/>
      <c r="AE22" s="467"/>
      <c r="AF22" s="467"/>
      <c r="AG22" s="467"/>
      <c r="AH22" s="467"/>
      <c r="AI22" s="467"/>
      <c r="AJ22" s="467"/>
      <c r="AK22" s="467"/>
      <c r="AL22" s="467"/>
      <c r="AM22" s="467"/>
      <c r="AN22" s="467"/>
      <c r="AO22" s="467"/>
      <c r="AP22" s="467"/>
      <c r="AQ22" s="467"/>
      <c r="AR22" s="467"/>
      <c r="AS22" s="467"/>
      <c r="AT22" s="467"/>
      <c r="AU22" s="467"/>
      <c r="AV22" s="467"/>
      <c r="AW22" s="467"/>
      <c r="AX22" s="467"/>
      <c r="AY22" s="467"/>
      <c r="AZ22" s="467"/>
      <c r="BA22" s="467"/>
      <c r="BB22" s="467"/>
      <c r="BC22" s="467"/>
      <c r="BD22" s="467"/>
      <c r="BE22" s="467"/>
      <c r="BF22" s="467"/>
      <c r="BG22" s="467"/>
      <c r="BH22" s="467"/>
      <c r="BI22" s="467"/>
      <c r="BJ22" s="467"/>
      <c r="BK22" s="467"/>
      <c r="BL22" s="467"/>
      <c r="BM22" s="467"/>
    </row>
    <row r="23" spans="1:65" s="467" customFormat="1" ht="24" hidden="1" customHeight="1">
      <c r="A23" s="715" t="s">
        <v>374</v>
      </c>
      <c r="B23" s="717" t="s">
        <v>47</v>
      </c>
      <c r="C23" s="1193" t="s">
        <v>375</v>
      </c>
      <c r="D23" s="780">
        <v>0</v>
      </c>
      <c r="E23" s="1200">
        <v>0</v>
      </c>
      <c r="F23" s="780">
        <v>0</v>
      </c>
      <c r="G23" s="783">
        <v>0</v>
      </c>
      <c r="H23" s="781">
        <v>0</v>
      </c>
      <c r="K23" s="836"/>
    </row>
    <row r="24" spans="1:65" s="468" customFormat="1" ht="24" customHeight="1">
      <c r="A24" s="715" t="s">
        <v>377</v>
      </c>
      <c r="B24" s="717" t="s">
        <v>47</v>
      </c>
      <c r="C24" s="1193" t="s">
        <v>83</v>
      </c>
      <c r="D24" s="780">
        <v>26730226.319999993</v>
      </c>
      <c r="E24" s="1200">
        <v>4973.4799999999996</v>
      </c>
      <c r="F24" s="780">
        <v>299.48</v>
      </c>
      <c r="G24" s="783">
        <v>4973.4799999999996</v>
      </c>
      <c r="H24" s="781">
        <v>0</v>
      </c>
      <c r="I24" s="467"/>
      <c r="J24" s="467"/>
      <c r="K24" s="836"/>
      <c r="L24" s="467"/>
      <c r="M24" s="467"/>
      <c r="N24" s="467"/>
      <c r="O24" s="467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7"/>
      <c r="AL24" s="467"/>
      <c r="AM24" s="467"/>
      <c r="AN24" s="467"/>
      <c r="AO24" s="467"/>
      <c r="AP24" s="467"/>
      <c r="AQ24" s="467"/>
      <c r="AR24" s="467"/>
      <c r="AS24" s="467"/>
      <c r="AT24" s="467"/>
      <c r="AU24" s="467"/>
      <c r="AV24" s="467"/>
      <c r="AW24" s="467"/>
      <c r="AX24" s="467"/>
      <c r="AY24" s="467"/>
      <c r="AZ24" s="467"/>
      <c r="BA24" s="467"/>
      <c r="BB24" s="467"/>
      <c r="BC24" s="467"/>
      <c r="BD24" s="467"/>
      <c r="BE24" s="467"/>
      <c r="BF24" s="467"/>
      <c r="BG24" s="467"/>
      <c r="BH24" s="467"/>
      <c r="BI24" s="467"/>
      <c r="BJ24" s="467"/>
      <c r="BK24" s="467"/>
      <c r="BL24" s="467"/>
      <c r="BM24" s="467"/>
    </row>
    <row r="25" spans="1:65" s="469" customFormat="1" ht="24" customHeight="1">
      <c r="A25" s="715" t="s">
        <v>383</v>
      </c>
      <c r="B25" s="717" t="s">
        <v>47</v>
      </c>
      <c r="C25" s="1193" t="s">
        <v>113</v>
      </c>
      <c r="D25" s="780">
        <v>89756.41</v>
      </c>
      <c r="E25" s="1200">
        <v>0</v>
      </c>
      <c r="F25" s="780">
        <v>0</v>
      </c>
      <c r="G25" s="783">
        <v>0</v>
      </c>
      <c r="H25" s="781">
        <v>0</v>
      </c>
      <c r="I25" s="467"/>
      <c r="J25" s="467"/>
      <c r="K25" s="836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67"/>
      <c r="AV25" s="467"/>
      <c r="AW25" s="467"/>
      <c r="AX25" s="467"/>
      <c r="AY25" s="467"/>
      <c r="AZ25" s="467"/>
      <c r="BA25" s="467"/>
      <c r="BB25" s="467"/>
      <c r="BC25" s="467"/>
      <c r="BD25" s="467"/>
      <c r="BE25" s="467"/>
      <c r="BF25" s="467"/>
      <c r="BG25" s="467"/>
      <c r="BH25" s="467"/>
      <c r="BI25" s="467"/>
      <c r="BJ25" s="467"/>
      <c r="BK25" s="467"/>
      <c r="BL25" s="467"/>
      <c r="BM25" s="467"/>
    </row>
    <row r="26" spans="1:65" s="470" customFormat="1" ht="24" customHeight="1">
      <c r="A26" s="715" t="s">
        <v>387</v>
      </c>
      <c r="B26" s="717" t="s">
        <v>47</v>
      </c>
      <c r="C26" s="1193" t="s">
        <v>579</v>
      </c>
      <c r="D26" s="780">
        <v>2773221.4299999992</v>
      </c>
      <c r="E26" s="1200">
        <v>0</v>
      </c>
      <c r="F26" s="780">
        <v>0</v>
      </c>
      <c r="G26" s="783">
        <v>0</v>
      </c>
      <c r="H26" s="781">
        <v>0</v>
      </c>
      <c r="I26" s="467"/>
      <c r="J26" s="467"/>
      <c r="K26" s="836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7"/>
      <c r="AQ26" s="467"/>
      <c r="AR26" s="467"/>
      <c r="AS26" s="467"/>
      <c r="AT26" s="467"/>
      <c r="AU26" s="467"/>
      <c r="AV26" s="467"/>
      <c r="AW26" s="467"/>
      <c r="AX26" s="467"/>
      <c r="AY26" s="467"/>
      <c r="AZ26" s="467"/>
      <c r="BA26" s="467"/>
      <c r="BB26" s="467"/>
      <c r="BC26" s="467"/>
      <c r="BD26" s="467"/>
      <c r="BE26" s="467"/>
      <c r="BF26" s="467"/>
      <c r="BG26" s="467"/>
      <c r="BH26" s="467"/>
      <c r="BI26" s="467"/>
      <c r="BJ26" s="467"/>
      <c r="BK26" s="467"/>
      <c r="BL26" s="467"/>
      <c r="BM26" s="467"/>
    </row>
    <row r="27" spans="1:65" s="471" customFormat="1" ht="24" hidden="1" customHeight="1">
      <c r="A27" s="713" t="s">
        <v>400</v>
      </c>
      <c r="B27" s="714" t="s">
        <v>47</v>
      </c>
      <c r="C27" s="476" t="s">
        <v>401</v>
      </c>
      <c r="D27" s="780">
        <v>0</v>
      </c>
      <c r="E27" s="1200">
        <v>0</v>
      </c>
      <c r="F27" s="780">
        <v>0</v>
      </c>
      <c r="G27" s="782">
        <v>0</v>
      </c>
      <c r="H27" s="781">
        <v>0</v>
      </c>
      <c r="I27" s="434"/>
      <c r="J27" s="434"/>
      <c r="K27" s="836"/>
      <c r="L27" s="434"/>
      <c r="M27" s="434"/>
      <c r="N27" s="434"/>
      <c r="O27" s="434"/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4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434"/>
      <c r="AO27" s="434"/>
      <c r="AP27" s="434"/>
      <c r="AQ27" s="434"/>
      <c r="AR27" s="434"/>
      <c r="AS27" s="434"/>
      <c r="AT27" s="434"/>
      <c r="AU27" s="434"/>
      <c r="AV27" s="434"/>
      <c r="AW27" s="434"/>
      <c r="AX27" s="434"/>
      <c r="AY27" s="434"/>
      <c r="AZ27" s="434"/>
      <c r="BA27" s="434"/>
      <c r="BB27" s="434"/>
      <c r="BC27" s="434"/>
      <c r="BD27" s="434"/>
      <c r="BE27" s="434"/>
      <c r="BF27" s="434"/>
      <c r="BG27" s="434"/>
      <c r="BH27" s="434"/>
      <c r="BI27" s="434"/>
      <c r="BJ27" s="434"/>
      <c r="BK27" s="434"/>
      <c r="BL27" s="434"/>
      <c r="BM27" s="434"/>
    </row>
    <row r="28" spans="1:65" s="471" customFormat="1" ht="24" customHeight="1">
      <c r="A28" s="713" t="s">
        <v>402</v>
      </c>
      <c r="B28" s="714" t="s">
        <v>47</v>
      </c>
      <c r="C28" s="476" t="s">
        <v>115</v>
      </c>
      <c r="D28" s="780">
        <v>2529747.4200000004</v>
      </c>
      <c r="E28" s="1200">
        <v>0</v>
      </c>
      <c r="F28" s="780">
        <v>0</v>
      </c>
      <c r="G28" s="782">
        <v>0</v>
      </c>
      <c r="H28" s="781">
        <v>0</v>
      </c>
      <c r="I28" s="434"/>
      <c r="J28" s="434"/>
      <c r="K28" s="836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34"/>
      <c r="AK28" s="434"/>
      <c r="AL28" s="434"/>
      <c r="AM28" s="434"/>
      <c r="AN28" s="434"/>
      <c r="AO28" s="434"/>
      <c r="AP28" s="434"/>
      <c r="AQ28" s="434"/>
      <c r="AR28" s="434"/>
      <c r="AS28" s="434"/>
      <c r="AT28" s="434"/>
      <c r="AU28" s="434"/>
      <c r="AV28" s="434"/>
      <c r="AW28" s="434"/>
      <c r="AX28" s="434"/>
      <c r="AY28" s="434"/>
      <c r="AZ28" s="434"/>
      <c r="BA28" s="434"/>
      <c r="BB28" s="434"/>
      <c r="BC28" s="434"/>
      <c r="BD28" s="434"/>
      <c r="BE28" s="434"/>
      <c r="BF28" s="434"/>
      <c r="BG28" s="434"/>
      <c r="BH28" s="434"/>
      <c r="BI28" s="434"/>
      <c r="BJ28" s="434"/>
      <c r="BK28" s="434"/>
      <c r="BL28" s="434"/>
      <c r="BM28" s="434"/>
    </row>
    <row r="29" spans="1:65" s="472" customFormat="1" ht="24" customHeight="1">
      <c r="A29" s="713" t="s">
        <v>403</v>
      </c>
      <c r="B29" s="714" t="s">
        <v>47</v>
      </c>
      <c r="C29" s="476" t="s">
        <v>404</v>
      </c>
      <c r="D29" s="780">
        <v>19188885.739999995</v>
      </c>
      <c r="E29" s="1200">
        <v>0</v>
      </c>
      <c r="F29" s="780">
        <v>0</v>
      </c>
      <c r="G29" s="782">
        <v>0</v>
      </c>
      <c r="H29" s="781">
        <v>0</v>
      </c>
      <c r="I29" s="434"/>
      <c r="J29" s="434"/>
      <c r="K29" s="836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434"/>
      <c r="AA29" s="434"/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  <c r="BB29" s="434"/>
      <c r="BC29" s="434"/>
      <c r="BD29" s="434"/>
      <c r="BE29" s="434"/>
      <c r="BF29" s="434"/>
      <c r="BG29" s="434"/>
      <c r="BH29" s="434"/>
      <c r="BI29" s="434"/>
      <c r="BJ29" s="434"/>
      <c r="BK29" s="434"/>
      <c r="BL29" s="434"/>
      <c r="BM29" s="434"/>
    </row>
    <row r="30" spans="1:65" s="471" customFormat="1" ht="24" customHeight="1">
      <c r="A30" s="713" t="s">
        <v>405</v>
      </c>
      <c r="B30" s="714" t="s">
        <v>47</v>
      </c>
      <c r="C30" s="476" t="s">
        <v>406</v>
      </c>
      <c r="D30" s="780">
        <v>6291.2999999999993</v>
      </c>
      <c r="E30" s="1200">
        <v>0</v>
      </c>
      <c r="F30" s="780">
        <v>0</v>
      </c>
      <c r="G30" s="782">
        <v>0</v>
      </c>
      <c r="H30" s="781">
        <v>0</v>
      </c>
      <c r="I30" s="434"/>
      <c r="J30" s="434"/>
      <c r="K30" s="836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434"/>
      <c r="BG30" s="434"/>
      <c r="BH30" s="434"/>
      <c r="BI30" s="434"/>
      <c r="BJ30" s="434"/>
      <c r="BK30" s="434"/>
      <c r="BL30" s="434"/>
      <c r="BM30" s="434"/>
    </row>
    <row r="31" spans="1:65" s="471" customFormat="1" ht="24" customHeight="1">
      <c r="A31" s="713" t="s">
        <v>407</v>
      </c>
      <c r="B31" s="714" t="s">
        <v>47</v>
      </c>
      <c r="C31" s="476" t="s">
        <v>582</v>
      </c>
      <c r="D31" s="780">
        <v>260737.27000000005</v>
      </c>
      <c r="E31" s="1200">
        <v>540</v>
      </c>
      <c r="F31" s="780">
        <v>0</v>
      </c>
      <c r="G31" s="782">
        <v>540</v>
      </c>
      <c r="H31" s="781">
        <v>0</v>
      </c>
      <c r="K31" s="836"/>
    </row>
    <row r="32" spans="1:65" s="466" customFormat="1" ht="24" customHeight="1">
      <c r="A32" s="713" t="s">
        <v>410</v>
      </c>
      <c r="B32" s="714" t="s">
        <v>47</v>
      </c>
      <c r="C32" s="476" t="s">
        <v>583</v>
      </c>
      <c r="D32" s="780">
        <v>40612.79</v>
      </c>
      <c r="E32" s="1200">
        <v>0</v>
      </c>
      <c r="F32" s="780">
        <v>0</v>
      </c>
      <c r="G32" s="782">
        <v>0</v>
      </c>
      <c r="H32" s="781">
        <v>0</v>
      </c>
      <c r="K32" s="836"/>
    </row>
    <row r="33" spans="1:11" s="466" customFormat="1" ht="24" customHeight="1">
      <c r="A33" s="713" t="s">
        <v>426</v>
      </c>
      <c r="B33" s="714" t="s">
        <v>47</v>
      </c>
      <c r="C33" s="476" t="s">
        <v>178</v>
      </c>
      <c r="D33" s="780">
        <v>922719.7100000002</v>
      </c>
      <c r="E33" s="1200">
        <v>0</v>
      </c>
      <c r="F33" s="780">
        <v>0</v>
      </c>
      <c r="G33" s="782">
        <v>0</v>
      </c>
      <c r="H33" s="781">
        <v>0</v>
      </c>
      <c r="K33" s="836"/>
    </row>
    <row r="34" spans="1:11" s="466" customFormat="1" ht="24" customHeight="1">
      <c r="A34" s="713" t="s">
        <v>413</v>
      </c>
      <c r="B34" s="714" t="s">
        <v>47</v>
      </c>
      <c r="C34" s="476" t="s">
        <v>584</v>
      </c>
      <c r="D34" s="780">
        <v>1815028.09</v>
      </c>
      <c r="E34" s="1200">
        <v>0</v>
      </c>
      <c r="F34" s="780">
        <v>0</v>
      </c>
      <c r="G34" s="782">
        <v>0</v>
      </c>
      <c r="H34" s="781">
        <v>0</v>
      </c>
      <c r="K34" s="836"/>
    </row>
    <row r="35" spans="1:11" s="466" customFormat="1" ht="24" customHeight="1">
      <c r="A35" s="1196" t="s">
        <v>416</v>
      </c>
      <c r="B35" s="1213" t="s">
        <v>47</v>
      </c>
      <c r="C35" s="1214" t="s">
        <v>585</v>
      </c>
      <c r="D35" s="1215">
        <v>812085.95999999985</v>
      </c>
      <c r="E35" s="1216">
        <v>0</v>
      </c>
      <c r="F35" s="1215">
        <v>0</v>
      </c>
      <c r="G35" s="784">
        <v>0</v>
      </c>
      <c r="H35" s="1217">
        <v>0</v>
      </c>
      <c r="K35" s="836"/>
    </row>
    <row r="36" spans="1:11" s="466" customFormat="1" ht="30.75" hidden="1" customHeight="1">
      <c r="A36" s="825" t="s">
        <v>419</v>
      </c>
      <c r="B36" s="1194" t="s">
        <v>47</v>
      </c>
      <c r="C36" s="1195" t="s">
        <v>586</v>
      </c>
      <c r="D36" s="780" t="e">
        <f>SUMIFS(#REF!,#REF!,"85",#REF!,A36)</f>
        <v>#REF!</v>
      </c>
      <c r="E36" s="1200" t="e">
        <f>SUMIFS(#REF!,#REF!,A36,#REF!,"85")+SUMIFS(#REF!,#REF!,A36,#REF!,"85")</f>
        <v>#REF!</v>
      </c>
      <c r="F36" s="780" t="e">
        <f>SUMIFS(#REF!,#REF!,A36,#REF!,"85")</f>
        <v>#REF!</v>
      </c>
      <c r="G36" s="782" t="e">
        <f t="shared" ref="G36" si="0">E36-H36</f>
        <v>#REF!</v>
      </c>
      <c r="H36" s="781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836"/>
    </row>
    <row r="37" spans="1:11" s="466" customFormat="1" ht="15.75" hidden="1" customHeight="1">
      <c r="A37" s="1196" t="s">
        <v>424</v>
      </c>
      <c r="B37" s="474" t="s">
        <v>47</v>
      </c>
      <c r="C37" s="906" t="s">
        <v>425</v>
      </c>
      <c r="D37" s="1203" t="e">
        <f>SUMIFS(#REF!,#REF!,"85",#REF!,A37)</f>
        <v>#REF!</v>
      </c>
      <c r="E37" s="1206" t="e">
        <f>SUMIFS(#REF!,#REF!,A37,#REF!,"85")+SUMIFS(#REF!,#REF!,A37,#REF!,"85")</f>
        <v>#REF!</v>
      </c>
      <c r="F37" s="1203" t="e">
        <f>SUMIFS(#REF!,#REF!,A37,#REF!,"85")</f>
        <v>#REF!</v>
      </c>
      <c r="G37" s="1212" t="e">
        <f t="shared" ref="G37" si="1">E37-H37</f>
        <v>#REF!</v>
      </c>
      <c r="H37" s="1204" t="e">
        <f>SUMIFS(#REF!,#REF!,"456",#REF!,A37,#REF!,"85")+SUMIFS(#REF!,#REF!,"457",#REF!,A37,#REF!,"85")+SUMIFS(#REF!,#REF!,"458",#REF!,A37,#REF!,"85")+SUMIFS(#REF!,#REF!,"465",#REF!,A37,#REF!,"85")+SUMIFS(#REF!,#REF!,"466",#REF!,A37,#REF!,"85")+SUMIFS(#REF!,#REF!,"467",#REF!,A37,#REF!,"85")+SUMIFS(#REF!,#REF!,"468",#REF!,A37,#REF!,"85")+SUMIFS(#REF!,#REF!,"456",#REF!,A37,#REF!,"85")+SUMIFS(#REF!,#REF!,"457",#REF!,A37,#REF!,"85")+SUMIFS(#REF!,#REF!,"458",#REF!,A37,#REF!,"85")+SUMIFS(#REF!,#REF!,"465",#REF!,A37,#REF!,"85")+SUMIFS(#REF!,#REF!,"466",#REF!,A37,#REF!,"85")+SUMIFS(#REF!,#REF!,"467",#REF!,A37,#REF!,"85")+SUMIFS(#REF!,#REF!,"468",#REF!,A37,#REF!,"85")</f>
        <v>#REF!</v>
      </c>
      <c r="K37" s="836"/>
    </row>
    <row r="38" spans="1:11" s="466" customFormat="1" ht="16.5" customHeight="1">
      <c r="A38" s="475"/>
      <c r="B38" s="473"/>
      <c r="C38" s="476"/>
      <c r="D38" s="477"/>
      <c r="E38" s="478"/>
      <c r="F38" s="478"/>
      <c r="G38" s="479"/>
      <c r="H38" s="480"/>
    </row>
    <row r="39" spans="1:11" s="466" customFormat="1" ht="18.75" customHeight="1"/>
    <row r="40" spans="1:11" ht="16.5" customHeight="1">
      <c r="A40" s="481" t="s">
        <v>4</v>
      </c>
      <c r="B40" s="482"/>
      <c r="C40" s="481"/>
      <c r="D40" s="434" t="s">
        <v>4</v>
      </c>
    </row>
    <row r="41" spans="1:11" ht="22.5" hidden="1" customHeight="1">
      <c r="B41" s="1718" t="s">
        <v>600</v>
      </c>
      <c r="C41" s="1718"/>
      <c r="D41" s="434">
        <v>0</v>
      </c>
    </row>
    <row r="42" spans="1:11">
      <c r="D42" s="434" t="s">
        <v>4</v>
      </c>
    </row>
    <row r="43" spans="1:11">
      <c r="D43" s="434" t="s">
        <v>4</v>
      </c>
    </row>
    <row r="44" spans="1:11">
      <c r="D44" s="434" t="s">
        <v>4</v>
      </c>
    </row>
    <row r="45" spans="1:11">
      <c r="D45" s="434" t="s">
        <v>4</v>
      </c>
    </row>
    <row r="46" spans="1:11">
      <c r="D46" s="434" t="s">
        <v>4</v>
      </c>
    </row>
    <row r="47" spans="1:11">
      <c r="D47" s="483" t="s">
        <v>4</v>
      </c>
    </row>
    <row r="48" spans="1:11">
      <c r="D48" s="434" t="s">
        <v>4</v>
      </c>
    </row>
    <row r="49" spans="4:4">
      <c r="D49" s="434" t="s">
        <v>4</v>
      </c>
    </row>
    <row r="50" spans="4:4">
      <c r="D50" s="434" t="s">
        <v>4</v>
      </c>
    </row>
    <row r="51" spans="4:4">
      <c r="D51" s="434" t="s">
        <v>4</v>
      </c>
    </row>
    <row r="52" spans="4:4">
      <c r="D52" s="434" t="s">
        <v>4</v>
      </c>
    </row>
    <row r="53" spans="4:4">
      <c r="D53" s="434" t="s">
        <v>4</v>
      </c>
    </row>
    <row r="54" spans="4:4">
      <c r="D54" s="434" t="s">
        <v>4</v>
      </c>
    </row>
    <row r="55" spans="4:4">
      <c r="D55" s="484" t="s">
        <v>4</v>
      </c>
    </row>
    <row r="56" spans="4:4">
      <c r="D56" s="484" t="s">
        <v>4</v>
      </c>
    </row>
    <row r="57" spans="4:4">
      <c r="D57" s="484" t="s">
        <v>4</v>
      </c>
    </row>
    <row r="58" spans="4:4">
      <c r="D58" s="484" t="s">
        <v>4</v>
      </c>
    </row>
    <row r="59" spans="4:4">
      <c r="D59" s="484" t="s">
        <v>4</v>
      </c>
    </row>
    <row r="60" spans="4:4">
      <c r="D60" s="484" t="s">
        <v>4</v>
      </c>
    </row>
    <row r="61" spans="4:4">
      <c r="D61" s="484" t="s">
        <v>4</v>
      </c>
    </row>
    <row r="62" spans="4:4">
      <c r="D62" s="484" t="s">
        <v>4</v>
      </c>
    </row>
    <row r="63" spans="4:4">
      <c r="D63" s="484" t="s">
        <v>4</v>
      </c>
    </row>
    <row r="64" spans="4:4">
      <c r="D64" s="484" t="s">
        <v>4</v>
      </c>
    </row>
    <row r="65" spans="4:4">
      <c r="D65" s="484" t="s">
        <v>4</v>
      </c>
    </row>
    <row r="66" spans="4:4">
      <c r="D66" s="484" t="s">
        <v>4</v>
      </c>
    </row>
    <row r="67" spans="4:4">
      <c r="D67" s="484" t="s">
        <v>4</v>
      </c>
    </row>
    <row r="68" spans="4:4">
      <c r="D68" s="484" t="s">
        <v>4</v>
      </c>
    </row>
    <row r="69" spans="4:4">
      <c r="D69" s="484" t="s">
        <v>4</v>
      </c>
    </row>
    <row r="70" spans="4:4">
      <c r="D70" s="484" t="s">
        <v>4</v>
      </c>
    </row>
    <row r="71" spans="4:4">
      <c r="D71" s="484" t="s">
        <v>4</v>
      </c>
    </row>
    <row r="72" spans="4:4">
      <c r="D72" s="484" t="s">
        <v>4</v>
      </c>
    </row>
    <row r="73" spans="4:4">
      <c r="D73" s="484" t="s">
        <v>4</v>
      </c>
    </row>
    <row r="74" spans="4:4">
      <c r="D74" s="484" t="s">
        <v>4</v>
      </c>
    </row>
    <row r="75" spans="4:4">
      <c r="D75" s="484" t="s">
        <v>4</v>
      </c>
    </row>
    <row r="76" spans="4:4">
      <c r="D76" s="484" t="s">
        <v>4</v>
      </c>
    </row>
    <row r="77" spans="4:4">
      <c r="D77" s="484" t="s">
        <v>4</v>
      </c>
    </row>
    <row r="78" spans="4:4">
      <c r="D78" s="484" t="s">
        <v>4</v>
      </c>
    </row>
    <row r="79" spans="4:4">
      <c r="D79" s="484" t="s">
        <v>4</v>
      </c>
    </row>
    <row r="80" spans="4:4">
      <c r="D80" s="484" t="s">
        <v>4</v>
      </c>
    </row>
    <row r="81" spans="4:4">
      <c r="D81" s="484" t="s">
        <v>4</v>
      </c>
    </row>
    <row r="82" spans="4:4">
      <c r="D82" s="484" t="s">
        <v>4</v>
      </c>
    </row>
    <row r="83" spans="4:4">
      <c r="D83" s="484" t="s">
        <v>4</v>
      </c>
    </row>
    <row r="84" spans="4:4">
      <c r="D84" s="484" t="s">
        <v>4</v>
      </c>
    </row>
    <row r="85" spans="4:4">
      <c r="D85" s="484" t="s">
        <v>4</v>
      </c>
    </row>
    <row r="86" spans="4:4">
      <c r="D86" s="484" t="s">
        <v>4</v>
      </c>
    </row>
    <row r="87" spans="4:4">
      <c r="D87" s="484" t="s">
        <v>4</v>
      </c>
    </row>
    <row r="88" spans="4:4">
      <c r="D88" s="484" t="s">
        <v>4</v>
      </c>
    </row>
    <row r="89" spans="4:4">
      <c r="D89" s="484" t="s">
        <v>4</v>
      </c>
    </row>
    <row r="90" spans="4:4">
      <c r="D90" s="484" t="s">
        <v>4</v>
      </c>
    </row>
    <row r="91" spans="4:4">
      <c r="D91" s="484" t="s">
        <v>4</v>
      </c>
    </row>
    <row r="92" spans="4:4">
      <c r="D92" s="484" t="s">
        <v>4</v>
      </c>
    </row>
    <row r="93" spans="4:4">
      <c r="D93" s="484" t="s">
        <v>4</v>
      </c>
    </row>
    <row r="94" spans="4:4">
      <c r="D94" s="484" t="s">
        <v>4</v>
      </c>
    </row>
    <row r="95" spans="4:4">
      <c r="D95" s="484" t="s">
        <v>4</v>
      </c>
    </row>
    <row r="96" spans="4:4">
      <c r="D96" s="484" t="s">
        <v>4</v>
      </c>
    </row>
    <row r="97" spans="4:4">
      <c r="D97" s="484" t="s">
        <v>4</v>
      </c>
    </row>
    <row r="98" spans="4:4">
      <c r="D98" s="484" t="s">
        <v>4</v>
      </c>
    </row>
    <row r="99" spans="4:4">
      <c r="D99" s="484" t="s">
        <v>4</v>
      </c>
    </row>
    <row r="100" spans="4:4">
      <c r="D100" s="484" t="s">
        <v>4</v>
      </c>
    </row>
    <row r="101" spans="4:4">
      <c r="D101" s="484" t="s">
        <v>4</v>
      </c>
    </row>
    <row r="102" spans="4:4">
      <c r="D102" s="484" t="s">
        <v>4</v>
      </c>
    </row>
    <row r="103" spans="4:4">
      <c r="D103" s="484" t="s">
        <v>4</v>
      </c>
    </row>
    <row r="104" spans="4:4">
      <c r="D104" s="484" t="s">
        <v>4</v>
      </c>
    </row>
    <row r="105" spans="4:4">
      <c r="D105" s="484" t="s">
        <v>4</v>
      </c>
    </row>
    <row r="106" spans="4:4">
      <c r="D106" s="484" t="s">
        <v>4</v>
      </c>
    </row>
    <row r="107" spans="4:4">
      <c r="D107" s="484" t="s">
        <v>4</v>
      </c>
    </row>
    <row r="108" spans="4:4">
      <c r="D108" s="484" t="s">
        <v>4</v>
      </c>
    </row>
    <row r="109" spans="4:4">
      <c r="D109" s="484" t="s">
        <v>4</v>
      </c>
    </row>
    <row r="110" spans="4:4">
      <c r="D110" s="484" t="s">
        <v>4</v>
      </c>
    </row>
    <row r="111" spans="4:4">
      <c r="D111" s="484" t="s">
        <v>4</v>
      </c>
    </row>
    <row r="112" spans="4:4">
      <c r="D112" s="484" t="s">
        <v>4</v>
      </c>
    </row>
    <row r="113" spans="4:4">
      <c r="D113" s="484" t="s">
        <v>4</v>
      </c>
    </row>
    <row r="114" spans="4:4">
      <c r="D114" s="484" t="s">
        <v>4</v>
      </c>
    </row>
    <row r="115" spans="4:4">
      <c r="D115" s="484" t="s">
        <v>4</v>
      </c>
    </row>
    <row r="116" spans="4:4">
      <c r="D116" s="484" t="s">
        <v>4</v>
      </c>
    </row>
    <row r="117" spans="4:4">
      <c r="D117" s="484" t="s">
        <v>4</v>
      </c>
    </row>
    <row r="118" spans="4:4">
      <c r="D118" s="484" t="s">
        <v>4</v>
      </c>
    </row>
    <row r="119" spans="4:4">
      <c r="D119" s="484" t="s">
        <v>4</v>
      </c>
    </row>
    <row r="120" spans="4:4">
      <c r="D120" s="484" t="s">
        <v>4</v>
      </c>
    </row>
    <row r="121" spans="4:4">
      <c r="D121" s="484" t="s">
        <v>4</v>
      </c>
    </row>
    <row r="122" spans="4:4">
      <c r="D122" s="484" t="s">
        <v>4</v>
      </c>
    </row>
    <row r="123" spans="4:4">
      <c r="D123" s="484" t="s">
        <v>4</v>
      </c>
    </row>
    <row r="124" spans="4:4">
      <c r="D124" s="484" t="s">
        <v>4</v>
      </c>
    </row>
    <row r="125" spans="4:4">
      <c r="D125" s="484" t="s">
        <v>4</v>
      </c>
    </row>
    <row r="126" spans="4:4">
      <c r="D126" s="484" t="s">
        <v>4</v>
      </c>
    </row>
    <row r="127" spans="4:4">
      <c r="D127" s="484" t="s">
        <v>4</v>
      </c>
    </row>
    <row r="128" spans="4:4">
      <c r="D128" s="484" t="s">
        <v>4</v>
      </c>
    </row>
    <row r="129" spans="4:4">
      <c r="D129" s="484" t="s">
        <v>4</v>
      </c>
    </row>
    <row r="130" spans="4:4">
      <c r="D130" s="484" t="s">
        <v>4</v>
      </c>
    </row>
    <row r="131" spans="4:4">
      <c r="D131" s="484" t="s">
        <v>4</v>
      </c>
    </row>
    <row r="132" spans="4:4">
      <c r="D132" s="484" t="s">
        <v>4</v>
      </c>
    </row>
    <row r="133" spans="4:4">
      <c r="D133" s="484" t="s">
        <v>4</v>
      </c>
    </row>
    <row r="134" spans="4:4">
      <c r="D134" s="484" t="s">
        <v>4</v>
      </c>
    </row>
    <row r="135" spans="4:4">
      <c r="D135" s="484" t="s">
        <v>4</v>
      </c>
    </row>
    <row r="136" spans="4:4">
      <c r="D136" s="484" t="s">
        <v>4</v>
      </c>
    </row>
    <row r="137" spans="4:4">
      <c r="D137" s="484" t="s">
        <v>4</v>
      </c>
    </row>
    <row r="138" spans="4:4">
      <c r="D138" s="484" t="s">
        <v>4</v>
      </c>
    </row>
    <row r="139" spans="4:4">
      <c r="D139" s="484" t="s">
        <v>4</v>
      </c>
    </row>
    <row r="140" spans="4:4">
      <c r="D140" s="484" t="s">
        <v>4</v>
      </c>
    </row>
    <row r="141" spans="4:4">
      <c r="D141" s="484" t="s">
        <v>4</v>
      </c>
    </row>
    <row r="142" spans="4:4">
      <c r="D142" s="484" t="s">
        <v>4</v>
      </c>
    </row>
    <row r="143" spans="4:4">
      <c r="D143" s="484" t="s">
        <v>4</v>
      </c>
    </row>
    <row r="144" spans="4:4">
      <c r="D144" s="484" t="s">
        <v>4</v>
      </c>
    </row>
    <row r="145" spans="4:4">
      <c r="D145" s="484" t="s">
        <v>4</v>
      </c>
    </row>
    <row r="146" spans="4:4">
      <c r="D146" s="484" t="s">
        <v>4</v>
      </c>
    </row>
    <row r="147" spans="4:4">
      <c r="D147" s="484" t="s">
        <v>4</v>
      </c>
    </row>
    <row r="148" spans="4:4">
      <c r="D148" s="484" t="s">
        <v>4</v>
      </c>
    </row>
    <row r="149" spans="4:4">
      <c r="D149" s="484" t="s">
        <v>4</v>
      </c>
    </row>
    <row r="150" spans="4:4">
      <c r="D150" s="484" t="s">
        <v>4</v>
      </c>
    </row>
    <row r="151" spans="4:4">
      <c r="D151" s="484" t="s">
        <v>4</v>
      </c>
    </row>
    <row r="152" spans="4:4">
      <c r="D152" s="484" t="s">
        <v>4</v>
      </c>
    </row>
    <row r="153" spans="4:4">
      <c r="D153" s="484" t="s">
        <v>4</v>
      </c>
    </row>
    <row r="154" spans="4:4">
      <c r="D154" s="484" t="s">
        <v>4</v>
      </c>
    </row>
    <row r="155" spans="4:4">
      <c r="D155" s="484" t="s">
        <v>4</v>
      </c>
    </row>
    <row r="156" spans="4:4">
      <c r="D156" s="484" t="s">
        <v>4</v>
      </c>
    </row>
    <row r="157" spans="4:4">
      <c r="D157" s="484" t="s">
        <v>4</v>
      </c>
    </row>
    <row r="158" spans="4:4">
      <c r="D158" s="484" t="s">
        <v>4</v>
      </c>
    </row>
    <row r="159" spans="4:4">
      <c r="D159" s="484" t="s">
        <v>4</v>
      </c>
    </row>
    <row r="160" spans="4:4">
      <c r="D160" s="484" t="s">
        <v>4</v>
      </c>
    </row>
    <row r="161" spans="4:4">
      <c r="D161" s="484" t="s">
        <v>4</v>
      </c>
    </row>
    <row r="162" spans="4:4">
      <c r="D162" s="484" t="s">
        <v>4</v>
      </c>
    </row>
    <row r="163" spans="4:4">
      <c r="D163" s="484" t="s">
        <v>4</v>
      </c>
    </row>
    <row r="164" spans="4:4">
      <c r="D164" s="484" t="s">
        <v>4</v>
      </c>
    </row>
    <row r="165" spans="4:4">
      <c r="D165" s="484" t="s">
        <v>4</v>
      </c>
    </row>
    <row r="166" spans="4:4">
      <c r="D166" s="484" t="s">
        <v>4</v>
      </c>
    </row>
    <row r="167" spans="4:4">
      <c r="D167" s="484" t="s">
        <v>4</v>
      </c>
    </row>
    <row r="168" spans="4:4">
      <c r="D168" s="484" t="s">
        <v>4</v>
      </c>
    </row>
    <row r="169" spans="4:4">
      <c r="D169" s="484" t="s">
        <v>4</v>
      </c>
    </row>
    <row r="170" spans="4:4">
      <c r="D170" s="484" t="s">
        <v>4</v>
      </c>
    </row>
    <row r="171" spans="4:4">
      <c r="D171" s="484" t="s">
        <v>4</v>
      </c>
    </row>
    <row r="172" spans="4:4">
      <c r="D172" s="484" t="s">
        <v>4</v>
      </c>
    </row>
    <row r="173" spans="4:4">
      <c r="D173" s="484" t="s">
        <v>4</v>
      </c>
    </row>
    <row r="174" spans="4:4">
      <c r="D174" s="484" t="s">
        <v>4</v>
      </c>
    </row>
    <row r="175" spans="4:4">
      <c r="D175" s="484" t="s">
        <v>4</v>
      </c>
    </row>
    <row r="176" spans="4:4">
      <c r="D176" s="484" t="s">
        <v>4</v>
      </c>
    </row>
    <row r="177" spans="4:4">
      <c r="D177" s="484" t="s">
        <v>4</v>
      </c>
    </row>
    <row r="178" spans="4:4">
      <c r="D178" s="484" t="s">
        <v>4</v>
      </c>
    </row>
    <row r="179" spans="4:4">
      <c r="D179" s="484" t="s">
        <v>4</v>
      </c>
    </row>
    <row r="180" spans="4:4">
      <c r="D180" s="484" t="s">
        <v>4</v>
      </c>
    </row>
    <row r="181" spans="4:4">
      <c r="D181" s="484" t="s">
        <v>4</v>
      </c>
    </row>
    <row r="182" spans="4:4">
      <c r="D182" s="484" t="s">
        <v>4</v>
      </c>
    </row>
    <row r="183" spans="4:4">
      <c r="D183" s="484" t="s">
        <v>4</v>
      </c>
    </row>
    <row r="184" spans="4:4">
      <c r="D184" s="484" t="s">
        <v>4</v>
      </c>
    </row>
    <row r="185" spans="4:4">
      <c r="D185" s="484" t="s">
        <v>4</v>
      </c>
    </row>
    <row r="186" spans="4:4">
      <c r="D186" s="484" t="s">
        <v>4</v>
      </c>
    </row>
    <row r="187" spans="4:4">
      <c r="D187" s="484" t="s">
        <v>4</v>
      </c>
    </row>
    <row r="188" spans="4:4">
      <c r="D188" s="484" t="s">
        <v>4</v>
      </c>
    </row>
    <row r="189" spans="4:4">
      <c r="D189" s="484" t="s">
        <v>4</v>
      </c>
    </row>
    <row r="190" spans="4:4">
      <c r="D190" s="484" t="s">
        <v>4</v>
      </c>
    </row>
    <row r="191" spans="4:4">
      <c r="D191" s="484" t="s">
        <v>4</v>
      </c>
    </row>
    <row r="192" spans="4:4">
      <c r="D192" s="484" t="s">
        <v>4</v>
      </c>
    </row>
    <row r="193" spans="4:4">
      <c r="D193" s="484" t="s">
        <v>4</v>
      </c>
    </row>
    <row r="194" spans="4:4">
      <c r="D194" s="484" t="s">
        <v>4</v>
      </c>
    </row>
    <row r="195" spans="4:4">
      <c r="D195" s="484" t="s">
        <v>4</v>
      </c>
    </row>
    <row r="196" spans="4:4">
      <c r="D196" s="484" t="s">
        <v>4</v>
      </c>
    </row>
    <row r="197" spans="4:4">
      <c r="D197" s="484" t="s">
        <v>4</v>
      </c>
    </row>
    <row r="198" spans="4:4">
      <c r="D198" s="484" t="s">
        <v>4</v>
      </c>
    </row>
    <row r="199" spans="4:4">
      <c r="D199" s="484" t="s">
        <v>4</v>
      </c>
    </row>
    <row r="200" spans="4:4">
      <c r="D200" s="484" t="s">
        <v>4</v>
      </c>
    </row>
    <row r="201" spans="4:4">
      <c r="D201" s="484" t="s">
        <v>4</v>
      </c>
    </row>
    <row r="202" spans="4:4">
      <c r="D202" s="484" t="s">
        <v>4</v>
      </c>
    </row>
    <row r="203" spans="4:4">
      <c r="D203" s="484" t="s">
        <v>4</v>
      </c>
    </row>
    <row r="204" spans="4:4">
      <c r="D204" s="484" t="s">
        <v>4</v>
      </c>
    </row>
    <row r="205" spans="4:4">
      <c r="D205" s="484" t="s">
        <v>4</v>
      </c>
    </row>
    <row r="206" spans="4:4">
      <c r="D206" s="484" t="s">
        <v>4</v>
      </c>
    </row>
    <row r="207" spans="4:4">
      <c r="D207" s="484" t="s">
        <v>4</v>
      </c>
    </row>
    <row r="208" spans="4:4">
      <c r="D208" s="484" t="s">
        <v>4</v>
      </c>
    </row>
    <row r="209" spans="4:4">
      <c r="D209" s="484" t="s">
        <v>4</v>
      </c>
    </row>
    <row r="210" spans="4:4">
      <c r="D210" s="484" t="s">
        <v>4</v>
      </c>
    </row>
    <row r="211" spans="4:4">
      <c r="D211" s="484" t="s">
        <v>4</v>
      </c>
    </row>
    <row r="212" spans="4:4">
      <c r="D212" s="484" t="s">
        <v>4</v>
      </c>
    </row>
    <row r="213" spans="4:4">
      <c r="D213" s="484" t="s">
        <v>4</v>
      </c>
    </row>
    <row r="214" spans="4:4">
      <c r="D214" s="484" t="s">
        <v>4</v>
      </c>
    </row>
    <row r="215" spans="4:4">
      <c r="D215" s="484" t="s">
        <v>4</v>
      </c>
    </row>
    <row r="216" spans="4:4">
      <c r="D216" s="484" t="s">
        <v>4</v>
      </c>
    </row>
    <row r="217" spans="4:4">
      <c r="D217" s="484" t="s">
        <v>4</v>
      </c>
    </row>
    <row r="218" spans="4:4">
      <c r="D218" s="484" t="s">
        <v>4</v>
      </c>
    </row>
    <row r="219" spans="4:4">
      <c r="D219" s="484" t="s">
        <v>4</v>
      </c>
    </row>
    <row r="220" spans="4:4">
      <c r="D220" s="484" t="s">
        <v>4</v>
      </c>
    </row>
    <row r="221" spans="4:4">
      <c r="D221" s="484" t="s">
        <v>4</v>
      </c>
    </row>
    <row r="222" spans="4:4">
      <c r="D222" s="484" t="s">
        <v>4</v>
      </c>
    </row>
    <row r="223" spans="4:4">
      <c r="D223" s="484" t="s">
        <v>4</v>
      </c>
    </row>
    <row r="224" spans="4:4">
      <c r="D224" s="484" t="s">
        <v>4</v>
      </c>
    </row>
    <row r="225" spans="4:4">
      <c r="D225" s="484" t="s">
        <v>4</v>
      </c>
    </row>
    <row r="226" spans="4:4">
      <c r="D226" s="484" t="s">
        <v>4</v>
      </c>
    </row>
    <row r="227" spans="4:4">
      <c r="D227" s="484" t="s">
        <v>4</v>
      </c>
    </row>
    <row r="228" spans="4:4">
      <c r="D228" s="484" t="s">
        <v>4</v>
      </c>
    </row>
    <row r="229" spans="4:4">
      <c r="D229" s="484" t="s">
        <v>4</v>
      </c>
    </row>
    <row r="230" spans="4:4">
      <c r="D230" s="484" t="s">
        <v>4</v>
      </c>
    </row>
    <row r="231" spans="4:4">
      <c r="D231" s="484" t="s">
        <v>4</v>
      </c>
    </row>
    <row r="232" spans="4:4">
      <c r="D232" s="484" t="s">
        <v>4</v>
      </c>
    </row>
    <row r="233" spans="4:4">
      <c r="D233" s="484" t="s">
        <v>4</v>
      </c>
    </row>
    <row r="234" spans="4:4">
      <c r="D234" s="484" t="s">
        <v>4</v>
      </c>
    </row>
    <row r="235" spans="4:4">
      <c r="D235" s="484" t="s">
        <v>4</v>
      </c>
    </row>
    <row r="236" spans="4:4">
      <c r="D236" s="484" t="s">
        <v>4</v>
      </c>
    </row>
    <row r="237" spans="4:4">
      <c r="D237" s="484" t="s">
        <v>4</v>
      </c>
    </row>
    <row r="238" spans="4:4">
      <c r="D238" s="484" t="s">
        <v>4</v>
      </c>
    </row>
    <row r="239" spans="4:4">
      <c r="D239" s="484" t="s">
        <v>4</v>
      </c>
    </row>
    <row r="240" spans="4:4">
      <c r="D240" s="484" t="s">
        <v>4</v>
      </c>
    </row>
    <row r="241" spans="4:4">
      <c r="D241" s="484" t="s">
        <v>4</v>
      </c>
    </row>
    <row r="242" spans="4:4">
      <c r="D242" s="484" t="s">
        <v>4</v>
      </c>
    </row>
    <row r="243" spans="4:4">
      <c r="D243" s="484" t="s">
        <v>4</v>
      </c>
    </row>
    <row r="244" spans="4:4">
      <c r="D244" s="484" t="s">
        <v>4</v>
      </c>
    </row>
    <row r="245" spans="4:4">
      <c r="D245" s="484" t="s">
        <v>4</v>
      </c>
    </row>
    <row r="246" spans="4:4">
      <c r="D246" s="484" t="s">
        <v>4</v>
      </c>
    </row>
    <row r="247" spans="4:4">
      <c r="D247" s="484" t="s">
        <v>4</v>
      </c>
    </row>
    <row r="248" spans="4:4">
      <c r="D248" s="484" t="s">
        <v>4</v>
      </c>
    </row>
    <row r="249" spans="4:4">
      <c r="D249" s="484" t="s">
        <v>4</v>
      </c>
    </row>
    <row r="250" spans="4:4">
      <c r="D250" s="484" t="s">
        <v>4</v>
      </c>
    </row>
    <row r="251" spans="4:4">
      <c r="D251" s="484" t="s">
        <v>4</v>
      </c>
    </row>
    <row r="252" spans="4:4">
      <c r="D252" s="484" t="s">
        <v>4</v>
      </c>
    </row>
    <row r="253" spans="4:4">
      <c r="D253" s="484" t="s">
        <v>4</v>
      </c>
    </row>
    <row r="254" spans="4:4">
      <c r="D254" s="484" t="s">
        <v>4</v>
      </c>
    </row>
    <row r="255" spans="4:4">
      <c r="D255" s="484" t="s">
        <v>4</v>
      </c>
    </row>
    <row r="256" spans="4:4">
      <c r="D256" s="484" t="s">
        <v>4</v>
      </c>
    </row>
    <row r="257" spans="4:4">
      <c r="D257" s="484" t="s">
        <v>4</v>
      </c>
    </row>
    <row r="258" spans="4:4">
      <c r="D258" s="484" t="s">
        <v>4</v>
      </c>
    </row>
    <row r="259" spans="4:4">
      <c r="D259" s="484" t="s">
        <v>4</v>
      </c>
    </row>
    <row r="260" spans="4:4">
      <c r="D260" s="484" t="s">
        <v>4</v>
      </c>
    </row>
    <row r="261" spans="4:4">
      <c r="D261" s="484" t="s">
        <v>4</v>
      </c>
    </row>
    <row r="262" spans="4:4">
      <c r="D262" s="484" t="s">
        <v>4</v>
      </c>
    </row>
    <row r="263" spans="4:4">
      <c r="D263" s="484" t="s">
        <v>4</v>
      </c>
    </row>
    <row r="264" spans="4:4">
      <c r="D264" s="484" t="s">
        <v>4</v>
      </c>
    </row>
    <row r="265" spans="4:4">
      <c r="D265" s="484" t="s">
        <v>4</v>
      </c>
    </row>
    <row r="266" spans="4:4">
      <c r="D266" s="484" t="s">
        <v>4</v>
      </c>
    </row>
    <row r="267" spans="4:4">
      <c r="D267" s="484" t="s">
        <v>4</v>
      </c>
    </row>
    <row r="268" spans="4:4">
      <c r="D268" s="484" t="s">
        <v>4</v>
      </c>
    </row>
    <row r="269" spans="4:4">
      <c r="D269" s="484" t="s">
        <v>4</v>
      </c>
    </row>
    <row r="270" spans="4:4">
      <c r="D270" s="484" t="s">
        <v>4</v>
      </c>
    </row>
    <row r="271" spans="4:4">
      <c r="D271" s="484" t="s">
        <v>4</v>
      </c>
    </row>
    <row r="272" spans="4:4">
      <c r="D272" s="484" t="s">
        <v>4</v>
      </c>
    </row>
    <row r="273" spans="4:4">
      <c r="D273" s="484" t="s">
        <v>4</v>
      </c>
    </row>
    <row r="274" spans="4:4">
      <c r="D274" s="484" t="s">
        <v>4</v>
      </c>
    </row>
    <row r="275" spans="4:4">
      <c r="D275" s="484" t="s">
        <v>4</v>
      </c>
    </row>
    <row r="276" spans="4:4">
      <c r="D276" s="484" t="s">
        <v>4</v>
      </c>
    </row>
    <row r="277" spans="4:4">
      <c r="D277" s="484" t="s">
        <v>4</v>
      </c>
    </row>
    <row r="278" spans="4:4">
      <c r="D278" s="484" t="s">
        <v>4</v>
      </c>
    </row>
    <row r="279" spans="4:4">
      <c r="D279" s="484" t="s">
        <v>4</v>
      </c>
    </row>
    <row r="280" spans="4:4">
      <c r="D280" s="484" t="s">
        <v>4</v>
      </c>
    </row>
    <row r="281" spans="4:4">
      <c r="D281" s="484" t="s">
        <v>4</v>
      </c>
    </row>
    <row r="282" spans="4:4">
      <c r="D282" s="484" t="s">
        <v>4</v>
      </c>
    </row>
    <row r="283" spans="4:4">
      <c r="D283" s="484" t="s">
        <v>4</v>
      </c>
    </row>
    <row r="284" spans="4:4">
      <c r="D284" s="484" t="s">
        <v>4</v>
      </c>
    </row>
    <row r="285" spans="4:4">
      <c r="D285" s="484" t="s">
        <v>4</v>
      </c>
    </row>
    <row r="286" spans="4:4">
      <c r="D286" s="484" t="s">
        <v>4</v>
      </c>
    </row>
    <row r="287" spans="4:4">
      <c r="D287" s="484" t="s">
        <v>4</v>
      </c>
    </row>
    <row r="288" spans="4:4">
      <c r="D288" s="484" t="s">
        <v>4</v>
      </c>
    </row>
    <row r="289" spans="4:4">
      <c r="D289" s="484" t="s">
        <v>4</v>
      </c>
    </row>
    <row r="290" spans="4:4">
      <c r="D290" s="484" t="s">
        <v>4</v>
      </c>
    </row>
    <row r="291" spans="4:4">
      <c r="D291" s="484" t="s">
        <v>4</v>
      </c>
    </row>
    <row r="292" spans="4:4">
      <c r="D292" s="484" t="s">
        <v>4</v>
      </c>
    </row>
    <row r="293" spans="4:4">
      <c r="D293" s="484" t="s">
        <v>4</v>
      </c>
    </row>
    <row r="294" spans="4:4">
      <c r="D294" s="484" t="s">
        <v>4</v>
      </c>
    </row>
    <row r="295" spans="4:4">
      <c r="D295" s="484" t="s">
        <v>4</v>
      </c>
    </row>
    <row r="296" spans="4:4">
      <c r="D296" s="484" t="s">
        <v>4</v>
      </c>
    </row>
    <row r="297" spans="4:4">
      <c r="D297" s="484" t="s">
        <v>4</v>
      </c>
    </row>
    <row r="298" spans="4:4">
      <c r="D298" s="484" t="s">
        <v>4</v>
      </c>
    </row>
    <row r="299" spans="4:4">
      <c r="D299" s="484" t="s">
        <v>4</v>
      </c>
    </row>
    <row r="300" spans="4:4">
      <c r="D300" s="484" t="s">
        <v>4</v>
      </c>
    </row>
    <row r="301" spans="4:4">
      <c r="D301" s="484" t="s">
        <v>4</v>
      </c>
    </row>
    <row r="302" spans="4:4">
      <c r="D302" s="484" t="s">
        <v>4</v>
      </c>
    </row>
    <row r="303" spans="4:4">
      <c r="D303" s="484" t="s">
        <v>4</v>
      </c>
    </row>
    <row r="304" spans="4:4">
      <c r="D304" s="484" t="s">
        <v>4</v>
      </c>
    </row>
    <row r="305" spans="4:4">
      <c r="D305" s="484" t="s">
        <v>4</v>
      </c>
    </row>
    <row r="306" spans="4:4">
      <c r="D306" s="484" t="s">
        <v>4</v>
      </c>
    </row>
    <row r="307" spans="4:4">
      <c r="D307" s="484" t="s">
        <v>4</v>
      </c>
    </row>
    <row r="308" spans="4:4">
      <c r="D308" s="484" t="s">
        <v>4</v>
      </c>
    </row>
    <row r="309" spans="4:4">
      <c r="D309" s="484" t="s">
        <v>4</v>
      </c>
    </row>
    <row r="310" spans="4:4">
      <c r="D310" s="484" t="s">
        <v>4</v>
      </c>
    </row>
    <row r="311" spans="4:4">
      <c r="D311" s="484" t="s">
        <v>4</v>
      </c>
    </row>
    <row r="312" spans="4:4">
      <c r="D312" s="484" t="s">
        <v>4</v>
      </c>
    </row>
    <row r="313" spans="4:4">
      <c r="D313" s="484" t="s">
        <v>4</v>
      </c>
    </row>
    <row r="314" spans="4:4">
      <c r="D314" s="484" t="s">
        <v>4</v>
      </c>
    </row>
    <row r="315" spans="4:4">
      <c r="D315" s="484" t="s">
        <v>4</v>
      </c>
    </row>
    <row r="316" spans="4:4">
      <c r="D316" s="484" t="s">
        <v>4</v>
      </c>
    </row>
    <row r="317" spans="4:4">
      <c r="D317" s="484" t="s">
        <v>4</v>
      </c>
    </row>
    <row r="318" spans="4:4">
      <c r="D318" s="484" t="s">
        <v>4</v>
      </c>
    </row>
    <row r="319" spans="4:4">
      <c r="D319" s="484" t="s">
        <v>4</v>
      </c>
    </row>
    <row r="320" spans="4:4">
      <c r="D320" s="484" t="s">
        <v>4</v>
      </c>
    </row>
    <row r="321" spans="4:4">
      <c r="D321" s="484" t="s">
        <v>4</v>
      </c>
    </row>
    <row r="322" spans="4:4">
      <c r="D322" s="484" t="s">
        <v>4</v>
      </c>
    </row>
    <row r="323" spans="4:4">
      <c r="D323" s="484" t="s">
        <v>4</v>
      </c>
    </row>
    <row r="324" spans="4:4">
      <c r="D324" s="484" t="s">
        <v>4</v>
      </c>
    </row>
    <row r="325" spans="4:4">
      <c r="D325" s="484" t="s">
        <v>4</v>
      </c>
    </row>
    <row r="326" spans="4:4">
      <c r="D326" s="484" t="s">
        <v>4</v>
      </c>
    </row>
    <row r="327" spans="4:4">
      <c r="D327" s="484" t="s">
        <v>4</v>
      </c>
    </row>
    <row r="328" spans="4:4">
      <c r="D328" s="484" t="s">
        <v>4</v>
      </c>
    </row>
    <row r="329" spans="4:4">
      <c r="D329" s="484" t="s">
        <v>4</v>
      </c>
    </row>
    <row r="330" spans="4:4">
      <c r="D330" s="484" t="s">
        <v>4</v>
      </c>
    </row>
    <row r="331" spans="4:4">
      <c r="D331" s="484" t="s">
        <v>4</v>
      </c>
    </row>
    <row r="332" spans="4:4">
      <c r="D332" s="484" t="s">
        <v>4</v>
      </c>
    </row>
    <row r="333" spans="4:4">
      <c r="D333" s="484" t="s">
        <v>4</v>
      </c>
    </row>
    <row r="334" spans="4:4">
      <c r="D334" s="484" t="s">
        <v>4</v>
      </c>
    </row>
    <row r="335" spans="4:4">
      <c r="D335" s="484" t="s">
        <v>4</v>
      </c>
    </row>
    <row r="336" spans="4:4">
      <c r="D336" s="484" t="s">
        <v>4</v>
      </c>
    </row>
    <row r="337" spans="4:4">
      <c r="D337" s="484" t="s">
        <v>4</v>
      </c>
    </row>
    <row r="338" spans="4:4">
      <c r="D338" s="484" t="s">
        <v>4</v>
      </c>
    </row>
    <row r="339" spans="4:4">
      <c r="D339" s="484" t="s">
        <v>4</v>
      </c>
    </row>
    <row r="340" spans="4:4">
      <c r="D340" s="484" t="s">
        <v>4</v>
      </c>
    </row>
    <row r="341" spans="4:4">
      <c r="D341" s="484" t="s">
        <v>4</v>
      </c>
    </row>
    <row r="342" spans="4:4">
      <c r="D342" s="484" t="s">
        <v>4</v>
      </c>
    </row>
    <row r="343" spans="4:4">
      <c r="D343" s="484" t="s">
        <v>4</v>
      </c>
    </row>
    <row r="344" spans="4:4">
      <c r="D344" s="484" t="s">
        <v>4</v>
      </c>
    </row>
    <row r="345" spans="4:4">
      <c r="D345" s="484" t="s">
        <v>4</v>
      </c>
    </row>
    <row r="346" spans="4:4">
      <c r="D346" s="484" t="s">
        <v>4</v>
      </c>
    </row>
    <row r="347" spans="4:4">
      <c r="D347" s="484" t="s">
        <v>4</v>
      </c>
    </row>
    <row r="348" spans="4:4">
      <c r="D348" s="484" t="s">
        <v>4</v>
      </c>
    </row>
    <row r="349" spans="4:4">
      <c r="D349" s="484" t="s">
        <v>4</v>
      </c>
    </row>
    <row r="350" spans="4:4">
      <c r="D350" s="484" t="s">
        <v>4</v>
      </c>
    </row>
    <row r="351" spans="4:4">
      <c r="D351" s="484" t="s">
        <v>4</v>
      </c>
    </row>
    <row r="352" spans="4:4">
      <c r="D352" s="484" t="s">
        <v>4</v>
      </c>
    </row>
    <row r="353" spans="4:4">
      <c r="D353" s="484" t="s">
        <v>4</v>
      </c>
    </row>
    <row r="354" spans="4:4">
      <c r="D354" s="484" t="s">
        <v>4</v>
      </c>
    </row>
    <row r="355" spans="4:4">
      <c r="D355" s="484" t="s">
        <v>4</v>
      </c>
    </row>
    <row r="356" spans="4:4">
      <c r="D356" s="484" t="s">
        <v>4</v>
      </c>
    </row>
    <row r="357" spans="4:4">
      <c r="D357" s="484" t="s">
        <v>4</v>
      </c>
    </row>
    <row r="358" spans="4:4">
      <c r="D358" s="484" t="s">
        <v>4</v>
      </c>
    </row>
    <row r="359" spans="4:4">
      <c r="D359" s="484" t="s">
        <v>4</v>
      </c>
    </row>
    <row r="360" spans="4:4">
      <c r="D360" s="484" t="s">
        <v>4</v>
      </c>
    </row>
    <row r="361" spans="4:4">
      <c r="D361" s="484" t="s">
        <v>4</v>
      </c>
    </row>
    <row r="362" spans="4:4">
      <c r="D362" s="484" t="s">
        <v>4</v>
      </c>
    </row>
    <row r="363" spans="4:4">
      <c r="D363" s="484" t="s">
        <v>4</v>
      </c>
    </row>
    <row r="364" spans="4:4">
      <c r="D364" s="484" t="s">
        <v>4</v>
      </c>
    </row>
    <row r="365" spans="4:4">
      <c r="D365" s="484" t="s">
        <v>4</v>
      </c>
    </row>
    <row r="366" spans="4:4">
      <c r="D366" s="484" t="s">
        <v>4</v>
      </c>
    </row>
    <row r="367" spans="4:4">
      <c r="D367" s="484" t="s">
        <v>4</v>
      </c>
    </row>
    <row r="368" spans="4:4">
      <c r="D368" s="484" t="s">
        <v>4</v>
      </c>
    </row>
    <row r="369" spans="4:4">
      <c r="D369" s="484" t="s">
        <v>4</v>
      </c>
    </row>
    <row r="370" spans="4:4">
      <c r="D370" s="484" t="s">
        <v>4</v>
      </c>
    </row>
    <row r="371" spans="4:4">
      <c r="D371" s="484" t="s">
        <v>4</v>
      </c>
    </row>
    <row r="372" spans="4:4">
      <c r="D372" s="484" t="s">
        <v>4</v>
      </c>
    </row>
    <row r="373" spans="4:4">
      <c r="D373" s="484" t="s">
        <v>4</v>
      </c>
    </row>
    <row r="374" spans="4:4">
      <c r="D374" s="484" t="s">
        <v>4</v>
      </c>
    </row>
    <row r="375" spans="4:4">
      <c r="D375" s="484" t="s">
        <v>4</v>
      </c>
    </row>
    <row r="376" spans="4:4">
      <c r="D376" s="484" t="s">
        <v>4</v>
      </c>
    </row>
    <row r="377" spans="4:4">
      <c r="D377" s="484" t="s">
        <v>4</v>
      </c>
    </row>
    <row r="378" spans="4:4">
      <c r="D378" s="484" t="s">
        <v>4</v>
      </c>
    </row>
    <row r="379" spans="4:4">
      <c r="D379" s="484" t="s">
        <v>4</v>
      </c>
    </row>
    <row r="380" spans="4:4">
      <c r="D380" s="484" t="s">
        <v>4</v>
      </c>
    </row>
    <row r="381" spans="4:4">
      <c r="D381" s="484" t="s">
        <v>4</v>
      </c>
    </row>
    <row r="382" spans="4:4">
      <c r="D382" s="484" t="s">
        <v>4</v>
      </c>
    </row>
    <row r="383" spans="4:4">
      <c r="D383" s="484" t="s">
        <v>4</v>
      </c>
    </row>
    <row r="384" spans="4:4">
      <c r="D384" s="484" t="s">
        <v>4</v>
      </c>
    </row>
    <row r="385" spans="4:4">
      <c r="D385" s="484" t="s">
        <v>4</v>
      </c>
    </row>
    <row r="386" spans="4:4">
      <c r="D386" s="484" t="s">
        <v>4</v>
      </c>
    </row>
    <row r="387" spans="4:4">
      <c r="D387" s="484" t="s">
        <v>4</v>
      </c>
    </row>
    <row r="388" spans="4:4">
      <c r="D388" s="484" t="s">
        <v>4</v>
      </c>
    </row>
    <row r="389" spans="4:4">
      <c r="D389" s="484" t="s">
        <v>4</v>
      </c>
    </row>
    <row r="390" spans="4:4">
      <c r="D390" s="484" t="s">
        <v>4</v>
      </c>
    </row>
    <row r="391" spans="4:4">
      <c r="D391" s="484" t="s">
        <v>4</v>
      </c>
    </row>
    <row r="392" spans="4:4">
      <c r="D392" s="484" t="s">
        <v>4</v>
      </c>
    </row>
    <row r="393" spans="4:4">
      <c r="D393" s="484" t="s">
        <v>4</v>
      </c>
    </row>
    <row r="394" spans="4:4">
      <c r="D394" s="484" t="s">
        <v>4</v>
      </c>
    </row>
    <row r="395" spans="4:4">
      <c r="D395" s="484" t="s">
        <v>4</v>
      </c>
    </row>
    <row r="396" spans="4:4">
      <c r="D396" s="484" t="s">
        <v>4</v>
      </c>
    </row>
    <row r="397" spans="4:4">
      <c r="D397" s="484" t="s">
        <v>4</v>
      </c>
    </row>
    <row r="398" spans="4:4">
      <c r="D398" s="484" t="s">
        <v>4</v>
      </c>
    </row>
    <row r="399" spans="4:4">
      <c r="D399" s="484" t="s">
        <v>4</v>
      </c>
    </row>
    <row r="400" spans="4:4">
      <c r="D400" s="484" t="s">
        <v>4</v>
      </c>
    </row>
    <row r="401" spans="4:4">
      <c r="D401" s="484" t="s">
        <v>4</v>
      </c>
    </row>
    <row r="402" spans="4:4">
      <c r="D402" s="484" t="s">
        <v>4</v>
      </c>
    </row>
    <row r="403" spans="4:4">
      <c r="D403" s="484" t="s">
        <v>4</v>
      </c>
    </row>
    <row r="404" spans="4:4">
      <c r="D404" s="484" t="s">
        <v>4</v>
      </c>
    </row>
    <row r="405" spans="4:4">
      <c r="D405" s="484" t="s">
        <v>4</v>
      </c>
    </row>
    <row r="406" spans="4:4">
      <c r="D406" s="484" t="s">
        <v>4</v>
      </c>
    </row>
    <row r="407" spans="4:4">
      <c r="D407" s="484" t="s">
        <v>4</v>
      </c>
    </row>
    <row r="408" spans="4:4">
      <c r="D408" s="484" t="s">
        <v>4</v>
      </c>
    </row>
    <row r="409" spans="4:4">
      <c r="D409" s="484" t="s">
        <v>4</v>
      </c>
    </row>
    <row r="410" spans="4:4">
      <c r="D410" s="484" t="s">
        <v>4</v>
      </c>
    </row>
    <row r="411" spans="4:4">
      <c r="D411" s="484" t="s">
        <v>4</v>
      </c>
    </row>
    <row r="412" spans="4:4">
      <c r="D412" s="484" t="s">
        <v>4</v>
      </c>
    </row>
    <row r="413" spans="4:4">
      <c r="D413" s="484" t="s">
        <v>4</v>
      </c>
    </row>
    <row r="414" spans="4:4">
      <c r="D414" s="484" t="s">
        <v>4</v>
      </c>
    </row>
    <row r="415" spans="4:4">
      <c r="D415" s="484" t="s">
        <v>4</v>
      </c>
    </row>
    <row r="416" spans="4:4">
      <c r="D416" s="484" t="s">
        <v>4</v>
      </c>
    </row>
    <row r="417" spans="4:4">
      <c r="D417" s="484" t="s">
        <v>4</v>
      </c>
    </row>
    <row r="418" spans="4:4">
      <c r="D418" s="484" t="s">
        <v>4</v>
      </c>
    </row>
    <row r="419" spans="4:4">
      <c r="D419" s="484" t="s">
        <v>4</v>
      </c>
    </row>
    <row r="420" spans="4:4">
      <c r="D420" s="484" t="s">
        <v>4</v>
      </c>
    </row>
    <row r="421" spans="4:4">
      <c r="D421" s="484" t="s">
        <v>4</v>
      </c>
    </row>
    <row r="422" spans="4:4">
      <c r="D422" s="484" t="s">
        <v>4</v>
      </c>
    </row>
    <row r="423" spans="4:4">
      <c r="D423" s="484" t="s">
        <v>4</v>
      </c>
    </row>
    <row r="424" spans="4:4">
      <c r="D424" s="484" t="s">
        <v>4</v>
      </c>
    </row>
    <row r="425" spans="4:4">
      <c r="D425" s="484" t="s">
        <v>4</v>
      </c>
    </row>
    <row r="426" spans="4:4">
      <c r="D426" s="484" t="s">
        <v>4</v>
      </c>
    </row>
    <row r="427" spans="4:4">
      <c r="D427" s="484" t="s">
        <v>4</v>
      </c>
    </row>
    <row r="428" spans="4:4">
      <c r="D428" s="484" t="s">
        <v>4</v>
      </c>
    </row>
    <row r="429" spans="4:4">
      <c r="D429" s="484" t="s">
        <v>4</v>
      </c>
    </row>
    <row r="430" spans="4:4">
      <c r="D430" s="484" t="s">
        <v>4</v>
      </c>
    </row>
    <row r="431" spans="4:4">
      <c r="D431" s="484" t="s">
        <v>4</v>
      </c>
    </row>
    <row r="432" spans="4:4">
      <c r="D432" s="484" t="s">
        <v>4</v>
      </c>
    </row>
    <row r="433" spans="4:4">
      <c r="D433" s="484" t="s">
        <v>4</v>
      </c>
    </row>
    <row r="434" spans="4:4">
      <c r="D434" s="484" t="s">
        <v>4</v>
      </c>
    </row>
    <row r="435" spans="4:4">
      <c r="D435" s="484" t="s">
        <v>4</v>
      </c>
    </row>
    <row r="436" spans="4:4">
      <c r="D436" s="484" t="s">
        <v>4</v>
      </c>
    </row>
    <row r="437" spans="4:4">
      <c r="D437" s="484" t="s">
        <v>4</v>
      </c>
    </row>
    <row r="438" spans="4:4">
      <c r="D438" s="484" t="s">
        <v>4</v>
      </c>
    </row>
    <row r="439" spans="4:4">
      <c r="D439" s="484" t="s">
        <v>4</v>
      </c>
    </row>
    <row r="440" spans="4:4">
      <c r="D440" s="484" t="s">
        <v>4</v>
      </c>
    </row>
    <row r="441" spans="4:4">
      <c r="D441" s="484" t="s">
        <v>4</v>
      </c>
    </row>
    <row r="442" spans="4:4">
      <c r="D442" s="484" t="s">
        <v>4</v>
      </c>
    </row>
    <row r="443" spans="4:4">
      <c r="D443" s="484" t="s">
        <v>4</v>
      </c>
    </row>
    <row r="444" spans="4:4">
      <c r="D444" s="484" t="s">
        <v>4</v>
      </c>
    </row>
    <row r="445" spans="4:4">
      <c r="D445" s="484" t="s">
        <v>4</v>
      </c>
    </row>
    <row r="446" spans="4:4">
      <c r="D446" s="484" t="s">
        <v>4</v>
      </c>
    </row>
    <row r="447" spans="4:4">
      <c r="D447" s="484" t="s">
        <v>4</v>
      </c>
    </row>
    <row r="448" spans="4:4">
      <c r="D448" s="484" t="s">
        <v>4</v>
      </c>
    </row>
    <row r="449" spans="4:4">
      <c r="D449" s="484" t="s">
        <v>4</v>
      </c>
    </row>
    <row r="450" spans="4:4">
      <c r="D450" s="484" t="s">
        <v>4</v>
      </c>
    </row>
    <row r="451" spans="4:4">
      <c r="D451" s="484" t="s">
        <v>4</v>
      </c>
    </row>
    <row r="452" spans="4:4">
      <c r="D452" s="484" t="s">
        <v>4</v>
      </c>
    </row>
    <row r="453" spans="4:4">
      <c r="D453" s="484" t="s">
        <v>4</v>
      </c>
    </row>
    <row r="454" spans="4:4">
      <c r="D454" s="484" t="s">
        <v>4</v>
      </c>
    </row>
    <row r="455" spans="4:4">
      <c r="D455" s="484" t="s">
        <v>4</v>
      </c>
    </row>
    <row r="456" spans="4:4">
      <c r="D456" s="484" t="s">
        <v>4</v>
      </c>
    </row>
    <row r="457" spans="4:4">
      <c r="D457" s="484" t="s">
        <v>4</v>
      </c>
    </row>
    <row r="458" spans="4:4">
      <c r="D458" s="484" t="s">
        <v>4</v>
      </c>
    </row>
    <row r="459" spans="4:4">
      <c r="D459" s="484" t="s">
        <v>4</v>
      </c>
    </row>
    <row r="460" spans="4:4">
      <c r="D460" s="484" t="s">
        <v>4</v>
      </c>
    </row>
    <row r="461" spans="4:4">
      <c r="D461" s="484" t="s">
        <v>4</v>
      </c>
    </row>
    <row r="462" spans="4:4">
      <c r="D462" s="484" t="s">
        <v>4</v>
      </c>
    </row>
    <row r="463" spans="4:4">
      <c r="D463" s="484" t="s">
        <v>4</v>
      </c>
    </row>
    <row r="464" spans="4:4">
      <c r="D464" s="484" t="s">
        <v>4</v>
      </c>
    </row>
    <row r="465" spans="4:4">
      <c r="D465" s="484" t="s">
        <v>4</v>
      </c>
    </row>
    <row r="466" spans="4:4">
      <c r="D466" s="484" t="s">
        <v>4</v>
      </c>
    </row>
    <row r="467" spans="4:4">
      <c r="D467" s="484" t="s">
        <v>4</v>
      </c>
    </row>
    <row r="468" spans="4:4">
      <c r="D468" s="484" t="s">
        <v>4</v>
      </c>
    </row>
    <row r="469" spans="4:4">
      <c r="D469" s="484" t="s">
        <v>4</v>
      </c>
    </row>
    <row r="470" spans="4:4">
      <c r="D470" s="484" t="s">
        <v>4</v>
      </c>
    </row>
    <row r="471" spans="4:4">
      <c r="D471" s="484" t="s">
        <v>4</v>
      </c>
    </row>
    <row r="472" spans="4:4">
      <c r="D472" s="484" t="s">
        <v>4</v>
      </c>
    </row>
    <row r="473" spans="4:4">
      <c r="D473" s="484" t="s">
        <v>4</v>
      </c>
    </row>
    <row r="474" spans="4:4">
      <c r="D474" s="484" t="s">
        <v>4</v>
      </c>
    </row>
    <row r="475" spans="4:4">
      <c r="D475" s="484" t="s">
        <v>4</v>
      </c>
    </row>
    <row r="476" spans="4:4">
      <c r="D476" s="484" t="s">
        <v>4</v>
      </c>
    </row>
    <row r="477" spans="4:4">
      <c r="D477" s="484" t="s">
        <v>4</v>
      </c>
    </row>
    <row r="478" spans="4:4">
      <c r="D478" s="484" t="s">
        <v>4</v>
      </c>
    </row>
    <row r="479" spans="4:4">
      <c r="D479" s="484" t="s">
        <v>4</v>
      </c>
    </row>
    <row r="480" spans="4:4">
      <c r="D480" s="484" t="s">
        <v>4</v>
      </c>
    </row>
    <row r="481" spans="4:4">
      <c r="D481" s="484" t="s">
        <v>4</v>
      </c>
    </row>
    <row r="482" spans="4:4">
      <c r="D482" s="484" t="s">
        <v>4</v>
      </c>
    </row>
    <row r="483" spans="4:4">
      <c r="D483" s="484" t="s">
        <v>4</v>
      </c>
    </row>
    <row r="484" spans="4:4">
      <c r="D484" s="484" t="s">
        <v>4</v>
      </c>
    </row>
    <row r="485" spans="4:4">
      <c r="D485" s="484" t="s">
        <v>4</v>
      </c>
    </row>
    <row r="486" spans="4:4">
      <c r="D486" s="484" t="s">
        <v>4</v>
      </c>
    </row>
    <row r="487" spans="4:4">
      <c r="D487" s="484" t="s">
        <v>4</v>
      </c>
    </row>
    <row r="488" spans="4:4">
      <c r="D488" s="484" t="s">
        <v>4</v>
      </c>
    </row>
    <row r="489" spans="4:4">
      <c r="D489" s="484" t="s">
        <v>4</v>
      </c>
    </row>
    <row r="490" spans="4:4">
      <c r="D490" s="484" t="s">
        <v>4</v>
      </c>
    </row>
    <row r="491" spans="4:4">
      <c r="D491" s="484" t="s">
        <v>4</v>
      </c>
    </row>
    <row r="492" spans="4:4">
      <c r="D492" s="484" t="s">
        <v>4</v>
      </c>
    </row>
    <row r="493" spans="4:4">
      <c r="D493" s="484" t="s">
        <v>4</v>
      </c>
    </row>
    <row r="494" spans="4:4">
      <c r="D494" s="484" t="s">
        <v>4</v>
      </c>
    </row>
    <row r="495" spans="4:4">
      <c r="D495" s="484" t="s">
        <v>4</v>
      </c>
    </row>
    <row r="496" spans="4:4">
      <c r="D496" s="484" t="s">
        <v>4</v>
      </c>
    </row>
    <row r="497" spans="4:4">
      <c r="D497" s="484" t="s">
        <v>4</v>
      </c>
    </row>
    <row r="498" spans="4:4">
      <c r="D498" s="484" t="s">
        <v>4</v>
      </c>
    </row>
    <row r="499" spans="4:4">
      <c r="D499" s="484" t="s">
        <v>4</v>
      </c>
    </row>
    <row r="500" spans="4:4">
      <c r="D500" s="484" t="s">
        <v>4</v>
      </c>
    </row>
    <row r="501" spans="4:4">
      <c r="D501" s="484" t="s">
        <v>4</v>
      </c>
    </row>
    <row r="502" spans="4:4">
      <c r="D502" s="484" t="s">
        <v>4</v>
      </c>
    </row>
    <row r="503" spans="4:4">
      <c r="D503" s="484" t="s">
        <v>4</v>
      </c>
    </row>
    <row r="504" spans="4:4">
      <c r="D504" s="484" t="s">
        <v>4</v>
      </c>
    </row>
    <row r="505" spans="4:4">
      <c r="D505" s="484" t="s">
        <v>4</v>
      </c>
    </row>
    <row r="506" spans="4:4">
      <c r="D506" s="484" t="s">
        <v>4</v>
      </c>
    </row>
    <row r="507" spans="4:4">
      <c r="D507" s="484" t="s">
        <v>4</v>
      </c>
    </row>
    <row r="508" spans="4:4">
      <c r="D508" s="484" t="s">
        <v>4</v>
      </c>
    </row>
    <row r="509" spans="4:4">
      <c r="D509" s="484" t="s">
        <v>4</v>
      </c>
    </row>
    <row r="510" spans="4:4">
      <c r="D510" s="484" t="s">
        <v>4</v>
      </c>
    </row>
    <row r="511" spans="4:4">
      <c r="D511" s="484" t="s">
        <v>4</v>
      </c>
    </row>
    <row r="512" spans="4:4">
      <c r="D512" s="484" t="s">
        <v>4</v>
      </c>
    </row>
    <row r="513" spans="4:4">
      <c r="D513" s="484" t="s">
        <v>4</v>
      </c>
    </row>
    <row r="514" spans="4:4">
      <c r="D514" s="484" t="s">
        <v>4</v>
      </c>
    </row>
    <row r="515" spans="4:4">
      <c r="D515" s="484" t="s">
        <v>4</v>
      </c>
    </row>
    <row r="516" spans="4:4">
      <c r="D516" s="484" t="s">
        <v>4</v>
      </c>
    </row>
    <row r="517" spans="4:4">
      <c r="D517" s="484" t="s">
        <v>4</v>
      </c>
    </row>
    <row r="518" spans="4:4">
      <c r="D518" s="484" t="s">
        <v>4</v>
      </c>
    </row>
    <row r="519" spans="4:4">
      <c r="D519" s="484" t="s">
        <v>4</v>
      </c>
    </row>
    <row r="520" spans="4:4">
      <c r="D520" s="484" t="s">
        <v>4</v>
      </c>
    </row>
    <row r="521" spans="4:4">
      <c r="D521" s="484" t="s">
        <v>4</v>
      </c>
    </row>
    <row r="522" spans="4:4">
      <c r="D522" s="484" t="s">
        <v>4</v>
      </c>
    </row>
    <row r="523" spans="4:4">
      <c r="D523" s="484" t="s">
        <v>4</v>
      </c>
    </row>
    <row r="524" spans="4:4">
      <c r="D524" s="484" t="s">
        <v>4</v>
      </c>
    </row>
    <row r="525" spans="4:4">
      <c r="D525" s="484" t="s">
        <v>4</v>
      </c>
    </row>
    <row r="526" spans="4:4">
      <c r="D526" s="484" t="s">
        <v>4</v>
      </c>
    </row>
    <row r="527" spans="4:4">
      <c r="D527" s="484" t="s">
        <v>4</v>
      </c>
    </row>
    <row r="528" spans="4:4">
      <c r="D528" s="484" t="s">
        <v>4</v>
      </c>
    </row>
    <row r="529" spans="4:4">
      <c r="D529" s="484" t="s">
        <v>4</v>
      </c>
    </row>
    <row r="530" spans="4:4">
      <c r="D530" s="484" t="s">
        <v>4</v>
      </c>
    </row>
    <row r="531" spans="4:4">
      <c r="D531" s="484" t="s">
        <v>4</v>
      </c>
    </row>
    <row r="532" spans="4:4">
      <c r="D532" s="484" t="s">
        <v>4</v>
      </c>
    </row>
    <row r="533" spans="4:4">
      <c r="D533" s="484" t="s">
        <v>4</v>
      </c>
    </row>
    <row r="534" spans="4:4">
      <c r="D534" s="484" t="s">
        <v>4</v>
      </c>
    </row>
    <row r="535" spans="4:4">
      <c r="D535" s="484" t="s">
        <v>4</v>
      </c>
    </row>
    <row r="536" spans="4:4">
      <c r="D536" s="484" t="s">
        <v>4</v>
      </c>
    </row>
    <row r="537" spans="4:4">
      <c r="D537" s="484" t="s">
        <v>4</v>
      </c>
    </row>
    <row r="538" spans="4:4">
      <c r="D538" s="484" t="s">
        <v>4</v>
      </c>
    </row>
    <row r="539" spans="4:4">
      <c r="D539" s="484" t="s">
        <v>4</v>
      </c>
    </row>
    <row r="540" spans="4:4">
      <c r="D540" s="484" t="s">
        <v>4</v>
      </c>
    </row>
    <row r="541" spans="4:4">
      <c r="D541" s="484" t="s">
        <v>4</v>
      </c>
    </row>
    <row r="542" spans="4:4">
      <c r="D542" s="484" t="s">
        <v>4</v>
      </c>
    </row>
    <row r="543" spans="4:4">
      <c r="D543" s="484" t="s">
        <v>4</v>
      </c>
    </row>
    <row r="544" spans="4:4">
      <c r="D544" s="484" t="s">
        <v>4</v>
      </c>
    </row>
    <row r="545" spans="4:4">
      <c r="D545" s="484" t="s">
        <v>4</v>
      </c>
    </row>
    <row r="546" spans="4:4">
      <c r="D546" s="484" t="s">
        <v>4</v>
      </c>
    </row>
    <row r="547" spans="4:4">
      <c r="D547" s="484" t="s">
        <v>4</v>
      </c>
    </row>
    <row r="548" spans="4:4">
      <c r="D548" s="484" t="s">
        <v>4</v>
      </c>
    </row>
    <row r="549" spans="4:4">
      <c r="D549" s="484" t="s">
        <v>4</v>
      </c>
    </row>
    <row r="550" spans="4:4">
      <c r="D550" s="484" t="s">
        <v>4</v>
      </c>
    </row>
    <row r="551" spans="4:4">
      <c r="D551" s="484" t="s">
        <v>4</v>
      </c>
    </row>
    <row r="552" spans="4:4">
      <c r="D552" s="484" t="s">
        <v>4</v>
      </c>
    </row>
    <row r="553" spans="4:4">
      <c r="D553" s="484" t="s">
        <v>4</v>
      </c>
    </row>
    <row r="554" spans="4:4">
      <c r="D554" s="484" t="s">
        <v>4</v>
      </c>
    </row>
    <row r="555" spans="4:4">
      <c r="D555" s="484" t="s">
        <v>4</v>
      </c>
    </row>
    <row r="556" spans="4:4">
      <c r="D556" s="484" t="s">
        <v>4</v>
      </c>
    </row>
    <row r="557" spans="4:4">
      <c r="D557" s="484" t="s">
        <v>4</v>
      </c>
    </row>
    <row r="558" spans="4:4">
      <c r="D558" s="484" t="s">
        <v>4</v>
      </c>
    </row>
    <row r="559" spans="4:4">
      <c r="D559" s="484" t="s">
        <v>4</v>
      </c>
    </row>
    <row r="560" spans="4:4">
      <c r="D560" s="484" t="s">
        <v>4</v>
      </c>
    </row>
    <row r="561" spans="4:4">
      <c r="D561" s="484" t="s">
        <v>4</v>
      </c>
    </row>
    <row r="562" spans="4:4">
      <c r="D562" s="484" t="s">
        <v>4</v>
      </c>
    </row>
    <row r="563" spans="4:4">
      <c r="D563" s="484" t="s">
        <v>4</v>
      </c>
    </row>
    <row r="564" spans="4:4">
      <c r="D564" s="484" t="s">
        <v>4</v>
      </c>
    </row>
    <row r="565" spans="4:4">
      <c r="D565" s="484" t="s">
        <v>4</v>
      </c>
    </row>
    <row r="566" spans="4:4">
      <c r="D566" s="484" t="s">
        <v>4</v>
      </c>
    </row>
    <row r="567" spans="4:4">
      <c r="D567" s="484" t="s">
        <v>4</v>
      </c>
    </row>
    <row r="568" spans="4:4">
      <c r="D568" s="484" t="s">
        <v>4</v>
      </c>
    </row>
    <row r="569" spans="4:4">
      <c r="D569" s="484" t="s">
        <v>4</v>
      </c>
    </row>
    <row r="570" spans="4:4">
      <c r="D570" s="484" t="s">
        <v>4</v>
      </c>
    </row>
    <row r="571" spans="4:4">
      <c r="D571" s="484" t="s">
        <v>4</v>
      </c>
    </row>
    <row r="572" spans="4:4">
      <c r="D572" s="484" t="s">
        <v>4</v>
      </c>
    </row>
    <row r="573" spans="4:4">
      <c r="D573" s="484" t="s">
        <v>4</v>
      </c>
    </row>
    <row r="574" spans="4:4">
      <c r="D574" s="484" t="s">
        <v>4</v>
      </c>
    </row>
  </sheetData>
  <mergeCells count="9">
    <mergeCell ref="A13:C13"/>
    <mergeCell ref="B41:C4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J31" sqref="J31"/>
    </sheetView>
  </sheetViews>
  <sheetFormatPr defaultColWidth="12.5703125" defaultRowHeight="15"/>
  <cols>
    <col min="1" max="1" width="4.85546875" style="487" customWidth="1"/>
    <col min="2" max="2" width="1.7109375" style="487" customWidth="1"/>
    <col min="3" max="3" width="55" style="487" customWidth="1"/>
    <col min="4" max="4" width="20.140625" style="487" customWidth="1"/>
    <col min="5" max="8" width="21.42578125" style="487" customWidth="1"/>
    <col min="9" max="256" width="12.5703125" style="487"/>
    <col min="257" max="257" width="4.85546875" style="487" customWidth="1"/>
    <col min="258" max="258" width="1.7109375" style="487" customWidth="1"/>
    <col min="259" max="259" width="55" style="487" customWidth="1"/>
    <col min="260" max="260" width="20.140625" style="487" customWidth="1"/>
    <col min="261" max="264" width="21.42578125" style="487" customWidth="1"/>
    <col min="265" max="512" width="12.5703125" style="487"/>
    <col min="513" max="513" width="4.85546875" style="487" customWidth="1"/>
    <col min="514" max="514" width="1.7109375" style="487" customWidth="1"/>
    <col min="515" max="515" width="55" style="487" customWidth="1"/>
    <col min="516" max="516" width="20.140625" style="487" customWidth="1"/>
    <col min="517" max="520" width="21.42578125" style="487" customWidth="1"/>
    <col min="521" max="768" width="12.5703125" style="487"/>
    <col min="769" max="769" width="4.85546875" style="487" customWidth="1"/>
    <col min="770" max="770" width="1.7109375" style="487" customWidth="1"/>
    <col min="771" max="771" width="55" style="487" customWidth="1"/>
    <col min="772" max="772" width="20.140625" style="487" customWidth="1"/>
    <col min="773" max="776" width="21.42578125" style="487" customWidth="1"/>
    <col min="777" max="1024" width="12.5703125" style="487"/>
    <col min="1025" max="1025" width="4.85546875" style="487" customWidth="1"/>
    <col min="1026" max="1026" width="1.7109375" style="487" customWidth="1"/>
    <col min="1027" max="1027" width="55" style="487" customWidth="1"/>
    <col min="1028" max="1028" width="20.140625" style="487" customWidth="1"/>
    <col min="1029" max="1032" width="21.42578125" style="487" customWidth="1"/>
    <col min="1033" max="1280" width="12.5703125" style="487"/>
    <col min="1281" max="1281" width="4.85546875" style="487" customWidth="1"/>
    <col min="1282" max="1282" width="1.7109375" style="487" customWidth="1"/>
    <col min="1283" max="1283" width="55" style="487" customWidth="1"/>
    <col min="1284" max="1284" width="20.140625" style="487" customWidth="1"/>
    <col min="1285" max="1288" width="21.42578125" style="487" customWidth="1"/>
    <col min="1289" max="1536" width="12.5703125" style="487"/>
    <col min="1537" max="1537" width="4.85546875" style="487" customWidth="1"/>
    <col min="1538" max="1538" width="1.7109375" style="487" customWidth="1"/>
    <col min="1539" max="1539" width="55" style="487" customWidth="1"/>
    <col min="1540" max="1540" width="20.140625" style="487" customWidth="1"/>
    <col min="1541" max="1544" width="21.42578125" style="487" customWidth="1"/>
    <col min="1545" max="1792" width="12.5703125" style="487"/>
    <col min="1793" max="1793" width="4.85546875" style="487" customWidth="1"/>
    <col min="1794" max="1794" width="1.7109375" style="487" customWidth="1"/>
    <col min="1795" max="1795" width="55" style="487" customWidth="1"/>
    <col min="1796" max="1796" width="20.140625" style="487" customWidth="1"/>
    <col min="1797" max="1800" width="21.42578125" style="487" customWidth="1"/>
    <col min="1801" max="2048" width="12.5703125" style="487"/>
    <col min="2049" max="2049" width="4.85546875" style="487" customWidth="1"/>
    <col min="2050" max="2050" width="1.7109375" style="487" customWidth="1"/>
    <col min="2051" max="2051" width="55" style="487" customWidth="1"/>
    <col min="2052" max="2052" width="20.140625" style="487" customWidth="1"/>
    <col min="2053" max="2056" width="21.42578125" style="487" customWidth="1"/>
    <col min="2057" max="2304" width="12.5703125" style="487"/>
    <col min="2305" max="2305" width="4.85546875" style="487" customWidth="1"/>
    <col min="2306" max="2306" width="1.7109375" style="487" customWidth="1"/>
    <col min="2307" max="2307" width="55" style="487" customWidth="1"/>
    <col min="2308" max="2308" width="20.140625" style="487" customWidth="1"/>
    <col min="2309" max="2312" width="21.42578125" style="487" customWidth="1"/>
    <col min="2313" max="2560" width="12.5703125" style="487"/>
    <col min="2561" max="2561" width="4.85546875" style="487" customWidth="1"/>
    <col min="2562" max="2562" width="1.7109375" style="487" customWidth="1"/>
    <col min="2563" max="2563" width="55" style="487" customWidth="1"/>
    <col min="2564" max="2564" width="20.140625" style="487" customWidth="1"/>
    <col min="2565" max="2568" width="21.42578125" style="487" customWidth="1"/>
    <col min="2569" max="2816" width="12.5703125" style="487"/>
    <col min="2817" max="2817" width="4.85546875" style="487" customWidth="1"/>
    <col min="2818" max="2818" width="1.7109375" style="487" customWidth="1"/>
    <col min="2819" max="2819" width="55" style="487" customWidth="1"/>
    <col min="2820" max="2820" width="20.140625" style="487" customWidth="1"/>
    <col min="2821" max="2824" width="21.42578125" style="487" customWidth="1"/>
    <col min="2825" max="3072" width="12.5703125" style="487"/>
    <col min="3073" max="3073" width="4.85546875" style="487" customWidth="1"/>
    <col min="3074" max="3074" width="1.7109375" style="487" customWidth="1"/>
    <col min="3075" max="3075" width="55" style="487" customWidth="1"/>
    <col min="3076" max="3076" width="20.140625" style="487" customWidth="1"/>
    <col min="3077" max="3080" width="21.42578125" style="487" customWidth="1"/>
    <col min="3081" max="3328" width="12.5703125" style="487"/>
    <col min="3329" max="3329" width="4.85546875" style="487" customWidth="1"/>
    <col min="3330" max="3330" width="1.7109375" style="487" customWidth="1"/>
    <col min="3331" max="3331" width="55" style="487" customWidth="1"/>
    <col min="3332" max="3332" width="20.140625" style="487" customWidth="1"/>
    <col min="3333" max="3336" width="21.42578125" style="487" customWidth="1"/>
    <col min="3337" max="3584" width="12.5703125" style="487"/>
    <col min="3585" max="3585" width="4.85546875" style="487" customWidth="1"/>
    <col min="3586" max="3586" width="1.7109375" style="487" customWidth="1"/>
    <col min="3587" max="3587" width="55" style="487" customWidth="1"/>
    <col min="3588" max="3588" width="20.140625" style="487" customWidth="1"/>
    <col min="3589" max="3592" width="21.42578125" style="487" customWidth="1"/>
    <col min="3593" max="3840" width="12.5703125" style="487"/>
    <col min="3841" max="3841" width="4.85546875" style="487" customWidth="1"/>
    <col min="3842" max="3842" width="1.7109375" style="487" customWidth="1"/>
    <col min="3843" max="3843" width="55" style="487" customWidth="1"/>
    <col min="3844" max="3844" width="20.140625" style="487" customWidth="1"/>
    <col min="3845" max="3848" width="21.42578125" style="487" customWidth="1"/>
    <col min="3849" max="4096" width="12.5703125" style="487"/>
    <col min="4097" max="4097" width="4.85546875" style="487" customWidth="1"/>
    <col min="4098" max="4098" width="1.7109375" style="487" customWidth="1"/>
    <col min="4099" max="4099" width="55" style="487" customWidth="1"/>
    <col min="4100" max="4100" width="20.140625" style="487" customWidth="1"/>
    <col min="4101" max="4104" width="21.42578125" style="487" customWidth="1"/>
    <col min="4105" max="4352" width="12.5703125" style="487"/>
    <col min="4353" max="4353" width="4.85546875" style="487" customWidth="1"/>
    <col min="4354" max="4354" width="1.7109375" style="487" customWidth="1"/>
    <col min="4355" max="4355" width="55" style="487" customWidth="1"/>
    <col min="4356" max="4356" width="20.140625" style="487" customWidth="1"/>
    <col min="4357" max="4360" width="21.42578125" style="487" customWidth="1"/>
    <col min="4361" max="4608" width="12.5703125" style="487"/>
    <col min="4609" max="4609" width="4.85546875" style="487" customWidth="1"/>
    <col min="4610" max="4610" width="1.7109375" style="487" customWidth="1"/>
    <col min="4611" max="4611" width="55" style="487" customWidth="1"/>
    <col min="4612" max="4612" width="20.140625" style="487" customWidth="1"/>
    <col min="4613" max="4616" width="21.42578125" style="487" customWidth="1"/>
    <col min="4617" max="4864" width="12.5703125" style="487"/>
    <col min="4865" max="4865" width="4.85546875" style="487" customWidth="1"/>
    <col min="4866" max="4866" width="1.7109375" style="487" customWidth="1"/>
    <col min="4867" max="4867" width="55" style="487" customWidth="1"/>
    <col min="4868" max="4868" width="20.140625" style="487" customWidth="1"/>
    <col min="4869" max="4872" width="21.42578125" style="487" customWidth="1"/>
    <col min="4873" max="5120" width="12.5703125" style="487"/>
    <col min="5121" max="5121" width="4.85546875" style="487" customWidth="1"/>
    <col min="5122" max="5122" width="1.7109375" style="487" customWidth="1"/>
    <col min="5123" max="5123" width="55" style="487" customWidth="1"/>
    <col min="5124" max="5124" width="20.140625" style="487" customWidth="1"/>
    <col min="5125" max="5128" width="21.42578125" style="487" customWidth="1"/>
    <col min="5129" max="5376" width="12.5703125" style="487"/>
    <col min="5377" max="5377" width="4.85546875" style="487" customWidth="1"/>
    <col min="5378" max="5378" width="1.7109375" style="487" customWidth="1"/>
    <col min="5379" max="5379" width="55" style="487" customWidth="1"/>
    <col min="5380" max="5380" width="20.140625" style="487" customWidth="1"/>
    <col min="5381" max="5384" width="21.42578125" style="487" customWidth="1"/>
    <col min="5385" max="5632" width="12.5703125" style="487"/>
    <col min="5633" max="5633" width="4.85546875" style="487" customWidth="1"/>
    <col min="5634" max="5634" width="1.7109375" style="487" customWidth="1"/>
    <col min="5635" max="5635" width="55" style="487" customWidth="1"/>
    <col min="5636" max="5636" width="20.140625" style="487" customWidth="1"/>
    <col min="5637" max="5640" width="21.42578125" style="487" customWidth="1"/>
    <col min="5641" max="5888" width="12.5703125" style="487"/>
    <col min="5889" max="5889" width="4.85546875" style="487" customWidth="1"/>
    <col min="5890" max="5890" width="1.7109375" style="487" customWidth="1"/>
    <col min="5891" max="5891" width="55" style="487" customWidth="1"/>
    <col min="5892" max="5892" width="20.140625" style="487" customWidth="1"/>
    <col min="5893" max="5896" width="21.42578125" style="487" customWidth="1"/>
    <col min="5897" max="6144" width="12.5703125" style="487"/>
    <col min="6145" max="6145" width="4.85546875" style="487" customWidth="1"/>
    <col min="6146" max="6146" width="1.7109375" style="487" customWidth="1"/>
    <col min="6147" max="6147" width="55" style="487" customWidth="1"/>
    <col min="6148" max="6148" width="20.140625" style="487" customWidth="1"/>
    <col min="6149" max="6152" width="21.42578125" style="487" customWidth="1"/>
    <col min="6153" max="6400" width="12.5703125" style="487"/>
    <col min="6401" max="6401" width="4.85546875" style="487" customWidth="1"/>
    <col min="6402" max="6402" width="1.7109375" style="487" customWidth="1"/>
    <col min="6403" max="6403" width="55" style="487" customWidth="1"/>
    <col min="6404" max="6404" width="20.140625" style="487" customWidth="1"/>
    <col min="6405" max="6408" width="21.42578125" style="487" customWidth="1"/>
    <col min="6409" max="6656" width="12.5703125" style="487"/>
    <col min="6657" max="6657" width="4.85546875" style="487" customWidth="1"/>
    <col min="6658" max="6658" width="1.7109375" style="487" customWidth="1"/>
    <col min="6659" max="6659" width="55" style="487" customWidth="1"/>
    <col min="6660" max="6660" width="20.140625" style="487" customWidth="1"/>
    <col min="6661" max="6664" width="21.42578125" style="487" customWidth="1"/>
    <col min="6665" max="6912" width="12.5703125" style="487"/>
    <col min="6913" max="6913" width="4.85546875" style="487" customWidth="1"/>
    <col min="6914" max="6914" width="1.7109375" style="487" customWidth="1"/>
    <col min="6915" max="6915" width="55" style="487" customWidth="1"/>
    <col min="6916" max="6916" width="20.140625" style="487" customWidth="1"/>
    <col min="6917" max="6920" width="21.42578125" style="487" customWidth="1"/>
    <col min="6921" max="7168" width="12.5703125" style="487"/>
    <col min="7169" max="7169" width="4.85546875" style="487" customWidth="1"/>
    <col min="7170" max="7170" width="1.7109375" style="487" customWidth="1"/>
    <col min="7171" max="7171" width="55" style="487" customWidth="1"/>
    <col min="7172" max="7172" width="20.140625" style="487" customWidth="1"/>
    <col min="7173" max="7176" width="21.42578125" style="487" customWidth="1"/>
    <col min="7177" max="7424" width="12.5703125" style="487"/>
    <col min="7425" max="7425" width="4.85546875" style="487" customWidth="1"/>
    <col min="7426" max="7426" width="1.7109375" style="487" customWidth="1"/>
    <col min="7427" max="7427" width="55" style="487" customWidth="1"/>
    <col min="7428" max="7428" width="20.140625" style="487" customWidth="1"/>
    <col min="7429" max="7432" width="21.42578125" style="487" customWidth="1"/>
    <col min="7433" max="7680" width="12.5703125" style="487"/>
    <col min="7681" max="7681" width="4.85546875" style="487" customWidth="1"/>
    <col min="7682" max="7682" width="1.7109375" style="487" customWidth="1"/>
    <col min="7683" max="7683" width="55" style="487" customWidth="1"/>
    <col min="7684" max="7684" width="20.140625" style="487" customWidth="1"/>
    <col min="7685" max="7688" width="21.42578125" style="487" customWidth="1"/>
    <col min="7689" max="7936" width="12.5703125" style="487"/>
    <col min="7937" max="7937" width="4.85546875" style="487" customWidth="1"/>
    <col min="7938" max="7938" width="1.7109375" style="487" customWidth="1"/>
    <col min="7939" max="7939" width="55" style="487" customWidth="1"/>
    <col min="7940" max="7940" width="20.140625" style="487" customWidth="1"/>
    <col min="7941" max="7944" width="21.42578125" style="487" customWidth="1"/>
    <col min="7945" max="8192" width="12.5703125" style="487"/>
    <col min="8193" max="8193" width="4.85546875" style="487" customWidth="1"/>
    <col min="8194" max="8194" width="1.7109375" style="487" customWidth="1"/>
    <col min="8195" max="8195" width="55" style="487" customWidth="1"/>
    <col min="8196" max="8196" width="20.140625" style="487" customWidth="1"/>
    <col min="8197" max="8200" width="21.42578125" style="487" customWidth="1"/>
    <col min="8201" max="8448" width="12.5703125" style="487"/>
    <col min="8449" max="8449" width="4.85546875" style="487" customWidth="1"/>
    <col min="8450" max="8450" width="1.7109375" style="487" customWidth="1"/>
    <col min="8451" max="8451" width="55" style="487" customWidth="1"/>
    <col min="8452" max="8452" width="20.140625" style="487" customWidth="1"/>
    <col min="8453" max="8456" width="21.42578125" style="487" customWidth="1"/>
    <col min="8457" max="8704" width="12.5703125" style="487"/>
    <col min="8705" max="8705" width="4.85546875" style="487" customWidth="1"/>
    <col min="8706" max="8706" width="1.7109375" style="487" customWidth="1"/>
    <col min="8707" max="8707" width="55" style="487" customWidth="1"/>
    <col min="8708" max="8708" width="20.140625" style="487" customWidth="1"/>
    <col min="8709" max="8712" width="21.42578125" style="487" customWidth="1"/>
    <col min="8713" max="8960" width="12.5703125" style="487"/>
    <col min="8961" max="8961" width="4.85546875" style="487" customWidth="1"/>
    <col min="8962" max="8962" width="1.7109375" style="487" customWidth="1"/>
    <col min="8963" max="8963" width="55" style="487" customWidth="1"/>
    <col min="8964" max="8964" width="20.140625" style="487" customWidth="1"/>
    <col min="8965" max="8968" width="21.42578125" style="487" customWidth="1"/>
    <col min="8969" max="9216" width="12.5703125" style="487"/>
    <col min="9217" max="9217" width="4.85546875" style="487" customWidth="1"/>
    <col min="9218" max="9218" width="1.7109375" style="487" customWidth="1"/>
    <col min="9219" max="9219" width="55" style="487" customWidth="1"/>
    <col min="9220" max="9220" width="20.140625" style="487" customWidth="1"/>
    <col min="9221" max="9224" width="21.42578125" style="487" customWidth="1"/>
    <col min="9225" max="9472" width="12.5703125" style="487"/>
    <col min="9473" max="9473" width="4.85546875" style="487" customWidth="1"/>
    <col min="9474" max="9474" width="1.7109375" style="487" customWidth="1"/>
    <col min="9475" max="9475" width="55" style="487" customWidth="1"/>
    <col min="9476" max="9476" width="20.140625" style="487" customWidth="1"/>
    <col min="9477" max="9480" width="21.42578125" style="487" customWidth="1"/>
    <col min="9481" max="9728" width="12.5703125" style="487"/>
    <col min="9729" max="9729" width="4.85546875" style="487" customWidth="1"/>
    <col min="9730" max="9730" width="1.7109375" style="487" customWidth="1"/>
    <col min="9731" max="9731" width="55" style="487" customWidth="1"/>
    <col min="9732" max="9732" width="20.140625" style="487" customWidth="1"/>
    <col min="9733" max="9736" width="21.42578125" style="487" customWidth="1"/>
    <col min="9737" max="9984" width="12.5703125" style="487"/>
    <col min="9985" max="9985" width="4.85546875" style="487" customWidth="1"/>
    <col min="9986" max="9986" width="1.7109375" style="487" customWidth="1"/>
    <col min="9987" max="9987" width="55" style="487" customWidth="1"/>
    <col min="9988" max="9988" width="20.140625" style="487" customWidth="1"/>
    <col min="9989" max="9992" width="21.42578125" style="487" customWidth="1"/>
    <col min="9993" max="10240" width="12.5703125" style="487"/>
    <col min="10241" max="10241" width="4.85546875" style="487" customWidth="1"/>
    <col min="10242" max="10242" width="1.7109375" style="487" customWidth="1"/>
    <col min="10243" max="10243" width="55" style="487" customWidth="1"/>
    <col min="10244" max="10244" width="20.140625" style="487" customWidth="1"/>
    <col min="10245" max="10248" width="21.42578125" style="487" customWidth="1"/>
    <col min="10249" max="10496" width="12.5703125" style="487"/>
    <col min="10497" max="10497" width="4.85546875" style="487" customWidth="1"/>
    <col min="10498" max="10498" width="1.7109375" style="487" customWidth="1"/>
    <col min="10499" max="10499" width="55" style="487" customWidth="1"/>
    <col min="10500" max="10500" width="20.140625" style="487" customWidth="1"/>
    <col min="10501" max="10504" width="21.42578125" style="487" customWidth="1"/>
    <col min="10505" max="10752" width="12.5703125" style="487"/>
    <col min="10753" max="10753" width="4.85546875" style="487" customWidth="1"/>
    <col min="10754" max="10754" width="1.7109375" style="487" customWidth="1"/>
    <col min="10755" max="10755" width="55" style="487" customWidth="1"/>
    <col min="10756" max="10756" width="20.140625" style="487" customWidth="1"/>
    <col min="10757" max="10760" width="21.42578125" style="487" customWidth="1"/>
    <col min="10761" max="11008" width="12.5703125" style="487"/>
    <col min="11009" max="11009" width="4.85546875" style="487" customWidth="1"/>
    <col min="11010" max="11010" width="1.7109375" style="487" customWidth="1"/>
    <col min="11011" max="11011" width="55" style="487" customWidth="1"/>
    <col min="11012" max="11012" width="20.140625" style="487" customWidth="1"/>
    <col min="11013" max="11016" width="21.42578125" style="487" customWidth="1"/>
    <col min="11017" max="11264" width="12.5703125" style="487"/>
    <col min="11265" max="11265" width="4.85546875" style="487" customWidth="1"/>
    <col min="11266" max="11266" width="1.7109375" style="487" customWidth="1"/>
    <col min="11267" max="11267" width="55" style="487" customWidth="1"/>
    <col min="11268" max="11268" width="20.140625" style="487" customWidth="1"/>
    <col min="11269" max="11272" width="21.42578125" style="487" customWidth="1"/>
    <col min="11273" max="11520" width="12.5703125" style="487"/>
    <col min="11521" max="11521" width="4.85546875" style="487" customWidth="1"/>
    <col min="11522" max="11522" width="1.7109375" style="487" customWidth="1"/>
    <col min="11523" max="11523" width="55" style="487" customWidth="1"/>
    <col min="11524" max="11524" width="20.140625" style="487" customWidth="1"/>
    <col min="11525" max="11528" width="21.42578125" style="487" customWidth="1"/>
    <col min="11529" max="11776" width="12.5703125" style="487"/>
    <col min="11777" max="11777" width="4.85546875" style="487" customWidth="1"/>
    <col min="11778" max="11778" width="1.7109375" style="487" customWidth="1"/>
    <col min="11779" max="11779" width="55" style="487" customWidth="1"/>
    <col min="11780" max="11780" width="20.140625" style="487" customWidth="1"/>
    <col min="11781" max="11784" width="21.42578125" style="487" customWidth="1"/>
    <col min="11785" max="12032" width="12.5703125" style="487"/>
    <col min="12033" max="12033" width="4.85546875" style="487" customWidth="1"/>
    <col min="12034" max="12034" width="1.7109375" style="487" customWidth="1"/>
    <col min="12035" max="12035" width="55" style="487" customWidth="1"/>
    <col min="12036" max="12036" width="20.140625" style="487" customWidth="1"/>
    <col min="12037" max="12040" width="21.42578125" style="487" customWidth="1"/>
    <col min="12041" max="12288" width="12.5703125" style="487"/>
    <col min="12289" max="12289" width="4.85546875" style="487" customWidth="1"/>
    <col min="12290" max="12290" width="1.7109375" style="487" customWidth="1"/>
    <col min="12291" max="12291" width="55" style="487" customWidth="1"/>
    <col min="12292" max="12292" width="20.140625" style="487" customWidth="1"/>
    <col min="12293" max="12296" width="21.42578125" style="487" customWidth="1"/>
    <col min="12297" max="12544" width="12.5703125" style="487"/>
    <col min="12545" max="12545" width="4.85546875" style="487" customWidth="1"/>
    <col min="12546" max="12546" width="1.7109375" style="487" customWidth="1"/>
    <col min="12547" max="12547" width="55" style="487" customWidth="1"/>
    <col min="12548" max="12548" width="20.140625" style="487" customWidth="1"/>
    <col min="12549" max="12552" width="21.42578125" style="487" customWidth="1"/>
    <col min="12553" max="12800" width="12.5703125" style="487"/>
    <col min="12801" max="12801" width="4.85546875" style="487" customWidth="1"/>
    <col min="12802" max="12802" width="1.7109375" style="487" customWidth="1"/>
    <col min="12803" max="12803" width="55" style="487" customWidth="1"/>
    <col min="12804" max="12804" width="20.140625" style="487" customWidth="1"/>
    <col min="12805" max="12808" width="21.42578125" style="487" customWidth="1"/>
    <col min="12809" max="13056" width="12.5703125" style="487"/>
    <col min="13057" max="13057" width="4.85546875" style="487" customWidth="1"/>
    <col min="13058" max="13058" width="1.7109375" style="487" customWidth="1"/>
    <col min="13059" max="13059" width="55" style="487" customWidth="1"/>
    <col min="13060" max="13060" width="20.140625" style="487" customWidth="1"/>
    <col min="13061" max="13064" width="21.42578125" style="487" customWidth="1"/>
    <col min="13065" max="13312" width="12.5703125" style="487"/>
    <col min="13313" max="13313" width="4.85546875" style="487" customWidth="1"/>
    <col min="13314" max="13314" width="1.7109375" style="487" customWidth="1"/>
    <col min="13315" max="13315" width="55" style="487" customWidth="1"/>
    <col min="13316" max="13316" width="20.140625" style="487" customWidth="1"/>
    <col min="13317" max="13320" width="21.42578125" style="487" customWidth="1"/>
    <col min="13321" max="13568" width="12.5703125" style="487"/>
    <col min="13569" max="13569" width="4.85546875" style="487" customWidth="1"/>
    <col min="13570" max="13570" width="1.7109375" style="487" customWidth="1"/>
    <col min="13571" max="13571" width="55" style="487" customWidth="1"/>
    <col min="13572" max="13572" width="20.140625" style="487" customWidth="1"/>
    <col min="13573" max="13576" width="21.42578125" style="487" customWidth="1"/>
    <col min="13577" max="13824" width="12.5703125" style="487"/>
    <col min="13825" max="13825" width="4.85546875" style="487" customWidth="1"/>
    <col min="13826" max="13826" width="1.7109375" style="487" customWidth="1"/>
    <col min="13827" max="13827" width="55" style="487" customWidth="1"/>
    <col min="13828" max="13828" width="20.140625" style="487" customWidth="1"/>
    <col min="13829" max="13832" width="21.42578125" style="487" customWidth="1"/>
    <col min="13833" max="14080" width="12.5703125" style="487"/>
    <col min="14081" max="14081" width="4.85546875" style="487" customWidth="1"/>
    <col min="14082" max="14082" width="1.7109375" style="487" customWidth="1"/>
    <col min="14083" max="14083" width="55" style="487" customWidth="1"/>
    <col min="14084" max="14084" width="20.140625" style="487" customWidth="1"/>
    <col min="14085" max="14088" width="21.42578125" style="487" customWidth="1"/>
    <col min="14089" max="14336" width="12.5703125" style="487"/>
    <col min="14337" max="14337" width="4.85546875" style="487" customWidth="1"/>
    <col min="14338" max="14338" width="1.7109375" style="487" customWidth="1"/>
    <col min="14339" max="14339" width="55" style="487" customWidth="1"/>
    <col min="14340" max="14340" width="20.140625" style="487" customWidth="1"/>
    <col min="14341" max="14344" width="21.42578125" style="487" customWidth="1"/>
    <col min="14345" max="14592" width="12.5703125" style="487"/>
    <col min="14593" max="14593" width="4.85546875" style="487" customWidth="1"/>
    <col min="14594" max="14594" width="1.7109375" style="487" customWidth="1"/>
    <col min="14595" max="14595" width="55" style="487" customWidth="1"/>
    <col min="14596" max="14596" width="20.140625" style="487" customWidth="1"/>
    <col min="14597" max="14600" width="21.42578125" style="487" customWidth="1"/>
    <col min="14601" max="14848" width="12.5703125" style="487"/>
    <col min="14849" max="14849" width="4.85546875" style="487" customWidth="1"/>
    <col min="14850" max="14850" width="1.7109375" style="487" customWidth="1"/>
    <col min="14851" max="14851" width="55" style="487" customWidth="1"/>
    <col min="14852" max="14852" width="20.140625" style="487" customWidth="1"/>
    <col min="14853" max="14856" width="21.42578125" style="487" customWidth="1"/>
    <col min="14857" max="15104" width="12.5703125" style="487"/>
    <col min="15105" max="15105" width="4.85546875" style="487" customWidth="1"/>
    <col min="15106" max="15106" width="1.7109375" style="487" customWidth="1"/>
    <col min="15107" max="15107" width="55" style="487" customWidth="1"/>
    <col min="15108" max="15108" width="20.140625" style="487" customWidth="1"/>
    <col min="15109" max="15112" width="21.42578125" style="487" customWidth="1"/>
    <col min="15113" max="15360" width="12.5703125" style="487"/>
    <col min="15361" max="15361" width="4.85546875" style="487" customWidth="1"/>
    <col min="15362" max="15362" width="1.7109375" style="487" customWidth="1"/>
    <col min="15363" max="15363" width="55" style="487" customWidth="1"/>
    <col min="15364" max="15364" width="20.140625" style="487" customWidth="1"/>
    <col min="15365" max="15368" width="21.42578125" style="487" customWidth="1"/>
    <col min="15369" max="15616" width="12.5703125" style="487"/>
    <col min="15617" max="15617" width="4.85546875" style="487" customWidth="1"/>
    <col min="15618" max="15618" width="1.7109375" style="487" customWidth="1"/>
    <col min="15619" max="15619" width="55" style="487" customWidth="1"/>
    <col min="15620" max="15620" width="20.140625" style="487" customWidth="1"/>
    <col min="15621" max="15624" width="21.42578125" style="487" customWidth="1"/>
    <col min="15625" max="15872" width="12.5703125" style="487"/>
    <col min="15873" max="15873" width="4.85546875" style="487" customWidth="1"/>
    <col min="15874" max="15874" width="1.7109375" style="487" customWidth="1"/>
    <col min="15875" max="15875" width="55" style="487" customWidth="1"/>
    <col min="15876" max="15876" width="20.140625" style="487" customWidth="1"/>
    <col min="15877" max="15880" width="21.42578125" style="487" customWidth="1"/>
    <col min="15881" max="16128" width="12.5703125" style="487"/>
    <col min="16129" max="16129" width="4.85546875" style="487" customWidth="1"/>
    <col min="16130" max="16130" width="1.7109375" style="487" customWidth="1"/>
    <col min="16131" max="16131" width="55" style="487" customWidth="1"/>
    <col min="16132" max="16132" width="20.140625" style="487" customWidth="1"/>
    <col min="16133" max="16136" width="21.42578125" style="487" customWidth="1"/>
    <col min="16137" max="16384" width="12.5703125" style="487"/>
  </cols>
  <sheetData>
    <row r="1" spans="1:30" ht="16.5" customHeight="1">
      <c r="A1" s="1736" t="s">
        <v>601</v>
      </c>
      <c r="B1" s="1736"/>
      <c r="C1" s="1736"/>
      <c r="D1" s="485"/>
      <c r="E1" s="485"/>
      <c r="F1" s="485"/>
      <c r="G1" s="486"/>
      <c r="H1" s="486"/>
    </row>
    <row r="2" spans="1:30" ht="15.75" customHeight="1">
      <c r="A2" s="1737" t="s">
        <v>602</v>
      </c>
      <c r="B2" s="1737"/>
      <c r="C2" s="1737"/>
      <c r="D2" s="1737"/>
      <c r="E2" s="1737"/>
      <c r="F2" s="1737"/>
      <c r="G2" s="1737"/>
      <c r="H2" s="1737"/>
    </row>
    <row r="3" spans="1:30" ht="12" customHeight="1">
      <c r="A3" s="485"/>
      <c r="B3" s="485"/>
      <c r="C3" s="488"/>
      <c r="D3" s="489"/>
      <c r="E3" s="489"/>
      <c r="F3" s="489"/>
      <c r="G3" s="490"/>
      <c r="H3" s="490"/>
    </row>
    <row r="4" spans="1:30" ht="15" customHeight="1">
      <c r="A4" s="491"/>
      <c r="B4" s="491"/>
      <c r="C4" s="488"/>
      <c r="D4" s="489"/>
      <c r="E4" s="489"/>
      <c r="F4" s="489"/>
      <c r="G4" s="490"/>
      <c r="H4" s="492" t="s">
        <v>2</v>
      </c>
    </row>
    <row r="5" spans="1:30" ht="16.5" customHeight="1">
      <c r="A5" s="493"/>
      <c r="B5" s="486"/>
      <c r="C5" s="494"/>
      <c r="D5" s="1738" t="s">
        <v>562</v>
      </c>
      <c r="E5" s="1739"/>
      <c r="F5" s="1740"/>
      <c r="G5" s="1741" t="s">
        <v>563</v>
      </c>
      <c r="H5" s="1742"/>
    </row>
    <row r="6" spans="1:30" ht="15" customHeight="1">
      <c r="A6" s="495"/>
      <c r="B6" s="486"/>
      <c r="C6" s="496"/>
      <c r="D6" s="1726" t="s">
        <v>781</v>
      </c>
      <c r="E6" s="1727"/>
      <c r="F6" s="1728"/>
      <c r="G6" s="1705" t="s">
        <v>781</v>
      </c>
      <c r="H6" s="1707"/>
      <c r="K6" s="497" t="s">
        <v>4</v>
      </c>
      <c r="L6" s="497" t="s">
        <v>4</v>
      </c>
      <c r="M6" s="497" t="s">
        <v>4</v>
      </c>
      <c r="N6" s="497" t="s">
        <v>4</v>
      </c>
      <c r="W6" s="497" t="s">
        <v>4</v>
      </c>
      <c r="X6" s="497" t="s">
        <v>4</v>
      </c>
      <c r="Y6" s="497" t="s">
        <v>4</v>
      </c>
      <c r="Z6" s="497" t="s">
        <v>4</v>
      </c>
    </row>
    <row r="7" spans="1:30" ht="15.75">
      <c r="A7" s="495"/>
      <c r="B7" s="486"/>
      <c r="C7" s="498" t="s">
        <v>3</v>
      </c>
      <c r="D7" s="499"/>
      <c r="E7" s="500" t="s">
        <v>564</v>
      </c>
      <c r="F7" s="501"/>
      <c r="G7" s="502" t="s">
        <v>4</v>
      </c>
      <c r="H7" s="503" t="s">
        <v>4</v>
      </c>
    </row>
    <row r="8" spans="1:30" ht="14.25" customHeight="1">
      <c r="A8" s="495"/>
      <c r="B8" s="486"/>
      <c r="C8" s="504"/>
      <c r="D8" s="505"/>
      <c r="E8" s="506"/>
      <c r="F8" s="507" t="s">
        <v>564</v>
      </c>
      <c r="G8" s="508" t="s">
        <v>565</v>
      </c>
      <c r="H8" s="503" t="s">
        <v>566</v>
      </c>
      <c r="K8" s="497" t="s">
        <v>4</v>
      </c>
      <c r="L8" s="497" t="s">
        <v>4</v>
      </c>
      <c r="M8" s="497" t="s">
        <v>4</v>
      </c>
      <c r="N8" s="497" t="s">
        <v>4</v>
      </c>
      <c r="W8" s="497" t="s">
        <v>4</v>
      </c>
      <c r="X8" s="497" t="s">
        <v>4</v>
      </c>
      <c r="Y8" s="497" t="s">
        <v>4</v>
      </c>
      <c r="Z8" s="497" t="s">
        <v>4</v>
      </c>
    </row>
    <row r="9" spans="1:30" ht="14.25" customHeight="1">
      <c r="A9" s="495"/>
      <c r="B9" s="486"/>
      <c r="C9" s="509"/>
      <c r="D9" s="510" t="s">
        <v>567</v>
      </c>
      <c r="E9" s="511" t="s">
        <v>568</v>
      </c>
      <c r="F9" s="512" t="s">
        <v>569</v>
      </c>
      <c r="G9" s="508" t="s">
        <v>570</v>
      </c>
      <c r="H9" s="503" t="s">
        <v>571</v>
      </c>
    </row>
    <row r="10" spans="1:30" ht="14.25" customHeight="1">
      <c r="A10" s="513"/>
      <c r="B10" s="491"/>
      <c r="C10" s="514"/>
      <c r="D10" s="515"/>
      <c r="E10" s="516"/>
      <c r="F10" s="512" t="s">
        <v>572</v>
      </c>
      <c r="G10" s="517" t="s">
        <v>573</v>
      </c>
      <c r="H10" s="518"/>
      <c r="K10" s="497" t="s">
        <v>4</v>
      </c>
      <c r="L10" s="497" t="s">
        <v>4</v>
      </c>
      <c r="M10" s="497" t="s">
        <v>4</v>
      </c>
      <c r="N10" s="497" t="s">
        <v>4</v>
      </c>
      <c r="W10" s="497" t="s">
        <v>4</v>
      </c>
      <c r="X10" s="497" t="s">
        <v>4</v>
      </c>
      <c r="Y10" s="497" t="s">
        <v>4</v>
      </c>
      <c r="Z10" s="497" t="s">
        <v>4</v>
      </c>
    </row>
    <row r="11" spans="1:30" ht="9.9499999999999993" customHeight="1">
      <c r="A11" s="1743" t="s">
        <v>439</v>
      </c>
      <c r="B11" s="1744"/>
      <c r="C11" s="1745"/>
      <c r="D11" s="1155">
        <v>2</v>
      </c>
      <c r="E11" s="519">
        <v>3</v>
      </c>
      <c r="F11" s="519">
        <v>4</v>
      </c>
      <c r="G11" s="520">
        <v>5</v>
      </c>
      <c r="H11" s="521">
        <v>6</v>
      </c>
    </row>
    <row r="12" spans="1:30" ht="15.75" customHeight="1">
      <c r="A12" s="493"/>
      <c r="B12" s="522"/>
      <c r="C12" s="523" t="s">
        <v>4</v>
      </c>
      <c r="D12" s="524" t="s">
        <v>4</v>
      </c>
      <c r="E12" s="525" t="s">
        <v>124</v>
      </c>
      <c r="F12" s="526"/>
      <c r="G12" s="527" t="s">
        <v>4</v>
      </c>
      <c r="H12" s="528" t="s">
        <v>124</v>
      </c>
      <c r="K12" s="497" t="s">
        <v>4</v>
      </c>
      <c r="L12" s="497" t="s">
        <v>4</v>
      </c>
      <c r="M12" s="497" t="s">
        <v>4</v>
      </c>
      <c r="N12" s="497" t="s">
        <v>4</v>
      </c>
      <c r="W12" s="497" t="s">
        <v>4</v>
      </c>
      <c r="X12" s="497" t="s">
        <v>4</v>
      </c>
      <c r="Y12" s="497" t="s">
        <v>4</v>
      </c>
      <c r="Z12" s="497" t="s">
        <v>4</v>
      </c>
    </row>
    <row r="13" spans="1:30" ht="15.75">
      <c r="A13" s="1732" t="s">
        <v>40</v>
      </c>
      <c r="B13" s="1733"/>
      <c r="C13" s="1734"/>
      <c r="D13" s="786">
        <v>408399771.35999984</v>
      </c>
      <c r="E13" s="787">
        <v>107657963.34</v>
      </c>
      <c r="F13" s="787">
        <v>299.48</v>
      </c>
      <c r="G13" s="788">
        <v>107657262.40000001</v>
      </c>
      <c r="H13" s="789">
        <v>700.94</v>
      </c>
    </row>
    <row r="14" spans="1:30" s="531" customFormat="1" ht="24" customHeight="1">
      <c r="A14" s="785">
        <v>2</v>
      </c>
      <c r="B14" s="529" t="s">
        <v>47</v>
      </c>
      <c r="C14" s="530" t="s">
        <v>603</v>
      </c>
      <c r="D14" s="790">
        <v>8969846.1099999938</v>
      </c>
      <c r="E14" s="791">
        <v>717336.95</v>
      </c>
      <c r="F14" s="791">
        <v>0</v>
      </c>
      <c r="G14" s="792">
        <v>717336.95</v>
      </c>
      <c r="H14" s="793">
        <v>0</v>
      </c>
      <c r="I14" s="487"/>
      <c r="J14" s="487"/>
      <c r="K14" s="497" t="s">
        <v>4</v>
      </c>
      <c r="L14" s="497" t="s">
        <v>4</v>
      </c>
      <c r="M14" s="497" t="s">
        <v>4</v>
      </c>
      <c r="N14" s="497" t="s">
        <v>4</v>
      </c>
      <c r="O14" s="487"/>
      <c r="P14" s="487"/>
      <c r="Q14" s="487"/>
      <c r="R14" s="487"/>
      <c r="S14" s="487"/>
      <c r="T14" s="487"/>
      <c r="U14" s="487"/>
      <c r="V14" s="487"/>
      <c r="W14" s="497" t="s">
        <v>4</v>
      </c>
      <c r="X14" s="497" t="s">
        <v>4</v>
      </c>
      <c r="Y14" s="497" t="s">
        <v>4</v>
      </c>
      <c r="Z14" s="497" t="s">
        <v>4</v>
      </c>
      <c r="AA14" s="487"/>
      <c r="AB14" s="487"/>
      <c r="AC14" s="487"/>
      <c r="AD14" s="487"/>
    </row>
    <row r="15" spans="1:30" s="531" customFormat="1" ht="24" customHeight="1">
      <c r="A15" s="785">
        <v>4</v>
      </c>
      <c r="B15" s="529" t="s">
        <v>47</v>
      </c>
      <c r="C15" s="530" t="s">
        <v>604</v>
      </c>
      <c r="D15" s="790">
        <v>12420655.360000007</v>
      </c>
      <c r="E15" s="791">
        <v>0</v>
      </c>
      <c r="F15" s="791">
        <v>0</v>
      </c>
      <c r="G15" s="792">
        <v>0</v>
      </c>
      <c r="H15" s="793">
        <v>0</v>
      </c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487"/>
      <c r="AA15" s="487"/>
      <c r="AB15" s="487"/>
      <c r="AC15" s="487"/>
      <c r="AD15" s="487"/>
    </row>
    <row r="16" spans="1:30" s="531" customFormat="1" ht="24" customHeight="1">
      <c r="A16" s="785">
        <v>6</v>
      </c>
      <c r="B16" s="529" t="s">
        <v>47</v>
      </c>
      <c r="C16" s="530" t="s">
        <v>605</v>
      </c>
      <c r="D16" s="790">
        <v>3583263.9099999997</v>
      </c>
      <c r="E16" s="791">
        <v>2519.48</v>
      </c>
      <c r="F16" s="791">
        <v>299.48</v>
      </c>
      <c r="G16" s="792">
        <v>2519.48</v>
      </c>
      <c r="H16" s="793">
        <v>0</v>
      </c>
      <c r="I16" s="487"/>
      <c r="J16" s="487"/>
      <c r="K16" s="497" t="s">
        <v>4</v>
      </c>
      <c r="L16" s="497" t="s">
        <v>4</v>
      </c>
      <c r="M16" s="497" t="s">
        <v>4</v>
      </c>
      <c r="N16" s="497" t="s">
        <v>4</v>
      </c>
      <c r="O16" s="487"/>
      <c r="P16" s="487"/>
      <c r="Q16" s="487"/>
      <c r="R16" s="487"/>
      <c r="S16" s="487"/>
      <c r="T16" s="487"/>
      <c r="U16" s="487"/>
      <c r="V16" s="487"/>
      <c r="W16" s="497" t="s">
        <v>4</v>
      </c>
      <c r="X16" s="497" t="s">
        <v>4</v>
      </c>
      <c r="Y16" s="497" t="s">
        <v>4</v>
      </c>
      <c r="Z16" s="497" t="s">
        <v>4</v>
      </c>
      <c r="AA16" s="487"/>
      <c r="AB16" s="487"/>
      <c r="AC16" s="487"/>
      <c r="AD16" s="487"/>
    </row>
    <row r="17" spans="1:30" s="531" customFormat="1" ht="24" customHeight="1">
      <c r="A17" s="785">
        <v>8</v>
      </c>
      <c r="B17" s="529" t="s">
        <v>47</v>
      </c>
      <c r="C17" s="530" t="s">
        <v>606</v>
      </c>
      <c r="D17" s="790">
        <v>923964.42999999993</v>
      </c>
      <c r="E17" s="791">
        <v>0</v>
      </c>
      <c r="F17" s="791">
        <v>0</v>
      </c>
      <c r="G17" s="792">
        <v>0</v>
      </c>
      <c r="H17" s="793">
        <v>0</v>
      </c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  <c r="X17" s="487"/>
      <c r="Y17" s="487"/>
      <c r="Z17" s="487"/>
      <c r="AA17" s="487"/>
      <c r="AB17" s="487"/>
      <c r="AC17" s="487"/>
      <c r="AD17" s="487"/>
    </row>
    <row r="18" spans="1:30" s="531" customFormat="1" ht="24" customHeight="1">
      <c r="A18" s="785">
        <v>10</v>
      </c>
      <c r="B18" s="529" t="s">
        <v>47</v>
      </c>
      <c r="C18" s="530" t="s">
        <v>607</v>
      </c>
      <c r="D18" s="790">
        <v>11235291.229999997</v>
      </c>
      <c r="E18" s="791">
        <v>0</v>
      </c>
      <c r="F18" s="791">
        <v>0</v>
      </c>
      <c r="G18" s="792">
        <v>0</v>
      </c>
      <c r="H18" s="793">
        <v>0</v>
      </c>
      <c r="I18" s="487"/>
      <c r="J18" s="487"/>
      <c r="K18" s="497" t="s">
        <v>4</v>
      </c>
      <c r="L18" s="497" t="s">
        <v>4</v>
      </c>
      <c r="M18" s="497" t="s">
        <v>4</v>
      </c>
      <c r="N18" s="497" t="s">
        <v>4</v>
      </c>
      <c r="O18" s="487"/>
      <c r="P18" s="487"/>
      <c r="Q18" s="487"/>
      <c r="R18" s="487"/>
      <c r="S18" s="487"/>
      <c r="T18" s="487"/>
      <c r="U18" s="487"/>
      <c r="V18" s="487"/>
      <c r="W18" s="497" t="s">
        <v>4</v>
      </c>
      <c r="X18" s="497" t="s">
        <v>4</v>
      </c>
      <c r="Y18" s="497" t="s">
        <v>4</v>
      </c>
      <c r="Z18" s="497" t="s">
        <v>4</v>
      </c>
      <c r="AA18" s="487"/>
      <c r="AB18" s="487"/>
      <c r="AC18" s="487"/>
      <c r="AD18" s="487"/>
    </row>
    <row r="19" spans="1:30" s="531" customFormat="1" ht="24" customHeight="1">
      <c r="A19" s="785">
        <v>12</v>
      </c>
      <c r="B19" s="529" t="s">
        <v>47</v>
      </c>
      <c r="C19" s="530" t="s">
        <v>608</v>
      </c>
      <c r="D19" s="790">
        <v>21688699.84</v>
      </c>
      <c r="E19" s="791">
        <v>394855.32</v>
      </c>
      <c r="F19" s="791">
        <v>0</v>
      </c>
      <c r="G19" s="792">
        <v>394154.38</v>
      </c>
      <c r="H19" s="793">
        <v>700.94</v>
      </c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</row>
    <row r="20" spans="1:30" s="531" customFormat="1" ht="24" customHeight="1">
      <c r="A20" s="785">
        <v>14</v>
      </c>
      <c r="B20" s="529" t="s">
        <v>47</v>
      </c>
      <c r="C20" s="530" t="s">
        <v>609</v>
      </c>
      <c r="D20" s="790">
        <v>201299902.67999983</v>
      </c>
      <c r="E20" s="791">
        <v>104790072.64</v>
      </c>
      <c r="F20" s="791">
        <v>0</v>
      </c>
      <c r="G20" s="792">
        <v>104790072.64</v>
      </c>
      <c r="H20" s="793">
        <v>0</v>
      </c>
      <c r="I20" s="487"/>
      <c r="J20" s="487"/>
      <c r="K20" s="497" t="s">
        <v>4</v>
      </c>
      <c r="L20" s="497" t="s">
        <v>4</v>
      </c>
      <c r="M20" s="497" t="s">
        <v>4</v>
      </c>
      <c r="N20" s="497" t="s">
        <v>4</v>
      </c>
      <c r="O20" s="487"/>
      <c r="P20" s="487"/>
      <c r="Q20" s="487"/>
      <c r="R20" s="487"/>
      <c r="S20" s="487"/>
      <c r="T20" s="487"/>
      <c r="U20" s="487"/>
      <c r="V20" s="487"/>
      <c r="W20" s="497" t="s">
        <v>4</v>
      </c>
      <c r="X20" s="497" t="s">
        <v>4</v>
      </c>
      <c r="Y20" s="497" t="s">
        <v>4</v>
      </c>
      <c r="Z20" s="497" t="s">
        <v>4</v>
      </c>
      <c r="AA20" s="487"/>
      <c r="AB20" s="487"/>
      <c r="AC20" s="487"/>
      <c r="AD20" s="487"/>
    </row>
    <row r="21" spans="1:30" s="531" customFormat="1" ht="24" customHeight="1">
      <c r="A21" s="785">
        <v>16</v>
      </c>
      <c r="B21" s="529" t="s">
        <v>47</v>
      </c>
      <c r="C21" s="530" t="s">
        <v>610</v>
      </c>
      <c r="D21" s="790">
        <v>3477639.3699999996</v>
      </c>
      <c r="E21" s="791">
        <v>0</v>
      </c>
      <c r="F21" s="791">
        <v>0</v>
      </c>
      <c r="G21" s="792">
        <v>0</v>
      </c>
      <c r="H21" s="793">
        <v>0</v>
      </c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</row>
    <row r="22" spans="1:30" s="531" customFormat="1" ht="24" customHeight="1">
      <c r="A22" s="785">
        <v>18</v>
      </c>
      <c r="B22" s="529" t="s">
        <v>47</v>
      </c>
      <c r="C22" s="530" t="s">
        <v>611</v>
      </c>
      <c r="D22" s="790">
        <v>8009526.7800000031</v>
      </c>
      <c r="E22" s="791">
        <v>0</v>
      </c>
      <c r="F22" s="791">
        <v>0</v>
      </c>
      <c r="G22" s="792">
        <v>0</v>
      </c>
      <c r="H22" s="793">
        <v>0</v>
      </c>
      <c r="I22" s="487"/>
      <c r="J22" s="487"/>
      <c r="K22" s="497" t="s">
        <v>4</v>
      </c>
      <c r="L22" s="497" t="s">
        <v>4</v>
      </c>
      <c r="M22" s="497" t="s">
        <v>4</v>
      </c>
      <c r="N22" s="497" t="s">
        <v>4</v>
      </c>
      <c r="O22" s="487"/>
      <c r="P22" s="487"/>
      <c r="Q22" s="487"/>
      <c r="R22" s="487"/>
      <c r="S22" s="487"/>
      <c r="T22" s="487"/>
      <c r="U22" s="487"/>
      <c r="V22" s="487"/>
      <c r="W22" s="497" t="s">
        <v>4</v>
      </c>
      <c r="X22" s="497" t="s">
        <v>4</v>
      </c>
      <c r="Y22" s="497" t="s">
        <v>4</v>
      </c>
      <c r="Z22" s="497" t="s">
        <v>4</v>
      </c>
      <c r="AA22" s="487"/>
      <c r="AB22" s="487"/>
      <c r="AC22" s="487"/>
      <c r="AD22" s="487"/>
    </row>
    <row r="23" spans="1:30" s="531" customFormat="1" ht="24" customHeight="1">
      <c r="A23" s="785">
        <v>20</v>
      </c>
      <c r="B23" s="529" t="s">
        <v>47</v>
      </c>
      <c r="C23" s="530" t="s">
        <v>612</v>
      </c>
      <c r="D23" s="790">
        <v>3209175.75</v>
      </c>
      <c r="E23" s="791">
        <v>0</v>
      </c>
      <c r="F23" s="791">
        <v>0</v>
      </c>
      <c r="G23" s="792">
        <v>0</v>
      </c>
      <c r="H23" s="793">
        <v>0</v>
      </c>
      <c r="I23" s="487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</row>
    <row r="24" spans="1:30" ht="24" customHeight="1">
      <c r="A24" s="785">
        <v>22</v>
      </c>
      <c r="B24" s="529" t="s">
        <v>47</v>
      </c>
      <c r="C24" s="530" t="s">
        <v>613</v>
      </c>
      <c r="D24" s="790">
        <v>11227341.49</v>
      </c>
      <c r="E24" s="791">
        <v>0</v>
      </c>
      <c r="F24" s="791">
        <v>0</v>
      </c>
      <c r="G24" s="792">
        <v>0</v>
      </c>
      <c r="H24" s="793">
        <v>0</v>
      </c>
      <c r="K24" s="497" t="s">
        <v>4</v>
      </c>
      <c r="L24" s="497" t="s">
        <v>4</v>
      </c>
      <c r="M24" s="497" t="s">
        <v>4</v>
      </c>
      <c r="N24" s="497" t="s">
        <v>4</v>
      </c>
      <c r="W24" s="497" t="s">
        <v>4</v>
      </c>
      <c r="X24" s="497" t="s">
        <v>4</v>
      </c>
      <c r="Y24" s="497" t="s">
        <v>4</v>
      </c>
      <c r="Z24" s="497" t="s">
        <v>4</v>
      </c>
    </row>
    <row r="25" spans="1:30" s="531" customFormat="1" ht="24" customHeight="1">
      <c r="A25" s="785">
        <v>24</v>
      </c>
      <c r="B25" s="529" t="s">
        <v>47</v>
      </c>
      <c r="C25" s="530" t="s">
        <v>614</v>
      </c>
      <c r="D25" s="790">
        <v>5259340.3400000008</v>
      </c>
      <c r="E25" s="791">
        <v>1753178.95</v>
      </c>
      <c r="F25" s="791">
        <v>0</v>
      </c>
      <c r="G25" s="792">
        <v>1753178.95</v>
      </c>
      <c r="H25" s="793">
        <v>0</v>
      </c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</row>
    <row r="26" spans="1:30" s="532" customFormat="1" ht="24" customHeight="1">
      <c r="A26" s="785">
        <v>26</v>
      </c>
      <c r="B26" s="529" t="s">
        <v>47</v>
      </c>
      <c r="C26" s="530" t="s">
        <v>615</v>
      </c>
      <c r="D26" s="790">
        <v>2299177.0499999998</v>
      </c>
      <c r="E26" s="791">
        <v>0</v>
      </c>
      <c r="F26" s="791">
        <v>0</v>
      </c>
      <c r="G26" s="792">
        <v>0</v>
      </c>
      <c r="H26" s="793">
        <v>0</v>
      </c>
      <c r="I26" s="487"/>
      <c r="J26" s="487"/>
      <c r="K26" s="497" t="s">
        <v>4</v>
      </c>
      <c r="L26" s="497" t="s">
        <v>4</v>
      </c>
      <c r="M26" s="497" t="s">
        <v>4</v>
      </c>
      <c r="N26" s="497" t="s">
        <v>4</v>
      </c>
      <c r="O26" s="487"/>
      <c r="P26" s="487"/>
      <c r="Q26" s="487"/>
      <c r="R26" s="487"/>
      <c r="S26" s="487"/>
      <c r="T26" s="487"/>
      <c r="U26" s="487"/>
      <c r="V26" s="487"/>
      <c r="W26" s="497" t="s">
        <v>4</v>
      </c>
      <c r="X26" s="497" t="s">
        <v>4</v>
      </c>
      <c r="Y26" s="497" t="s">
        <v>4</v>
      </c>
      <c r="Z26" s="497" t="s">
        <v>4</v>
      </c>
      <c r="AA26" s="487"/>
      <c r="AB26" s="487"/>
      <c r="AC26" s="487"/>
      <c r="AD26" s="487"/>
    </row>
    <row r="27" spans="1:30" s="533" customFormat="1" ht="24" customHeight="1">
      <c r="A27" s="785">
        <v>28</v>
      </c>
      <c r="B27" s="529" t="s">
        <v>47</v>
      </c>
      <c r="C27" s="530" t="s">
        <v>616</v>
      </c>
      <c r="D27" s="790">
        <v>36798656.440000035</v>
      </c>
      <c r="E27" s="791">
        <v>0</v>
      </c>
      <c r="F27" s="791">
        <v>0</v>
      </c>
      <c r="G27" s="792">
        <v>0</v>
      </c>
      <c r="H27" s="793">
        <v>0</v>
      </c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7"/>
      <c r="Z27" s="487"/>
      <c r="AA27" s="487"/>
      <c r="AB27" s="487"/>
      <c r="AC27" s="487"/>
      <c r="AD27" s="487"/>
    </row>
    <row r="28" spans="1:30" s="533" customFormat="1" ht="24" customHeight="1">
      <c r="A28" s="785">
        <v>30</v>
      </c>
      <c r="B28" s="529" t="s">
        <v>47</v>
      </c>
      <c r="C28" s="530" t="s">
        <v>617</v>
      </c>
      <c r="D28" s="790">
        <v>76181076.429999933</v>
      </c>
      <c r="E28" s="791">
        <v>0</v>
      </c>
      <c r="F28" s="791">
        <v>0</v>
      </c>
      <c r="G28" s="792">
        <v>0</v>
      </c>
      <c r="H28" s="793">
        <v>0</v>
      </c>
      <c r="I28" s="487"/>
      <c r="J28" s="487"/>
      <c r="K28" s="497" t="s">
        <v>4</v>
      </c>
      <c r="L28" s="497" t="s">
        <v>4</v>
      </c>
      <c r="M28" s="497" t="s">
        <v>4</v>
      </c>
      <c r="N28" s="497" t="s">
        <v>4</v>
      </c>
      <c r="O28" s="487"/>
      <c r="P28" s="487"/>
      <c r="Q28" s="487"/>
      <c r="R28" s="487"/>
      <c r="S28" s="487"/>
      <c r="T28" s="487"/>
      <c r="U28" s="487"/>
      <c r="V28" s="487"/>
      <c r="W28" s="497" t="s">
        <v>4</v>
      </c>
      <c r="X28" s="497" t="s">
        <v>4</v>
      </c>
      <c r="Y28" s="497" t="s">
        <v>4</v>
      </c>
      <c r="Z28" s="497" t="s">
        <v>4</v>
      </c>
      <c r="AA28" s="487"/>
      <c r="AB28" s="487"/>
      <c r="AC28" s="487"/>
      <c r="AD28" s="487"/>
    </row>
    <row r="29" spans="1:30" s="533" customFormat="1" ht="24" customHeight="1">
      <c r="A29" s="785">
        <v>32</v>
      </c>
      <c r="B29" s="529" t="s">
        <v>47</v>
      </c>
      <c r="C29" s="530" t="s">
        <v>618</v>
      </c>
      <c r="D29" s="790">
        <v>1816214.1500000008</v>
      </c>
      <c r="E29" s="791">
        <v>0</v>
      </c>
      <c r="F29" s="791">
        <v>0</v>
      </c>
      <c r="G29" s="792">
        <v>0</v>
      </c>
      <c r="H29" s="793">
        <v>0</v>
      </c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487"/>
    </row>
    <row r="30" spans="1:30" s="531" customFormat="1" ht="19.5" customHeight="1">
      <c r="A30" s="534" t="s">
        <v>4</v>
      </c>
      <c r="B30" s="535"/>
      <c r="C30" s="534"/>
      <c r="D30" s="536" t="s">
        <v>4</v>
      </c>
      <c r="E30" s="536" t="s">
        <v>4</v>
      </c>
      <c r="F30" s="536" t="s">
        <v>4</v>
      </c>
      <c r="G30" s="537" t="s">
        <v>4</v>
      </c>
      <c r="H30" s="536" t="s">
        <v>4</v>
      </c>
      <c r="I30" s="487"/>
      <c r="J30" s="487"/>
      <c r="K30" s="497" t="s">
        <v>4</v>
      </c>
      <c r="L30" s="497" t="s">
        <v>4</v>
      </c>
      <c r="M30" s="497" t="s">
        <v>4</v>
      </c>
      <c r="N30" s="497" t="s">
        <v>4</v>
      </c>
      <c r="O30" s="487"/>
      <c r="P30" s="487"/>
      <c r="Q30" s="487"/>
      <c r="R30" s="487"/>
      <c r="S30" s="487"/>
      <c r="T30" s="487"/>
      <c r="U30" s="487"/>
      <c r="V30" s="487"/>
      <c r="W30" s="497" t="s">
        <v>4</v>
      </c>
      <c r="X30" s="497" t="s">
        <v>4</v>
      </c>
      <c r="Y30" s="497" t="s">
        <v>4</v>
      </c>
      <c r="Z30" s="497" t="s">
        <v>4</v>
      </c>
      <c r="AA30" s="487"/>
      <c r="AB30" s="487"/>
      <c r="AC30" s="487"/>
      <c r="AD30" s="487"/>
    </row>
    <row r="31" spans="1:30" ht="27" customHeight="1">
      <c r="A31" s="485"/>
      <c r="B31" s="1735" t="s">
        <v>4</v>
      </c>
      <c r="C31" s="1735"/>
      <c r="D31" s="485"/>
      <c r="E31" s="485"/>
      <c r="F31" s="485"/>
      <c r="G31" s="485"/>
      <c r="H31" s="485"/>
    </row>
    <row r="32" spans="1:30">
      <c r="A32" s="485"/>
      <c r="B32" s="485"/>
      <c r="C32" s="485"/>
      <c r="D32" s="485"/>
      <c r="E32" s="485"/>
      <c r="F32" s="485"/>
      <c r="G32" s="485"/>
      <c r="H32" s="485"/>
    </row>
    <row r="33" spans="1:8">
      <c r="A33" s="485"/>
      <c r="B33" s="485"/>
      <c r="C33" s="485"/>
      <c r="D33" s="485"/>
      <c r="E33" s="485"/>
      <c r="F33" s="485"/>
      <c r="G33" s="485"/>
      <c r="H33" s="485"/>
    </row>
    <row r="34" spans="1:8">
      <c r="A34" s="485"/>
      <c r="B34" s="485"/>
      <c r="C34" s="485"/>
      <c r="D34" s="485"/>
      <c r="E34" s="485"/>
      <c r="F34" s="485"/>
      <c r="G34" s="485"/>
      <c r="H34" s="485"/>
    </row>
    <row r="37" spans="1:8">
      <c r="D37" s="538" t="s">
        <v>4</v>
      </c>
    </row>
    <row r="45" spans="1:8">
      <c r="D45" s="539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5" zoomScaleNormal="75" zoomScaleSheetLayoutView="75" workbookViewId="0">
      <selection activeCell="H22" sqref="H22"/>
    </sheetView>
  </sheetViews>
  <sheetFormatPr defaultColWidth="27.140625" defaultRowHeight="14.25"/>
  <cols>
    <col min="1" max="1" width="5.85546875" style="289" customWidth="1"/>
    <col min="2" max="2" width="53" style="289" customWidth="1"/>
    <col min="3" max="3" width="22.5703125" style="289" customWidth="1"/>
    <col min="4" max="4" width="21.5703125" style="289" customWidth="1"/>
    <col min="5" max="5" width="2.140625" style="1077" customWidth="1"/>
    <col min="6" max="6" width="22.7109375" style="289" customWidth="1"/>
    <col min="7" max="8" width="23.140625" style="289" customWidth="1"/>
    <col min="9" max="16384" width="27.140625" style="289"/>
  </cols>
  <sheetData>
    <row r="1" spans="1:10" ht="15.75">
      <c r="A1" s="1751" t="s">
        <v>514</v>
      </c>
      <c r="B1" s="1751"/>
      <c r="C1" s="1751"/>
      <c r="D1" s="288"/>
      <c r="E1" s="1156"/>
    </row>
    <row r="4" spans="1:10" ht="15.75">
      <c r="A4" s="1752" t="s">
        <v>515</v>
      </c>
      <c r="B4" s="1752"/>
      <c r="C4" s="1752"/>
      <c r="D4" s="1752"/>
      <c r="E4" s="1752"/>
      <c r="F4" s="1752"/>
      <c r="G4" s="1752"/>
      <c r="H4" s="727"/>
    </row>
    <row r="5" spans="1:10" ht="15">
      <c r="B5" s="290"/>
      <c r="C5" s="291"/>
      <c r="D5" s="291"/>
      <c r="E5" s="291"/>
      <c r="F5" s="291"/>
      <c r="G5" s="291"/>
      <c r="H5" s="291"/>
    </row>
    <row r="6" spans="1:10" ht="15">
      <c r="G6" s="319" t="s">
        <v>2</v>
      </c>
      <c r="H6" s="319"/>
    </row>
    <row r="7" spans="1:10" ht="15">
      <c r="A7" s="292"/>
      <c r="B7" s="293"/>
      <c r="C7" s="318" t="s">
        <v>227</v>
      </c>
      <c r="D7" s="318" t="s">
        <v>518</v>
      </c>
      <c r="E7" s="1168"/>
      <c r="F7" s="1164" t="s">
        <v>517</v>
      </c>
      <c r="G7" s="294" t="s">
        <v>516</v>
      </c>
      <c r="H7" s="794"/>
    </row>
    <row r="8" spans="1:10" ht="15">
      <c r="A8" s="295"/>
      <c r="B8" s="296" t="s">
        <v>3</v>
      </c>
      <c r="C8" s="317" t="s">
        <v>228</v>
      </c>
      <c r="D8" s="317" t="s">
        <v>519</v>
      </c>
      <c r="E8" s="1169"/>
      <c r="F8" s="1165" t="s">
        <v>520</v>
      </c>
      <c r="G8" s="297" t="s">
        <v>519</v>
      </c>
      <c r="H8" s="794"/>
    </row>
    <row r="9" spans="1:10" ht="15">
      <c r="A9" s="298"/>
      <c r="B9" s="299"/>
      <c r="C9" s="317" t="s">
        <v>748</v>
      </c>
      <c r="D9" s="1170"/>
      <c r="E9" s="1171"/>
      <c r="F9" s="1165" t="s">
        <v>777</v>
      </c>
      <c r="G9" s="297" t="s">
        <v>521</v>
      </c>
      <c r="H9" s="317"/>
    </row>
    <row r="10" spans="1:10" s="301" customFormat="1" ht="11.25">
      <c r="A10" s="1753" t="s">
        <v>439</v>
      </c>
      <c r="B10" s="1754"/>
      <c r="C10" s="316">
        <v>2</v>
      </c>
      <c r="D10" s="1166">
        <v>3</v>
      </c>
      <c r="E10" s="1167"/>
      <c r="F10" s="300">
        <v>4</v>
      </c>
      <c r="G10" s="300">
        <v>5</v>
      </c>
      <c r="H10" s="795"/>
    </row>
    <row r="11" spans="1:10" ht="24" customHeight="1">
      <c r="A11" s="1755" t="s">
        <v>522</v>
      </c>
      <c r="B11" s="1756"/>
      <c r="C11" s="1158">
        <v>500000000</v>
      </c>
      <c r="D11" s="661">
        <v>500000000</v>
      </c>
      <c r="E11" s="1172"/>
      <c r="F11" s="1172">
        <v>157328781.77000007</v>
      </c>
      <c r="G11" s="1177">
        <v>342671218.2299999</v>
      </c>
      <c r="H11" s="796"/>
    </row>
    <row r="12" spans="1:10" ht="24" customHeight="1">
      <c r="A12" s="1757" t="s">
        <v>523</v>
      </c>
      <c r="B12" s="1758"/>
      <c r="C12" s="1158">
        <v>31880988000</v>
      </c>
      <c r="D12" s="661">
        <v>32030988000</v>
      </c>
      <c r="E12" s="1173" t="s">
        <v>710</v>
      </c>
      <c r="F12" s="1172">
        <v>13040573737.34</v>
      </c>
      <c r="G12" s="1177">
        <v>18990414262.659996</v>
      </c>
      <c r="H12" s="661"/>
      <c r="I12" s="1077"/>
      <c r="J12" s="1077"/>
    </row>
    <row r="13" spans="1:10" ht="18" customHeight="1">
      <c r="A13" s="1749" t="s">
        <v>524</v>
      </c>
      <c r="B13" s="1750"/>
      <c r="C13" s="295"/>
      <c r="D13" s="295"/>
      <c r="E13" s="1174"/>
      <c r="F13" s="1174"/>
      <c r="G13" s="1065"/>
      <c r="H13" s="796"/>
      <c r="I13" s="1077"/>
      <c r="J13" s="1077"/>
    </row>
    <row r="14" spans="1:10" ht="15.75" customHeight="1">
      <c r="A14" s="1749" t="s">
        <v>525</v>
      </c>
      <c r="B14" s="1750"/>
      <c r="C14" s="1159">
        <v>15883878000</v>
      </c>
      <c r="D14" s="662">
        <v>16033878000</v>
      </c>
      <c r="E14" s="1175" t="s">
        <v>710</v>
      </c>
      <c r="F14" s="1176">
        <v>9739956216.5100021</v>
      </c>
      <c r="G14" s="1178">
        <v>6293921783.4899979</v>
      </c>
      <c r="H14" s="662"/>
      <c r="I14" s="1077"/>
      <c r="J14" s="1077"/>
    </row>
    <row r="15" spans="1:10" ht="15.75" customHeight="1">
      <c r="A15" s="1749" t="s">
        <v>526</v>
      </c>
      <c r="B15" s="1750"/>
      <c r="C15" s="1159">
        <v>1287083000</v>
      </c>
      <c r="D15" s="662">
        <v>1287083000</v>
      </c>
      <c r="E15" s="1176"/>
      <c r="F15" s="1176">
        <v>46538682.659999996</v>
      </c>
      <c r="G15" s="1178">
        <v>1240544317.3399999</v>
      </c>
      <c r="H15" s="797"/>
      <c r="I15" s="1077"/>
      <c r="J15" s="1077"/>
    </row>
    <row r="16" spans="1:10" ht="15.75" customHeight="1">
      <c r="A16" s="1749" t="s">
        <v>527</v>
      </c>
      <c r="B16" s="1750"/>
      <c r="C16" s="1159">
        <v>5162784000</v>
      </c>
      <c r="D16" s="662">
        <v>5162784000</v>
      </c>
      <c r="E16" s="1176"/>
      <c r="F16" s="1176">
        <v>1888330108.3100002</v>
      </c>
      <c r="G16" s="1178">
        <v>3274453891.6899996</v>
      </c>
      <c r="H16" s="662"/>
      <c r="I16" s="1077"/>
      <c r="J16" s="1077"/>
    </row>
    <row r="17" spans="1:11" ht="15.75" customHeight="1">
      <c r="A17" s="1749" t="s">
        <v>528</v>
      </c>
      <c r="B17" s="1750"/>
      <c r="C17" s="1159">
        <v>1746718000</v>
      </c>
      <c r="D17" s="662">
        <v>1746718000</v>
      </c>
      <c r="E17" s="1176"/>
      <c r="F17" s="1176">
        <v>669381480.12999988</v>
      </c>
      <c r="G17" s="1178">
        <v>1077336519.8700001</v>
      </c>
      <c r="H17" s="662"/>
      <c r="I17" s="1077"/>
      <c r="J17" s="1077"/>
    </row>
    <row r="18" spans="1:11" ht="15.75" customHeight="1">
      <c r="A18" s="1749" t="s">
        <v>705</v>
      </c>
      <c r="B18" s="1750"/>
      <c r="C18" s="1159">
        <v>2300000000</v>
      </c>
      <c r="D18" s="662">
        <v>2300000000</v>
      </c>
      <c r="E18" s="1176"/>
      <c r="F18" s="1176"/>
      <c r="G18" s="1178">
        <v>2300000000</v>
      </c>
      <c r="H18" s="797"/>
      <c r="I18" s="1077"/>
      <c r="J18" s="1077"/>
    </row>
    <row r="19" spans="1:11" ht="15.75" customHeight="1">
      <c r="A19" s="1749" t="s">
        <v>529</v>
      </c>
      <c r="B19" s="1750"/>
      <c r="C19" s="295"/>
      <c r="D19" s="295"/>
      <c r="E19" s="1174"/>
      <c r="F19" s="1174"/>
      <c r="G19" s="1065"/>
      <c r="H19" s="797"/>
      <c r="I19" s="1077"/>
      <c r="J19" s="1077"/>
    </row>
    <row r="20" spans="1:11" ht="15.75" customHeight="1">
      <c r="A20" s="302" t="s">
        <v>530</v>
      </c>
      <c r="B20" s="303"/>
      <c r="C20" s="1159">
        <v>5500525000</v>
      </c>
      <c r="D20" s="662">
        <v>5500525000</v>
      </c>
      <c r="E20" s="1176"/>
      <c r="F20" s="1176">
        <v>696367249.72999978</v>
      </c>
      <c r="G20" s="1178">
        <v>4804157750.2700005</v>
      </c>
      <c r="H20" s="662"/>
      <c r="I20" s="1077"/>
      <c r="J20" s="1077"/>
    </row>
    <row r="21" spans="1:11" ht="12.75" customHeight="1">
      <c r="A21" s="1747" t="s">
        <v>4</v>
      </c>
      <c r="B21" s="1748"/>
      <c r="C21" s="1160"/>
      <c r="D21" s="1162"/>
      <c r="E21" s="1163"/>
      <c r="F21" s="1161"/>
      <c r="G21" s="304"/>
      <c r="H21" s="798"/>
      <c r="J21" s="1077"/>
    </row>
    <row r="22" spans="1:11" s="315" customFormat="1" ht="22.5" customHeight="1">
      <c r="A22" s="625"/>
      <c r="B22" s="619"/>
      <c r="C22" s="619"/>
      <c r="D22" s="619"/>
      <c r="E22" s="619"/>
      <c r="F22" s="619"/>
      <c r="G22" s="619"/>
      <c r="H22" s="619"/>
      <c r="I22" s="314"/>
      <c r="J22" s="314"/>
      <c r="K22" s="314"/>
    </row>
    <row r="23" spans="1:11" ht="29.25" customHeight="1">
      <c r="A23" s="1746" t="s">
        <v>914</v>
      </c>
      <c r="B23" s="1746"/>
      <c r="C23" s="1746"/>
      <c r="D23" s="1746"/>
      <c r="E23" s="1746"/>
      <c r="F23" s="1746"/>
      <c r="G23" s="1746"/>
    </row>
    <row r="24" spans="1:11" ht="21.75" customHeight="1">
      <c r="A24" s="1746"/>
      <c r="B24" s="1746"/>
      <c r="C24" s="1746"/>
      <c r="D24" s="1746"/>
      <c r="E24" s="1746"/>
      <c r="F24" s="1746"/>
      <c r="G24" s="1746"/>
      <c r="H24" s="306"/>
    </row>
    <row r="25" spans="1:11" ht="15.75" customHeight="1">
      <c r="A25" s="308"/>
      <c r="B25" s="305"/>
      <c r="C25" s="306"/>
      <c r="D25" s="306"/>
      <c r="E25" s="306"/>
      <c r="F25" s="307"/>
      <c r="G25" s="306"/>
      <c r="H25" s="306"/>
    </row>
    <row r="26" spans="1:11" ht="17.25" customHeight="1"/>
    <row r="30" spans="1:11" ht="15">
      <c r="D30" s="279"/>
      <c r="E30" s="932"/>
      <c r="F30" s="280"/>
    </row>
    <row r="36" spans="3:8" ht="15">
      <c r="C36" s="55"/>
      <c r="D36" s="55"/>
      <c r="E36" s="55"/>
      <c r="F36" s="55"/>
      <c r="G36" s="55"/>
      <c r="H36" s="55"/>
    </row>
  </sheetData>
  <mergeCells count="14">
    <mergeCell ref="A1:C1"/>
    <mergeCell ref="A4:G4"/>
    <mergeCell ref="A10:B10"/>
    <mergeCell ref="A11:B11"/>
    <mergeCell ref="A12:B12"/>
    <mergeCell ref="A23:G24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J31" sqref="J31"/>
    </sheetView>
  </sheetViews>
  <sheetFormatPr defaultRowHeight="12.75"/>
  <cols>
    <col min="1" max="1" width="4.5703125" style="182" customWidth="1"/>
    <col min="2" max="2" width="87.28515625" style="182" customWidth="1"/>
    <col min="3" max="3" width="21.85546875" style="182" customWidth="1"/>
    <col min="4" max="4" width="20.7109375" style="182" customWidth="1"/>
    <col min="5" max="5" width="1.7109375" style="182" customWidth="1"/>
    <col min="6" max="6" width="16.7109375" style="182" customWidth="1"/>
    <col min="7" max="7" width="49.5703125" style="182" customWidth="1"/>
    <col min="8" max="8" width="9.140625" style="182"/>
    <col min="9" max="9" width="16.28515625" style="182" bestFit="1" customWidth="1"/>
    <col min="10" max="10" width="16.85546875" style="182" bestFit="1" customWidth="1"/>
    <col min="11" max="11" width="18.5703125" style="182" bestFit="1" customWidth="1"/>
    <col min="12" max="12" width="25.42578125" style="182" customWidth="1"/>
    <col min="13" max="252" width="9.140625" style="182"/>
    <col min="253" max="253" width="4.5703125" style="182" customWidth="1"/>
    <col min="254" max="254" width="87.28515625" style="182" customWidth="1"/>
    <col min="255" max="256" width="20.7109375" style="182" customWidth="1"/>
    <col min="257" max="257" width="16.7109375" style="182" customWidth="1"/>
    <col min="258" max="258" width="3.85546875" style="182" customWidth="1"/>
    <col min="259" max="265" width="9.140625" style="182"/>
    <col min="266" max="266" width="19.28515625" style="182" customWidth="1"/>
    <col min="267" max="267" width="9.140625" style="182"/>
    <col min="268" max="268" width="25.42578125" style="182" customWidth="1"/>
    <col min="269" max="508" width="9.140625" style="182"/>
    <col min="509" max="509" width="4.5703125" style="182" customWidth="1"/>
    <col min="510" max="510" width="87.28515625" style="182" customWidth="1"/>
    <col min="511" max="512" width="20.7109375" style="182" customWidth="1"/>
    <col min="513" max="513" width="16.7109375" style="182" customWidth="1"/>
    <col min="514" max="514" width="3.85546875" style="182" customWidth="1"/>
    <col min="515" max="521" width="9.140625" style="182"/>
    <col min="522" max="522" width="19.28515625" style="182" customWidth="1"/>
    <col min="523" max="523" width="9.140625" style="182"/>
    <col min="524" max="524" width="25.42578125" style="182" customWidth="1"/>
    <col min="525" max="764" width="9.140625" style="182"/>
    <col min="765" max="765" width="4.5703125" style="182" customWidth="1"/>
    <col min="766" max="766" width="87.28515625" style="182" customWidth="1"/>
    <col min="767" max="768" width="20.7109375" style="182" customWidth="1"/>
    <col min="769" max="769" width="16.7109375" style="182" customWidth="1"/>
    <col min="770" max="770" width="3.85546875" style="182" customWidth="1"/>
    <col min="771" max="777" width="9.140625" style="182"/>
    <col min="778" max="778" width="19.28515625" style="182" customWidth="1"/>
    <col min="779" max="779" width="9.140625" style="182"/>
    <col min="780" max="780" width="25.42578125" style="182" customWidth="1"/>
    <col min="781" max="1020" width="9.140625" style="182"/>
    <col min="1021" max="1021" width="4.5703125" style="182" customWidth="1"/>
    <col min="1022" max="1022" width="87.28515625" style="182" customWidth="1"/>
    <col min="1023" max="1024" width="20.7109375" style="182" customWidth="1"/>
    <col min="1025" max="1025" width="16.7109375" style="182" customWidth="1"/>
    <col min="1026" max="1026" width="3.85546875" style="182" customWidth="1"/>
    <col min="1027" max="1033" width="9.140625" style="182"/>
    <col min="1034" max="1034" width="19.28515625" style="182" customWidth="1"/>
    <col min="1035" max="1035" width="9.140625" style="182"/>
    <col min="1036" max="1036" width="25.42578125" style="182" customWidth="1"/>
    <col min="1037" max="1276" width="9.140625" style="182"/>
    <col min="1277" max="1277" width="4.5703125" style="182" customWidth="1"/>
    <col min="1278" max="1278" width="87.28515625" style="182" customWidth="1"/>
    <col min="1279" max="1280" width="20.7109375" style="182" customWidth="1"/>
    <col min="1281" max="1281" width="16.7109375" style="182" customWidth="1"/>
    <col min="1282" max="1282" width="3.85546875" style="182" customWidth="1"/>
    <col min="1283" max="1289" width="9.140625" style="182"/>
    <col min="1290" max="1290" width="19.28515625" style="182" customWidth="1"/>
    <col min="1291" max="1291" width="9.140625" style="182"/>
    <col min="1292" max="1292" width="25.42578125" style="182" customWidth="1"/>
    <col min="1293" max="1532" width="9.140625" style="182"/>
    <col min="1533" max="1533" width="4.5703125" style="182" customWidth="1"/>
    <col min="1534" max="1534" width="87.28515625" style="182" customWidth="1"/>
    <col min="1535" max="1536" width="20.7109375" style="182" customWidth="1"/>
    <col min="1537" max="1537" width="16.7109375" style="182" customWidth="1"/>
    <col min="1538" max="1538" width="3.85546875" style="182" customWidth="1"/>
    <col min="1539" max="1545" width="9.140625" style="182"/>
    <col min="1546" max="1546" width="19.28515625" style="182" customWidth="1"/>
    <col min="1547" max="1547" width="9.140625" style="182"/>
    <col min="1548" max="1548" width="25.42578125" style="182" customWidth="1"/>
    <col min="1549" max="1788" width="9.140625" style="182"/>
    <col min="1789" max="1789" width="4.5703125" style="182" customWidth="1"/>
    <col min="1790" max="1790" width="87.28515625" style="182" customWidth="1"/>
    <col min="1791" max="1792" width="20.7109375" style="182" customWidth="1"/>
    <col min="1793" max="1793" width="16.7109375" style="182" customWidth="1"/>
    <col min="1794" max="1794" width="3.85546875" style="182" customWidth="1"/>
    <col min="1795" max="1801" width="9.140625" style="182"/>
    <col min="1802" max="1802" width="19.28515625" style="182" customWidth="1"/>
    <col min="1803" max="1803" width="9.140625" style="182"/>
    <col min="1804" max="1804" width="25.42578125" style="182" customWidth="1"/>
    <col min="1805" max="2044" width="9.140625" style="182"/>
    <col min="2045" max="2045" width="4.5703125" style="182" customWidth="1"/>
    <col min="2046" max="2046" width="87.28515625" style="182" customWidth="1"/>
    <col min="2047" max="2048" width="20.7109375" style="182" customWidth="1"/>
    <col min="2049" max="2049" width="16.7109375" style="182" customWidth="1"/>
    <col min="2050" max="2050" width="3.85546875" style="182" customWidth="1"/>
    <col min="2051" max="2057" width="9.140625" style="182"/>
    <col min="2058" max="2058" width="19.28515625" style="182" customWidth="1"/>
    <col min="2059" max="2059" width="9.140625" style="182"/>
    <col min="2060" max="2060" width="25.42578125" style="182" customWidth="1"/>
    <col min="2061" max="2300" width="9.140625" style="182"/>
    <col min="2301" max="2301" width="4.5703125" style="182" customWidth="1"/>
    <col min="2302" max="2302" width="87.28515625" style="182" customWidth="1"/>
    <col min="2303" max="2304" width="20.7109375" style="182" customWidth="1"/>
    <col min="2305" max="2305" width="16.7109375" style="182" customWidth="1"/>
    <col min="2306" max="2306" width="3.85546875" style="182" customWidth="1"/>
    <col min="2307" max="2313" width="9.140625" style="182"/>
    <col min="2314" max="2314" width="19.28515625" style="182" customWidth="1"/>
    <col min="2315" max="2315" width="9.140625" style="182"/>
    <col min="2316" max="2316" width="25.42578125" style="182" customWidth="1"/>
    <col min="2317" max="2556" width="9.140625" style="182"/>
    <col min="2557" max="2557" width="4.5703125" style="182" customWidth="1"/>
    <col min="2558" max="2558" width="87.28515625" style="182" customWidth="1"/>
    <col min="2559" max="2560" width="20.7109375" style="182" customWidth="1"/>
    <col min="2561" max="2561" width="16.7109375" style="182" customWidth="1"/>
    <col min="2562" max="2562" width="3.85546875" style="182" customWidth="1"/>
    <col min="2563" max="2569" width="9.140625" style="182"/>
    <col min="2570" max="2570" width="19.28515625" style="182" customWidth="1"/>
    <col min="2571" max="2571" width="9.140625" style="182"/>
    <col min="2572" max="2572" width="25.42578125" style="182" customWidth="1"/>
    <col min="2573" max="2812" width="9.140625" style="182"/>
    <col min="2813" max="2813" width="4.5703125" style="182" customWidth="1"/>
    <col min="2814" max="2814" width="87.28515625" style="182" customWidth="1"/>
    <col min="2815" max="2816" width="20.7109375" style="182" customWidth="1"/>
    <col min="2817" max="2817" width="16.7109375" style="182" customWidth="1"/>
    <col min="2818" max="2818" width="3.85546875" style="182" customWidth="1"/>
    <col min="2819" max="2825" width="9.140625" style="182"/>
    <col min="2826" max="2826" width="19.28515625" style="182" customWidth="1"/>
    <col min="2827" max="2827" width="9.140625" style="182"/>
    <col min="2828" max="2828" width="25.42578125" style="182" customWidth="1"/>
    <col min="2829" max="3068" width="9.140625" style="182"/>
    <col min="3069" max="3069" width="4.5703125" style="182" customWidth="1"/>
    <col min="3070" max="3070" width="87.28515625" style="182" customWidth="1"/>
    <col min="3071" max="3072" width="20.7109375" style="182" customWidth="1"/>
    <col min="3073" max="3073" width="16.7109375" style="182" customWidth="1"/>
    <col min="3074" max="3074" width="3.85546875" style="182" customWidth="1"/>
    <col min="3075" max="3081" width="9.140625" style="182"/>
    <col min="3082" max="3082" width="19.28515625" style="182" customWidth="1"/>
    <col min="3083" max="3083" width="9.140625" style="182"/>
    <col min="3084" max="3084" width="25.42578125" style="182" customWidth="1"/>
    <col min="3085" max="3324" width="9.140625" style="182"/>
    <col min="3325" max="3325" width="4.5703125" style="182" customWidth="1"/>
    <col min="3326" max="3326" width="87.28515625" style="182" customWidth="1"/>
    <col min="3327" max="3328" width="20.7109375" style="182" customWidth="1"/>
    <col min="3329" max="3329" width="16.7109375" style="182" customWidth="1"/>
    <col min="3330" max="3330" width="3.85546875" style="182" customWidth="1"/>
    <col min="3331" max="3337" width="9.140625" style="182"/>
    <col min="3338" max="3338" width="19.28515625" style="182" customWidth="1"/>
    <col min="3339" max="3339" width="9.140625" style="182"/>
    <col min="3340" max="3340" width="25.42578125" style="182" customWidth="1"/>
    <col min="3341" max="3580" width="9.140625" style="182"/>
    <col min="3581" max="3581" width="4.5703125" style="182" customWidth="1"/>
    <col min="3582" max="3582" width="87.28515625" style="182" customWidth="1"/>
    <col min="3583" max="3584" width="20.7109375" style="182" customWidth="1"/>
    <col min="3585" max="3585" width="16.7109375" style="182" customWidth="1"/>
    <col min="3586" max="3586" width="3.85546875" style="182" customWidth="1"/>
    <col min="3587" max="3593" width="9.140625" style="182"/>
    <col min="3594" max="3594" width="19.28515625" style="182" customWidth="1"/>
    <col min="3595" max="3595" width="9.140625" style="182"/>
    <col min="3596" max="3596" width="25.42578125" style="182" customWidth="1"/>
    <col min="3597" max="3836" width="9.140625" style="182"/>
    <col min="3837" max="3837" width="4.5703125" style="182" customWidth="1"/>
    <col min="3838" max="3838" width="87.28515625" style="182" customWidth="1"/>
    <col min="3839" max="3840" width="20.7109375" style="182" customWidth="1"/>
    <col min="3841" max="3841" width="16.7109375" style="182" customWidth="1"/>
    <col min="3842" max="3842" width="3.85546875" style="182" customWidth="1"/>
    <col min="3843" max="3849" width="9.140625" style="182"/>
    <col min="3850" max="3850" width="19.28515625" style="182" customWidth="1"/>
    <col min="3851" max="3851" width="9.140625" style="182"/>
    <col min="3852" max="3852" width="25.42578125" style="182" customWidth="1"/>
    <col min="3853" max="4092" width="9.140625" style="182"/>
    <col min="4093" max="4093" width="4.5703125" style="182" customWidth="1"/>
    <col min="4094" max="4094" width="87.28515625" style="182" customWidth="1"/>
    <col min="4095" max="4096" width="20.7109375" style="182" customWidth="1"/>
    <col min="4097" max="4097" width="16.7109375" style="182" customWidth="1"/>
    <col min="4098" max="4098" width="3.85546875" style="182" customWidth="1"/>
    <col min="4099" max="4105" width="9.140625" style="182"/>
    <col min="4106" max="4106" width="19.28515625" style="182" customWidth="1"/>
    <col min="4107" max="4107" width="9.140625" style="182"/>
    <col min="4108" max="4108" width="25.42578125" style="182" customWidth="1"/>
    <col min="4109" max="4348" width="9.140625" style="182"/>
    <col min="4349" max="4349" width="4.5703125" style="182" customWidth="1"/>
    <col min="4350" max="4350" width="87.28515625" style="182" customWidth="1"/>
    <col min="4351" max="4352" width="20.7109375" style="182" customWidth="1"/>
    <col min="4353" max="4353" width="16.7109375" style="182" customWidth="1"/>
    <col min="4354" max="4354" width="3.85546875" style="182" customWidth="1"/>
    <col min="4355" max="4361" width="9.140625" style="182"/>
    <col min="4362" max="4362" width="19.28515625" style="182" customWidth="1"/>
    <col min="4363" max="4363" width="9.140625" style="182"/>
    <col min="4364" max="4364" width="25.42578125" style="182" customWidth="1"/>
    <col min="4365" max="4604" width="9.140625" style="182"/>
    <col min="4605" max="4605" width="4.5703125" style="182" customWidth="1"/>
    <col min="4606" max="4606" width="87.28515625" style="182" customWidth="1"/>
    <col min="4607" max="4608" width="20.7109375" style="182" customWidth="1"/>
    <col min="4609" max="4609" width="16.7109375" style="182" customWidth="1"/>
    <col min="4610" max="4610" width="3.85546875" style="182" customWidth="1"/>
    <col min="4611" max="4617" width="9.140625" style="182"/>
    <col min="4618" max="4618" width="19.28515625" style="182" customWidth="1"/>
    <col min="4619" max="4619" width="9.140625" style="182"/>
    <col min="4620" max="4620" width="25.42578125" style="182" customWidth="1"/>
    <col min="4621" max="4860" width="9.140625" style="182"/>
    <col min="4861" max="4861" width="4.5703125" style="182" customWidth="1"/>
    <col min="4862" max="4862" width="87.28515625" style="182" customWidth="1"/>
    <col min="4863" max="4864" width="20.7109375" style="182" customWidth="1"/>
    <col min="4865" max="4865" width="16.7109375" style="182" customWidth="1"/>
    <col min="4866" max="4866" width="3.85546875" style="182" customWidth="1"/>
    <col min="4867" max="4873" width="9.140625" style="182"/>
    <col min="4874" max="4874" width="19.28515625" style="182" customWidth="1"/>
    <col min="4875" max="4875" width="9.140625" style="182"/>
    <col min="4876" max="4876" width="25.42578125" style="182" customWidth="1"/>
    <col min="4877" max="5116" width="9.140625" style="182"/>
    <col min="5117" max="5117" width="4.5703125" style="182" customWidth="1"/>
    <col min="5118" max="5118" width="87.28515625" style="182" customWidth="1"/>
    <col min="5119" max="5120" width="20.7109375" style="182" customWidth="1"/>
    <col min="5121" max="5121" width="16.7109375" style="182" customWidth="1"/>
    <col min="5122" max="5122" width="3.85546875" style="182" customWidth="1"/>
    <col min="5123" max="5129" width="9.140625" style="182"/>
    <col min="5130" max="5130" width="19.28515625" style="182" customWidth="1"/>
    <col min="5131" max="5131" width="9.140625" style="182"/>
    <col min="5132" max="5132" width="25.42578125" style="182" customWidth="1"/>
    <col min="5133" max="5372" width="9.140625" style="182"/>
    <col min="5373" max="5373" width="4.5703125" style="182" customWidth="1"/>
    <col min="5374" max="5374" width="87.28515625" style="182" customWidth="1"/>
    <col min="5375" max="5376" width="20.7109375" style="182" customWidth="1"/>
    <col min="5377" max="5377" width="16.7109375" style="182" customWidth="1"/>
    <col min="5378" max="5378" width="3.85546875" style="182" customWidth="1"/>
    <col min="5379" max="5385" width="9.140625" style="182"/>
    <col min="5386" max="5386" width="19.28515625" style="182" customWidth="1"/>
    <col min="5387" max="5387" width="9.140625" style="182"/>
    <col min="5388" max="5388" width="25.42578125" style="182" customWidth="1"/>
    <col min="5389" max="5628" width="9.140625" style="182"/>
    <col min="5629" max="5629" width="4.5703125" style="182" customWidth="1"/>
    <col min="5630" max="5630" width="87.28515625" style="182" customWidth="1"/>
    <col min="5631" max="5632" width="20.7109375" style="182" customWidth="1"/>
    <col min="5633" max="5633" width="16.7109375" style="182" customWidth="1"/>
    <col min="5634" max="5634" width="3.85546875" style="182" customWidth="1"/>
    <col min="5635" max="5641" width="9.140625" style="182"/>
    <col min="5642" max="5642" width="19.28515625" style="182" customWidth="1"/>
    <col min="5643" max="5643" width="9.140625" style="182"/>
    <col min="5644" max="5644" width="25.42578125" style="182" customWidth="1"/>
    <col min="5645" max="5884" width="9.140625" style="182"/>
    <col min="5885" max="5885" width="4.5703125" style="182" customWidth="1"/>
    <col min="5886" max="5886" width="87.28515625" style="182" customWidth="1"/>
    <col min="5887" max="5888" width="20.7109375" style="182" customWidth="1"/>
    <col min="5889" max="5889" width="16.7109375" style="182" customWidth="1"/>
    <col min="5890" max="5890" width="3.85546875" style="182" customWidth="1"/>
    <col min="5891" max="5897" width="9.140625" style="182"/>
    <col min="5898" max="5898" width="19.28515625" style="182" customWidth="1"/>
    <col min="5899" max="5899" width="9.140625" style="182"/>
    <col min="5900" max="5900" width="25.42578125" style="182" customWidth="1"/>
    <col min="5901" max="6140" width="9.140625" style="182"/>
    <col min="6141" max="6141" width="4.5703125" style="182" customWidth="1"/>
    <col min="6142" max="6142" width="87.28515625" style="182" customWidth="1"/>
    <col min="6143" max="6144" width="20.7109375" style="182" customWidth="1"/>
    <col min="6145" max="6145" width="16.7109375" style="182" customWidth="1"/>
    <col min="6146" max="6146" width="3.85546875" style="182" customWidth="1"/>
    <col min="6147" max="6153" width="9.140625" style="182"/>
    <col min="6154" max="6154" width="19.28515625" style="182" customWidth="1"/>
    <col min="6155" max="6155" width="9.140625" style="182"/>
    <col min="6156" max="6156" width="25.42578125" style="182" customWidth="1"/>
    <col min="6157" max="6396" width="9.140625" style="182"/>
    <col min="6397" max="6397" width="4.5703125" style="182" customWidth="1"/>
    <col min="6398" max="6398" width="87.28515625" style="182" customWidth="1"/>
    <col min="6399" max="6400" width="20.7109375" style="182" customWidth="1"/>
    <col min="6401" max="6401" width="16.7109375" style="182" customWidth="1"/>
    <col min="6402" max="6402" width="3.85546875" style="182" customWidth="1"/>
    <col min="6403" max="6409" width="9.140625" style="182"/>
    <col min="6410" max="6410" width="19.28515625" style="182" customWidth="1"/>
    <col min="6411" max="6411" width="9.140625" style="182"/>
    <col min="6412" max="6412" width="25.42578125" style="182" customWidth="1"/>
    <col min="6413" max="6652" width="9.140625" style="182"/>
    <col min="6653" max="6653" width="4.5703125" style="182" customWidth="1"/>
    <col min="6654" max="6654" width="87.28515625" style="182" customWidth="1"/>
    <col min="6655" max="6656" width="20.7109375" style="182" customWidth="1"/>
    <col min="6657" max="6657" width="16.7109375" style="182" customWidth="1"/>
    <col min="6658" max="6658" width="3.85546875" style="182" customWidth="1"/>
    <col min="6659" max="6665" width="9.140625" style="182"/>
    <col min="6666" max="6666" width="19.28515625" style="182" customWidth="1"/>
    <col min="6667" max="6667" width="9.140625" style="182"/>
    <col min="6668" max="6668" width="25.42578125" style="182" customWidth="1"/>
    <col min="6669" max="6908" width="9.140625" style="182"/>
    <col min="6909" max="6909" width="4.5703125" style="182" customWidth="1"/>
    <col min="6910" max="6910" width="87.28515625" style="182" customWidth="1"/>
    <col min="6911" max="6912" width="20.7109375" style="182" customWidth="1"/>
    <col min="6913" max="6913" width="16.7109375" style="182" customWidth="1"/>
    <col min="6914" max="6914" width="3.85546875" style="182" customWidth="1"/>
    <col min="6915" max="6921" width="9.140625" style="182"/>
    <col min="6922" max="6922" width="19.28515625" style="182" customWidth="1"/>
    <col min="6923" max="6923" width="9.140625" style="182"/>
    <col min="6924" max="6924" width="25.42578125" style="182" customWidth="1"/>
    <col min="6925" max="7164" width="9.140625" style="182"/>
    <col min="7165" max="7165" width="4.5703125" style="182" customWidth="1"/>
    <col min="7166" max="7166" width="87.28515625" style="182" customWidth="1"/>
    <col min="7167" max="7168" width="20.7109375" style="182" customWidth="1"/>
    <col min="7169" max="7169" width="16.7109375" style="182" customWidth="1"/>
    <col min="7170" max="7170" width="3.85546875" style="182" customWidth="1"/>
    <col min="7171" max="7177" width="9.140625" style="182"/>
    <col min="7178" max="7178" width="19.28515625" style="182" customWidth="1"/>
    <col min="7179" max="7179" width="9.140625" style="182"/>
    <col min="7180" max="7180" width="25.42578125" style="182" customWidth="1"/>
    <col min="7181" max="7420" width="9.140625" style="182"/>
    <col min="7421" max="7421" width="4.5703125" style="182" customWidth="1"/>
    <col min="7422" max="7422" width="87.28515625" style="182" customWidth="1"/>
    <col min="7423" max="7424" width="20.7109375" style="182" customWidth="1"/>
    <col min="7425" max="7425" width="16.7109375" style="182" customWidth="1"/>
    <col min="7426" max="7426" width="3.85546875" style="182" customWidth="1"/>
    <col min="7427" max="7433" width="9.140625" style="182"/>
    <col min="7434" max="7434" width="19.28515625" style="182" customWidth="1"/>
    <col min="7435" max="7435" width="9.140625" style="182"/>
    <col min="7436" max="7436" width="25.42578125" style="182" customWidth="1"/>
    <col min="7437" max="7676" width="9.140625" style="182"/>
    <col min="7677" max="7677" width="4.5703125" style="182" customWidth="1"/>
    <col min="7678" max="7678" width="87.28515625" style="182" customWidth="1"/>
    <col min="7679" max="7680" width="20.7109375" style="182" customWidth="1"/>
    <col min="7681" max="7681" width="16.7109375" style="182" customWidth="1"/>
    <col min="7682" max="7682" width="3.85546875" style="182" customWidth="1"/>
    <col min="7683" max="7689" width="9.140625" style="182"/>
    <col min="7690" max="7690" width="19.28515625" style="182" customWidth="1"/>
    <col min="7691" max="7691" width="9.140625" style="182"/>
    <col min="7692" max="7692" width="25.42578125" style="182" customWidth="1"/>
    <col min="7693" max="7932" width="9.140625" style="182"/>
    <col min="7933" max="7933" width="4.5703125" style="182" customWidth="1"/>
    <col min="7934" max="7934" width="87.28515625" style="182" customWidth="1"/>
    <col min="7935" max="7936" width="20.7109375" style="182" customWidth="1"/>
    <col min="7937" max="7937" width="16.7109375" style="182" customWidth="1"/>
    <col min="7938" max="7938" width="3.85546875" style="182" customWidth="1"/>
    <col min="7939" max="7945" width="9.140625" style="182"/>
    <col min="7946" max="7946" width="19.28515625" style="182" customWidth="1"/>
    <col min="7947" max="7947" width="9.140625" style="182"/>
    <col min="7948" max="7948" width="25.42578125" style="182" customWidth="1"/>
    <col min="7949" max="8188" width="9.140625" style="182"/>
    <col min="8189" max="8189" width="4.5703125" style="182" customWidth="1"/>
    <col min="8190" max="8190" width="87.28515625" style="182" customWidth="1"/>
    <col min="8191" max="8192" width="20.7109375" style="182" customWidth="1"/>
    <col min="8193" max="8193" width="16.7109375" style="182" customWidth="1"/>
    <col min="8194" max="8194" width="3.85546875" style="182" customWidth="1"/>
    <col min="8195" max="8201" width="9.140625" style="182"/>
    <col min="8202" max="8202" width="19.28515625" style="182" customWidth="1"/>
    <col min="8203" max="8203" width="9.140625" style="182"/>
    <col min="8204" max="8204" width="25.42578125" style="182" customWidth="1"/>
    <col min="8205" max="8444" width="9.140625" style="182"/>
    <col min="8445" max="8445" width="4.5703125" style="182" customWidth="1"/>
    <col min="8446" max="8446" width="87.28515625" style="182" customWidth="1"/>
    <col min="8447" max="8448" width="20.7109375" style="182" customWidth="1"/>
    <col min="8449" max="8449" width="16.7109375" style="182" customWidth="1"/>
    <col min="8450" max="8450" width="3.85546875" style="182" customWidth="1"/>
    <col min="8451" max="8457" width="9.140625" style="182"/>
    <col min="8458" max="8458" width="19.28515625" style="182" customWidth="1"/>
    <col min="8459" max="8459" width="9.140625" style="182"/>
    <col min="8460" max="8460" width="25.42578125" style="182" customWidth="1"/>
    <col min="8461" max="8700" width="9.140625" style="182"/>
    <col min="8701" max="8701" width="4.5703125" style="182" customWidth="1"/>
    <col min="8702" max="8702" width="87.28515625" style="182" customWidth="1"/>
    <col min="8703" max="8704" width="20.7109375" style="182" customWidth="1"/>
    <col min="8705" max="8705" width="16.7109375" style="182" customWidth="1"/>
    <col min="8706" max="8706" width="3.85546875" style="182" customWidth="1"/>
    <col min="8707" max="8713" width="9.140625" style="182"/>
    <col min="8714" max="8714" width="19.28515625" style="182" customWidth="1"/>
    <col min="8715" max="8715" width="9.140625" style="182"/>
    <col min="8716" max="8716" width="25.42578125" style="182" customWidth="1"/>
    <col min="8717" max="8956" width="9.140625" style="182"/>
    <col min="8957" max="8957" width="4.5703125" style="182" customWidth="1"/>
    <col min="8958" max="8958" width="87.28515625" style="182" customWidth="1"/>
    <col min="8959" max="8960" width="20.7109375" style="182" customWidth="1"/>
    <col min="8961" max="8961" width="16.7109375" style="182" customWidth="1"/>
    <col min="8962" max="8962" width="3.85546875" style="182" customWidth="1"/>
    <col min="8963" max="8969" width="9.140625" style="182"/>
    <col min="8970" max="8970" width="19.28515625" style="182" customWidth="1"/>
    <col min="8971" max="8971" width="9.140625" style="182"/>
    <col min="8972" max="8972" width="25.42578125" style="182" customWidth="1"/>
    <col min="8973" max="9212" width="9.140625" style="182"/>
    <col min="9213" max="9213" width="4.5703125" style="182" customWidth="1"/>
    <col min="9214" max="9214" width="87.28515625" style="182" customWidth="1"/>
    <col min="9215" max="9216" width="20.7109375" style="182" customWidth="1"/>
    <col min="9217" max="9217" width="16.7109375" style="182" customWidth="1"/>
    <col min="9218" max="9218" width="3.85546875" style="182" customWidth="1"/>
    <col min="9219" max="9225" width="9.140625" style="182"/>
    <col min="9226" max="9226" width="19.28515625" style="182" customWidth="1"/>
    <col min="9227" max="9227" width="9.140625" style="182"/>
    <col min="9228" max="9228" width="25.42578125" style="182" customWidth="1"/>
    <col min="9229" max="9468" width="9.140625" style="182"/>
    <col min="9469" max="9469" width="4.5703125" style="182" customWidth="1"/>
    <col min="9470" max="9470" width="87.28515625" style="182" customWidth="1"/>
    <col min="9471" max="9472" width="20.7109375" style="182" customWidth="1"/>
    <col min="9473" max="9473" width="16.7109375" style="182" customWidth="1"/>
    <col min="9474" max="9474" width="3.85546875" style="182" customWidth="1"/>
    <col min="9475" max="9481" width="9.140625" style="182"/>
    <col min="9482" max="9482" width="19.28515625" style="182" customWidth="1"/>
    <col min="9483" max="9483" width="9.140625" style="182"/>
    <col min="9484" max="9484" width="25.42578125" style="182" customWidth="1"/>
    <col min="9485" max="9724" width="9.140625" style="182"/>
    <col min="9725" max="9725" width="4.5703125" style="182" customWidth="1"/>
    <col min="9726" max="9726" width="87.28515625" style="182" customWidth="1"/>
    <col min="9727" max="9728" width="20.7109375" style="182" customWidth="1"/>
    <col min="9729" max="9729" width="16.7109375" style="182" customWidth="1"/>
    <col min="9730" max="9730" width="3.85546875" style="182" customWidth="1"/>
    <col min="9731" max="9737" width="9.140625" style="182"/>
    <col min="9738" max="9738" width="19.28515625" style="182" customWidth="1"/>
    <col min="9739" max="9739" width="9.140625" style="182"/>
    <col min="9740" max="9740" width="25.42578125" style="182" customWidth="1"/>
    <col min="9741" max="9980" width="9.140625" style="182"/>
    <col min="9981" max="9981" width="4.5703125" style="182" customWidth="1"/>
    <col min="9982" max="9982" width="87.28515625" style="182" customWidth="1"/>
    <col min="9983" max="9984" width="20.7109375" style="182" customWidth="1"/>
    <col min="9985" max="9985" width="16.7109375" style="182" customWidth="1"/>
    <col min="9986" max="9986" width="3.85546875" style="182" customWidth="1"/>
    <col min="9987" max="9993" width="9.140625" style="182"/>
    <col min="9994" max="9994" width="19.28515625" style="182" customWidth="1"/>
    <col min="9995" max="9995" width="9.140625" style="182"/>
    <col min="9996" max="9996" width="25.42578125" style="182" customWidth="1"/>
    <col min="9997" max="10236" width="9.140625" style="182"/>
    <col min="10237" max="10237" width="4.5703125" style="182" customWidth="1"/>
    <col min="10238" max="10238" width="87.28515625" style="182" customWidth="1"/>
    <col min="10239" max="10240" width="20.7109375" style="182" customWidth="1"/>
    <col min="10241" max="10241" width="16.7109375" style="182" customWidth="1"/>
    <col min="10242" max="10242" width="3.85546875" style="182" customWidth="1"/>
    <col min="10243" max="10249" width="9.140625" style="182"/>
    <col min="10250" max="10250" width="19.28515625" style="182" customWidth="1"/>
    <col min="10251" max="10251" width="9.140625" style="182"/>
    <col min="10252" max="10252" width="25.42578125" style="182" customWidth="1"/>
    <col min="10253" max="10492" width="9.140625" style="182"/>
    <col min="10493" max="10493" width="4.5703125" style="182" customWidth="1"/>
    <col min="10494" max="10494" width="87.28515625" style="182" customWidth="1"/>
    <col min="10495" max="10496" width="20.7109375" style="182" customWidth="1"/>
    <col min="10497" max="10497" width="16.7109375" style="182" customWidth="1"/>
    <col min="10498" max="10498" width="3.85546875" style="182" customWidth="1"/>
    <col min="10499" max="10505" width="9.140625" style="182"/>
    <col min="10506" max="10506" width="19.28515625" style="182" customWidth="1"/>
    <col min="10507" max="10507" width="9.140625" style="182"/>
    <col min="10508" max="10508" width="25.42578125" style="182" customWidth="1"/>
    <col min="10509" max="10748" width="9.140625" style="182"/>
    <col min="10749" max="10749" width="4.5703125" style="182" customWidth="1"/>
    <col min="10750" max="10750" width="87.28515625" style="182" customWidth="1"/>
    <col min="10751" max="10752" width="20.7109375" style="182" customWidth="1"/>
    <col min="10753" max="10753" width="16.7109375" style="182" customWidth="1"/>
    <col min="10754" max="10754" width="3.85546875" style="182" customWidth="1"/>
    <col min="10755" max="10761" width="9.140625" style="182"/>
    <col min="10762" max="10762" width="19.28515625" style="182" customWidth="1"/>
    <col min="10763" max="10763" width="9.140625" style="182"/>
    <col min="10764" max="10764" width="25.42578125" style="182" customWidth="1"/>
    <col min="10765" max="11004" width="9.140625" style="182"/>
    <col min="11005" max="11005" width="4.5703125" style="182" customWidth="1"/>
    <col min="11006" max="11006" width="87.28515625" style="182" customWidth="1"/>
    <col min="11007" max="11008" width="20.7109375" style="182" customWidth="1"/>
    <col min="11009" max="11009" width="16.7109375" style="182" customWidth="1"/>
    <col min="11010" max="11010" width="3.85546875" style="182" customWidth="1"/>
    <col min="11011" max="11017" width="9.140625" style="182"/>
    <col min="11018" max="11018" width="19.28515625" style="182" customWidth="1"/>
    <col min="11019" max="11019" width="9.140625" style="182"/>
    <col min="11020" max="11020" width="25.42578125" style="182" customWidth="1"/>
    <col min="11021" max="11260" width="9.140625" style="182"/>
    <col min="11261" max="11261" width="4.5703125" style="182" customWidth="1"/>
    <col min="11262" max="11262" width="87.28515625" style="182" customWidth="1"/>
    <col min="11263" max="11264" width="20.7109375" style="182" customWidth="1"/>
    <col min="11265" max="11265" width="16.7109375" style="182" customWidth="1"/>
    <col min="11266" max="11266" width="3.85546875" style="182" customWidth="1"/>
    <col min="11267" max="11273" width="9.140625" style="182"/>
    <col min="11274" max="11274" width="19.28515625" style="182" customWidth="1"/>
    <col min="11275" max="11275" width="9.140625" style="182"/>
    <col min="11276" max="11276" width="25.42578125" style="182" customWidth="1"/>
    <col min="11277" max="11516" width="9.140625" style="182"/>
    <col min="11517" max="11517" width="4.5703125" style="182" customWidth="1"/>
    <col min="11518" max="11518" width="87.28515625" style="182" customWidth="1"/>
    <col min="11519" max="11520" width="20.7109375" style="182" customWidth="1"/>
    <col min="11521" max="11521" width="16.7109375" style="182" customWidth="1"/>
    <col min="11522" max="11522" width="3.85546875" style="182" customWidth="1"/>
    <col min="11523" max="11529" width="9.140625" style="182"/>
    <col min="11530" max="11530" width="19.28515625" style="182" customWidth="1"/>
    <col min="11531" max="11531" width="9.140625" style="182"/>
    <col min="11532" max="11532" width="25.42578125" style="182" customWidth="1"/>
    <col min="11533" max="11772" width="9.140625" style="182"/>
    <col min="11773" max="11773" width="4.5703125" style="182" customWidth="1"/>
    <col min="11774" max="11774" width="87.28515625" style="182" customWidth="1"/>
    <col min="11775" max="11776" width="20.7109375" style="182" customWidth="1"/>
    <col min="11777" max="11777" width="16.7109375" style="182" customWidth="1"/>
    <col min="11778" max="11778" width="3.85546875" style="182" customWidth="1"/>
    <col min="11779" max="11785" width="9.140625" style="182"/>
    <col min="11786" max="11786" width="19.28515625" style="182" customWidth="1"/>
    <col min="11787" max="11787" width="9.140625" style="182"/>
    <col min="11788" max="11788" width="25.42578125" style="182" customWidth="1"/>
    <col min="11789" max="12028" width="9.140625" style="182"/>
    <col min="12029" max="12029" width="4.5703125" style="182" customWidth="1"/>
    <col min="12030" max="12030" width="87.28515625" style="182" customWidth="1"/>
    <col min="12031" max="12032" width="20.7109375" style="182" customWidth="1"/>
    <col min="12033" max="12033" width="16.7109375" style="182" customWidth="1"/>
    <col min="12034" max="12034" width="3.85546875" style="182" customWidth="1"/>
    <col min="12035" max="12041" width="9.140625" style="182"/>
    <col min="12042" max="12042" width="19.28515625" style="182" customWidth="1"/>
    <col min="12043" max="12043" width="9.140625" style="182"/>
    <col min="12044" max="12044" width="25.42578125" style="182" customWidth="1"/>
    <col min="12045" max="12284" width="9.140625" style="182"/>
    <col min="12285" max="12285" width="4.5703125" style="182" customWidth="1"/>
    <col min="12286" max="12286" width="87.28515625" style="182" customWidth="1"/>
    <col min="12287" max="12288" width="20.7109375" style="182" customWidth="1"/>
    <col min="12289" max="12289" width="16.7109375" style="182" customWidth="1"/>
    <col min="12290" max="12290" width="3.85546875" style="182" customWidth="1"/>
    <col min="12291" max="12297" width="9.140625" style="182"/>
    <col min="12298" max="12298" width="19.28515625" style="182" customWidth="1"/>
    <col min="12299" max="12299" width="9.140625" style="182"/>
    <col min="12300" max="12300" width="25.42578125" style="182" customWidth="1"/>
    <col min="12301" max="12540" width="9.140625" style="182"/>
    <col min="12541" max="12541" width="4.5703125" style="182" customWidth="1"/>
    <col min="12542" max="12542" width="87.28515625" style="182" customWidth="1"/>
    <col min="12543" max="12544" width="20.7109375" style="182" customWidth="1"/>
    <col min="12545" max="12545" width="16.7109375" style="182" customWidth="1"/>
    <col min="12546" max="12546" width="3.85546875" style="182" customWidth="1"/>
    <col min="12547" max="12553" width="9.140625" style="182"/>
    <col min="12554" max="12554" width="19.28515625" style="182" customWidth="1"/>
    <col min="12555" max="12555" width="9.140625" style="182"/>
    <col min="12556" max="12556" width="25.42578125" style="182" customWidth="1"/>
    <col min="12557" max="12796" width="9.140625" style="182"/>
    <col min="12797" max="12797" width="4.5703125" style="182" customWidth="1"/>
    <col min="12798" max="12798" width="87.28515625" style="182" customWidth="1"/>
    <col min="12799" max="12800" width="20.7109375" style="182" customWidth="1"/>
    <col min="12801" max="12801" width="16.7109375" style="182" customWidth="1"/>
    <col min="12802" max="12802" width="3.85546875" style="182" customWidth="1"/>
    <col min="12803" max="12809" width="9.140625" style="182"/>
    <col min="12810" max="12810" width="19.28515625" style="182" customWidth="1"/>
    <col min="12811" max="12811" width="9.140625" style="182"/>
    <col min="12812" max="12812" width="25.42578125" style="182" customWidth="1"/>
    <col min="12813" max="13052" width="9.140625" style="182"/>
    <col min="13053" max="13053" width="4.5703125" style="182" customWidth="1"/>
    <col min="13054" max="13054" width="87.28515625" style="182" customWidth="1"/>
    <col min="13055" max="13056" width="20.7109375" style="182" customWidth="1"/>
    <col min="13057" max="13057" width="16.7109375" style="182" customWidth="1"/>
    <col min="13058" max="13058" width="3.85546875" style="182" customWidth="1"/>
    <col min="13059" max="13065" width="9.140625" style="182"/>
    <col min="13066" max="13066" width="19.28515625" style="182" customWidth="1"/>
    <col min="13067" max="13067" width="9.140625" style="182"/>
    <col min="13068" max="13068" width="25.42578125" style="182" customWidth="1"/>
    <col min="13069" max="13308" width="9.140625" style="182"/>
    <col min="13309" max="13309" width="4.5703125" style="182" customWidth="1"/>
    <col min="13310" max="13310" width="87.28515625" style="182" customWidth="1"/>
    <col min="13311" max="13312" width="20.7109375" style="182" customWidth="1"/>
    <col min="13313" max="13313" width="16.7109375" style="182" customWidth="1"/>
    <col min="13314" max="13314" width="3.85546875" style="182" customWidth="1"/>
    <col min="13315" max="13321" width="9.140625" style="182"/>
    <col min="13322" max="13322" width="19.28515625" style="182" customWidth="1"/>
    <col min="13323" max="13323" width="9.140625" style="182"/>
    <col min="13324" max="13324" width="25.42578125" style="182" customWidth="1"/>
    <col min="13325" max="13564" width="9.140625" style="182"/>
    <col min="13565" max="13565" width="4.5703125" style="182" customWidth="1"/>
    <col min="13566" max="13566" width="87.28515625" style="182" customWidth="1"/>
    <col min="13567" max="13568" width="20.7109375" style="182" customWidth="1"/>
    <col min="13569" max="13569" width="16.7109375" style="182" customWidth="1"/>
    <col min="13570" max="13570" width="3.85546875" style="182" customWidth="1"/>
    <col min="13571" max="13577" width="9.140625" style="182"/>
    <col min="13578" max="13578" width="19.28515625" style="182" customWidth="1"/>
    <col min="13579" max="13579" width="9.140625" style="182"/>
    <col min="13580" max="13580" width="25.42578125" style="182" customWidth="1"/>
    <col min="13581" max="13820" width="9.140625" style="182"/>
    <col min="13821" max="13821" width="4.5703125" style="182" customWidth="1"/>
    <col min="13822" max="13822" width="87.28515625" style="182" customWidth="1"/>
    <col min="13823" max="13824" width="20.7109375" style="182" customWidth="1"/>
    <col min="13825" max="13825" width="16.7109375" style="182" customWidth="1"/>
    <col min="13826" max="13826" width="3.85546875" style="182" customWidth="1"/>
    <col min="13827" max="13833" width="9.140625" style="182"/>
    <col min="13834" max="13834" width="19.28515625" style="182" customWidth="1"/>
    <col min="13835" max="13835" width="9.140625" style="182"/>
    <col min="13836" max="13836" width="25.42578125" style="182" customWidth="1"/>
    <col min="13837" max="14076" width="9.140625" style="182"/>
    <col min="14077" max="14077" width="4.5703125" style="182" customWidth="1"/>
    <col min="14078" max="14078" width="87.28515625" style="182" customWidth="1"/>
    <col min="14079" max="14080" width="20.7109375" style="182" customWidth="1"/>
    <col min="14081" max="14081" width="16.7109375" style="182" customWidth="1"/>
    <col min="14082" max="14082" width="3.85546875" style="182" customWidth="1"/>
    <col min="14083" max="14089" width="9.140625" style="182"/>
    <col min="14090" max="14090" width="19.28515625" style="182" customWidth="1"/>
    <col min="14091" max="14091" width="9.140625" style="182"/>
    <col min="14092" max="14092" width="25.42578125" style="182" customWidth="1"/>
    <col min="14093" max="14332" width="9.140625" style="182"/>
    <col min="14333" max="14333" width="4.5703125" style="182" customWidth="1"/>
    <col min="14334" max="14334" width="87.28515625" style="182" customWidth="1"/>
    <col min="14335" max="14336" width="20.7109375" style="182" customWidth="1"/>
    <col min="14337" max="14337" width="16.7109375" style="182" customWidth="1"/>
    <col min="14338" max="14338" width="3.85546875" style="182" customWidth="1"/>
    <col min="14339" max="14345" width="9.140625" style="182"/>
    <col min="14346" max="14346" width="19.28515625" style="182" customWidth="1"/>
    <col min="14347" max="14347" width="9.140625" style="182"/>
    <col min="14348" max="14348" width="25.42578125" style="182" customWidth="1"/>
    <col min="14349" max="14588" width="9.140625" style="182"/>
    <col min="14589" max="14589" width="4.5703125" style="182" customWidth="1"/>
    <col min="14590" max="14590" width="87.28515625" style="182" customWidth="1"/>
    <col min="14591" max="14592" width="20.7109375" style="182" customWidth="1"/>
    <col min="14593" max="14593" width="16.7109375" style="182" customWidth="1"/>
    <col min="14594" max="14594" width="3.85546875" style="182" customWidth="1"/>
    <col min="14595" max="14601" width="9.140625" style="182"/>
    <col min="14602" max="14602" width="19.28515625" style="182" customWidth="1"/>
    <col min="14603" max="14603" width="9.140625" style="182"/>
    <col min="14604" max="14604" width="25.42578125" style="182" customWidth="1"/>
    <col min="14605" max="14844" width="9.140625" style="182"/>
    <col min="14845" max="14845" width="4.5703125" style="182" customWidth="1"/>
    <col min="14846" max="14846" width="87.28515625" style="182" customWidth="1"/>
    <col min="14847" max="14848" width="20.7109375" style="182" customWidth="1"/>
    <col min="14849" max="14849" width="16.7109375" style="182" customWidth="1"/>
    <col min="14850" max="14850" width="3.85546875" style="182" customWidth="1"/>
    <col min="14851" max="14857" width="9.140625" style="182"/>
    <col min="14858" max="14858" width="19.28515625" style="182" customWidth="1"/>
    <col min="14859" max="14859" width="9.140625" style="182"/>
    <col min="14860" max="14860" width="25.42578125" style="182" customWidth="1"/>
    <col min="14861" max="15100" width="9.140625" style="182"/>
    <col min="15101" max="15101" width="4.5703125" style="182" customWidth="1"/>
    <col min="15102" max="15102" width="87.28515625" style="182" customWidth="1"/>
    <col min="15103" max="15104" width="20.7109375" style="182" customWidth="1"/>
    <col min="15105" max="15105" width="16.7109375" style="182" customWidth="1"/>
    <col min="15106" max="15106" width="3.85546875" style="182" customWidth="1"/>
    <col min="15107" max="15113" width="9.140625" style="182"/>
    <col min="15114" max="15114" width="19.28515625" style="182" customWidth="1"/>
    <col min="15115" max="15115" width="9.140625" style="182"/>
    <col min="15116" max="15116" width="25.42578125" style="182" customWidth="1"/>
    <col min="15117" max="15356" width="9.140625" style="182"/>
    <col min="15357" max="15357" width="4.5703125" style="182" customWidth="1"/>
    <col min="15358" max="15358" width="87.28515625" style="182" customWidth="1"/>
    <col min="15359" max="15360" width="20.7109375" style="182" customWidth="1"/>
    <col min="15361" max="15361" width="16.7109375" style="182" customWidth="1"/>
    <col min="15362" max="15362" width="3.85546875" style="182" customWidth="1"/>
    <col min="15363" max="15369" width="9.140625" style="182"/>
    <col min="15370" max="15370" width="19.28515625" style="182" customWidth="1"/>
    <col min="15371" max="15371" width="9.140625" style="182"/>
    <col min="15372" max="15372" width="25.42578125" style="182" customWidth="1"/>
    <col min="15373" max="15612" width="9.140625" style="182"/>
    <col min="15613" max="15613" width="4.5703125" style="182" customWidth="1"/>
    <col min="15614" max="15614" width="87.28515625" style="182" customWidth="1"/>
    <col min="15615" max="15616" width="20.7109375" style="182" customWidth="1"/>
    <col min="15617" max="15617" width="16.7109375" style="182" customWidth="1"/>
    <col min="15618" max="15618" width="3.85546875" style="182" customWidth="1"/>
    <col min="15619" max="15625" width="9.140625" style="182"/>
    <col min="15626" max="15626" width="19.28515625" style="182" customWidth="1"/>
    <col min="15627" max="15627" width="9.140625" style="182"/>
    <col min="15628" max="15628" width="25.42578125" style="182" customWidth="1"/>
    <col min="15629" max="15868" width="9.140625" style="182"/>
    <col min="15869" max="15869" width="4.5703125" style="182" customWidth="1"/>
    <col min="15870" max="15870" width="87.28515625" style="182" customWidth="1"/>
    <col min="15871" max="15872" width="20.7109375" style="182" customWidth="1"/>
    <col min="15873" max="15873" width="16.7109375" style="182" customWidth="1"/>
    <col min="15874" max="15874" width="3.85546875" style="182" customWidth="1"/>
    <col min="15875" max="15881" width="9.140625" style="182"/>
    <col min="15882" max="15882" width="19.28515625" style="182" customWidth="1"/>
    <col min="15883" max="15883" width="9.140625" style="182"/>
    <col min="15884" max="15884" width="25.42578125" style="182" customWidth="1"/>
    <col min="15885" max="16124" width="9.140625" style="182"/>
    <col min="16125" max="16125" width="4.5703125" style="182" customWidth="1"/>
    <col min="16126" max="16126" width="87.28515625" style="182" customWidth="1"/>
    <col min="16127" max="16128" width="20.7109375" style="182" customWidth="1"/>
    <col min="16129" max="16129" width="16.7109375" style="182" customWidth="1"/>
    <col min="16130" max="16130" width="3.85546875" style="182" customWidth="1"/>
    <col min="16131" max="16137" width="9.140625" style="182"/>
    <col min="16138" max="16138" width="19.28515625" style="182" customWidth="1"/>
    <col min="16139" max="16139" width="9.140625" style="182"/>
    <col min="16140" max="16140" width="25.42578125" style="182" customWidth="1"/>
    <col min="16141" max="16384" width="9.140625" style="182"/>
  </cols>
  <sheetData>
    <row r="1" spans="1:12" ht="15.75">
      <c r="A1" s="179" t="s">
        <v>498</v>
      </c>
      <c r="B1" s="540"/>
    </row>
    <row r="2" spans="1:12" ht="17.25" customHeight="1">
      <c r="A2" s="1759" t="s">
        <v>4</v>
      </c>
      <c r="B2" s="1759"/>
      <c r="C2" s="1759"/>
      <c r="D2" s="1759"/>
      <c r="E2" s="1759"/>
      <c r="F2" s="1759"/>
    </row>
    <row r="3" spans="1:12" ht="17.25" customHeight="1">
      <c r="A3" s="1759" t="s">
        <v>619</v>
      </c>
      <c r="B3" s="1759"/>
      <c r="C3" s="1759"/>
      <c r="D3" s="1759"/>
      <c r="E3" s="1759"/>
      <c r="F3" s="1759"/>
    </row>
    <row r="4" spans="1:12" ht="17.25" customHeight="1">
      <c r="B4" s="187"/>
      <c r="C4" s="187"/>
      <c r="D4" s="181"/>
      <c r="E4" s="181"/>
      <c r="F4" s="181"/>
    </row>
    <row r="5" spans="1:12" ht="20.25" customHeight="1">
      <c r="B5" s="187"/>
      <c r="C5" s="187"/>
      <c r="D5" s="188"/>
      <c r="E5" s="1068"/>
      <c r="F5" s="541" t="s">
        <v>620</v>
      </c>
    </row>
    <row r="6" spans="1:12" ht="17.25" customHeight="1">
      <c r="A6" s="542"/>
      <c r="B6" s="543"/>
      <c r="C6" s="1763" t="s">
        <v>756</v>
      </c>
      <c r="D6" s="1760" t="s">
        <v>229</v>
      </c>
      <c r="E6" s="1075"/>
      <c r="F6" s="544"/>
    </row>
    <row r="7" spans="1:12" ht="12.75" customHeight="1">
      <c r="A7" s="213" t="s">
        <v>621</v>
      </c>
      <c r="B7" s="545" t="s">
        <v>3</v>
      </c>
      <c r="C7" s="1764"/>
      <c r="D7" s="1761"/>
      <c r="E7" s="1069"/>
      <c r="F7" s="546" t="s">
        <v>230</v>
      </c>
    </row>
    <row r="8" spans="1:12" ht="26.25" customHeight="1">
      <c r="A8" s="547"/>
      <c r="B8" s="548"/>
      <c r="C8" s="1765"/>
      <c r="D8" s="1762"/>
      <c r="E8" s="1069"/>
      <c r="F8" s="1085" t="s">
        <v>531</v>
      </c>
      <c r="G8" s="203"/>
    </row>
    <row r="9" spans="1:12" s="207" customFormat="1" ht="9.75" customHeight="1">
      <c r="A9" s="205" t="s">
        <v>439</v>
      </c>
      <c r="B9" s="205">
        <v>2</v>
      </c>
      <c r="C9" s="1149">
        <v>3</v>
      </c>
      <c r="D9" s="1070">
        <v>4</v>
      </c>
      <c r="E9" s="206"/>
      <c r="F9" s="206">
        <v>5</v>
      </c>
    </row>
    <row r="10" spans="1:12" ht="30" customHeight="1">
      <c r="A10" s="549" t="s">
        <v>622</v>
      </c>
      <c r="B10" s="550" t="s">
        <v>623</v>
      </c>
      <c r="C10" s="1071">
        <v>404484028000</v>
      </c>
      <c r="D10" s="1071">
        <v>278083530187.65942</v>
      </c>
      <c r="E10" s="1233"/>
      <c r="F10" s="1234">
        <v>0.68750188125514666</v>
      </c>
      <c r="L10" s="630"/>
    </row>
    <row r="11" spans="1:12" ht="12.75" customHeight="1">
      <c r="A11" s="551"/>
      <c r="B11" s="552" t="s">
        <v>624</v>
      </c>
      <c r="C11" s="1150"/>
      <c r="D11" s="1072"/>
      <c r="E11" s="1235"/>
      <c r="F11" s="1236"/>
      <c r="L11" s="630"/>
    </row>
    <row r="12" spans="1:12" s="203" customFormat="1" ht="24" customHeight="1">
      <c r="A12" s="553"/>
      <c r="B12" s="554" t="s">
        <v>625</v>
      </c>
      <c r="C12" s="1150">
        <v>369140013000</v>
      </c>
      <c r="D12" s="1072">
        <v>240486471382.52997</v>
      </c>
      <c r="E12" s="1235"/>
      <c r="F12" s="1236">
        <v>0.65147765864799378</v>
      </c>
      <c r="G12" s="1119"/>
      <c r="J12" s="799"/>
      <c r="L12" s="631"/>
    </row>
    <row r="13" spans="1:12" s="203" customFormat="1" ht="12.75" customHeight="1">
      <c r="A13" s="553"/>
      <c r="B13" s="552" t="s">
        <v>626</v>
      </c>
      <c r="C13" s="1151"/>
      <c r="D13" s="1072"/>
      <c r="E13" s="1235"/>
      <c r="F13" s="1236"/>
      <c r="L13" s="631"/>
    </row>
    <row r="14" spans="1:12" ht="16.5" customHeight="1">
      <c r="A14" s="551"/>
      <c r="B14" s="214" t="s">
        <v>627</v>
      </c>
      <c r="C14" s="1073">
        <v>254912000000</v>
      </c>
      <c r="D14" s="1073">
        <v>163545652183.47</v>
      </c>
      <c r="E14" s="1237"/>
      <c r="F14" s="1238">
        <v>0.6415769056908659</v>
      </c>
      <c r="K14" s="630"/>
      <c r="L14" s="630"/>
    </row>
    <row r="15" spans="1:12" ht="17.100000000000001" customHeight="1">
      <c r="A15" s="551"/>
      <c r="B15" s="555" t="s">
        <v>628</v>
      </c>
      <c r="C15" s="1073">
        <v>71052000000</v>
      </c>
      <c r="D15" s="1073">
        <v>40887680249.169991</v>
      </c>
      <c r="E15" s="1237"/>
      <c r="F15" s="1238">
        <v>0.57546135575592505</v>
      </c>
      <c r="J15" s="809"/>
      <c r="K15" s="809"/>
      <c r="L15" s="630"/>
    </row>
    <row r="16" spans="1:12" ht="16.5" customHeight="1">
      <c r="A16" s="551"/>
      <c r="B16" s="214" t="s">
        <v>629</v>
      </c>
      <c r="C16" s="1073">
        <v>37100000000</v>
      </c>
      <c r="D16" s="1073">
        <v>31019037869.719994</v>
      </c>
      <c r="E16" s="1237"/>
      <c r="F16" s="1238">
        <v>0.83609266495202139</v>
      </c>
      <c r="L16" s="718"/>
    </row>
    <row r="17" spans="1:12" ht="16.5" customHeight="1">
      <c r="A17" s="551"/>
      <c r="B17" s="556" t="s">
        <v>630</v>
      </c>
      <c r="C17" s="1073">
        <v>69300000000</v>
      </c>
      <c r="D17" s="1073">
        <v>39651530237.07</v>
      </c>
      <c r="E17" s="1237"/>
      <c r="F17" s="1238">
        <v>0.5721721534930736</v>
      </c>
      <c r="G17" s="1145"/>
      <c r="L17" s="719"/>
    </row>
    <row r="18" spans="1:12" ht="16.5" customHeight="1">
      <c r="A18" s="551"/>
      <c r="B18" s="556" t="s">
        <v>631</v>
      </c>
      <c r="C18" s="1073">
        <v>4870000000</v>
      </c>
      <c r="D18" s="1073">
        <v>3003106956.98</v>
      </c>
      <c r="E18" s="1237"/>
      <c r="F18" s="1238">
        <v>0.61665440595071874</v>
      </c>
      <c r="L18" s="719"/>
    </row>
    <row r="19" spans="1:12" s="203" customFormat="1" ht="16.5" customHeight="1">
      <c r="A19" s="553"/>
      <c r="B19" s="554" t="s">
        <v>632</v>
      </c>
      <c r="C19" s="1072">
        <v>32752862000</v>
      </c>
      <c r="D19" s="1072">
        <v>36790022800.139458</v>
      </c>
      <c r="E19" s="1239"/>
      <c r="F19" s="1236">
        <v>1.1232613137789136</v>
      </c>
    </row>
    <row r="20" spans="1:12" ht="17.100000000000001" customHeight="1">
      <c r="A20" s="551"/>
      <c r="B20" s="556" t="s">
        <v>633</v>
      </c>
      <c r="C20" s="1073">
        <v>4428000000</v>
      </c>
      <c r="D20" s="1073">
        <v>3254656791.9099998</v>
      </c>
      <c r="E20" s="1237"/>
      <c r="F20" s="1238">
        <v>0.73501734234643179</v>
      </c>
      <c r="L20" s="720"/>
    </row>
    <row r="21" spans="1:12" ht="24" customHeight="1">
      <c r="A21" s="551"/>
      <c r="B21" s="554" t="s">
        <v>634</v>
      </c>
      <c r="C21" s="1150">
        <v>2591153000</v>
      </c>
      <c r="D21" s="1072">
        <v>807036004.99000001</v>
      </c>
      <c r="E21" s="1235"/>
      <c r="F21" s="1236">
        <v>0.31145826008344546</v>
      </c>
      <c r="L21" s="720"/>
    </row>
    <row r="22" spans="1:12" ht="17.100000000000001" customHeight="1">
      <c r="A22" s="557" t="s">
        <v>4</v>
      </c>
      <c r="B22" s="556" t="s">
        <v>635</v>
      </c>
      <c r="C22" s="1240">
        <v>245405000</v>
      </c>
      <c r="D22" s="1073">
        <v>109591308.42999999</v>
      </c>
      <c r="E22" s="1237"/>
      <c r="F22" s="1238">
        <v>0.44657325005602977</v>
      </c>
      <c r="G22" s="210"/>
    </row>
    <row r="23" spans="1:12" ht="17.100000000000001" customHeight="1">
      <c r="A23" s="213"/>
      <c r="B23" s="556" t="s">
        <v>636</v>
      </c>
      <c r="C23" s="1240">
        <v>2345748000</v>
      </c>
      <c r="D23" s="1241">
        <v>697444696.56000006</v>
      </c>
      <c r="E23" s="1242"/>
      <c r="F23" s="1238">
        <v>0.29732294200400045</v>
      </c>
      <c r="G23" s="210"/>
      <c r="I23" s="720"/>
    </row>
    <row r="24" spans="1:12" ht="24" customHeight="1">
      <c r="A24" s="557" t="s">
        <v>637</v>
      </c>
      <c r="B24" s="558" t="s">
        <v>638</v>
      </c>
      <c r="C24" s="1072">
        <v>486784028000</v>
      </c>
      <c r="D24" s="1072">
        <v>242829947783.03992</v>
      </c>
      <c r="E24" s="1235"/>
      <c r="F24" s="1236">
        <v>0.49884534786552182</v>
      </c>
      <c r="G24" s="210"/>
      <c r="J24" s="182">
        <v>0</v>
      </c>
    </row>
    <row r="25" spans="1:12" ht="12.75" customHeight="1">
      <c r="A25" s="551"/>
      <c r="B25" s="552" t="s">
        <v>626</v>
      </c>
      <c r="C25" s="1152"/>
      <c r="D25" s="1072"/>
      <c r="E25" s="1235"/>
      <c r="F25" s="1236"/>
      <c r="G25" s="210"/>
    </row>
    <row r="26" spans="1:12" ht="17.100000000000001" customHeight="1">
      <c r="A26" s="551"/>
      <c r="B26" s="214" t="s">
        <v>639</v>
      </c>
      <c r="C26" s="1073">
        <v>28000000000</v>
      </c>
      <c r="D26" s="1073">
        <v>15560118656.51</v>
      </c>
      <c r="E26" s="1237"/>
      <c r="F26" s="1238">
        <v>0.55571852344678574</v>
      </c>
      <c r="G26" s="210"/>
    </row>
    <row r="27" spans="1:12" ht="17.100000000000001" customHeight="1">
      <c r="A27" s="551"/>
      <c r="B27" s="214" t="s">
        <v>640</v>
      </c>
      <c r="C27" s="1073">
        <v>26220043000</v>
      </c>
      <c r="D27" s="1073">
        <v>16793406622.330002</v>
      </c>
      <c r="E27" s="1237"/>
      <c r="F27" s="1238">
        <v>0.64047975139972124</v>
      </c>
      <c r="G27" s="210"/>
    </row>
    <row r="28" spans="1:12" ht="17.100000000000001" customHeight="1">
      <c r="A28" s="551"/>
      <c r="B28" s="559" t="s">
        <v>641</v>
      </c>
      <c r="C28" s="1073">
        <v>18569122000</v>
      </c>
      <c r="D28" s="1073">
        <v>10606739544.33</v>
      </c>
      <c r="E28" s="1237"/>
      <c r="F28" s="1238">
        <v>0.57120307273171023</v>
      </c>
      <c r="G28" s="210"/>
    </row>
    <row r="29" spans="1:12" ht="17.100000000000001" customHeight="1">
      <c r="A29" s="551"/>
      <c r="B29" s="560" t="s">
        <v>642</v>
      </c>
      <c r="C29" s="1153">
        <v>59490124000</v>
      </c>
      <c r="D29" s="1073">
        <v>13469047689.76</v>
      </c>
      <c r="E29" s="1237"/>
      <c r="F29" s="1238">
        <v>0.22640812935202489</v>
      </c>
      <c r="G29" s="210"/>
    </row>
    <row r="30" spans="1:12" ht="17.100000000000001" customHeight="1">
      <c r="A30" s="561"/>
      <c r="B30" s="562" t="s">
        <v>643</v>
      </c>
      <c r="C30" s="1074">
        <v>70128232000</v>
      </c>
      <c r="D30" s="1074">
        <v>46267931097.519997</v>
      </c>
      <c r="E30" s="1243"/>
      <c r="F30" s="1244">
        <v>0.65976183596814475</v>
      </c>
    </row>
    <row r="31" spans="1:12">
      <c r="C31" s="800"/>
      <c r="D31" s="800"/>
      <c r="E31" s="800"/>
    </row>
    <row r="32" spans="1:12" ht="15">
      <c r="A32" s="1067"/>
    </row>
    <row r="33" spans="1:7" ht="15">
      <c r="B33" s="969"/>
    </row>
    <row r="34" spans="1:7" ht="15">
      <c r="A34" s="43"/>
      <c r="B34" s="939"/>
      <c r="C34" s="43"/>
      <c r="D34" s="43"/>
      <c r="E34" s="43"/>
      <c r="F34" s="43"/>
      <c r="G34" s="563"/>
    </row>
    <row r="35" spans="1:7">
      <c r="A35" s="43"/>
      <c r="B35" s="43"/>
      <c r="C35" s="43"/>
      <c r="D35" s="43"/>
      <c r="E35" s="43"/>
      <c r="F35" s="43"/>
      <c r="G35" s="563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J31" sqref="J31"/>
    </sheetView>
  </sheetViews>
  <sheetFormatPr defaultColWidth="11.42578125" defaultRowHeight="15"/>
  <cols>
    <col min="1" max="1" width="17.5703125" style="254" customWidth="1"/>
    <col min="2" max="2" width="70.42578125" style="254" customWidth="1"/>
    <col min="3" max="3" width="16.28515625" style="254" customWidth="1"/>
    <col min="4" max="4" width="35.28515625" style="254" customWidth="1"/>
    <col min="5" max="5" width="16.5703125" style="254" customWidth="1"/>
    <col min="6" max="253" width="12.5703125" style="254" customWidth="1"/>
    <col min="254" max="256" width="11.42578125" style="254"/>
    <col min="257" max="257" width="17.5703125" style="254" customWidth="1"/>
    <col min="258" max="258" width="70.42578125" style="254" customWidth="1"/>
    <col min="259" max="259" width="16.28515625" style="254" customWidth="1"/>
    <col min="260" max="260" width="35.28515625" style="254" customWidth="1"/>
    <col min="261" max="261" width="16.5703125" style="254" customWidth="1"/>
    <col min="262" max="509" width="12.5703125" style="254" customWidth="1"/>
    <col min="510" max="512" width="11.42578125" style="254"/>
    <col min="513" max="513" width="17.5703125" style="254" customWidth="1"/>
    <col min="514" max="514" width="70.42578125" style="254" customWidth="1"/>
    <col min="515" max="515" width="16.28515625" style="254" customWidth="1"/>
    <col min="516" max="516" width="35.28515625" style="254" customWidth="1"/>
    <col min="517" max="517" width="16.5703125" style="254" customWidth="1"/>
    <col min="518" max="765" width="12.5703125" style="254" customWidth="1"/>
    <col min="766" max="768" width="11.42578125" style="254"/>
    <col min="769" max="769" width="17.5703125" style="254" customWidth="1"/>
    <col min="770" max="770" width="70.42578125" style="254" customWidth="1"/>
    <col min="771" max="771" width="16.28515625" style="254" customWidth="1"/>
    <col min="772" max="772" width="35.28515625" style="254" customWidth="1"/>
    <col min="773" max="773" width="16.5703125" style="254" customWidth="1"/>
    <col min="774" max="1021" width="12.5703125" style="254" customWidth="1"/>
    <col min="1022" max="1024" width="11.42578125" style="254"/>
    <col min="1025" max="1025" width="17.5703125" style="254" customWidth="1"/>
    <col min="1026" max="1026" width="70.42578125" style="254" customWidth="1"/>
    <col min="1027" max="1027" width="16.28515625" style="254" customWidth="1"/>
    <col min="1028" max="1028" width="35.28515625" style="254" customWidth="1"/>
    <col min="1029" max="1029" width="16.5703125" style="254" customWidth="1"/>
    <col min="1030" max="1277" width="12.5703125" style="254" customWidth="1"/>
    <col min="1278" max="1280" width="11.42578125" style="254"/>
    <col min="1281" max="1281" width="17.5703125" style="254" customWidth="1"/>
    <col min="1282" max="1282" width="70.42578125" style="254" customWidth="1"/>
    <col min="1283" max="1283" width="16.28515625" style="254" customWidth="1"/>
    <col min="1284" max="1284" width="35.28515625" style="254" customWidth="1"/>
    <col min="1285" max="1285" width="16.5703125" style="254" customWidth="1"/>
    <col min="1286" max="1533" width="12.5703125" style="254" customWidth="1"/>
    <col min="1534" max="1536" width="11.42578125" style="254"/>
    <col min="1537" max="1537" width="17.5703125" style="254" customWidth="1"/>
    <col min="1538" max="1538" width="70.42578125" style="254" customWidth="1"/>
    <col min="1539" max="1539" width="16.28515625" style="254" customWidth="1"/>
    <col min="1540" max="1540" width="35.28515625" style="254" customWidth="1"/>
    <col min="1541" max="1541" width="16.5703125" style="254" customWidth="1"/>
    <col min="1542" max="1789" width="12.5703125" style="254" customWidth="1"/>
    <col min="1790" max="1792" width="11.42578125" style="254"/>
    <col min="1793" max="1793" width="17.5703125" style="254" customWidth="1"/>
    <col min="1794" max="1794" width="70.42578125" style="254" customWidth="1"/>
    <col min="1795" max="1795" width="16.28515625" style="254" customWidth="1"/>
    <col min="1796" max="1796" width="35.28515625" style="254" customWidth="1"/>
    <col min="1797" max="1797" width="16.5703125" style="254" customWidth="1"/>
    <col min="1798" max="2045" width="12.5703125" style="254" customWidth="1"/>
    <col min="2046" max="2048" width="11.42578125" style="254"/>
    <col min="2049" max="2049" width="17.5703125" style="254" customWidth="1"/>
    <col min="2050" max="2050" width="70.42578125" style="254" customWidth="1"/>
    <col min="2051" max="2051" width="16.28515625" style="254" customWidth="1"/>
    <col min="2052" max="2052" width="35.28515625" style="254" customWidth="1"/>
    <col min="2053" max="2053" width="16.5703125" style="254" customWidth="1"/>
    <col min="2054" max="2301" width="12.5703125" style="254" customWidth="1"/>
    <col min="2302" max="2304" width="11.42578125" style="254"/>
    <col min="2305" max="2305" width="17.5703125" style="254" customWidth="1"/>
    <col min="2306" max="2306" width="70.42578125" style="254" customWidth="1"/>
    <col min="2307" max="2307" width="16.28515625" style="254" customWidth="1"/>
    <col min="2308" max="2308" width="35.28515625" style="254" customWidth="1"/>
    <col min="2309" max="2309" width="16.5703125" style="254" customWidth="1"/>
    <col min="2310" max="2557" width="12.5703125" style="254" customWidth="1"/>
    <col min="2558" max="2560" width="11.42578125" style="254"/>
    <col min="2561" max="2561" width="17.5703125" style="254" customWidth="1"/>
    <col min="2562" max="2562" width="70.42578125" style="254" customWidth="1"/>
    <col min="2563" max="2563" width="16.28515625" style="254" customWidth="1"/>
    <col min="2564" max="2564" width="35.28515625" style="254" customWidth="1"/>
    <col min="2565" max="2565" width="16.5703125" style="254" customWidth="1"/>
    <col min="2566" max="2813" width="12.5703125" style="254" customWidth="1"/>
    <col min="2814" max="2816" width="11.42578125" style="254"/>
    <col min="2817" max="2817" width="17.5703125" style="254" customWidth="1"/>
    <col min="2818" max="2818" width="70.42578125" style="254" customWidth="1"/>
    <col min="2819" max="2819" width="16.28515625" style="254" customWidth="1"/>
    <col min="2820" max="2820" width="35.28515625" style="254" customWidth="1"/>
    <col min="2821" max="2821" width="16.5703125" style="254" customWidth="1"/>
    <col min="2822" max="3069" width="12.5703125" style="254" customWidth="1"/>
    <col min="3070" max="3072" width="11.42578125" style="254"/>
    <col min="3073" max="3073" width="17.5703125" style="254" customWidth="1"/>
    <col min="3074" max="3074" width="70.42578125" style="254" customWidth="1"/>
    <col min="3075" max="3075" width="16.28515625" style="254" customWidth="1"/>
    <col min="3076" max="3076" width="35.28515625" style="254" customWidth="1"/>
    <col min="3077" max="3077" width="16.5703125" style="254" customWidth="1"/>
    <col min="3078" max="3325" width="12.5703125" style="254" customWidth="1"/>
    <col min="3326" max="3328" width="11.42578125" style="254"/>
    <col min="3329" max="3329" width="17.5703125" style="254" customWidth="1"/>
    <col min="3330" max="3330" width="70.42578125" style="254" customWidth="1"/>
    <col min="3331" max="3331" width="16.28515625" style="254" customWidth="1"/>
    <col min="3332" max="3332" width="35.28515625" style="254" customWidth="1"/>
    <col min="3333" max="3333" width="16.5703125" style="254" customWidth="1"/>
    <col min="3334" max="3581" width="12.5703125" style="254" customWidth="1"/>
    <col min="3582" max="3584" width="11.42578125" style="254"/>
    <col min="3585" max="3585" width="17.5703125" style="254" customWidth="1"/>
    <col min="3586" max="3586" width="70.42578125" style="254" customWidth="1"/>
    <col min="3587" max="3587" width="16.28515625" style="254" customWidth="1"/>
    <col min="3588" max="3588" width="35.28515625" style="254" customWidth="1"/>
    <col min="3589" max="3589" width="16.5703125" style="254" customWidth="1"/>
    <col min="3590" max="3837" width="12.5703125" style="254" customWidth="1"/>
    <col min="3838" max="3840" width="11.42578125" style="254"/>
    <col min="3841" max="3841" width="17.5703125" style="254" customWidth="1"/>
    <col min="3842" max="3842" width="70.42578125" style="254" customWidth="1"/>
    <col min="3843" max="3843" width="16.28515625" style="254" customWidth="1"/>
    <col min="3844" max="3844" width="35.28515625" style="254" customWidth="1"/>
    <col min="3845" max="3845" width="16.5703125" style="254" customWidth="1"/>
    <col min="3846" max="4093" width="12.5703125" style="254" customWidth="1"/>
    <col min="4094" max="4096" width="11.42578125" style="254"/>
    <col min="4097" max="4097" width="17.5703125" style="254" customWidth="1"/>
    <col min="4098" max="4098" width="70.42578125" style="254" customWidth="1"/>
    <col min="4099" max="4099" width="16.28515625" style="254" customWidth="1"/>
    <col min="4100" max="4100" width="35.28515625" style="254" customWidth="1"/>
    <col min="4101" max="4101" width="16.5703125" style="254" customWidth="1"/>
    <col min="4102" max="4349" width="12.5703125" style="254" customWidth="1"/>
    <col min="4350" max="4352" width="11.42578125" style="254"/>
    <col min="4353" max="4353" width="17.5703125" style="254" customWidth="1"/>
    <col min="4354" max="4354" width="70.42578125" style="254" customWidth="1"/>
    <col min="4355" max="4355" width="16.28515625" style="254" customWidth="1"/>
    <col min="4356" max="4356" width="35.28515625" style="254" customWidth="1"/>
    <col min="4357" max="4357" width="16.5703125" style="254" customWidth="1"/>
    <col min="4358" max="4605" width="12.5703125" style="254" customWidth="1"/>
    <col min="4606" max="4608" width="11.42578125" style="254"/>
    <col min="4609" max="4609" width="17.5703125" style="254" customWidth="1"/>
    <col min="4610" max="4610" width="70.42578125" style="254" customWidth="1"/>
    <col min="4611" max="4611" width="16.28515625" style="254" customWidth="1"/>
    <col min="4612" max="4612" width="35.28515625" style="254" customWidth="1"/>
    <col min="4613" max="4613" width="16.5703125" style="254" customWidth="1"/>
    <col min="4614" max="4861" width="12.5703125" style="254" customWidth="1"/>
    <col min="4862" max="4864" width="11.42578125" style="254"/>
    <col min="4865" max="4865" width="17.5703125" style="254" customWidth="1"/>
    <col min="4866" max="4866" width="70.42578125" style="254" customWidth="1"/>
    <col min="4867" max="4867" width="16.28515625" style="254" customWidth="1"/>
    <col min="4868" max="4868" width="35.28515625" style="254" customWidth="1"/>
    <col min="4869" max="4869" width="16.5703125" style="254" customWidth="1"/>
    <col min="4870" max="5117" width="12.5703125" style="254" customWidth="1"/>
    <col min="5118" max="5120" width="11.42578125" style="254"/>
    <col min="5121" max="5121" width="17.5703125" style="254" customWidth="1"/>
    <col min="5122" max="5122" width="70.42578125" style="254" customWidth="1"/>
    <col min="5123" max="5123" width="16.28515625" style="254" customWidth="1"/>
    <col min="5124" max="5124" width="35.28515625" style="254" customWidth="1"/>
    <col min="5125" max="5125" width="16.5703125" style="254" customWidth="1"/>
    <col min="5126" max="5373" width="12.5703125" style="254" customWidth="1"/>
    <col min="5374" max="5376" width="11.42578125" style="254"/>
    <col min="5377" max="5377" width="17.5703125" style="254" customWidth="1"/>
    <col min="5378" max="5378" width="70.42578125" style="254" customWidth="1"/>
    <col min="5379" max="5379" width="16.28515625" style="254" customWidth="1"/>
    <col min="5380" max="5380" width="35.28515625" style="254" customWidth="1"/>
    <col min="5381" max="5381" width="16.5703125" style="254" customWidth="1"/>
    <col min="5382" max="5629" width="12.5703125" style="254" customWidth="1"/>
    <col min="5630" max="5632" width="11.42578125" style="254"/>
    <col min="5633" max="5633" width="17.5703125" style="254" customWidth="1"/>
    <col min="5634" max="5634" width="70.42578125" style="254" customWidth="1"/>
    <col min="5635" max="5635" width="16.28515625" style="254" customWidth="1"/>
    <col min="5636" max="5636" width="35.28515625" style="254" customWidth="1"/>
    <col min="5637" max="5637" width="16.5703125" style="254" customWidth="1"/>
    <col min="5638" max="5885" width="12.5703125" style="254" customWidth="1"/>
    <col min="5886" max="5888" width="11.42578125" style="254"/>
    <col min="5889" max="5889" width="17.5703125" style="254" customWidth="1"/>
    <col min="5890" max="5890" width="70.42578125" style="254" customWidth="1"/>
    <col min="5891" max="5891" width="16.28515625" style="254" customWidth="1"/>
    <col min="5892" max="5892" width="35.28515625" style="254" customWidth="1"/>
    <col min="5893" max="5893" width="16.5703125" style="254" customWidth="1"/>
    <col min="5894" max="6141" width="12.5703125" style="254" customWidth="1"/>
    <col min="6142" max="6144" width="11.42578125" style="254"/>
    <col min="6145" max="6145" width="17.5703125" style="254" customWidth="1"/>
    <col min="6146" max="6146" width="70.42578125" style="254" customWidth="1"/>
    <col min="6147" max="6147" width="16.28515625" style="254" customWidth="1"/>
    <col min="6148" max="6148" width="35.28515625" style="254" customWidth="1"/>
    <col min="6149" max="6149" width="16.5703125" style="254" customWidth="1"/>
    <col min="6150" max="6397" width="12.5703125" style="254" customWidth="1"/>
    <col min="6398" max="6400" width="11.42578125" style="254"/>
    <col min="6401" max="6401" width="17.5703125" style="254" customWidth="1"/>
    <col min="6402" max="6402" width="70.42578125" style="254" customWidth="1"/>
    <col min="6403" max="6403" width="16.28515625" style="254" customWidth="1"/>
    <col min="6404" max="6404" width="35.28515625" style="254" customWidth="1"/>
    <col min="6405" max="6405" width="16.5703125" style="254" customWidth="1"/>
    <col min="6406" max="6653" width="12.5703125" style="254" customWidth="1"/>
    <col min="6654" max="6656" width="11.42578125" style="254"/>
    <col min="6657" max="6657" width="17.5703125" style="254" customWidth="1"/>
    <col min="6658" max="6658" width="70.42578125" style="254" customWidth="1"/>
    <col min="6659" max="6659" width="16.28515625" style="254" customWidth="1"/>
    <col min="6660" max="6660" width="35.28515625" style="254" customWidth="1"/>
    <col min="6661" max="6661" width="16.5703125" style="254" customWidth="1"/>
    <col min="6662" max="6909" width="12.5703125" style="254" customWidth="1"/>
    <col min="6910" max="6912" width="11.42578125" style="254"/>
    <col min="6913" max="6913" width="17.5703125" style="254" customWidth="1"/>
    <col min="6914" max="6914" width="70.42578125" style="254" customWidth="1"/>
    <col min="6915" max="6915" width="16.28515625" style="254" customWidth="1"/>
    <col min="6916" max="6916" width="35.28515625" style="254" customWidth="1"/>
    <col min="6917" max="6917" width="16.5703125" style="254" customWidth="1"/>
    <col min="6918" max="7165" width="12.5703125" style="254" customWidth="1"/>
    <col min="7166" max="7168" width="11.42578125" style="254"/>
    <col min="7169" max="7169" width="17.5703125" style="254" customWidth="1"/>
    <col min="7170" max="7170" width="70.42578125" style="254" customWidth="1"/>
    <col min="7171" max="7171" width="16.28515625" style="254" customWidth="1"/>
    <col min="7172" max="7172" width="35.28515625" style="254" customWidth="1"/>
    <col min="7173" max="7173" width="16.5703125" style="254" customWidth="1"/>
    <col min="7174" max="7421" width="12.5703125" style="254" customWidth="1"/>
    <col min="7422" max="7424" width="11.42578125" style="254"/>
    <col min="7425" max="7425" width="17.5703125" style="254" customWidth="1"/>
    <col min="7426" max="7426" width="70.42578125" style="254" customWidth="1"/>
    <col min="7427" max="7427" width="16.28515625" style="254" customWidth="1"/>
    <col min="7428" max="7428" width="35.28515625" style="254" customWidth="1"/>
    <col min="7429" max="7429" width="16.5703125" style="254" customWidth="1"/>
    <col min="7430" max="7677" width="12.5703125" style="254" customWidth="1"/>
    <col min="7678" max="7680" width="11.42578125" style="254"/>
    <col min="7681" max="7681" width="17.5703125" style="254" customWidth="1"/>
    <col min="7682" max="7682" width="70.42578125" style="254" customWidth="1"/>
    <col min="7683" max="7683" width="16.28515625" style="254" customWidth="1"/>
    <col min="7684" max="7684" width="35.28515625" style="254" customWidth="1"/>
    <col min="7685" max="7685" width="16.5703125" style="254" customWidth="1"/>
    <col min="7686" max="7933" width="12.5703125" style="254" customWidth="1"/>
    <col min="7934" max="7936" width="11.42578125" style="254"/>
    <col min="7937" max="7937" width="17.5703125" style="254" customWidth="1"/>
    <col min="7938" max="7938" width="70.42578125" style="254" customWidth="1"/>
    <col min="7939" max="7939" width="16.28515625" style="254" customWidth="1"/>
    <col min="7940" max="7940" width="35.28515625" style="254" customWidth="1"/>
    <col min="7941" max="7941" width="16.5703125" style="254" customWidth="1"/>
    <col min="7942" max="8189" width="12.5703125" style="254" customWidth="1"/>
    <col min="8190" max="8192" width="11.42578125" style="254"/>
    <col min="8193" max="8193" width="17.5703125" style="254" customWidth="1"/>
    <col min="8194" max="8194" width="70.42578125" style="254" customWidth="1"/>
    <col min="8195" max="8195" width="16.28515625" style="254" customWidth="1"/>
    <col min="8196" max="8196" width="35.28515625" style="254" customWidth="1"/>
    <col min="8197" max="8197" width="16.5703125" style="254" customWidth="1"/>
    <col min="8198" max="8445" width="12.5703125" style="254" customWidth="1"/>
    <col min="8446" max="8448" width="11.42578125" style="254"/>
    <col min="8449" max="8449" width="17.5703125" style="254" customWidth="1"/>
    <col min="8450" max="8450" width="70.42578125" style="254" customWidth="1"/>
    <col min="8451" max="8451" width="16.28515625" style="254" customWidth="1"/>
    <col min="8452" max="8452" width="35.28515625" style="254" customWidth="1"/>
    <col min="8453" max="8453" width="16.5703125" style="254" customWidth="1"/>
    <col min="8454" max="8701" width="12.5703125" style="254" customWidth="1"/>
    <col min="8702" max="8704" width="11.42578125" style="254"/>
    <col min="8705" max="8705" width="17.5703125" style="254" customWidth="1"/>
    <col min="8706" max="8706" width="70.42578125" style="254" customWidth="1"/>
    <col min="8707" max="8707" width="16.28515625" style="254" customWidth="1"/>
    <col min="8708" max="8708" width="35.28515625" style="254" customWidth="1"/>
    <col min="8709" max="8709" width="16.5703125" style="254" customWidth="1"/>
    <col min="8710" max="8957" width="12.5703125" style="254" customWidth="1"/>
    <col min="8958" max="8960" width="11.42578125" style="254"/>
    <col min="8961" max="8961" width="17.5703125" style="254" customWidth="1"/>
    <col min="8962" max="8962" width="70.42578125" style="254" customWidth="1"/>
    <col min="8963" max="8963" width="16.28515625" style="254" customWidth="1"/>
    <col min="8964" max="8964" width="35.28515625" style="254" customWidth="1"/>
    <col min="8965" max="8965" width="16.5703125" style="254" customWidth="1"/>
    <col min="8966" max="9213" width="12.5703125" style="254" customWidth="1"/>
    <col min="9214" max="9216" width="11.42578125" style="254"/>
    <col min="9217" max="9217" width="17.5703125" style="254" customWidth="1"/>
    <col min="9218" max="9218" width="70.42578125" style="254" customWidth="1"/>
    <col min="9219" max="9219" width="16.28515625" style="254" customWidth="1"/>
    <col min="9220" max="9220" width="35.28515625" style="254" customWidth="1"/>
    <col min="9221" max="9221" width="16.5703125" style="254" customWidth="1"/>
    <col min="9222" max="9469" width="12.5703125" style="254" customWidth="1"/>
    <col min="9470" max="9472" width="11.42578125" style="254"/>
    <col min="9473" max="9473" width="17.5703125" style="254" customWidth="1"/>
    <col min="9474" max="9474" width="70.42578125" style="254" customWidth="1"/>
    <col min="9475" max="9475" width="16.28515625" style="254" customWidth="1"/>
    <col min="9476" max="9476" width="35.28515625" style="254" customWidth="1"/>
    <col min="9477" max="9477" width="16.5703125" style="254" customWidth="1"/>
    <col min="9478" max="9725" width="12.5703125" style="254" customWidth="1"/>
    <col min="9726" max="9728" width="11.42578125" style="254"/>
    <col min="9729" max="9729" width="17.5703125" style="254" customWidth="1"/>
    <col min="9730" max="9730" width="70.42578125" style="254" customWidth="1"/>
    <col min="9731" max="9731" width="16.28515625" style="254" customWidth="1"/>
    <col min="9732" max="9732" width="35.28515625" style="254" customWidth="1"/>
    <col min="9733" max="9733" width="16.5703125" style="254" customWidth="1"/>
    <col min="9734" max="9981" width="12.5703125" style="254" customWidth="1"/>
    <col min="9982" max="9984" width="11.42578125" style="254"/>
    <col min="9985" max="9985" width="17.5703125" style="254" customWidth="1"/>
    <col min="9986" max="9986" width="70.42578125" style="254" customWidth="1"/>
    <col min="9987" max="9987" width="16.28515625" style="254" customWidth="1"/>
    <col min="9988" max="9988" width="35.28515625" style="254" customWidth="1"/>
    <col min="9989" max="9989" width="16.5703125" style="254" customWidth="1"/>
    <col min="9990" max="10237" width="12.5703125" style="254" customWidth="1"/>
    <col min="10238" max="10240" width="11.42578125" style="254"/>
    <col min="10241" max="10241" width="17.5703125" style="254" customWidth="1"/>
    <col min="10242" max="10242" width="70.42578125" style="254" customWidth="1"/>
    <col min="10243" max="10243" width="16.28515625" style="254" customWidth="1"/>
    <col min="10244" max="10244" width="35.28515625" style="254" customWidth="1"/>
    <col min="10245" max="10245" width="16.5703125" style="254" customWidth="1"/>
    <col min="10246" max="10493" width="12.5703125" style="254" customWidth="1"/>
    <col min="10494" max="10496" width="11.42578125" style="254"/>
    <col min="10497" max="10497" width="17.5703125" style="254" customWidth="1"/>
    <col min="10498" max="10498" width="70.42578125" style="254" customWidth="1"/>
    <col min="10499" max="10499" width="16.28515625" style="254" customWidth="1"/>
    <col min="10500" max="10500" width="35.28515625" style="254" customWidth="1"/>
    <col min="10501" max="10501" width="16.5703125" style="254" customWidth="1"/>
    <col min="10502" max="10749" width="12.5703125" style="254" customWidth="1"/>
    <col min="10750" max="10752" width="11.42578125" style="254"/>
    <col min="10753" max="10753" width="17.5703125" style="254" customWidth="1"/>
    <col min="10754" max="10754" width="70.42578125" style="254" customWidth="1"/>
    <col min="10755" max="10755" width="16.28515625" style="254" customWidth="1"/>
    <col min="10756" max="10756" width="35.28515625" style="254" customWidth="1"/>
    <col min="10757" max="10757" width="16.5703125" style="254" customWidth="1"/>
    <col min="10758" max="11005" width="12.5703125" style="254" customWidth="1"/>
    <col min="11006" max="11008" width="11.42578125" style="254"/>
    <col min="11009" max="11009" width="17.5703125" style="254" customWidth="1"/>
    <col min="11010" max="11010" width="70.42578125" style="254" customWidth="1"/>
    <col min="11011" max="11011" width="16.28515625" style="254" customWidth="1"/>
    <col min="11012" max="11012" width="35.28515625" style="254" customWidth="1"/>
    <col min="11013" max="11013" width="16.5703125" style="254" customWidth="1"/>
    <col min="11014" max="11261" width="12.5703125" style="254" customWidth="1"/>
    <col min="11262" max="11264" width="11.42578125" style="254"/>
    <col min="11265" max="11265" width="17.5703125" style="254" customWidth="1"/>
    <col min="11266" max="11266" width="70.42578125" style="254" customWidth="1"/>
    <col min="11267" max="11267" width="16.28515625" style="254" customWidth="1"/>
    <col min="11268" max="11268" width="35.28515625" style="254" customWidth="1"/>
    <col min="11269" max="11269" width="16.5703125" style="254" customWidth="1"/>
    <col min="11270" max="11517" width="12.5703125" style="254" customWidth="1"/>
    <col min="11518" max="11520" width="11.42578125" style="254"/>
    <col min="11521" max="11521" width="17.5703125" style="254" customWidth="1"/>
    <col min="11522" max="11522" width="70.42578125" style="254" customWidth="1"/>
    <col min="11523" max="11523" width="16.28515625" style="254" customWidth="1"/>
    <col min="11524" max="11524" width="35.28515625" style="254" customWidth="1"/>
    <col min="11525" max="11525" width="16.5703125" style="254" customWidth="1"/>
    <col min="11526" max="11773" width="12.5703125" style="254" customWidth="1"/>
    <col min="11774" max="11776" width="11.42578125" style="254"/>
    <col min="11777" max="11777" width="17.5703125" style="254" customWidth="1"/>
    <col min="11778" max="11778" width="70.42578125" style="254" customWidth="1"/>
    <col min="11779" max="11779" width="16.28515625" style="254" customWidth="1"/>
    <col min="11780" max="11780" width="35.28515625" style="254" customWidth="1"/>
    <col min="11781" max="11781" width="16.5703125" style="254" customWidth="1"/>
    <col min="11782" max="12029" width="12.5703125" style="254" customWidth="1"/>
    <col min="12030" max="12032" width="11.42578125" style="254"/>
    <col min="12033" max="12033" width="17.5703125" style="254" customWidth="1"/>
    <col min="12034" max="12034" width="70.42578125" style="254" customWidth="1"/>
    <col min="12035" max="12035" width="16.28515625" style="254" customWidth="1"/>
    <col min="12036" max="12036" width="35.28515625" style="254" customWidth="1"/>
    <col min="12037" max="12037" width="16.5703125" style="254" customWidth="1"/>
    <col min="12038" max="12285" width="12.5703125" style="254" customWidth="1"/>
    <col min="12286" max="12288" width="11.42578125" style="254"/>
    <col min="12289" max="12289" width="17.5703125" style="254" customWidth="1"/>
    <col min="12290" max="12290" width="70.42578125" style="254" customWidth="1"/>
    <col min="12291" max="12291" width="16.28515625" style="254" customWidth="1"/>
    <col min="12292" max="12292" width="35.28515625" style="254" customWidth="1"/>
    <col min="12293" max="12293" width="16.5703125" style="254" customWidth="1"/>
    <col min="12294" max="12541" width="12.5703125" style="254" customWidth="1"/>
    <col min="12542" max="12544" width="11.42578125" style="254"/>
    <col min="12545" max="12545" width="17.5703125" style="254" customWidth="1"/>
    <col min="12546" max="12546" width="70.42578125" style="254" customWidth="1"/>
    <col min="12547" max="12547" width="16.28515625" style="254" customWidth="1"/>
    <col min="12548" max="12548" width="35.28515625" style="254" customWidth="1"/>
    <col min="12549" max="12549" width="16.5703125" style="254" customWidth="1"/>
    <col min="12550" max="12797" width="12.5703125" style="254" customWidth="1"/>
    <col min="12798" max="12800" width="11.42578125" style="254"/>
    <col min="12801" max="12801" width="17.5703125" style="254" customWidth="1"/>
    <col min="12802" max="12802" width="70.42578125" style="254" customWidth="1"/>
    <col min="12803" max="12803" width="16.28515625" style="254" customWidth="1"/>
    <col min="12804" max="12804" width="35.28515625" style="254" customWidth="1"/>
    <col min="12805" max="12805" width="16.5703125" style="254" customWidth="1"/>
    <col min="12806" max="13053" width="12.5703125" style="254" customWidth="1"/>
    <col min="13054" max="13056" width="11.42578125" style="254"/>
    <col min="13057" max="13057" width="17.5703125" style="254" customWidth="1"/>
    <col min="13058" max="13058" width="70.42578125" style="254" customWidth="1"/>
    <col min="13059" max="13059" width="16.28515625" style="254" customWidth="1"/>
    <col min="13060" max="13060" width="35.28515625" style="254" customWidth="1"/>
    <col min="13061" max="13061" width="16.5703125" style="254" customWidth="1"/>
    <col min="13062" max="13309" width="12.5703125" style="254" customWidth="1"/>
    <col min="13310" max="13312" width="11.42578125" style="254"/>
    <col min="13313" max="13313" width="17.5703125" style="254" customWidth="1"/>
    <col min="13314" max="13314" width="70.42578125" style="254" customWidth="1"/>
    <col min="13315" max="13315" width="16.28515625" style="254" customWidth="1"/>
    <col min="13316" max="13316" width="35.28515625" style="254" customWidth="1"/>
    <col min="13317" max="13317" width="16.5703125" style="254" customWidth="1"/>
    <col min="13318" max="13565" width="12.5703125" style="254" customWidth="1"/>
    <col min="13566" max="13568" width="11.42578125" style="254"/>
    <col min="13569" max="13569" width="17.5703125" style="254" customWidth="1"/>
    <col min="13570" max="13570" width="70.42578125" style="254" customWidth="1"/>
    <col min="13571" max="13571" width="16.28515625" style="254" customWidth="1"/>
    <col min="13572" max="13572" width="35.28515625" style="254" customWidth="1"/>
    <col min="13573" max="13573" width="16.5703125" style="254" customWidth="1"/>
    <col min="13574" max="13821" width="12.5703125" style="254" customWidth="1"/>
    <col min="13822" max="13824" width="11.42578125" style="254"/>
    <col min="13825" max="13825" width="17.5703125" style="254" customWidth="1"/>
    <col min="13826" max="13826" width="70.42578125" style="254" customWidth="1"/>
    <col min="13827" max="13827" width="16.28515625" style="254" customWidth="1"/>
    <col min="13828" max="13828" width="35.28515625" style="254" customWidth="1"/>
    <col min="13829" max="13829" width="16.5703125" style="254" customWidth="1"/>
    <col min="13830" max="14077" width="12.5703125" style="254" customWidth="1"/>
    <col min="14078" max="14080" width="11.42578125" style="254"/>
    <col min="14081" max="14081" width="17.5703125" style="254" customWidth="1"/>
    <col min="14082" max="14082" width="70.42578125" style="254" customWidth="1"/>
    <col min="14083" max="14083" width="16.28515625" style="254" customWidth="1"/>
    <col min="14084" max="14084" width="35.28515625" style="254" customWidth="1"/>
    <col min="14085" max="14085" width="16.5703125" style="254" customWidth="1"/>
    <col min="14086" max="14333" width="12.5703125" style="254" customWidth="1"/>
    <col min="14334" max="14336" width="11.42578125" style="254"/>
    <col min="14337" max="14337" width="17.5703125" style="254" customWidth="1"/>
    <col min="14338" max="14338" width="70.42578125" style="254" customWidth="1"/>
    <col min="14339" max="14339" width="16.28515625" style="254" customWidth="1"/>
    <col min="14340" max="14340" width="35.28515625" style="254" customWidth="1"/>
    <col min="14341" max="14341" width="16.5703125" style="254" customWidth="1"/>
    <col min="14342" max="14589" width="12.5703125" style="254" customWidth="1"/>
    <col min="14590" max="14592" width="11.42578125" style="254"/>
    <col min="14593" max="14593" width="17.5703125" style="254" customWidth="1"/>
    <col min="14594" max="14594" width="70.42578125" style="254" customWidth="1"/>
    <col min="14595" max="14595" width="16.28515625" style="254" customWidth="1"/>
    <col min="14596" max="14596" width="35.28515625" style="254" customWidth="1"/>
    <col min="14597" max="14597" width="16.5703125" style="254" customWidth="1"/>
    <col min="14598" max="14845" width="12.5703125" style="254" customWidth="1"/>
    <col min="14846" max="14848" width="11.42578125" style="254"/>
    <col min="14849" max="14849" width="17.5703125" style="254" customWidth="1"/>
    <col min="14850" max="14850" width="70.42578125" style="254" customWidth="1"/>
    <col min="14851" max="14851" width="16.28515625" style="254" customWidth="1"/>
    <col min="14852" max="14852" width="35.28515625" style="254" customWidth="1"/>
    <col min="14853" max="14853" width="16.5703125" style="254" customWidth="1"/>
    <col min="14854" max="15101" width="12.5703125" style="254" customWidth="1"/>
    <col min="15102" max="15104" width="11.42578125" style="254"/>
    <col min="15105" max="15105" width="17.5703125" style="254" customWidth="1"/>
    <col min="15106" max="15106" width="70.42578125" style="254" customWidth="1"/>
    <col min="15107" max="15107" width="16.28515625" style="254" customWidth="1"/>
    <col min="15108" max="15108" width="35.28515625" style="254" customWidth="1"/>
    <col min="15109" max="15109" width="16.5703125" style="254" customWidth="1"/>
    <col min="15110" max="15357" width="12.5703125" style="254" customWidth="1"/>
    <col min="15358" max="15360" width="11.42578125" style="254"/>
    <col min="15361" max="15361" width="17.5703125" style="254" customWidth="1"/>
    <col min="15362" max="15362" width="70.42578125" style="254" customWidth="1"/>
    <col min="15363" max="15363" width="16.28515625" style="254" customWidth="1"/>
    <col min="15364" max="15364" width="35.28515625" style="254" customWidth="1"/>
    <col min="15365" max="15365" width="16.5703125" style="254" customWidth="1"/>
    <col min="15366" max="15613" width="12.5703125" style="254" customWidth="1"/>
    <col min="15614" max="15616" width="11.42578125" style="254"/>
    <col min="15617" max="15617" width="17.5703125" style="254" customWidth="1"/>
    <col min="15618" max="15618" width="70.42578125" style="254" customWidth="1"/>
    <col min="15619" max="15619" width="16.28515625" style="254" customWidth="1"/>
    <col min="15620" max="15620" width="35.28515625" style="254" customWidth="1"/>
    <col min="15621" max="15621" width="16.5703125" style="254" customWidth="1"/>
    <col min="15622" max="15869" width="12.5703125" style="254" customWidth="1"/>
    <col min="15870" max="15872" width="11.42578125" style="254"/>
    <col min="15873" max="15873" width="17.5703125" style="254" customWidth="1"/>
    <col min="15874" max="15874" width="70.42578125" style="254" customWidth="1"/>
    <col min="15875" max="15875" width="16.28515625" style="254" customWidth="1"/>
    <col min="15876" max="15876" width="35.28515625" style="254" customWidth="1"/>
    <col min="15877" max="15877" width="16.5703125" style="254" customWidth="1"/>
    <col min="15878" max="16125" width="12.5703125" style="254" customWidth="1"/>
    <col min="16126" max="16128" width="11.42578125" style="254"/>
    <col min="16129" max="16129" width="17.5703125" style="254" customWidth="1"/>
    <col min="16130" max="16130" width="70.42578125" style="254" customWidth="1"/>
    <col min="16131" max="16131" width="16.28515625" style="254" customWidth="1"/>
    <col min="16132" max="16132" width="35.28515625" style="254" customWidth="1"/>
    <col min="16133" max="16133" width="16.5703125" style="254" customWidth="1"/>
    <col min="16134" max="16381" width="12.5703125" style="254" customWidth="1"/>
    <col min="16382" max="16384" width="11.42578125" style="254"/>
  </cols>
  <sheetData>
    <row r="1" spans="1:10" ht="15.75" customHeight="1">
      <c r="A1" s="251" t="s">
        <v>4</v>
      </c>
      <c r="B1" s="1654" t="s">
        <v>467</v>
      </c>
      <c r="C1" s="1654"/>
      <c r="D1" s="1654"/>
      <c r="E1" s="252"/>
      <c r="F1" s="253"/>
      <c r="G1" s="253"/>
      <c r="H1" s="253"/>
      <c r="I1" s="253"/>
      <c r="J1" s="253"/>
    </row>
    <row r="2" spans="1:10" ht="15.75" customHeight="1">
      <c r="A2" s="251"/>
      <c r="B2" s="252"/>
      <c r="C2" s="252"/>
      <c r="D2" s="252"/>
      <c r="E2" s="252"/>
      <c r="F2" s="253"/>
      <c r="G2" s="253"/>
      <c r="H2" s="253"/>
      <c r="I2" s="253"/>
      <c r="J2" s="253"/>
    </row>
    <row r="3" spans="1:10" ht="15.75" customHeight="1">
      <c r="A3" s="252" t="s">
        <v>4</v>
      </c>
      <c r="B3" s="255" t="s">
        <v>4</v>
      </c>
      <c r="C3" s="252"/>
      <c r="D3" s="252"/>
      <c r="E3" s="256" t="s">
        <v>468</v>
      </c>
      <c r="F3" s="252"/>
    </row>
    <row r="4" spans="1:10" ht="15.75" customHeight="1">
      <c r="E4" s="257" t="s">
        <v>124</v>
      </c>
    </row>
    <row r="5" spans="1:10" ht="15.75" customHeight="1">
      <c r="A5" s="258" t="s">
        <v>469</v>
      </c>
      <c r="B5" s="259" t="s">
        <v>470</v>
      </c>
      <c r="E5" s="1120">
        <v>5</v>
      </c>
      <c r="F5" s="260"/>
    </row>
    <row r="6" spans="1:10" ht="15.75" customHeight="1">
      <c r="A6" s="258" t="s">
        <v>4</v>
      </c>
      <c r="B6" s="259" t="s">
        <v>4</v>
      </c>
      <c r="E6" s="1121" t="s">
        <v>4</v>
      </c>
      <c r="F6" s="261"/>
    </row>
    <row r="7" spans="1:10" ht="15.75" customHeight="1">
      <c r="A7" s="258" t="s">
        <v>471</v>
      </c>
      <c r="B7" s="259" t="s">
        <v>751</v>
      </c>
      <c r="E7" s="1120">
        <v>11</v>
      </c>
      <c r="F7" s="260"/>
    </row>
    <row r="8" spans="1:10" ht="15.75" customHeight="1">
      <c r="A8" s="262"/>
      <c r="B8" s="259" t="s">
        <v>4</v>
      </c>
      <c r="E8" s="1122" t="s">
        <v>4</v>
      </c>
      <c r="F8" s="72"/>
    </row>
    <row r="9" spans="1:10" ht="15.75" customHeight="1">
      <c r="A9" s="258" t="s">
        <v>472</v>
      </c>
      <c r="B9" s="259" t="s">
        <v>473</v>
      </c>
      <c r="E9" s="1120">
        <v>13</v>
      </c>
      <c r="F9" s="260"/>
    </row>
    <row r="10" spans="1:10" ht="15.75" customHeight="1">
      <c r="A10" s="262"/>
      <c r="E10" s="1122"/>
      <c r="F10" s="72"/>
    </row>
    <row r="11" spans="1:10" ht="15.75" customHeight="1">
      <c r="A11" s="258" t="s">
        <v>474</v>
      </c>
      <c r="B11" s="259" t="s">
        <v>475</v>
      </c>
      <c r="E11" s="1120">
        <v>17</v>
      </c>
      <c r="F11" s="260"/>
    </row>
    <row r="12" spans="1:10" ht="15.75" customHeight="1">
      <c r="A12" s="262"/>
      <c r="E12" s="1122"/>
      <c r="F12" s="72"/>
    </row>
    <row r="13" spans="1:10" ht="15.75" customHeight="1">
      <c r="A13" s="258" t="s">
        <v>476</v>
      </c>
      <c r="B13" s="259" t="s">
        <v>477</v>
      </c>
      <c r="E13" s="1120">
        <v>20</v>
      </c>
      <c r="F13" s="260"/>
    </row>
    <row r="14" spans="1:10" ht="15.75" customHeight="1">
      <c r="A14" s="262"/>
      <c r="E14" s="1122"/>
      <c r="F14" s="72"/>
    </row>
    <row r="15" spans="1:10" ht="15.75" customHeight="1">
      <c r="A15" s="258" t="s">
        <v>478</v>
      </c>
      <c r="B15" s="259" t="s">
        <v>479</v>
      </c>
      <c r="E15" s="1122">
        <v>22</v>
      </c>
      <c r="F15" s="72"/>
    </row>
    <row r="16" spans="1:10" ht="15.75" customHeight="1">
      <c r="A16" s="262"/>
      <c r="E16" s="1122"/>
      <c r="F16" s="72"/>
    </row>
    <row r="17" spans="1:6" ht="15.75" customHeight="1">
      <c r="A17" s="258" t="s">
        <v>480</v>
      </c>
      <c r="B17" s="259" t="s">
        <v>481</v>
      </c>
      <c r="E17" s="1120">
        <v>25</v>
      </c>
      <c r="F17" s="260"/>
    </row>
    <row r="18" spans="1:6" ht="15.75" customHeight="1">
      <c r="A18" s="262"/>
      <c r="E18" s="1122"/>
      <c r="F18" s="72"/>
    </row>
    <row r="19" spans="1:6" ht="15.75" customHeight="1">
      <c r="A19" s="258" t="s">
        <v>482</v>
      </c>
      <c r="B19" s="259" t="s">
        <v>483</v>
      </c>
      <c r="E19" s="1120">
        <v>31</v>
      </c>
      <c r="F19" s="260"/>
    </row>
    <row r="20" spans="1:6" ht="15.75" customHeight="1">
      <c r="A20" s="258"/>
      <c r="B20" s="259"/>
      <c r="E20" s="1120"/>
      <c r="F20" s="260"/>
    </row>
    <row r="21" spans="1:6" ht="15.75" customHeight="1">
      <c r="A21" s="258" t="s">
        <v>484</v>
      </c>
      <c r="B21" s="259" t="s">
        <v>485</v>
      </c>
      <c r="E21" s="1120">
        <v>45</v>
      </c>
      <c r="F21" s="260"/>
    </row>
    <row r="22" spans="1:6" ht="15.75" customHeight="1">
      <c r="A22" s="258"/>
      <c r="B22" s="259"/>
      <c r="E22" s="1120"/>
      <c r="F22" s="260"/>
    </row>
    <row r="23" spans="1:6" ht="15.75" customHeight="1">
      <c r="A23" s="258" t="s">
        <v>486</v>
      </c>
      <c r="B23" s="259" t="s">
        <v>487</v>
      </c>
      <c r="E23" s="1120">
        <v>50</v>
      </c>
      <c r="F23" s="260"/>
    </row>
    <row r="24" spans="1:6" ht="15.75" customHeight="1">
      <c r="B24" s="259"/>
      <c r="E24" s="1122"/>
      <c r="F24" s="72"/>
    </row>
    <row r="25" spans="1:6" ht="15.75">
      <c r="A25" s="263" t="s">
        <v>488</v>
      </c>
      <c r="B25" s="264" t="s">
        <v>489</v>
      </c>
      <c r="C25" s="265"/>
      <c r="D25" s="265"/>
      <c r="E25" s="1120">
        <v>53</v>
      </c>
      <c r="F25" s="266"/>
    </row>
    <row r="26" spans="1:6" ht="15.75">
      <c r="A26" s="267"/>
      <c r="B26" s="264"/>
      <c r="C26" s="265"/>
      <c r="D26" s="265"/>
      <c r="E26" s="1120"/>
      <c r="F26" s="266"/>
    </row>
    <row r="27" spans="1:6" ht="15.75">
      <c r="A27" s="263" t="s">
        <v>490</v>
      </c>
      <c r="B27" s="268" t="s">
        <v>491</v>
      </c>
      <c r="C27" s="265"/>
      <c r="D27" s="265"/>
      <c r="E27" s="1120">
        <v>55</v>
      </c>
      <c r="F27" s="266"/>
    </row>
    <row r="28" spans="1:6" ht="15.75">
      <c r="A28" s="267"/>
      <c r="B28" s="264"/>
      <c r="E28" s="1120"/>
      <c r="F28" s="266"/>
    </row>
    <row r="29" spans="1:6" ht="15.75">
      <c r="A29" s="263" t="s">
        <v>492</v>
      </c>
      <c r="B29" s="268" t="s">
        <v>493</v>
      </c>
      <c r="E29" s="1120">
        <v>58</v>
      </c>
      <c r="F29" s="266"/>
    </row>
    <row r="30" spans="1:6" ht="15.75">
      <c r="A30" s="267"/>
      <c r="B30" s="264"/>
      <c r="E30" s="1120"/>
      <c r="F30" s="266"/>
    </row>
    <row r="31" spans="1:6" ht="15.75">
      <c r="A31" s="267" t="s">
        <v>494</v>
      </c>
      <c r="B31" s="268" t="s">
        <v>495</v>
      </c>
      <c r="E31" s="1120">
        <v>59</v>
      </c>
      <c r="F31" s="266"/>
    </row>
    <row r="32" spans="1:6" ht="15.75">
      <c r="A32" s="267"/>
      <c r="B32" s="264"/>
      <c r="E32" s="1120" t="s">
        <v>4</v>
      </c>
      <c r="F32" s="266"/>
    </row>
    <row r="33" spans="1:6" ht="15.75">
      <c r="A33" s="267" t="s">
        <v>496</v>
      </c>
      <c r="B33" s="268" t="s">
        <v>497</v>
      </c>
      <c r="C33" s="265"/>
      <c r="D33" s="265"/>
      <c r="E33" s="1120">
        <v>60</v>
      </c>
      <c r="F33" s="266"/>
    </row>
    <row r="34" spans="1:6" ht="15.75">
      <c r="A34" s="263"/>
      <c r="B34" s="264"/>
      <c r="C34" s="265"/>
      <c r="D34" s="265"/>
      <c r="E34" s="1120"/>
      <c r="F34" s="266"/>
    </row>
    <row r="35" spans="1:6" ht="15.75">
      <c r="A35" s="267" t="s">
        <v>498</v>
      </c>
      <c r="B35" s="269" t="s">
        <v>499</v>
      </c>
      <c r="C35" s="265"/>
      <c r="D35" s="265"/>
      <c r="E35" s="1120">
        <v>62</v>
      </c>
      <c r="F35" s="266"/>
    </row>
    <row r="36" spans="1:6">
      <c r="E36" s="1120"/>
      <c r="F36" s="260"/>
    </row>
    <row r="37" spans="1:6" ht="15.75">
      <c r="A37" s="267" t="s">
        <v>500</v>
      </c>
      <c r="B37" s="259" t="s">
        <v>501</v>
      </c>
      <c r="C37" s="269"/>
      <c r="E37" s="1123">
        <v>63</v>
      </c>
      <c r="F37" s="270"/>
    </row>
    <row r="38" spans="1:6" ht="15.75">
      <c r="A38" s="271"/>
      <c r="E38" s="1120"/>
      <c r="F38" s="260"/>
    </row>
    <row r="39" spans="1:6" ht="15.75">
      <c r="A39" s="267" t="s">
        <v>502</v>
      </c>
      <c r="B39" s="259" t="s">
        <v>503</v>
      </c>
      <c r="E39" s="1123">
        <v>64</v>
      </c>
      <c r="F39" s="270"/>
    </row>
    <row r="40" spans="1:6" ht="15.75">
      <c r="A40" s="271"/>
      <c r="E40" s="1120"/>
      <c r="F40" s="260"/>
    </row>
    <row r="41" spans="1:6" ht="15.75">
      <c r="A41" s="267" t="s">
        <v>504</v>
      </c>
      <c r="B41" s="259" t="s">
        <v>505</v>
      </c>
      <c r="E41" s="1123">
        <v>66</v>
      </c>
      <c r="F41" s="270"/>
    </row>
    <row r="42" spans="1:6">
      <c r="E42" s="1123"/>
    </row>
    <row r="43" spans="1:6" ht="15.75">
      <c r="A43" s="267" t="s">
        <v>506</v>
      </c>
      <c r="B43" s="259" t="s">
        <v>507</v>
      </c>
      <c r="C43"/>
      <c r="E43" s="1123">
        <v>78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J31" sqref="J31"/>
    </sheetView>
  </sheetViews>
  <sheetFormatPr defaultRowHeight="12.75"/>
  <sheetData>
    <row r="9" spans="1:3" ht="15">
      <c r="A9" s="248" t="s">
        <v>508</v>
      </c>
      <c r="B9" s="248"/>
      <c r="C9" s="248"/>
    </row>
    <row r="10" spans="1:3" ht="15">
      <c r="A10" s="248"/>
      <c r="B10" s="248"/>
      <c r="C10" s="248"/>
    </row>
    <row r="20" spans="2:13" ht="20.45" customHeight="1">
      <c r="B20" s="1651" t="s">
        <v>509</v>
      </c>
      <c r="C20" s="1651"/>
      <c r="D20" s="1651"/>
      <c r="E20" s="1651"/>
      <c r="F20" s="1651"/>
      <c r="G20" s="1651"/>
      <c r="H20" s="1651"/>
      <c r="I20" s="1651"/>
      <c r="J20" s="1651"/>
      <c r="K20" s="1651"/>
      <c r="L20" s="1651"/>
      <c r="M20" s="1651"/>
    </row>
    <row r="21" spans="2:13"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</row>
    <row r="22" spans="2:13" ht="20.45" customHeight="1">
      <c r="B22" s="1651"/>
      <c r="C22" s="1651"/>
      <c r="D22" s="1651"/>
      <c r="E22" s="1651"/>
      <c r="F22" s="1651"/>
      <c r="G22" s="1651"/>
      <c r="H22" s="1651"/>
      <c r="I22" s="1651"/>
      <c r="J22" s="1651"/>
      <c r="K22" s="1651"/>
      <c r="L22" s="1651"/>
      <c r="M22" s="1651"/>
    </row>
    <row r="38" spans="1:14" s="250" customFormat="1" ht="18">
      <c r="A38" s="1653"/>
      <c r="B38" s="1653"/>
      <c r="C38" s="1653"/>
      <c r="D38" s="1653"/>
      <c r="E38" s="1653"/>
      <c r="F38" s="1653"/>
      <c r="G38" s="1653"/>
      <c r="H38" s="1653"/>
      <c r="I38" s="1653"/>
      <c r="J38" s="1653"/>
      <c r="K38" s="1653"/>
      <c r="L38" s="1653"/>
      <c r="M38" s="1653"/>
      <c r="N38" s="1653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zoomScale="75" zoomScaleNormal="75" zoomScaleSheetLayoutView="75" workbookViewId="0">
      <selection activeCell="J31" sqref="J31"/>
    </sheetView>
  </sheetViews>
  <sheetFormatPr defaultColWidth="9.28515625" defaultRowHeight="14.25"/>
  <cols>
    <col min="1" max="1" width="53.85546875" style="1247" bestFit="1" customWidth="1"/>
    <col min="2" max="2" width="18" style="1247" bestFit="1" customWidth="1"/>
    <col min="3" max="5" width="15.85546875" style="1247" customWidth="1"/>
    <col min="6" max="8" width="12.28515625" style="1247" customWidth="1"/>
    <col min="9" max="10" width="9.28515625" style="1247"/>
    <col min="11" max="11" width="15" style="1247" customWidth="1"/>
    <col min="12" max="12" width="14.28515625" style="1247" customWidth="1"/>
    <col min="13" max="13" width="13.5703125" style="1247" customWidth="1"/>
    <col min="14" max="16" width="9.28515625" style="1292"/>
    <col min="17" max="256" width="9.28515625" style="1247"/>
    <col min="257" max="257" width="53.85546875" style="1247" bestFit="1" customWidth="1"/>
    <col min="258" max="258" width="18" style="1247" bestFit="1" customWidth="1"/>
    <col min="259" max="261" width="15.85546875" style="1247" customWidth="1"/>
    <col min="262" max="264" width="12.28515625" style="1247" customWidth="1"/>
    <col min="265" max="266" width="9.28515625" style="1247"/>
    <col min="267" max="267" width="15" style="1247" customWidth="1"/>
    <col min="268" max="268" width="14.28515625" style="1247" customWidth="1"/>
    <col min="269" max="269" width="13.5703125" style="1247" customWidth="1"/>
    <col min="270" max="512" width="9.28515625" style="1247"/>
    <col min="513" max="513" width="53.85546875" style="1247" bestFit="1" customWidth="1"/>
    <col min="514" max="514" width="18" style="1247" bestFit="1" customWidth="1"/>
    <col min="515" max="517" width="15.85546875" style="1247" customWidth="1"/>
    <col min="518" max="520" width="12.28515625" style="1247" customWidth="1"/>
    <col min="521" max="522" width="9.28515625" style="1247"/>
    <col min="523" max="523" width="15" style="1247" customWidth="1"/>
    <col min="524" max="524" width="14.28515625" style="1247" customWidth="1"/>
    <col min="525" max="525" width="13.5703125" style="1247" customWidth="1"/>
    <col min="526" max="768" width="9.28515625" style="1247"/>
    <col min="769" max="769" width="53.85546875" style="1247" bestFit="1" customWidth="1"/>
    <col min="770" max="770" width="18" style="1247" bestFit="1" customWidth="1"/>
    <col min="771" max="773" width="15.85546875" style="1247" customWidth="1"/>
    <col min="774" max="776" width="12.28515625" style="1247" customWidth="1"/>
    <col min="777" max="778" width="9.28515625" style="1247"/>
    <col min="779" max="779" width="15" style="1247" customWidth="1"/>
    <col min="780" max="780" width="14.28515625" style="1247" customWidth="1"/>
    <col min="781" max="781" width="13.5703125" style="1247" customWidth="1"/>
    <col min="782" max="1024" width="9.28515625" style="1247"/>
    <col min="1025" max="1025" width="53.85546875" style="1247" bestFit="1" customWidth="1"/>
    <col min="1026" max="1026" width="18" style="1247" bestFit="1" customWidth="1"/>
    <col min="1027" max="1029" width="15.85546875" style="1247" customWidth="1"/>
    <col min="1030" max="1032" width="12.28515625" style="1247" customWidth="1"/>
    <col min="1033" max="1034" width="9.28515625" style="1247"/>
    <col min="1035" max="1035" width="15" style="1247" customWidth="1"/>
    <col min="1036" max="1036" width="14.28515625" style="1247" customWidth="1"/>
    <col min="1037" max="1037" width="13.5703125" style="1247" customWidth="1"/>
    <col min="1038" max="1280" width="9.28515625" style="1247"/>
    <col min="1281" max="1281" width="53.85546875" style="1247" bestFit="1" customWidth="1"/>
    <col min="1282" max="1282" width="18" style="1247" bestFit="1" customWidth="1"/>
    <col min="1283" max="1285" width="15.85546875" style="1247" customWidth="1"/>
    <col min="1286" max="1288" width="12.28515625" style="1247" customWidth="1"/>
    <col min="1289" max="1290" width="9.28515625" style="1247"/>
    <col min="1291" max="1291" width="15" style="1247" customWidth="1"/>
    <col min="1292" max="1292" width="14.28515625" style="1247" customWidth="1"/>
    <col min="1293" max="1293" width="13.5703125" style="1247" customWidth="1"/>
    <col min="1294" max="1536" width="9.28515625" style="1247"/>
    <col min="1537" max="1537" width="53.85546875" style="1247" bestFit="1" customWidth="1"/>
    <col min="1538" max="1538" width="18" style="1247" bestFit="1" customWidth="1"/>
    <col min="1539" max="1541" width="15.85546875" style="1247" customWidth="1"/>
    <col min="1542" max="1544" width="12.28515625" style="1247" customWidth="1"/>
    <col min="1545" max="1546" width="9.28515625" style="1247"/>
    <col min="1547" max="1547" width="15" style="1247" customWidth="1"/>
    <col min="1548" max="1548" width="14.28515625" style="1247" customWidth="1"/>
    <col min="1549" max="1549" width="13.5703125" style="1247" customWidth="1"/>
    <col min="1550" max="1792" width="9.28515625" style="1247"/>
    <col min="1793" max="1793" width="53.85546875" style="1247" bestFit="1" customWidth="1"/>
    <col min="1794" max="1794" width="18" style="1247" bestFit="1" customWidth="1"/>
    <col min="1795" max="1797" width="15.85546875" style="1247" customWidth="1"/>
    <col min="1798" max="1800" width="12.28515625" style="1247" customWidth="1"/>
    <col min="1801" max="1802" width="9.28515625" style="1247"/>
    <col min="1803" max="1803" width="15" style="1247" customWidth="1"/>
    <col min="1804" max="1804" width="14.28515625" style="1247" customWidth="1"/>
    <col min="1805" max="1805" width="13.5703125" style="1247" customWidth="1"/>
    <col min="1806" max="2048" width="9.28515625" style="1247"/>
    <col min="2049" max="2049" width="53.85546875" style="1247" bestFit="1" customWidth="1"/>
    <col min="2050" max="2050" width="18" style="1247" bestFit="1" customWidth="1"/>
    <col min="2051" max="2053" width="15.85546875" style="1247" customWidth="1"/>
    <col min="2054" max="2056" width="12.28515625" style="1247" customWidth="1"/>
    <col min="2057" max="2058" width="9.28515625" style="1247"/>
    <col min="2059" max="2059" width="15" style="1247" customWidth="1"/>
    <col min="2060" max="2060" width="14.28515625" style="1247" customWidth="1"/>
    <col min="2061" max="2061" width="13.5703125" style="1247" customWidth="1"/>
    <col min="2062" max="2304" width="9.28515625" style="1247"/>
    <col min="2305" max="2305" width="53.85546875" style="1247" bestFit="1" customWidth="1"/>
    <col min="2306" max="2306" width="18" style="1247" bestFit="1" customWidth="1"/>
    <col min="2307" max="2309" width="15.85546875" style="1247" customWidth="1"/>
    <col min="2310" max="2312" width="12.28515625" style="1247" customWidth="1"/>
    <col min="2313" max="2314" width="9.28515625" style="1247"/>
    <col min="2315" max="2315" width="15" style="1247" customWidth="1"/>
    <col min="2316" max="2316" width="14.28515625" style="1247" customWidth="1"/>
    <col min="2317" max="2317" width="13.5703125" style="1247" customWidth="1"/>
    <col min="2318" max="2560" width="9.28515625" style="1247"/>
    <col min="2561" max="2561" width="53.85546875" style="1247" bestFit="1" customWidth="1"/>
    <col min="2562" max="2562" width="18" style="1247" bestFit="1" customWidth="1"/>
    <col min="2563" max="2565" width="15.85546875" style="1247" customWidth="1"/>
    <col min="2566" max="2568" width="12.28515625" style="1247" customWidth="1"/>
    <col min="2569" max="2570" width="9.28515625" style="1247"/>
    <col min="2571" max="2571" width="15" style="1247" customWidth="1"/>
    <col min="2572" max="2572" width="14.28515625" style="1247" customWidth="1"/>
    <col min="2573" max="2573" width="13.5703125" style="1247" customWidth="1"/>
    <col min="2574" max="2816" width="9.28515625" style="1247"/>
    <col min="2817" max="2817" width="53.85546875" style="1247" bestFit="1" customWidth="1"/>
    <col min="2818" max="2818" width="18" style="1247" bestFit="1" customWidth="1"/>
    <col min="2819" max="2821" width="15.85546875" style="1247" customWidth="1"/>
    <col min="2822" max="2824" width="12.28515625" style="1247" customWidth="1"/>
    <col min="2825" max="2826" width="9.28515625" style="1247"/>
    <col min="2827" max="2827" width="15" style="1247" customWidth="1"/>
    <col min="2828" max="2828" width="14.28515625" style="1247" customWidth="1"/>
    <col min="2829" max="2829" width="13.5703125" style="1247" customWidth="1"/>
    <col min="2830" max="3072" width="9.28515625" style="1247"/>
    <col min="3073" max="3073" width="53.85546875" style="1247" bestFit="1" customWidth="1"/>
    <col min="3074" max="3074" width="18" style="1247" bestFit="1" customWidth="1"/>
    <col min="3075" max="3077" width="15.85546875" style="1247" customWidth="1"/>
    <col min="3078" max="3080" width="12.28515625" style="1247" customWidth="1"/>
    <col min="3081" max="3082" width="9.28515625" style="1247"/>
    <col min="3083" max="3083" width="15" style="1247" customWidth="1"/>
    <col min="3084" max="3084" width="14.28515625" style="1247" customWidth="1"/>
    <col min="3085" max="3085" width="13.5703125" style="1247" customWidth="1"/>
    <col min="3086" max="3328" width="9.28515625" style="1247"/>
    <col min="3329" max="3329" width="53.85546875" style="1247" bestFit="1" customWidth="1"/>
    <col min="3330" max="3330" width="18" style="1247" bestFit="1" customWidth="1"/>
    <col min="3331" max="3333" width="15.85546875" style="1247" customWidth="1"/>
    <col min="3334" max="3336" width="12.28515625" style="1247" customWidth="1"/>
    <col min="3337" max="3338" width="9.28515625" style="1247"/>
    <col min="3339" max="3339" width="15" style="1247" customWidth="1"/>
    <col min="3340" max="3340" width="14.28515625" style="1247" customWidth="1"/>
    <col min="3341" max="3341" width="13.5703125" style="1247" customWidth="1"/>
    <col min="3342" max="3584" width="9.28515625" style="1247"/>
    <col min="3585" max="3585" width="53.85546875" style="1247" bestFit="1" customWidth="1"/>
    <col min="3586" max="3586" width="18" style="1247" bestFit="1" customWidth="1"/>
    <col min="3587" max="3589" width="15.85546875" style="1247" customWidth="1"/>
    <col min="3590" max="3592" width="12.28515625" style="1247" customWidth="1"/>
    <col min="3593" max="3594" width="9.28515625" style="1247"/>
    <col min="3595" max="3595" width="15" style="1247" customWidth="1"/>
    <col min="3596" max="3596" width="14.28515625" style="1247" customWidth="1"/>
    <col min="3597" max="3597" width="13.5703125" style="1247" customWidth="1"/>
    <col min="3598" max="3840" width="9.28515625" style="1247"/>
    <col min="3841" max="3841" width="53.85546875" style="1247" bestFit="1" customWidth="1"/>
    <col min="3842" max="3842" width="18" style="1247" bestFit="1" customWidth="1"/>
    <col min="3843" max="3845" width="15.85546875" style="1247" customWidth="1"/>
    <col min="3846" max="3848" width="12.28515625" style="1247" customWidth="1"/>
    <col min="3849" max="3850" width="9.28515625" style="1247"/>
    <col min="3851" max="3851" width="15" style="1247" customWidth="1"/>
    <col min="3852" max="3852" width="14.28515625" style="1247" customWidth="1"/>
    <col min="3853" max="3853" width="13.5703125" style="1247" customWidth="1"/>
    <col min="3854" max="4096" width="9.28515625" style="1247"/>
    <col min="4097" max="4097" width="53.85546875" style="1247" bestFit="1" customWidth="1"/>
    <col min="4098" max="4098" width="18" style="1247" bestFit="1" customWidth="1"/>
    <col min="4099" max="4101" width="15.85546875" style="1247" customWidth="1"/>
    <col min="4102" max="4104" width="12.28515625" style="1247" customWidth="1"/>
    <col min="4105" max="4106" width="9.28515625" style="1247"/>
    <col min="4107" max="4107" width="15" style="1247" customWidth="1"/>
    <col min="4108" max="4108" width="14.28515625" style="1247" customWidth="1"/>
    <col min="4109" max="4109" width="13.5703125" style="1247" customWidth="1"/>
    <col min="4110" max="4352" width="9.28515625" style="1247"/>
    <col min="4353" max="4353" width="53.85546875" style="1247" bestFit="1" customWidth="1"/>
    <col min="4354" max="4354" width="18" style="1247" bestFit="1" customWidth="1"/>
    <col min="4355" max="4357" width="15.85546875" style="1247" customWidth="1"/>
    <col min="4358" max="4360" width="12.28515625" style="1247" customWidth="1"/>
    <col min="4361" max="4362" width="9.28515625" style="1247"/>
    <col min="4363" max="4363" width="15" style="1247" customWidth="1"/>
    <col min="4364" max="4364" width="14.28515625" style="1247" customWidth="1"/>
    <col min="4365" max="4365" width="13.5703125" style="1247" customWidth="1"/>
    <col min="4366" max="4608" width="9.28515625" style="1247"/>
    <col min="4609" max="4609" width="53.85546875" style="1247" bestFit="1" customWidth="1"/>
    <col min="4610" max="4610" width="18" style="1247" bestFit="1" customWidth="1"/>
    <col min="4611" max="4613" width="15.85546875" style="1247" customWidth="1"/>
    <col min="4614" max="4616" width="12.28515625" style="1247" customWidth="1"/>
    <col min="4617" max="4618" width="9.28515625" style="1247"/>
    <col min="4619" max="4619" width="15" style="1247" customWidth="1"/>
    <col min="4620" max="4620" width="14.28515625" style="1247" customWidth="1"/>
    <col min="4621" max="4621" width="13.5703125" style="1247" customWidth="1"/>
    <col min="4622" max="4864" width="9.28515625" style="1247"/>
    <col min="4865" max="4865" width="53.85546875" style="1247" bestFit="1" customWidth="1"/>
    <col min="4866" max="4866" width="18" style="1247" bestFit="1" customWidth="1"/>
    <col min="4867" max="4869" width="15.85546875" style="1247" customWidth="1"/>
    <col min="4870" max="4872" width="12.28515625" style="1247" customWidth="1"/>
    <col min="4873" max="4874" width="9.28515625" style="1247"/>
    <col min="4875" max="4875" width="15" style="1247" customWidth="1"/>
    <col min="4876" max="4876" width="14.28515625" style="1247" customWidth="1"/>
    <col min="4877" max="4877" width="13.5703125" style="1247" customWidth="1"/>
    <col min="4878" max="5120" width="9.28515625" style="1247"/>
    <col min="5121" max="5121" width="53.85546875" style="1247" bestFit="1" customWidth="1"/>
    <col min="5122" max="5122" width="18" style="1247" bestFit="1" customWidth="1"/>
    <col min="5123" max="5125" width="15.85546875" style="1247" customWidth="1"/>
    <col min="5126" max="5128" width="12.28515625" style="1247" customWidth="1"/>
    <col min="5129" max="5130" width="9.28515625" style="1247"/>
    <col min="5131" max="5131" width="15" style="1247" customWidth="1"/>
    <col min="5132" max="5132" width="14.28515625" style="1247" customWidth="1"/>
    <col min="5133" max="5133" width="13.5703125" style="1247" customWidth="1"/>
    <col min="5134" max="5376" width="9.28515625" style="1247"/>
    <col min="5377" max="5377" width="53.85546875" style="1247" bestFit="1" customWidth="1"/>
    <col min="5378" max="5378" width="18" style="1247" bestFit="1" customWidth="1"/>
    <col min="5379" max="5381" width="15.85546875" style="1247" customWidth="1"/>
    <col min="5382" max="5384" width="12.28515625" style="1247" customWidth="1"/>
    <col min="5385" max="5386" width="9.28515625" style="1247"/>
    <col min="5387" max="5387" width="15" style="1247" customWidth="1"/>
    <col min="5388" max="5388" width="14.28515625" style="1247" customWidth="1"/>
    <col min="5389" max="5389" width="13.5703125" style="1247" customWidth="1"/>
    <col min="5390" max="5632" width="9.28515625" style="1247"/>
    <col min="5633" max="5633" width="53.85546875" style="1247" bestFit="1" customWidth="1"/>
    <col min="5634" max="5634" width="18" style="1247" bestFit="1" customWidth="1"/>
    <col min="5635" max="5637" width="15.85546875" style="1247" customWidth="1"/>
    <col min="5638" max="5640" width="12.28515625" style="1247" customWidth="1"/>
    <col min="5641" max="5642" width="9.28515625" style="1247"/>
    <col min="5643" max="5643" width="15" style="1247" customWidth="1"/>
    <col min="5644" max="5644" width="14.28515625" style="1247" customWidth="1"/>
    <col min="5645" max="5645" width="13.5703125" style="1247" customWidth="1"/>
    <col min="5646" max="5888" width="9.28515625" style="1247"/>
    <col min="5889" max="5889" width="53.85546875" style="1247" bestFit="1" customWidth="1"/>
    <col min="5890" max="5890" width="18" style="1247" bestFit="1" customWidth="1"/>
    <col min="5891" max="5893" width="15.85546875" style="1247" customWidth="1"/>
    <col min="5894" max="5896" width="12.28515625" style="1247" customWidth="1"/>
    <col min="5897" max="5898" width="9.28515625" style="1247"/>
    <col min="5899" max="5899" width="15" style="1247" customWidth="1"/>
    <col min="5900" max="5900" width="14.28515625" style="1247" customWidth="1"/>
    <col min="5901" max="5901" width="13.5703125" style="1247" customWidth="1"/>
    <col min="5902" max="6144" width="9.28515625" style="1247"/>
    <col min="6145" max="6145" width="53.85546875" style="1247" bestFit="1" customWidth="1"/>
    <col min="6146" max="6146" width="18" style="1247" bestFit="1" customWidth="1"/>
    <col min="6147" max="6149" width="15.85546875" style="1247" customWidth="1"/>
    <col min="6150" max="6152" width="12.28515625" style="1247" customWidth="1"/>
    <col min="6153" max="6154" width="9.28515625" style="1247"/>
    <col min="6155" max="6155" width="15" style="1247" customWidth="1"/>
    <col min="6156" max="6156" width="14.28515625" style="1247" customWidth="1"/>
    <col min="6157" max="6157" width="13.5703125" style="1247" customWidth="1"/>
    <col min="6158" max="6400" width="9.28515625" style="1247"/>
    <col min="6401" max="6401" width="53.85546875" style="1247" bestFit="1" customWidth="1"/>
    <col min="6402" max="6402" width="18" style="1247" bestFit="1" customWidth="1"/>
    <col min="6403" max="6405" width="15.85546875" style="1247" customWidth="1"/>
    <col min="6406" max="6408" width="12.28515625" style="1247" customWidth="1"/>
    <col min="6409" max="6410" width="9.28515625" style="1247"/>
    <col min="6411" max="6411" width="15" style="1247" customWidth="1"/>
    <col min="6412" max="6412" width="14.28515625" style="1247" customWidth="1"/>
    <col min="6413" max="6413" width="13.5703125" style="1247" customWidth="1"/>
    <col min="6414" max="6656" width="9.28515625" style="1247"/>
    <col min="6657" max="6657" width="53.85546875" style="1247" bestFit="1" customWidth="1"/>
    <col min="6658" max="6658" width="18" style="1247" bestFit="1" customWidth="1"/>
    <col min="6659" max="6661" width="15.85546875" style="1247" customWidth="1"/>
    <col min="6662" max="6664" width="12.28515625" style="1247" customWidth="1"/>
    <col min="6665" max="6666" width="9.28515625" style="1247"/>
    <col min="6667" max="6667" width="15" style="1247" customWidth="1"/>
    <col min="6668" max="6668" width="14.28515625" style="1247" customWidth="1"/>
    <col min="6669" max="6669" width="13.5703125" style="1247" customWidth="1"/>
    <col min="6670" max="6912" width="9.28515625" style="1247"/>
    <col min="6913" max="6913" width="53.85546875" style="1247" bestFit="1" customWidth="1"/>
    <col min="6914" max="6914" width="18" style="1247" bestFit="1" customWidth="1"/>
    <col min="6915" max="6917" width="15.85546875" style="1247" customWidth="1"/>
    <col min="6918" max="6920" width="12.28515625" style="1247" customWidth="1"/>
    <col min="6921" max="6922" width="9.28515625" style="1247"/>
    <col min="6923" max="6923" width="15" style="1247" customWidth="1"/>
    <col min="6924" max="6924" width="14.28515625" style="1247" customWidth="1"/>
    <col min="6925" max="6925" width="13.5703125" style="1247" customWidth="1"/>
    <col min="6926" max="7168" width="9.28515625" style="1247"/>
    <col min="7169" max="7169" width="53.85546875" style="1247" bestFit="1" customWidth="1"/>
    <col min="7170" max="7170" width="18" style="1247" bestFit="1" customWidth="1"/>
    <col min="7171" max="7173" width="15.85546875" style="1247" customWidth="1"/>
    <col min="7174" max="7176" width="12.28515625" style="1247" customWidth="1"/>
    <col min="7177" max="7178" width="9.28515625" style="1247"/>
    <col min="7179" max="7179" width="15" style="1247" customWidth="1"/>
    <col min="7180" max="7180" width="14.28515625" style="1247" customWidth="1"/>
    <col min="7181" max="7181" width="13.5703125" style="1247" customWidth="1"/>
    <col min="7182" max="7424" width="9.28515625" style="1247"/>
    <col min="7425" max="7425" width="53.85546875" style="1247" bestFit="1" customWidth="1"/>
    <col min="7426" max="7426" width="18" style="1247" bestFit="1" customWidth="1"/>
    <col min="7427" max="7429" width="15.85546875" style="1247" customWidth="1"/>
    <col min="7430" max="7432" width="12.28515625" style="1247" customWidth="1"/>
    <col min="7433" max="7434" width="9.28515625" style="1247"/>
    <col min="7435" max="7435" width="15" style="1247" customWidth="1"/>
    <col min="7436" max="7436" width="14.28515625" style="1247" customWidth="1"/>
    <col min="7437" max="7437" width="13.5703125" style="1247" customWidth="1"/>
    <col min="7438" max="7680" width="9.28515625" style="1247"/>
    <col min="7681" max="7681" width="53.85546875" style="1247" bestFit="1" customWidth="1"/>
    <col min="7682" max="7682" width="18" style="1247" bestFit="1" customWidth="1"/>
    <col min="7683" max="7685" width="15.85546875" style="1247" customWidth="1"/>
    <col min="7686" max="7688" width="12.28515625" style="1247" customWidth="1"/>
    <col min="7689" max="7690" width="9.28515625" style="1247"/>
    <col min="7691" max="7691" width="15" style="1247" customWidth="1"/>
    <col min="7692" max="7692" width="14.28515625" style="1247" customWidth="1"/>
    <col min="7693" max="7693" width="13.5703125" style="1247" customWidth="1"/>
    <col min="7694" max="7936" width="9.28515625" style="1247"/>
    <col min="7937" max="7937" width="53.85546875" style="1247" bestFit="1" customWidth="1"/>
    <col min="7938" max="7938" width="18" style="1247" bestFit="1" customWidth="1"/>
    <col min="7939" max="7941" width="15.85546875" style="1247" customWidth="1"/>
    <col min="7942" max="7944" width="12.28515625" style="1247" customWidth="1"/>
    <col min="7945" max="7946" width="9.28515625" style="1247"/>
    <col min="7947" max="7947" width="15" style="1247" customWidth="1"/>
    <col min="7948" max="7948" width="14.28515625" style="1247" customWidth="1"/>
    <col min="7949" max="7949" width="13.5703125" style="1247" customWidth="1"/>
    <col min="7950" max="8192" width="9.28515625" style="1247"/>
    <col min="8193" max="8193" width="53.85546875" style="1247" bestFit="1" customWidth="1"/>
    <col min="8194" max="8194" width="18" style="1247" bestFit="1" customWidth="1"/>
    <col min="8195" max="8197" width="15.85546875" style="1247" customWidth="1"/>
    <col min="8198" max="8200" width="12.28515625" style="1247" customWidth="1"/>
    <col min="8201" max="8202" width="9.28515625" style="1247"/>
    <col min="8203" max="8203" width="15" style="1247" customWidth="1"/>
    <col min="8204" max="8204" width="14.28515625" style="1247" customWidth="1"/>
    <col min="8205" max="8205" width="13.5703125" style="1247" customWidth="1"/>
    <col min="8206" max="8448" width="9.28515625" style="1247"/>
    <col min="8449" max="8449" width="53.85546875" style="1247" bestFit="1" customWidth="1"/>
    <col min="8450" max="8450" width="18" style="1247" bestFit="1" customWidth="1"/>
    <col min="8451" max="8453" width="15.85546875" style="1247" customWidth="1"/>
    <col min="8454" max="8456" width="12.28515625" style="1247" customWidth="1"/>
    <col min="8457" max="8458" width="9.28515625" style="1247"/>
    <col min="8459" max="8459" width="15" style="1247" customWidth="1"/>
    <col min="8460" max="8460" width="14.28515625" style="1247" customWidth="1"/>
    <col min="8461" max="8461" width="13.5703125" style="1247" customWidth="1"/>
    <col min="8462" max="8704" width="9.28515625" style="1247"/>
    <col min="8705" max="8705" width="53.85546875" style="1247" bestFit="1" customWidth="1"/>
    <col min="8706" max="8706" width="18" style="1247" bestFit="1" customWidth="1"/>
    <col min="8707" max="8709" width="15.85546875" style="1247" customWidth="1"/>
    <col min="8710" max="8712" width="12.28515625" style="1247" customWidth="1"/>
    <col min="8713" max="8714" width="9.28515625" style="1247"/>
    <col min="8715" max="8715" width="15" style="1247" customWidth="1"/>
    <col min="8716" max="8716" width="14.28515625" style="1247" customWidth="1"/>
    <col min="8717" max="8717" width="13.5703125" style="1247" customWidth="1"/>
    <col min="8718" max="8960" width="9.28515625" style="1247"/>
    <col min="8961" max="8961" width="53.85546875" style="1247" bestFit="1" customWidth="1"/>
    <col min="8962" max="8962" width="18" style="1247" bestFit="1" customWidth="1"/>
    <col min="8963" max="8965" width="15.85546875" style="1247" customWidth="1"/>
    <col min="8966" max="8968" width="12.28515625" style="1247" customWidth="1"/>
    <col min="8969" max="8970" width="9.28515625" style="1247"/>
    <col min="8971" max="8971" width="15" style="1247" customWidth="1"/>
    <col min="8972" max="8972" width="14.28515625" style="1247" customWidth="1"/>
    <col min="8973" max="8973" width="13.5703125" style="1247" customWidth="1"/>
    <col min="8974" max="9216" width="9.28515625" style="1247"/>
    <col min="9217" max="9217" width="53.85546875" style="1247" bestFit="1" customWidth="1"/>
    <col min="9218" max="9218" width="18" style="1247" bestFit="1" customWidth="1"/>
    <col min="9219" max="9221" width="15.85546875" style="1247" customWidth="1"/>
    <col min="9222" max="9224" width="12.28515625" style="1247" customWidth="1"/>
    <col min="9225" max="9226" width="9.28515625" style="1247"/>
    <col min="9227" max="9227" width="15" style="1247" customWidth="1"/>
    <col min="9228" max="9228" width="14.28515625" style="1247" customWidth="1"/>
    <col min="9229" max="9229" width="13.5703125" style="1247" customWidth="1"/>
    <col min="9230" max="9472" width="9.28515625" style="1247"/>
    <col min="9473" max="9473" width="53.85546875" style="1247" bestFit="1" customWidth="1"/>
    <col min="9474" max="9474" width="18" style="1247" bestFit="1" customWidth="1"/>
    <col min="9475" max="9477" width="15.85546875" style="1247" customWidth="1"/>
    <col min="9478" max="9480" width="12.28515625" style="1247" customWidth="1"/>
    <col min="9481" max="9482" width="9.28515625" style="1247"/>
    <col min="9483" max="9483" width="15" style="1247" customWidth="1"/>
    <col min="9484" max="9484" width="14.28515625" style="1247" customWidth="1"/>
    <col min="9485" max="9485" width="13.5703125" style="1247" customWidth="1"/>
    <col min="9486" max="9728" width="9.28515625" style="1247"/>
    <col min="9729" max="9729" width="53.85546875" style="1247" bestFit="1" customWidth="1"/>
    <col min="9730" max="9730" width="18" style="1247" bestFit="1" customWidth="1"/>
    <col min="9731" max="9733" width="15.85546875" style="1247" customWidth="1"/>
    <col min="9734" max="9736" width="12.28515625" style="1247" customWidth="1"/>
    <col min="9737" max="9738" width="9.28515625" style="1247"/>
    <col min="9739" max="9739" width="15" style="1247" customWidth="1"/>
    <col min="9740" max="9740" width="14.28515625" style="1247" customWidth="1"/>
    <col min="9741" max="9741" width="13.5703125" style="1247" customWidth="1"/>
    <col min="9742" max="9984" width="9.28515625" style="1247"/>
    <col min="9985" max="9985" width="53.85546875" style="1247" bestFit="1" customWidth="1"/>
    <col min="9986" max="9986" width="18" style="1247" bestFit="1" customWidth="1"/>
    <col min="9987" max="9989" width="15.85546875" style="1247" customWidth="1"/>
    <col min="9990" max="9992" width="12.28515625" style="1247" customWidth="1"/>
    <col min="9993" max="9994" width="9.28515625" style="1247"/>
    <col min="9995" max="9995" width="15" style="1247" customWidth="1"/>
    <col min="9996" max="9996" width="14.28515625" style="1247" customWidth="1"/>
    <col min="9997" max="9997" width="13.5703125" style="1247" customWidth="1"/>
    <col min="9998" max="10240" width="9.28515625" style="1247"/>
    <col min="10241" max="10241" width="53.85546875" style="1247" bestFit="1" customWidth="1"/>
    <col min="10242" max="10242" width="18" style="1247" bestFit="1" customWidth="1"/>
    <col min="10243" max="10245" width="15.85546875" style="1247" customWidth="1"/>
    <col min="10246" max="10248" width="12.28515625" style="1247" customWidth="1"/>
    <col min="10249" max="10250" width="9.28515625" style="1247"/>
    <col min="10251" max="10251" width="15" style="1247" customWidth="1"/>
    <col min="10252" max="10252" width="14.28515625" style="1247" customWidth="1"/>
    <col min="10253" max="10253" width="13.5703125" style="1247" customWidth="1"/>
    <col min="10254" max="10496" width="9.28515625" style="1247"/>
    <col min="10497" max="10497" width="53.85546875" style="1247" bestFit="1" customWidth="1"/>
    <col min="10498" max="10498" width="18" style="1247" bestFit="1" customWidth="1"/>
    <col min="10499" max="10501" width="15.85546875" style="1247" customWidth="1"/>
    <col min="10502" max="10504" width="12.28515625" style="1247" customWidth="1"/>
    <col min="10505" max="10506" width="9.28515625" style="1247"/>
    <col min="10507" max="10507" width="15" style="1247" customWidth="1"/>
    <col min="10508" max="10508" width="14.28515625" style="1247" customWidth="1"/>
    <col min="10509" max="10509" width="13.5703125" style="1247" customWidth="1"/>
    <col min="10510" max="10752" width="9.28515625" style="1247"/>
    <col min="10753" max="10753" width="53.85546875" style="1247" bestFit="1" customWidth="1"/>
    <col min="10754" max="10754" width="18" style="1247" bestFit="1" customWidth="1"/>
    <col min="10755" max="10757" width="15.85546875" style="1247" customWidth="1"/>
    <col min="10758" max="10760" width="12.28515625" style="1247" customWidth="1"/>
    <col min="10761" max="10762" width="9.28515625" style="1247"/>
    <col min="10763" max="10763" width="15" style="1247" customWidth="1"/>
    <col min="10764" max="10764" width="14.28515625" style="1247" customWidth="1"/>
    <col min="10765" max="10765" width="13.5703125" style="1247" customWidth="1"/>
    <col min="10766" max="11008" width="9.28515625" style="1247"/>
    <col min="11009" max="11009" width="53.85546875" style="1247" bestFit="1" customWidth="1"/>
    <col min="11010" max="11010" width="18" style="1247" bestFit="1" customWidth="1"/>
    <col min="11011" max="11013" width="15.85546875" style="1247" customWidth="1"/>
    <col min="11014" max="11016" width="12.28515625" style="1247" customWidth="1"/>
    <col min="11017" max="11018" width="9.28515625" style="1247"/>
    <col min="11019" max="11019" width="15" style="1247" customWidth="1"/>
    <col min="11020" max="11020" width="14.28515625" style="1247" customWidth="1"/>
    <col min="11021" max="11021" width="13.5703125" style="1247" customWidth="1"/>
    <col min="11022" max="11264" width="9.28515625" style="1247"/>
    <col min="11265" max="11265" width="53.85546875" style="1247" bestFit="1" customWidth="1"/>
    <col min="11266" max="11266" width="18" style="1247" bestFit="1" customWidth="1"/>
    <col min="11267" max="11269" width="15.85546875" style="1247" customWidth="1"/>
    <col min="11270" max="11272" width="12.28515625" style="1247" customWidth="1"/>
    <col min="11273" max="11274" width="9.28515625" style="1247"/>
    <col min="11275" max="11275" width="15" style="1247" customWidth="1"/>
    <col min="11276" max="11276" width="14.28515625" style="1247" customWidth="1"/>
    <col min="11277" max="11277" width="13.5703125" style="1247" customWidth="1"/>
    <col min="11278" max="11520" width="9.28515625" style="1247"/>
    <col min="11521" max="11521" width="53.85546875" style="1247" bestFit="1" customWidth="1"/>
    <col min="11522" max="11522" width="18" style="1247" bestFit="1" customWidth="1"/>
    <col min="11523" max="11525" width="15.85546875" style="1247" customWidth="1"/>
    <col min="11526" max="11528" width="12.28515625" style="1247" customWidth="1"/>
    <col min="11529" max="11530" width="9.28515625" style="1247"/>
    <col min="11531" max="11531" width="15" style="1247" customWidth="1"/>
    <col min="11532" max="11532" width="14.28515625" style="1247" customWidth="1"/>
    <col min="11533" max="11533" width="13.5703125" style="1247" customWidth="1"/>
    <col min="11534" max="11776" width="9.28515625" style="1247"/>
    <col min="11777" max="11777" width="53.85546875" style="1247" bestFit="1" customWidth="1"/>
    <col min="11778" max="11778" width="18" style="1247" bestFit="1" customWidth="1"/>
    <col min="11779" max="11781" width="15.85546875" style="1247" customWidth="1"/>
    <col min="11782" max="11784" width="12.28515625" style="1247" customWidth="1"/>
    <col min="11785" max="11786" width="9.28515625" style="1247"/>
    <col min="11787" max="11787" width="15" style="1247" customWidth="1"/>
    <col min="11788" max="11788" width="14.28515625" style="1247" customWidth="1"/>
    <col min="11789" max="11789" width="13.5703125" style="1247" customWidth="1"/>
    <col min="11790" max="12032" width="9.28515625" style="1247"/>
    <col min="12033" max="12033" width="53.85546875" style="1247" bestFit="1" customWidth="1"/>
    <col min="12034" max="12034" width="18" style="1247" bestFit="1" customWidth="1"/>
    <col min="12035" max="12037" width="15.85546875" style="1247" customWidth="1"/>
    <col min="12038" max="12040" width="12.28515625" style="1247" customWidth="1"/>
    <col min="12041" max="12042" width="9.28515625" style="1247"/>
    <col min="12043" max="12043" width="15" style="1247" customWidth="1"/>
    <col min="12044" max="12044" width="14.28515625" style="1247" customWidth="1"/>
    <col min="12045" max="12045" width="13.5703125" style="1247" customWidth="1"/>
    <col min="12046" max="12288" width="9.28515625" style="1247"/>
    <col min="12289" max="12289" width="53.85546875" style="1247" bestFit="1" customWidth="1"/>
    <col min="12290" max="12290" width="18" style="1247" bestFit="1" customWidth="1"/>
    <col min="12291" max="12293" width="15.85546875" style="1247" customWidth="1"/>
    <col min="12294" max="12296" width="12.28515625" style="1247" customWidth="1"/>
    <col min="12297" max="12298" width="9.28515625" style="1247"/>
    <col min="12299" max="12299" width="15" style="1247" customWidth="1"/>
    <col min="12300" max="12300" width="14.28515625" style="1247" customWidth="1"/>
    <col min="12301" max="12301" width="13.5703125" style="1247" customWidth="1"/>
    <col min="12302" max="12544" width="9.28515625" style="1247"/>
    <col min="12545" max="12545" width="53.85546875" style="1247" bestFit="1" customWidth="1"/>
    <col min="12546" max="12546" width="18" style="1247" bestFit="1" customWidth="1"/>
    <col min="12547" max="12549" width="15.85546875" style="1247" customWidth="1"/>
    <col min="12550" max="12552" width="12.28515625" style="1247" customWidth="1"/>
    <col min="12553" max="12554" width="9.28515625" style="1247"/>
    <col min="12555" max="12555" width="15" style="1247" customWidth="1"/>
    <col min="12556" max="12556" width="14.28515625" style="1247" customWidth="1"/>
    <col min="12557" max="12557" width="13.5703125" style="1247" customWidth="1"/>
    <col min="12558" max="12800" width="9.28515625" style="1247"/>
    <col min="12801" max="12801" width="53.85546875" style="1247" bestFit="1" customWidth="1"/>
    <col min="12802" max="12802" width="18" style="1247" bestFit="1" customWidth="1"/>
    <col min="12803" max="12805" width="15.85546875" style="1247" customWidth="1"/>
    <col min="12806" max="12808" width="12.28515625" style="1247" customWidth="1"/>
    <col min="12809" max="12810" width="9.28515625" style="1247"/>
    <col min="12811" max="12811" width="15" style="1247" customWidth="1"/>
    <col min="12812" max="12812" width="14.28515625" style="1247" customWidth="1"/>
    <col min="12813" max="12813" width="13.5703125" style="1247" customWidth="1"/>
    <col min="12814" max="13056" width="9.28515625" style="1247"/>
    <col min="13057" max="13057" width="53.85546875" style="1247" bestFit="1" customWidth="1"/>
    <col min="13058" max="13058" width="18" style="1247" bestFit="1" customWidth="1"/>
    <col min="13059" max="13061" width="15.85546875" style="1247" customWidth="1"/>
    <col min="13062" max="13064" width="12.28515625" style="1247" customWidth="1"/>
    <col min="13065" max="13066" width="9.28515625" style="1247"/>
    <col min="13067" max="13067" width="15" style="1247" customWidth="1"/>
    <col min="13068" max="13068" width="14.28515625" style="1247" customWidth="1"/>
    <col min="13069" max="13069" width="13.5703125" style="1247" customWidth="1"/>
    <col min="13070" max="13312" width="9.28515625" style="1247"/>
    <col min="13313" max="13313" width="53.85546875" style="1247" bestFit="1" customWidth="1"/>
    <col min="13314" max="13314" width="18" style="1247" bestFit="1" customWidth="1"/>
    <col min="13315" max="13317" width="15.85546875" style="1247" customWidth="1"/>
    <col min="13318" max="13320" width="12.28515625" style="1247" customWidth="1"/>
    <col min="13321" max="13322" width="9.28515625" style="1247"/>
    <col min="13323" max="13323" width="15" style="1247" customWidth="1"/>
    <col min="13324" max="13324" width="14.28515625" style="1247" customWidth="1"/>
    <col min="13325" max="13325" width="13.5703125" style="1247" customWidth="1"/>
    <col min="13326" max="13568" width="9.28515625" style="1247"/>
    <col min="13569" max="13569" width="53.85546875" style="1247" bestFit="1" customWidth="1"/>
    <col min="13570" max="13570" width="18" style="1247" bestFit="1" customWidth="1"/>
    <col min="13571" max="13573" width="15.85546875" style="1247" customWidth="1"/>
    <col min="13574" max="13576" width="12.28515625" style="1247" customWidth="1"/>
    <col min="13577" max="13578" width="9.28515625" style="1247"/>
    <col min="13579" max="13579" width="15" style="1247" customWidth="1"/>
    <col min="13580" max="13580" width="14.28515625" style="1247" customWidth="1"/>
    <col min="13581" max="13581" width="13.5703125" style="1247" customWidth="1"/>
    <col min="13582" max="13824" width="9.28515625" style="1247"/>
    <col min="13825" max="13825" width="53.85546875" style="1247" bestFit="1" customWidth="1"/>
    <col min="13826" max="13826" width="18" style="1247" bestFit="1" customWidth="1"/>
    <col min="13827" max="13829" width="15.85546875" style="1247" customWidth="1"/>
    <col min="13830" max="13832" width="12.28515625" style="1247" customWidth="1"/>
    <col min="13833" max="13834" width="9.28515625" style="1247"/>
    <col min="13835" max="13835" width="15" style="1247" customWidth="1"/>
    <col min="13836" max="13836" width="14.28515625" style="1247" customWidth="1"/>
    <col min="13837" max="13837" width="13.5703125" style="1247" customWidth="1"/>
    <col min="13838" max="14080" width="9.28515625" style="1247"/>
    <col min="14081" max="14081" width="53.85546875" style="1247" bestFit="1" customWidth="1"/>
    <col min="14082" max="14082" width="18" style="1247" bestFit="1" customWidth="1"/>
    <col min="14083" max="14085" width="15.85546875" style="1247" customWidth="1"/>
    <col min="14086" max="14088" width="12.28515625" style="1247" customWidth="1"/>
    <col min="14089" max="14090" width="9.28515625" style="1247"/>
    <col min="14091" max="14091" width="15" style="1247" customWidth="1"/>
    <col min="14092" max="14092" width="14.28515625" style="1247" customWidth="1"/>
    <col min="14093" max="14093" width="13.5703125" style="1247" customWidth="1"/>
    <col min="14094" max="14336" width="9.28515625" style="1247"/>
    <col min="14337" max="14337" width="53.85546875" style="1247" bestFit="1" customWidth="1"/>
    <col min="14338" max="14338" width="18" style="1247" bestFit="1" customWidth="1"/>
    <col min="14339" max="14341" width="15.85546875" style="1247" customWidth="1"/>
    <col min="14342" max="14344" width="12.28515625" style="1247" customWidth="1"/>
    <col min="14345" max="14346" width="9.28515625" style="1247"/>
    <col min="14347" max="14347" width="15" style="1247" customWidth="1"/>
    <col min="14348" max="14348" width="14.28515625" style="1247" customWidth="1"/>
    <col min="14349" max="14349" width="13.5703125" style="1247" customWidth="1"/>
    <col min="14350" max="14592" width="9.28515625" style="1247"/>
    <col min="14593" max="14593" width="53.85546875" style="1247" bestFit="1" customWidth="1"/>
    <col min="14594" max="14594" width="18" style="1247" bestFit="1" customWidth="1"/>
    <col min="14595" max="14597" width="15.85546875" style="1247" customWidth="1"/>
    <col min="14598" max="14600" width="12.28515625" style="1247" customWidth="1"/>
    <col min="14601" max="14602" width="9.28515625" style="1247"/>
    <col min="14603" max="14603" width="15" style="1247" customWidth="1"/>
    <col min="14604" max="14604" width="14.28515625" style="1247" customWidth="1"/>
    <col min="14605" max="14605" width="13.5703125" style="1247" customWidth="1"/>
    <col min="14606" max="14848" width="9.28515625" style="1247"/>
    <col min="14849" max="14849" width="53.85546875" style="1247" bestFit="1" customWidth="1"/>
    <col min="14850" max="14850" width="18" style="1247" bestFit="1" customWidth="1"/>
    <col min="14851" max="14853" width="15.85546875" style="1247" customWidth="1"/>
    <col min="14854" max="14856" width="12.28515625" style="1247" customWidth="1"/>
    <col min="14857" max="14858" width="9.28515625" style="1247"/>
    <col min="14859" max="14859" width="15" style="1247" customWidth="1"/>
    <col min="14860" max="14860" width="14.28515625" style="1247" customWidth="1"/>
    <col min="14861" max="14861" width="13.5703125" style="1247" customWidth="1"/>
    <col min="14862" max="15104" width="9.28515625" style="1247"/>
    <col min="15105" max="15105" width="53.85546875" style="1247" bestFit="1" customWidth="1"/>
    <col min="15106" max="15106" width="18" style="1247" bestFit="1" customWidth="1"/>
    <col min="15107" max="15109" width="15.85546875" style="1247" customWidth="1"/>
    <col min="15110" max="15112" width="12.28515625" style="1247" customWidth="1"/>
    <col min="15113" max="15114" width="9.28515625" style="1247"/>
    <col min="15115" max="15115" width="15" style="1247" customWidth="1"/>
    <col min="15116" max="15116" width="14.28515625" style="1247" customWidth="1"/>
    <col min="15117" max="15117" width="13.5703125" style="1247" customWidth="1"/>
    <col min="15118" max="15360" width="9.28515625" style="1247"/>
    <col min="15361" max="15361" width="53.85546875" style="1247" bestFit="1" customWidth="1"/>
    <col min="15362" max="15362" width="18" style="1247" bestFit="1" customWidth="1"/>
    <col min="15363" max="15365" width="15.85546875" style="1247" customWidth="1"/>
    <col min="15366" max="15368" width="12.28515625" style="1247" customWidth="1"/>
    <col min="15369" max="15370" width="9.28515625" style="1247"/>
    <col min="15371" max="15371" width="15" style="1247" customWidth="1"/>
    <col min="15372" max="15372" width="14.28515625" style="1247" customWidth="1"/>
    <col min="15373" max="15373" width="13.5703125" style="1247" customWidth="1"/>
    <col min="15374" max="15616" width="9.28515625" style="1247"/>
    <col min="15617" max="15617" width="53.85546875" style="1247" bestFit="1" customWidth="1"/>
    <col min="15618" max="15618" width="18" style="1247" bestFit="1" customWidth="1"/>
    <col min="15619" max="15621" width="15.85546875" style="1247" customWidth="1"/>
    <col min="15622" max="15624" width="12.28515625" style="1247" customWidth="1"/>
    <col min="15625" max="15626" width="9.28515625" style="1247"/>
    <col min="15627" max="15627" width="15" style="1247" customWidth="1"/>
    <col min="15628" max="15628" width="14.28515625" style="1247" customWidth="1"/>
    <col min="15629" max="15629" width="13.5703125" style="1247" customWidth="1"/>
    <col min="15630" max="15872" width="9.28515625" style="1247"/>
    <col min="15873" max="15873" width="53.85546875" style="1247" bestFit="1" customWidth="1"/>
    <col min="15874" max="15874" width="18" style="1247" bestFit="1" customWidth="1"/>
    <col min="15875" max="15877" width="15.85546875" style="1247" customWidth="1"/>
    <col min="15878" max="15880" width="12.28515625" style="1247" customWidth="1"/>
    <col min="15881" max="15882" width="9.28515625" style="1247"/>
    <col min="15883" max="15883" width="15" style="1247" customWidth="1"/>
    <col min="15884" max="15884" width="14.28515625" style="1247" customWidth="1"/>
    <col min="15885" max="15885" width="13.5703125" style="1247" customWidth="1"/>
    <col min="15886" max="16128" width="9.28515625" style="1247"/>
    <col min="16129" max="16129" width="53.85546875" style="1247" bestFit="1" customWidth="1"/>
    <col min="16130" max="16130" width="18" style="1247" bestFit="1" customWidth="1"/>
    <col min="16131" max="16133" width="15.85546875" style="1247" customWidth="1"/>
    <col min="16134" max="16136" width="12.28515625" style="1247" customWidth="1"/>
    <col min="16137" max="16138" width="9.28515625" style="1247"/>
    <col min="16139" max="16139" width="15" style="1247" customWidth="1"/>
    <col min="16140" max="16140" width="14.28515625" style="1247" customWidth="1"/>
    <col min="16141" max="16141" width="13.5703125" style="1247" customWidth="1"/>
    <col min="16142" max="16384" width="9.28515625" style="1247"/>
  </cols>
  <sheetData>
    <row r="1" spans="1:16" ht="17.25" customHeight="1">
      <c r="A1" s="1245" t="s">
        <v>500</v>
      </c>
      <c r="B1" s="1245"/>
      <c r="C1" s="1246"/>
      <c r="D1" s="1246"/>
      <c r="E1" s="1246"/>
      <c r="F1" s="1246"/>
      <c r="G1" s="1246"/>
      <c r="H1" s="1246"/>
      <c r="N1" s="1247"/>
      <c r="O1" s="1247"/>
      <c r="P1" s="1247"/>
    </row>
    <row r="2" spans="1:16" ht="17.25" customHeight="1">
      <c r="A2" s="1248"/>
      <c r="B2" s="1248"/>
      <c r="C2" s="1246"/>
      <c r="D2" s="1246"/>
      <c r="E2" s="1246"/>
      <c r="F2" s="1246"/>
      <c r="G2" s="1246"/>
      <c r="H2" s="1246"/>
      <c r="N2" s="1247"/>
      <c r="O2" s="1247"/>
      <c r="P2" s="1247"/>
    </row>
    <row r="3" spans="1:16" ht="17.25" customHeight="1">
      <c r="A3" s="1249" t="s">
        <v>785</v>
      </c>
      <c r="B3" s="1250"/>
      <c r="C3" s="1251"/>
      <c r="D3" s="1251"/>
      <c r="E3" s="1251"/>
      <c r="F3" s="1251"/>
      <c r="G3" s="1251"/>
      <c r="H3" s="1251"/>
      <c r="N3" s="1247"/>
      <c r="O3" s="1247"/>
      <c r="P3" s="1247"/>
    </row>
    <row r="4" spans="1:16" ht="17.25" customHeight="1">
      <c r="A4" s="1249"/>
      <c r="B4" s="1250"/>
      <c r="C4" s="1251"/>
      <c r="D4" s="1251"/>
      <c r="E4" s="1251"/>
      <c r="F4" s="1251"/>
      <c r="G4" s="1251"/>
      <c r="H4" s="1251"/>
      <c r="N4" s="1247"/>
      <c r="O4" s="1247"/>
      <c r="P4" s="1247"/>
    </row>
    <row r="5" spans="1:16" ht="15" customHeight="1">
      <c r="A5" s="1252"/>
      <c r="B5" s="1252"/>
      <c r="C5" s="1253"/>
      <c r="D5" s="1254"/>
      <c r="E5" s="1254"/>
      <c r="F5" s="1254"/>
      <c r="G5" s="1255"/>
      <c r="H5" s="1256" t="s">
        <v>2</v>
      </c>
      <c r="N5" s="1247"/>
      <c r="O5" s="1247"/>
      <c r="P5" s="1247"/>
    </row>
    <row r="8" spans="1:16" ht="16.350000000000001" customHeight="1">
      <c r="A8" s="1257"/>
      <c r="B8" s="1258" t="s">
        <v>786</v>
      </c>
      <c r="C8" s="1259" t="s">
        <v>229</v>
      </c>
      <c r="D8" s="1260"/>
      <c r="E8" s="1260"/>
      <c r="F8" s="1261" t="s">
        <v>433</v>
      </c>
      <c r="G8" s="1262"/>
      <c r="H8" s="1263"/>
      <c r="N8" s="1247"/>
      <c r="O8" s="1247"/>
      <c r="P8" s="1247"/>
    </row>
    <row r="9" spans="1:16" ht="16.350000000000001" customHeight="1">
      <c r="A9" s="1264" t="s">
        <v>3</v>
      </c>
      <c r="B9" s="1265" t="s">
        <v>228</v>
      </c>
      <c r="C9" s="1266"/>
      <c r="D9" s="1266"/>
      <c r="E9" s="1266"/>
      <c r="F9" s="1266" t="s">
        <v>4</v>
      </c>
      <c r="G9" s="1266" t="s">
        <v>4</v>
      </c>
      <c r="H9" s="1267"/>
      <c r="N9" s="1247"/>
      <c r="O9" s="1247"/>
      <c r="P9" s="1247"/>
    </row>
    <row r="10" spans="1:16" ht="16.350000000000001" customHeight="1">
      <c r="A10" s="1268"/>
      <c r="B10" s="1269" t="s">
        <v>787</v>
      </c>
      <c r="C10" s="1266" t="s">
        <v>434</v>
      </c>
      <c r="D10" s="1266" t="s">
        <v>435</v>
      </c>
      <c r="E10" s="1266" t="s">
        <v>436</v>
      </c>
      <c r="F10" s="1270" t="s">
        <v>232</v>
      </c>
      <c r="G10" s="1270" t="s">
        <v>437</v>
      </c>
      <c r="H10" s="1271" t="s">
        <v>438</v>
      </c>
      <c r="K10" s="933"/>
      <c r="L10" s="933"/>
      <c r="M10" s="933"/>
      <c r="N10" s="1247"/>
      <c r="O10" s="1247"/>
      <c r="P10" s="1247"/>
    </row>
    <row r="11" spans="1:16" s="1276" customFormat="1" ht="9.75" customHeight="1">
      <c r="A11" s="1272" t="s">
        <v>439</v>
      </c>
      <c r="B11" s="1273">
        <v>2</v>
      </c>
      <c r="C11" s="1274">
        <v>3</v>
      </c>
      <c r="D11" s="1274">
        <v>4</v>
      </c>
      <c r="E11" s="1274">
        <v>5</v>
      </c>
      <c r="F11" s="1274">
        <v>6</v>
      </c>
      <c r="G11" s="1274">
        <v>7</v>
      </c>
      <c r="H11" s="1275">
        <v>8</v>
      </c>
      <c r="K11" s="1277"/>
      <c r="L11" s="1277"/>
      <c r="M11" s="1277"/>
    </row>
    <row r="12" spans="1:16" ht="24" customHeight="1">
      <c r="A12" s="1278" t="s">
        <v>440</v>
      </c>
      <c r="B12" s="1279">
        <v>80475876</v>
      </c>
      <c r="C12" s="935">
        <v>4006743</v>
      </c>
      <c r="D12" s="935">
        <v>10199907</v>
      </c>
      <c r="E12" s="935">
        <v>16031045</v>
      </c>
      <c r="F12" s="1280">
        <f>C12/B12</f>
        <v>4.9788125325905118E-2</v>
      </c>
      <c r="G12" s="1280">
        <f>D12/B12</f>
        <v>0.12674490178895351</v>
      </c>
      <c r="H12" s="1280">
        <f>E12/B12</f>
        <v>0.19920311274399796</v>
      </c>
      <c r="K12" s="1281"/>
      <c r="L12" s="1281"/>
      <c r="M12" s="1281"/>
      <c r="N12" s="1247"/>
      <c r="O12" s="1247"/>
      <c r="P12" s="1247"/>
    </row>
    <row r="13" spans="1:16" ht="24" customHeight="1">
      <c r="A13" s="1282" t="s">
        <v>441</v>
      </c>
      <c r="B13" s="1279">
        <v>87340722</v>
      </c>
      <c r="C13" s="935">
        <v>3925325</v>
      </c>
      <c r="D13" s="935">
        <v>10137499</v>
      </c>
      <c r="E13" s="935">
        <v>16107257</v>
      </c>
      <c r="F13" s="1283">
        <f>C13/B13</f>
        <v>4.4942667178776013E-2</v>
      </c>
      <c r="G13" s="1284">
        <f>D13/B13</f>
        <v>0.11606841308227335</v>
      </c>
      <c r="H13" s="1285">
        <f>E13/B13</f>
        <v>0.1844186380781235</v>
      </c>
      <c r="K13" s="1286"/>
      <c r="L13" s="1287"/>
      <c r="M13" s="1286"/>
      <c r="N13" s="1247"/>
      <c r="O13" s="1247"/>
      <c r="P13" s="1247"/>
    </row>
    <row r="14" spans="1:16" ht="24" customHeight="1">
      <c r="A14" s="1268" t="s">
        <v>788</v>
      </c>
      <c r="B14" s="1288">
        <f>B12-B13</f>
        <v>-6864846</v>
      </c>
      <c r="C14" s="1288">
        <v>81419</v>
      </c>
      <c r="D14" s="1288">
        <f>D12-D13</f>
        <v>62408</v>
      </c>
      <c r="E14" s="1288">
        <f>E12-E13</f>
        <v>-76212</v>
      </c>
      <c r="F14" s="1289"/>
      <c r="G14" s="1290"/>
      <c r="H14" s="1289">
        <f>E14/B14</f>
        <v>1.1101778539533152E-2</v>
      </c>
      <c r="N14" s="1247"/>
      <c r="O14" s="1247"/>
      <c r="P14" s="1247"/>
    </row>
    <row r="17" spans="1:16">
      <c r="C17" s="1291"/>
    </row>
    <row r="20" spans="1:16" ht="15">
      <c r="A20" s="1257"/>
      <c r="B20" s="1258" t="s">
        <v>786</v>
      </c>
      <c r="C20" s="1259" t="s">
        <v>229</v>
      </c>
      <c r="D20" s="1260"/>
      <c r="E20" s="1260"/>
      <c r="F20" s="1261" t="s">
        <v>433</v>
      </c>
      <c r="G20" s="1262"/>
      <c r="H20" s="1263"/>
      <c r="N20" s="1293"/>
      <c r="O20" s="1293"/>
      <c r="P20" s="1293"/>
    </row>
    <row r="21" spans="1:16" ht="15">
      <c r="A21" s="1264" t="s">
        <v>3</v>
      </c>
      <c r="B21" s="1265" t="s">
        <v>228</v>
      </c>
      <c r="C21" s="1266"/>
      <c r="D21" s="1266"/>
      <c r="E21" s="1266"/>
      <c r="F21" s="1266" t="s">
        <v>4</v>
      </c>
      <c r="G21" s="1266" t="s">
        <v>4</v>
      </c>
      <c r="H21" s="1267"/>
      <c r="N21" s="1293"/>
      <c r="O21" s="1293"/>
      <c r="P21" s="1293"/>
    </row>
    <row r="22" spans="1:16" ht="17.25">
      <c r="A22" s="1268"/>
      <c r="B22" s="1269" t="s">
        <v>787</v>
      </c>
      <c r="C22" s="1266" t="s">
        <v>910</v>
      </c>
      <c r="D22" s="1266" t="s">
        <v>762</v>
      </c>
      <c r="E22" s="1266" t="s">
        <v>763</v>
      </c>
      <c r="F22" s="1270" t="s">
        <v>232</v>
      </c>
      <c r="G22" s="1270" t="s">
        <v>437</v>
      </c>
      <c r="H22" s="1271" t="s">
        <v>438</v>
      </c>
      <c r="N22" s="1293"/>
      <c r="O22" s="1293"/>
      <c r="P22" s="1293"/>
    </row>
    <row r="23" spans="1:16">
      <c r="A23" s="1272" t="s">
        <v>439</v>
      </c>
      <c r="B23" s="1273">
        <v>2</v>
      </c>
      <c r="C23" s="1274">
        <v>3</v>
      </c>
      <c r="D23" s="1274">
        <v>4</v>
      </c>
      <c r="E23" s="1274">
        <v>5</v>
      </c>
      <c r="F23" s="1274">
        <v>6</v>
      </c>
      <c r="G23" s="1274">
        <v>7</v>
      </c>
      <c r="H23" s="1275">
        <v>8</v>
      </c>
      <c r="L23" s="1291"/>
    </row>
    <row r="24" spans="1:16" ht="24" customHeight="1">
      <c r="A24" s="1278" t="s">
        <v>440</v>
      </c>
      <c r="B24" s="1279">
        <v>80475876</v>
      </c>
      <c r="C24" s="935">
        <v>19589473</v>
      </c>
      <c r="D24" s="935">
        <v>24534828</v>
      </c>
      <c r="E24" s="935">
        <v>29231226</v>
      </c>
      <c r="F24" s="1280">
        <f>C24/B24</f>
        <v>0.24342043819442238</v>
      </c>
      <c r="G24" s="1280">
        <f>D24/B24</f>
        <v>0.3048718351323072</v>
      </c>
      <c r="H24" s="1280">
        <f>E24/B24</f>
        <v>0.36322967146079899</v>
      </c>
    </row>
    <row r="25" spans="1:16" ht="24" customHeight="1">
      <c r="A25" s="1282" t="s">
        <v>441</v>
      </c>
      <c r="B25" s="1279">
        <v>87340722</v>
      </c>
      <c r="C25" s="935">
        <v>19585692</v>
      </c>
      <c r="D25" s="935">
        <v>23789518</v>
      </c>
      <c r="E25" s="935">
        <v>29219616</v>
      </c>
      <c r="F25" s="1283">
        <f>C25/B25</f>
        <v>0.22424467707056508</v>
      </c>
      <c r="G25" s="1284">
        <f>D25/B25</f>
        <v>0.2723760172259625</v>
      </c>
      <c r="H25" s="1285">
        <f>E25/B25</f>
        <v>0.33454745198923364</v>
      </c>
    </row>
    <row r="26" spans="1:16" ht="24" customHeight="1">
      <c r="A26" s="1268" t="s">
        <v>788</v>
      </c>
      <c r="B26" s="1288">
        <f>B24-B25</f>
        <v>-6864846</v>
      </c>
      <c r="C26" s="1288">
        <f>C24-C25</f>
        <v>3781</v>
      </c>
      <c r="D26" s="1288">
        <f>D24-D25</f>
        <v>745310</v>
      </c>
      <c r="E26" s="1288">
        <v>11609</v>
      </c>
      <c r="F26" s="1289"/>
      <c r="G26" s="1290"/>
      <c r="H26" s="1289"/>
    </row>
    <row r="32" spans="1:16" ht="15">
      <c r="A32" s="1257"/>
      <c r="B32" s="1258" t="s">
        <v>786</v>
      </c>
      <c r="C32" s="1259" t="s">
        <v>229</v>
      </c>
      <c r="D32" s="1260"/>
      <c r="E32" s="1260"/>
      <c r="F32" s="1261" t="s">
        <v>433</v>
      </c>
      <c r="G32" s="1262"/>
      <c r="H32" s="1263"/>
    </row>
    <row r="33" spans="1:16" ht="15">
      <c r="A33" s="1264" t="s">
        <v>3</v>
      </c>
      <c r="B33" s="1265" t="s">
        <v>228</v>
      </c>
      <c r="C33" s="1266"/>
      <c r="D33" s="1266"/>
      <c r="E33" s="1266"/>
      <c r="F33" s="1266" t="s">
        <v>4</v>
      </c>
      <c r="G33" s="1266" t="s">
        <v>4</v>
      </c>
      <c r="H33" s="1267"/>
    </row>
    <row r="34" spans="1:16" ht="17.25">
      <c r="A34" s="1268"/>
      <c r="B34" s="1269" t="s">
        <v>787</v>
      </c>
      <c r="C34" s="1266" t="s">
        <v>777</v>
      </c>
      <c r="D34" s="1266" t="s">
        <v>780</v>
      </c>
      <c r="E34" s="1266" t="s">
        <v>779</v>
      </c>
      <c r="F34" s="1270" t="s">
        <v>232</v>
      </c>
      <c r="G34" s="1270" t="s">
        <v>437</v>
      </c>
      <c r="H34" s="1271" t="s">
        <v>438</v>
      </c>
    </row>
    <row r="35" spans="1:16">
      <c r="A35" s="1272" t="s">
        <v>439</v>
      </c>
      <c r="B35" s="1273">
        <v>2</v>
      </c>
      <c r="C35" s="1274">
        <v>3</v>
      </c>
      <c r="D35" s="1274">
        <v>4</v>
      </c>
      <c r="E35" s="1274">
        <v>5</v>
      </c>
      <c r="F35" s="1274">
        <v>6</v>
      </c>
      <c r="G35" s="1274">
        <v>7</v>
      </c>
      <c r="H35" s="1275">
        <v>8</v>
      </c>
    </row>
    <row r="36" spans="1:16" ht="24" customHeight="1">
      <c r="A36" s="1278" t="s">
        <v>440</v>
      </c>
      <c r="B36" s="1279">
        <v>80475876</v>
      </c>
      <c r="C36" s="935">
        <v>32292317</v>
      </c>
      <c r="D36" s="935"/>
      <c r="E36" s="935"/>
      <c r="F36" s="1280">
        <f>C36/B36</f>
        <v>0.40126704554294007</v>
      </c>
      <c r="G36" s="1280"/>
      <c r="H36" s="1280"/>
    </row>
    <row r="37" spans="1:16" ht="24" customHeight="1">
      <c r="A37" s="1282" t="s">
        <v>441</v>
      </c>
      <c r="B37" s="1279">
        <v>87340722</v>
      </c>
      <c r="C37" s="935">
        <v>32251523</v>
      </c>
      <c r="D37" s="935"/>
      <c r="E37" s="935"/>
      <c r="F37" s="1283">
        <f>C37/B37</f>
        <v>0.36926100748285545</v>
      </c>
      <c r="G37" s="1284"/>
      <c r="H37" s="1285"/>
    </row>
    <row r="38" spans="1:16" ht="24" customHeight="1">
      <c r="A38" s="1268" t="s">
        <v>788</v>
      </c>
      <c r="B38" s="1288">
        <f>B36-B37</f>
        <v>-6864846</v>
      </c>
      <c r="C38" s="1288">
        <f>C36-C37</f>
        <v>40794</v>
      </c>
      <c r="D38" s="1288"/>
      <c r="E38" s="1288"/>
      <c r="F38" s="1289"/>
      <c r="G38" s="1290"/>
      <c r="H38" s="1289"/>
    </row>
    <row r="44" spans="1:16">
      <c r="K44" s="1292"/>
      <c r="L44" s="1292"/>
      <c r="N44" s="1247"/>
      <c r="O44" s="1247"/>
      <c r="P44" s="1247"/>
    </row>
    <row r="45" spans="1:16">
      <c r="K45" s="1292"/>
      <c r="L45" s="1292"/>
      <c r="N45" s="1247"/>
      <c r="O45" s="1247"/>
      <c r="P45" s="1247"/>
    </row>
    <row r="46" spans="1:16">
      <c r="K46" s="1292"/>
      <c r="L46" s="1292"/>
      <c r="N46" s="1247"/>
      <c r="O46" s="1247"/>
      <c r="P46" s="1247"/>
    </row>
    <row r="47" spans="1:16">
      <c r="K47" s="1292"/>
      <c r="L47" s="1292"/>
      <c r="N47" s="1247"/>
      <c r="O47" s="1247"/>
      <c r="P47" s="1247"/>
    </row>
    <row r="48" spans="1:16">
      <c r="K48" s="1292"/>
      <c r="L48" s="1292"/>
      <c r="N48" s="1247"/>
      <c r="O48" s="1247"/>
      <c r="P48" s="1247"/>
    </row>
    <row r="49" spans="11:16">
      <c r="K49" s="1292"/>
      <c r="L49" s="1292"/>
      <c r="N49" s="1247"/>
      <c r="O49" s="1247"/>
      <c r="P49" s="1247"/>
    </row>
    <row r="50" spans="11:16">
      <c r="K50" s="1292"/>
      <c r="L50" s="1292"/>
      <c r="N50" s="1247"/>
      <c r="O50" s="1247"/>
      <c r="P50" s="1247"/>
    </row>
    <row r="51" spans="11:16">
      <c r="K51" s="1292"/>
      <c r="L51" s="1292"/>
      <c r="N51" s="1247"/>
      <c r="O51" s="1247"/>
      <c r="P51" s="1247"/>
    </row>
    <row r="52" spans="11:16">
      <c r="K52" s="1292"/>
      <c r="L52" s="1292"/>
      <c r="N52" s="1247"/>
      <c r="O52" s="1247"/>
      <c r="P52" s="1247"/>
    </row>
    <row r="53" spans="11:16">
      <c r="K53" s="1292"/>
      <c r="L53" s="1292"/>
      <c r="N53" s="1247"/>
      <c r="O53" s="1247"/>
      <c r="P53" s="1247"/>
    </row>
    <row r="54" spans="11:16">
      <c r="K54" s="1292"/>
      <c r="L54" s="1292"/>
      <c r="N54" s="1247"/>
      <c r="O54" s="1247"/>
      <c r="P54" s="1247"/>
    </row>
    <row r="55" spans="11:16">
      <c r="K55" s="1292"/>
      <c r="L55" s="1292"/>
      <c r="N55" s="1247"/>
      <c r="O55" s="1247"/>
      <c r="P55" s="1247"/>
    </row>
    <row r="56" spans="11:16">
      <c r="K56" s="1292"/>
      <c r="L56" s="1292"/>
      <c r="N56" s="1247"/>
      <c r="O56" s="1247"/>
      <c r="P56" s="1247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63" orientation="landscape" useFirstPageNumber="1" r:id="rId1"/>
  <headerFooter alignWithMargins="0">
    <oddHeader>&amp;C&amp;"Arial CE,Pogrubiony"&amp;13-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="75" zoomScaleNormal="75" zoomScaleSheetLayoutView="75" workbookViewId="0">
      <selection activeCell="J31" sqref="J31"/>
    </sheetView>
  </sheetViews>
  <sheetFormatPr defaultColWidth="9.28515625" defaultRowHeight="15"/>
  <cols>
    <col min="1" max="1" width="103.140625" style="1296" customWidth="1"/>
    <col min="2" max="2" width="20.5703125" style="1296" customWidth="1"/>
    <col min="3" max="3" width="23.5703125" style="1351" customWidth="1"/>
    <col min="4" max="4" width="16.7109375" style="1296" customWidth="1"/>
    <col min="5" max="5" width="9.28515625" style="1296"/>
    <col min="6" max="6" width="8.42578125" style="1296" customWidth="1"/>
    <col min="7" max="7" width="17.5703125" style="1296" bestFit="1" customWidth="1"/>
    <col min="8" max="8" width="21.7109375" style="1296" customWidth="1"/>
    <col min="9" max="9" width="21.28515625" style="1296" customWidth="1"/>
    <col min="10" max="245" width="9.28515625" style="1296"/>
    <col min="246" max="246" width="103.140625" style="1296" customWidth="1"/>
    <col min="247" max="247" width="20.5703125" style="1296" customWidth="1"/>
    <col min="248" max="248" width="19.42578125" style="1296" customWidth="1"/>
    <col min="249" max="249" width="16.7109375" style="1296" customWidth="1"/>
    <col min="250" max="250" width="12.85546875" style="1296" customWidth="1"/>
    <col min="251" max="251" width="11" style="1296" bestFit="1" customWidth="1"/>
    <col min="252" max="256" width="9.28515625" style="1296"/>
    <col min="257" max="257" width="103.140625" style="1296" customWidth="1"/>
    <col min="258" max="258" width="20.5703125" style="1296" customWidth="1"/>
    <col min="259" max="259" width="23.5703125" style="1296" customWidth="1"/>
    <col min="260" max="260" width="16.7109375" style="1296" customWidth="1"/>
    <col min="261" max="261" width="9.28515625" style="1296"/>
    <col min="262" max="262" width="8.42578125" style="1296" customWidth="1"/>
    <col min="263" max="263" width="17.5703125" style="1296" bestFit="1" customWidth="1"/>
    <col min="264" max="264" width="21.7109375" style="1296" customWidth="1"/>
    <col min="265" max="265" width="21.28515625" style="1296" customWidth="1"/>
    <col min="266" max="501" width="9.28515625" style="1296"/>
    <col min="502" max="502" width="103.140625" style="1296" customWidth="1"/>
    <col min="503" max="503" width="20.5703125" style="1296" customWidth="1"/>
    <col min="504" max="504" width="19.42578125" style="1296" customWidth="1"/>
    <col min="505" max="505" width="16.7109375" style="1296" customWidth="1"/>
    <col min="506" max="506" width="12.85546875" style="1296" customWidth="1"/>
    <col min="507" max="507" width="11" style="1296" bestFit="1" customWidth="1"/>
    <col min="508" max="512" width="9.28515625" style="1296"/>
    <col min="513" max="513" width="103.140625" style="1296" customWidth="1"/>
    <col min="514" max="514" width="20.5703125" style="1296" customWidth="1"/>
    <col min="515" max="515" width="23.5703125" style="1296" customWidth="1"/>
    <col min="516" max="516" width="16.7109375" style="1296" customWidth="1"/>
    <col min="517" max="517" width="9.28515625" style="1296"/>
    <col min="518" max="518" width="8.42578125" style="1296" customWidth="1"/>
    <col min="519" max="519" width="17.5703125" style="1296" bestFit="1" customWidth="1"/>
    <col min="520" max="520" width="21.7109375" style="1296" customWidth="1"/>
    <col min="521" max="521" width="21.28515625" style="1296" customWidth="1"/>
    <col min="522" max="757" width="9.28515625" style="1296"/>
    <col min="758" max="758" width="103.140625" style="1296" customWidth="1"/>
    <col min="759" max="759" width="20.5703125" style="1296" customWidth="1"/>
    <col min="760" max="760" width="19.42578125" style="1296" customWidth="1"/>
    <col min="761" max="761" width="16.7109375" style="1296" customWidth="1"/>
    <col min="762" max="762" width="12.85546875" style="1296" customWidth="1"/>
    <col min="763" max="763" width="11" style="1296" bestFit="1" customWidth="1"/>
    <col min="764" max="768" width="9.28515625" style="1296"/>
    <col min="769" max="769" width="103.140625" style="1296" customWidth="1"/>
    <col min="770" max="770" width="20.5703125" style="1296" customWidth="1"/>
    <col min="771" max="771" width="23.5703125" style="1296" customWidth="1"/>
    <col min="772" max="772" width="16.7109375" style="1296" customWidth="1"/>
    <col min="773" max="773" width="9.28515625" style="1296"/>
    <col min="774" max="774" width="8.42578125" style="1296" customWidth="1"/>
    <col min="775" max="775" width="17.5703125" style="1296" bestFit="1" customWidth="1"/>
    <col min="776" max="776" width="21.7109375" style="1296" customWidth="1"/>
    <col min="777" max="777" width="21.28515625" style="1296" customWidth="1"/>
    <col min="778" max="1013" width="9.28515625" style="1296"/>
    <col min="1014" max="1014" width="103.140625" style="1296" customWidth="1"/>
    <col min="1015" max="1015" width="20.5703125" style="1296" customWidth="1"/>
    <col min="1016" max="1016" width="19.42578125" style="1296" customWidth="1"/>
    <col min="1017" max="1017" width="16.7109375" style="1296" customWidth="1"/>
    <col min="1018" max="1018" width="12.85546875" style="1296" customWidth="1"/>
    <col min="1019" max="1019" width="11" style="1296" bestFit="1" customWidth="1"/>
    <col min="1020" max="1024" width="9.28515625" style="1296"/>
    <col min="1025" max="1025" width="103.140625" style="1296" customWidth="1"/>
    <col min="1026" max="1026" width="20.5703125" style="1296" customWidth="1"/>
    <col min="1027" max="1027" width="23.5703125" style="1296" customWidth="1"/>
    <col min="1028" max="1028" width="16.7109375" style="1296" customWidth="1"/>
    <col min="1029" max="1029" width="9.28515625" style="1296"/>
    <col min="1030" max="1030" width="8.42578125" style="1296" customWidth="1"/>
    <col min="1031" max="1031" width="17.5703125" style="1296" bestFit="1" customWidth="1"/>
    <col min="1032" max="1032" width="21.7109375" style="1296" customWidth="1"/>
    <col min="1033" max="1033" width="21.28515625" style="1296" customWidth="1"/>
    <col min="1034" max="1269" width="9.28515625" style="1296"/>
    <col min="1270" max="1270" width="103.140625" style="1296" customWidth="1"/>
    <col min="1271" max="1271" width="20.5703125" style="1296" customWidth="1"/>
    <col min="1272" max="1272" width="19.42578125" style="1296" customWidth="1"/>
    <col min="1273" max="1273" width="16.7109375" style="1296" customWidth="1"/>
    <col min="1274" max="1274" width="12.85546875" style="1296" customWidth="1"/>
    <col min="1275" max="1275" width="11" style="1296" bestFit="1" customWidth="1"/>
    <col min="1276" max="1280" width="9.28515625" style="1296"/>
    <col min="1281" max="1281" width="103.140625" style="1296" customWidth="1"/>
    <col min="1282" max="1282" width="20.5703125" style="1296" customWidth="1"/>
    <col min="1283" max="1283" width="23.5703125" style="1296" customWidth="1"/>
    <col min="1284" max="1284" width="16.7109375" style="1296" customWidth="1"/>
    <col min="1285" max="1285" width="9.28515625" style="1296"/>
    <col min="1286" max="1286" width="8.42578125" style="1296" customWidth="1"/>
    <col min="1287" max="1287" width="17.5703125" style="1296" bestFit="1" customWidth="1"/>
    <col min="1288" max="1288" width="21.7109375" style="1296" customWidth="1"/>
    <col min="1289" max="1289" width="21.28515625" style="1296" customWidth="1"/>
    <col min="1290" max="1525" width="9.28515625" style="1296"/>
    <col min="1526" max="1526" width="103.140625" style="1296" customWidth="1"/>
    <col min="1527" max="1527" width="20.5703125" style="1296" customWidth="1"/>
    <col min="1528" max="1528" width="19.42578125" style="1296" customWidth="1"/>
    <col min="1529" max="1529" width="16.7109375" style="1296" customWidth="1"/>
    <col min="1530" max="1530" width="12.85546875" style="1296" customWidth="1"/>
    <col min="1531" max="1531" width="11" style="1296" bestFit="1" customWidth="1"/>
    <col min="1532" max="1536" width="9.28515625" style="1296"/>
    <col min="1537" max="1537" width="103.140625" style="1296" customWidth="1"/>
    <col min="1538" max="1538" width="20.5703125" style="1296" customWidth="1"/>
    <col min="1539" max="1539" width="23.5703125" style="1296" customWidth="1"/>
    <col min="1540" max="1540" width="16.7109375" style="1296" customWidth="1"/>
    <col min="1541" max="1541" width="9.28515625" style="1296"/>
    <col min="1542" max="1542" width="8.42578125" style="1296" customWidth="1"/>
    <col min="1543" max="1543" width="17.5703125" style="1296" bestFit="1" customWidth="1"/>
    <col min="1544" max="1544" width="21.7109375" style="1296" customWidth="1"/>
    <col min="1545" max="1545" width="21.28515625" style="1296" customWidth="1"/>
    <col min="1546" max="1781" width="9.28515625" style="1296"/>
    <col min="1782" max="1782" width="103.140625" style="1296" customWidth="1"/>
    <col min="1783" max="1783" width="20.5703125" style="1296" customWidth="1"/>
    <col min="1784" max="1784" width="19.42578125" style="1296" customWidth="1"/>
    <col min="1785" max="1785" width="16.7109375" style="1296" customWidth="1"/>
    <col min="1786" max="1786" width="12.85546875" style="1296" customWidth="1"/>
    <col min="1787" max="1787" width="11" style="1296" bestFit="1" customWidth="1"/>
    <col min="1788" max="1792" width="9.28515625" style="1296"/>
    <col min="1793" max="1793" width="103.140625" style="1296" customWidth="1"/>
    <col min="1794" max="1794" width="20.5703125" style="1296" customWidth="1"/>
    <col min="1795" max="1795" width="23.5703125" style="1296" customWidth="1"/>
    <col min="1796" max="1796" width="16.7109375" style="1296" customWidth="1"/>
    <col min="1797" max="1797" width="9.28515625" style="1296"/>
    <col min="1798" max="1798" width="8.42578125" style="1296" customWidth="1"/>
    <col min="1799" max="1799" width="17.5703125" style="1296" bestFit="1" customWidth="1"/>
    <col min="1800" max="1800" width="21.7109375" style="1296" customWidth="1"/>
    <col min="1801" max="1801" width="21.28515625" style="1296" customWidth="1"/>
    <col min="1802" max="2037" width="9.28515625" style="1296"/>
    <col min="2038" max="2038" width="103.140625" style="1296" customWidth="1"/>
    <col min="2039" max="2039" width="20.5703125" style="1296" customWidth="1"/>
    <col min="2040" max="2040" width="19.42578125" style="1296" customWidth="1"/>
    <col min="2041" max="2041" width="16.7109375" style="1296" customWidth="1"/>
    <col min="2042" max="2042" width="12.85546875" style="1296" customWidth="1"/>
    <col min="2043" max="2043" width="11" style="1296" bestFit="1" customWidth="1"/>
    <col min="2044" max="2048" width="9.28515625" style="1296"/>
    <col min="2049" max="2049" width="103.140625" style="1296" customWidth="1"/>
    <col min="2050" max="2050" width="20.5703125" style="1296" customWidth="1"/>
    <col min="2051" max="2051" width="23.5703125" style="1296" customWidth="1"/>
    <col min="2052" max="2052" width="16.7109375" style="1296" customWidth="1"/>
    <col min="2053" max="2053" width="9.28515625" style="1296"/>
    <col min="2054" max="2054" width="8.42578125" style="1296" customWidth="1"/>
    <col min="2055" max="2055" width="17.5703125" style="1296" bestFit="1" customWidth="1"/>
    <col min="2056" max="2056" width="21.7109375" style="1296" customWidth="1"/>
    <col min="2057" max="2057" width="21.28515625" style="1296" customWidth="1"/>
    <col min="2058" max="2293" width="9.28515625" style="1296"/>
    <col min="2294" max="2294" width="103.140625" style="1296" customWidth="1"/>
    <col min="2295" max="2295" width="20.5703125" style="1296" customWidth="1"/>
    <col min="2296" max="2296" width="19.42578125" style="1296" customWidth="1"/>
    <col min="2297" max="2297" width="16.7109375" style="1296" customWidth="1"/>
    <col min="2298" max="2298" width="12.85546875" style="1296" customWidth="1"/>
    <col min="2299" max="2299" width="11" style="1296" bestFit="1" customWidth="1"/>
    <col min="2300" max="2304" width="9.28515625" style="1296"/>
    <col min="2305" max="2305" width="103.140625" style="1296" customWidth="1"/>
    <col min="2306" max="2306" width="20.5703125" style="1296" customWidth="1"/>
    <col min="2307" max="2307" width="23.5703125" style="1296" customWidth="1"/>
    <col min="2308" max="2308" width="16.7109375" style="1296" customWidth="1"/>
    <col min="2309" max="2309" width="9.28515625" style="1296"/>
    <col min="2310" max="2310" width="8.42578125" style="1296" customWidth="1"/>
    <col min="2311" max="2311" width="17.5703125" style="1296" bestFit="1" customWidth="1"/>
    <col min="2312" max="2312" width="21.7109375" style="1296" customWidth="1"/>
    <col min="2313" max="2313" width="21.28515625" style="1296" customWidth="1"/>
    <col min="2314" max="2549" width="9.28515625" style="1296"/>
    <col min="2550" max="2550" width="103.140625" style="1296" customWidth="1"/>
    <col min="2551" max="2551" width="20.5703125" style="1296" customWidth="1"/>
    <col min="2552" max="2552" width="19.42578125" style="1296" customWidth="1"/>
    <col min="2553" max="2553" width="16.7109375" style="1296" customWidth="1"/>
    <col min="2554" max="2554" width="12.85546875" style="1296" customWidth="1"/>
    <col min="2555" max="2555" width="11" style="1296" bestFit="1" customWidth="1"/>
    <col min="2556" max="2560" width="9.28515625" style="1296"/>
    <col min="2561" max="2561" width="103.140625" style="1296" customWidth="1"/>
    <col min="2562" max="2562" width="20.5703125" style="1296" customWidth="1"/>
    <col min="2563" max="2563" width="23.5703125" style="1296" customWidth="1"/>
    <col min="2564" max="2564" width="16.7109375" style="1296" customWidth="1"/>
    <col min="2565" max="2565" width="9.28515625" style="1296"/>
    <col min="2566" max="2566" width="8.42578125" style="1296" customWidth="1"/>
    <col min="2567" max="2567" width="17.5703125" style="1296" bestFit="1" customWidth="1"/>
    <col min="2568" max="2568" width="21.7109375" style="1296" customWidth="1"/>
    <col min="2569" max="2569" width="21.28515625" style="1296" customWidth="1"/>
    <col min="2570" max="2805" width="9.28515625" style="1296"/>
    <col min="2806" max="2806" width="103.140625" style="1296" customWidth="1"/>
    <col min="2807" max="2807" width="20.5703125" style="1296" customWidth="1"/>
    <col min="2808" max="2808" width="19.42578125" style="1296" customWidth="1"/>
    <col min="2809" max="2809" width="16.7109375" style="1296" customWidth="1"/>
    <col min="2810" max="2810" width="12.85546875" style="1296" customWidth="1"/>
    <col min="2811" max="2811" width="11" style="1296" bestFit="1" customWidth="1"/>
    <col min="2812" max="2816" width="9.28515625" style="1296"/>
    <col min="2817" max="2817" width="103.140625" style="1296" customWidth="1"/>
    <col min="2818" max="2818" width="20.5703125" style="1296" customWidth="1"/>
    <col min="2819" max="2819" width="23.5703125" style="1296" customWidth="1"/>
    <col min="2820" max="2820" width="16.7109375" style="1296" customWidth="1"/>
    <col min="2821" max="2821" width="9.28515625" style="1296"/>
    <col min="2822" max="2822" width="8.42578125" style="1296" customWidth="1"/>
    <col min="2823" max="2823" width="17.5703125" style="1296" bestFit="1" customWidth="1"/>
    <col min="2824" max="2824" width="21.7109375" style="1296" customWidth="1"/>
    <col min="2825" max="2825" width="21.28515625" style="1296" customWidth="1"/>
    <col min="2826" max="3061" width="9.28515625" style="1296"/>
    <col min="3062" max="3062" width="103.140625" style="1296" customWidth="1"/>
    <col min="3063" max="3063" width="20.5703125" style="1296" customWidth="1"/>
    <col min="3064" max="3064" width="19.42578125" style="1296" customWidth="1"/>
    <col min="3065" max="3065" width="16.7109375" style="1296" customWidth="1"/>
    <col min="3066" max="3066" width="12.85546875" style="1296" customWidth="1"/>
    <col min="3067" max="3067" width="11" style="1296" bestFit="1" customWidth="1"/>
    <col min="3068" max="3072" width="9.28515625" style="1296"/>
    <col min="3073" max="3073" width="103.140625" style="1296" customWidth="1"/>
    <col min="3074" max="3074" width="20.5703125" style="1296" customWidth="1"/>
    <col min="3075" max="3075" width="23.5703125" style="1296" customWidth="1"/>
    <col min="3076" max="3076" width="16.7109375" style="1296" customWidth="1"/>
    <col min="3077" max="3077" width="9.28515625" style="1296"/>
    <col min="3078" max="3078" width="8.42578125" style="1296" customWidth="1"/>
    <col min="3079" max="3079" width="17.5703125" style="1296" bestFit="1" customWidth="1"/>
    <col min="3080" max="3080" width="21.7109375" style="1296" customWidth="1"/>
    <col min="3081" max="3081" width="21.28515625" style="1296" customWidth="1"/>
    <col min="3082" max="3317" width="9.28515625" style="1296"/>
    <col min="3318" max="3318" width="103.140625" style="1296" customWidth="1"/>
    <col min="3319" max="3319" width="20.5703125" style="1296" customWidth="1"/>
    <col min="3320" max="3320" width="19.42578125" style="1296" customWidth="1"/>
    <col min="3321" max="3321" width="16.7109375" style="1296" customWidth="1"/>
    <col min="3322" max="3322" width="12.85546875" style="1296" customWidth="1"/>
    <col min="3323" max="3323" width="11" style="1296" bestFit="1" customWidth="1"/>
    <col min="3324" max="3328" width="9.28515625" style="1296"/>
    <col min="3329" max="3329" width="103.140625" style="1296" customWidth="1"/>
    <col min="3330" max="3330" width="20.5703125" style="1296" customWidth="1"/>
    <col min="3331" max="3331" width="23.5703125" style="1296" customWidth="1"/>
    <col min="3332" max="3332" width="16.7109375" style="1296" customWidth="1"/>
    <col min="3333" max="3333" width="9.28515625" style="1296"/>
    <col min="3334" max="3334" width="8.42578125" style="1296" customWidth="1"/>
    <col min="3335" max="3335" width="17.5703125" style="1296" bestFit="1" customWidth="1"/>
    <col min="3336" max="3336" width="21.7109375" style="1296" customWidth="1"/>
    <col min="3337" max="3337" width="21.28515625" style="1296" customWidth="1"/>
    <col min="3338" max="3573" width="9.28515625" style="1296"/>
    <col min="3574" max="3574" width="103.140625" style="1296" customWidth="1"/>
    <col min="3575" max="3575" width="20.5703125" style="1296" customWidth="1"/>
    <col min="3576" max="3576" width="19.42578125" style="1296" customWidth="1"/>
    <col min="3577" max="3577" width="16.7109375" style="1296" customWidth="1"/>
    <col min="3578" max="3578" width="12.85546875" style="1296" customWidth="1"/>
    <col min="3579" max="3579" width="11" style="1296" bestFit="1" customWidth="1"/>
    <col min="3580" max="3584" width="9.28515625" style="1296"/>
    <col min="3585" max="3585" width="103.140625" style="1296" customWidth="1"/>
    <col min="3586" max="3586" width="20.5703125" style="1296" customWidth="1"/>
    <col min="3587" max="3587" width="23.5703125" style="1296" customWidth="1"/>
    <col min="3588" max="3588" width="16.7109375" style="1296" customWidth="1"/>
    <col min="3589" max="3589" width="9.28515625" style="1296"/>
    <col min="3590" max="3590" width="8.42578125" style="1296" customWidth="1"/>
    <col min="3591" max="3591" width="17.5703125" style="1296" bestFit="1" customWidth="1"/>
    <col min="3592" max="3592" width="21.7109375" style="1296" customWidth="1"/>
    <col min="3593" max="3593" width="21.28515625" style="1296" customWidth="1"/>
    <col min="3594" max="3829" width="9.28515625" style="1296"/>
    <col min="3830" max="3830" width="103.140625" style="1296" customWidth="1"/>
    <col min="3831" max="3831" width="20.5703125" style="1296" customWidth="1"/>
    <col min="3832" max="3832" width="19.42578125" style="1296" customWidth="1"/>
    <col min="3833" max="3833" width="16.7109375" style="1296" customWidth="1"/>
    <col min="3834" max="3834" width="12.85546875" style="1296" customWidth="1"/>
    <col min="3835" max="3835" width="11" style="1296" bestFit="1" customWidth="1"/>
    <col min="3836" max="3840" width="9.28515625" style="1296"/>
    <col min="3841" max="3841" width="103.140625" style="1296" customWidth="1"/>
    <col min="3842" max="3842" width="20.5703125" style="1296" customWidth="1"/>
    <col min="3843" max="3843" width="23.5703125" style="1296" customWidth="1"/>
    <col min="3844" max="3844" width="16.7109375" style="1296" customWidth="1"/>
    <col min="3845" max="3845" width="9.28515625" style="1296"/>
    <col min="3846" max="3846" width="8.42578125" style="1296" customWidth="1"/>
    <col min="3847" max="3847" width="17.5703125" style="1296" bestFit="1" customWidth="1"/>
    <col min="3848" max="3848" width="21.7109375" style="1296" customWidth="1"/>
    <col min="3849" max="3849" width="21.28515625" style="1296" customWidth="1"/>
    <col min="3850" max="4085" width="9.28515625" style="1296"/>
    <col min="4086" max="4086" width="103.140625" style="1296" customWidth="1"/>
    <col min="4087" max="4087" width="20.5703125" style="1296" customWidth="1"/>
    <col min="4088" max="4088" width="19.42578125" style="1296" customWidth="1"/>
    <col min="4089" max="4089" width="16.7109375" style="1296" customWidth="1"/>
    <col min="4090" max="4090" width="12.85546875" style="1296" customWidth="1"/>
    <col min="4091" max="4091" width="11" style="1296" bestFit="1" customWidth="1"/>
    <col min="4092" max="4096" width="9.28515625" style="1296"/>
    <col min="4097" max="4097" width="103.140625" style="1296" customWidth="1"/>
    <col min="4098" max="4098" width="20.5703125" style="1296" customWidth="1"/>
    <col min="4099" max="4099" width="23.5703125" style="1296" customWidth="1"/>
    <col min="4100" max="4100" width="16.7109375" style="1296" customWidth="1"/>
    <col min="4101" max="4101" width="9.28515625" style="1296"/>
    <col min="4102" max="4102" width="8.42578125" style="1296" customWidth="1"/>
    <col min="4103" max="4103" width="17.5703125" style="1296" bestFit="1" customWidth="1"/>
    <col min="4104" max="4104" width="21.7109375" style="1296" customWidth="1"/>
    <col min="4105" max="4105" width="21.28515625" style="1296" customWidth="1"/>
    <col min="4106" max="4341" width="9.28515625" style="1296"/>
    <col min="4342" max="4342" width="103.140625" style="1296" customWidth="1"/>
    <col min="4343" max="4343" width="20.5703125" style="1296" customWidth="1"/>
    <col min="4344" max="4344" width="19.42578125" style="1296" customWidth="1"/>
    <col min="4345" max="4345" width="16.7109375" style="1296" customWidth="1"/>
    <col min="4346" max="4346" width="12.85546875" style="1296" customWidth="1"/>
    <col min="4347" max="4347" width="11" style="1296" bestFit="1" customWidth="1"/>
    <col min="4348" max="4352" width="9.28515625" style="1296"/>
    <col min="4353" max="4353" width="103.140625" style="1296" customWidth="1"/>
    <col min="4354" max="4354" width="20.5703125" style="1296" customWidth="1"/>
    <col min="4355" max="4355" width="23.5703125" style="1296" customWidth="1"/>
    <col min="4356" max="4356" width="16.7109375" style="1296" customWidth="1"/>
    <col min="4357" max="4357" width="9.28515625" style="1296"/>
    <col min="4358" max="4358" width="8.42578125" style="1296" customWidth="1"/>
    <col min="4359" max="4359" width="17.5703125" style="1296" bestFit="1" customWidth="1"/>
    <col min="4360" max="4360" width="21.7109375" style="1296" customWidth="1"/>
    <col min="4361" max="4361" width="21.28515625" style="1296" customWidth="1"/>
    <col min="4362" max="4597" width="9.28515625" style="1296"/>
    <col min="4598" max="4598" width="103.140625" style="1296" customWidth="1"/>
    <col min="4599" max="4599" width="20.5703125" style="1296" customWidth="1"/>
    <col min="4600" max="4600" width="19.42578125" style="1296" customWidth="1"/>
    <col min="4601" max="4601" width="16.7109375" style="1296" customWidth="1"/>
    <col min="4602" max="4602" width="12.85546875" style="1296" customWidth="1"/>
    <col min="4603" max="4603" width="11" style="1296" bestFit="1" customWidth="1"/>
    <col min="4604" max="4608" width="9.28515625" style="1296"/>
    <col min="4609" max="4609" width="103.140625" style="1296" customWidth="1"/>
    <col min="4610" max="4610" width="20.5703125" style="1296" customWidth="1"/>
    <col min="4611" max="4611" width="23.5703125" style="1296" customWidth="1"/>
    <col min="4612" max="4612" width="16.7109375" style="1296" customWidth="1"/>
    <col min="4613" max="4613" width="9.28515625" style="1296"/>
    <col min="4614" max="4614" width="8.42578125" style="1296" customWidth="1"/>
    <col min="4615" max="4615" width="17.5703125" style="1296" bestFit="1" customWidth="1"/>
    <col min="4616" max="4616" width="21.7109375" style="1296" customWidth="1"/>
    <col min="4617" max="4617" width="21.28515625" style="1296" customWidth="1"/>
    <col min="4618" max="4853" width="9.28515625" style="1296"/>
    <col min="4854" max="4854" width="103.140625" style="1296" customWidth="1"/>
    <col min="4855" max="4855" width="20.5703125" style="1296" customWidth="1"/>
    <col min="4856" max="4856" width="19.42578125" style="1296" customWidth="1"/>
    <col min="4857" max="4857" width="16.7109375" style="1296" customWidth="1"/>
    <col min="4858" max="4858" width="12.85546875" style="1296" customWidth="1"/>
    <col min="4859" max="4859" width="11" style="1296" bestFit="1" customWidth="1"/>
    <col min="4860" max="4864" width="9.28515625" style="1296"/>
    <col min="4865" max="4865" width="103.140625" style="1296" customWidth="1"/>
    <col min="4866" max="4866" width="20.5703125" style="1296" customWidth="1"/>
    <col min="4867" max="4867" width="23.5703125" style="1296" customWidth="1"/>
    <col min="4868" max="4868" width="16.7109375" style="1296" customWidth="1"/>
    <col min="4869" max="4869" width="9.28515625" style="1296"/>
    <col min="4870" max="4870" width="8.42578125" style="1296" customWidth="1"/>
    <col min="4871" max="4871" width="17.5703125" style="1296" bestFit="1" customWidth="1"/>
    <col min="4872" max="4872" width="21.7109375" style="1296" customWidth="1"/>
    <col min="4873" max="4873" width="21.28515625" style="1296" customWidth="1"/>
    <col min="4874" max="5109" width="9.28515625" style="1296"/>
    <col min="5110" max="5110" width="103.140625" style="1296" customWidth="1"/>
    <col min="5111" max="5111" width="20.5703125" style="1296" customWidth="1"/>
    <col min="5112" max="5112" width="19.42578125" style="1296" customWidth="1"/>
    <col min="5113" max="5113" width="16.7109375" style="1296" customWidth="1"/>
    <col min="5114" max="5114" width="12.85546875" style="1296" customWidth="1"/>
    <col min="5115" max="5115" width="11" style="1296" bestFit="1" customWidth="1"/>
    <col min="5116" max="5120" width="9.28515625" style="1296"/>
    <col min="5121" max="5121" width="103.140625" style="1296" customWidth="1"/>
    <col min="5122" max="5122" width="20.5703125" style="1296" customWidth="1"/>
    <col min="5123" max="5123" width="23.5703125" style="1296" customWidth="1"/>
    <col min="5124" max="5124" width="16.7109375" style="1296" customWidth="1"/>
    <col min="5125" max="5125" width="9.28515625" style="1296"/>
    <col min="5126" max="5126" width="8.42578125" style="1296" customWidth="1"/>
    <col min="5127" max="5127" width="17.5703125" style="1296" bestFit="1" customWidth="1"/>
    <col min="5128" max="5128" width="21.7109375" style="1296" customWidth="1"/>
    <col min="5129" max="5129" width="21.28515625" style="1296" customWidth="1"/>
    <col min="5130" max="5365" width="9.28515625" style="1296"/>
    <col min="5366" max="5366" width="103.140625" style="1296" customWidth="1"/>
    <col min="5367" max="5367" width="20.5703125" style="1296" customWidth="1"/>
    <col min="5368" max="5368" width="19.42578125" style="1296" customWidth="1"/>
    <col min="5369" max="5369" width="16.7109375" style="1296" customWidth="1"/>
    <col min="5370" max="5370" width="12.85546875" style="1296" customWidth="1"/>
    <col min="5371" max="5371" width="11" style="1296" bestFit="1" customWidth="1"/>
    <col min="5372" max="5376" width="9.28515625" style="1296"/>
    <col min="5377" max="5377" width="103.140625" style="1296" customWidth="1"/>
    <col min="5378" max="5378" width="20.5703125" style="1296" customWidth="1"/>
    <col min="5379" max="5379" width="23.5703125" style="1296" customWidth="1"/>
    <col min="5380" max="5380" width="16.7109375" style="1296" customWidth="1"/>
    <col min="5381" max="5381" width="9.28515625" style="1296"/>
    <col min="5382" max="5382" width="8.42578125" style="1296" customWidth="1"/>
    <col min="5383" max="5383" width="17.5703125" style="1296" bestFit="1" customWidth="1"/>
    <col min="5384" max="5384" width="21.7109375" style="1296" customWidth="1"/>
    <col min="5385" max="5385" width="21.28515625" style="1296" customWidth="1"/>
    <col min="5386" max="5621" width="9.28515625" style="1296"/>
    <col min="5622" max="5622" width="103.140625" style="1296" customWidth="1"/>
    <col min="5623" max="5623" width="20.5703125" style="1296" customWidth="1"/>
    <col min="5624" max="5624" width="19.42578125" style="1296" customWidth="1"/>
    <col min="5625" max="5625" width="16.7109375" style="1296" customWidth="1"/>
    <col min="5626" max="5626" width="12.85546875" style="1296" customWidth="1"/>
    <col min="5627" max="5627" width="11" style="1296" bestFit="1" customWidth="1"/>
    <col min="5628" max="5632" width="9.28515625" style="1296"/>
    <col min="5633" max="5633" width="103.140625" style="1296" customWidth="1"/>
    <col min="5634" max="5634" width="20.5703125" style="1296" customWidth="1"/>
    <col min="5635" max="5635" width="23.5703125" style="1296" customWidth="1"/>
    <col min="5636" max="5636" width="16.7109375" style="1296" customWidth="1"/>
    <col min="5637" max="5637" width="9.28515625" style="1296"/>
    <col min="5638" max="5638" width="8.42578125" style="1296" customWidth="1"/>
    <col min="5639" max="5639" width="17.5703125" style="1296" bestFit="1" customWidth="1"/>
    <col min="5640" max="5640" width="21.7109375" style="1296" customWidth="1"/>
    <col min="5641" max="5641" width="21.28515625" style="1296" customWidth="1"/>
    <col min="5642" max="5877" width="9.28515625" style="1296"/>
    <col min="5878" max="5878" width="103.140625" style="1296" customWidth="1"/>
    <col min="5879" max="5879" width="20.5703125" style="1296" customWidth="1"/>
    <col min="5880" max="5880" width="19.42578125" style="1296" customWidth="1"/>
    <col min="5881" max="5881" width="16.7109375" style="1296" customWidth="1"/>
    <col min="5882" max="5882" width="12.85546875" style="1296" customWidth="1"/>
    <col min="5883" max="5883" width="11" style="1296" bestFit="1" customWidth="1"/>
    <col min="5884" max="5888" width="9.28515625" style="1296"/>
    <col min="5889" max="5889" width="103.140625" style="1296" customWidth="1"/>
    <col min="5890" max="5890" width="20.5703125" style="1296" customWidth="1"/>
    <col min="5891" max="5891" width="23.5703125" style="1296" customWidth="1"/>
    <col min="5892" max="5892" width="16.7109375" style="1296" customWidth="1"/>
    <col min="5893" max="5893" width="9.28515625" style="1296"/>
    <col min="5894" max="5894" width="8.42578125" style="1296" customWidth="1"/>
    <col min="5895" max="5895" width="17.5703125" style="1296" bestFit="1" customWidth="1"/>
    <col min="5896" max="5896" width="21.7109375" style="1296" customWidth="1"/>
    <col min="5897" max="5897" width="21.28515625" style="1296" customWidth="1"/>
    <col min="5898" max="6133" width="9.28515625" style="1296"/>
    <col min="6134" max="6134" width="103.140625" style="1296" customWidth="1"/>
    <col min="6135" max="6135" width="20.5703125" style="1296" customWidth="1"/>
    <col min="6136" max="6136" width="19.42578125" style="1296" customWidth="1"/>
    <col min="6137" max="6137" width="16.7109375" style="1296" customWidth="1"/>
    <col min="6138" max="6138" width="12.85546875" style="1296" customWidth="1"/>
    <col min="6139" max="6139" width="11" style="1296" bestFit="1" customWidth="1"/>
    <col min="6140" max="6144" width="9.28515625" style="1296"/>
    <col min="6145" max="6145" width="103.140625" style="1296" customWidth="1"/>
    <col min="6146" max="6146" width="20.5703125" style="1296" customWidth="1"/>
    <col min="6147" max="6147" width="23.5703125" style="1296" customWidth="1"/>
    <col min="6148" max="6148" width="16.7109375" style="1296" customWidth="1"/>
    <col min="6149" max="6149" width="9.28515625" style="1296"/>
    <col min="6150" max="6150" width="8.42578125" style="1296" customWidth="1"/>
    <col min="6151" max="6151" width="17.5703125" style="1296" bestFit="1" customWidth="1"/>
    <col min="6152" max="6152" width="21.7109375" style="1296" customWidth="1"/>
    <col min="6153" max="6153" width="21.28515625" style="1296" customWidth="1"/>
    <col min="6154" max="6389" width="9.28515625" style="1296"/>
    <col min="6390" max="6390" width="103.140625" style="1296" customWidth="1"/>
    <col min="6391" max="6391" width="20.5703125" style="1296" customWidth="1"/>
    <col min="6392" max="6392" width="19.42578125" style="1296" customWidth="1"/>
    <col min="6393" max="6393" width="16.7109375" style="1296" customWidth="1"/>
    <col min="6394" max="6394" width="12.85546875" style="1296" customWidth="1"/>
    <col min="6395" max="6395" width="11" style="1296" bestFit="1" customWidth="1"/>
    <col min="6396" max="6400" width="9.28515625" style="1296"/>
    <col min="6401" max="6401" width="103.140625" style="1296" customWidth="1"/>
    <col min="6402" max="6402" width="20.5703125" style="1296" customWidth="1"/>
    <col min="6403" max="6403" width="23.5703125" style="1296" customWidth="1"/>
    <col min="6404" max="6404" width="16.7109375" style="1296" customWidth="1"/>
    <col min="6405" max="6405" width="9.28515625" style="1296"/>
    <col min="6406" max="6406" width="8.42578125" style="1296" customWidth="1"/>
    <col min="6407" max="6407" width="17.5703125" style="1296" bestFit="1" customWidth="1"/>
    <col min="6408" max="6408" width="21.7109375" style="1296" customWidth="1"/>
    <col min="6409" max="6409" width="21.28515625" style="1296" customWidth="1"/>
    <col min="6410" max="6645" width="9.28515625" style="1296"/>
    <col min="6646" max="6646" width="103.140625" style="1296" customWidth="1"/>
    <col min="6647" max="6647" width="20.5703125" style="1296" customWidth="1"/>
    <col min="6648" max="6648" width="19.42578125" style="1296" customWidth="1"/>
    <col min="6649" max="6649" width="16.7109375" style="1296" customWidth="1"/>
    <col min="6650" max="6650" width="12.85546875" style="1296" customWidth="1"/>
    <col min="6651" max="6651" width="11" style="1296" bestFit="1" customWidth="1"/>
    <col min="6652" max="6656" width="9.28515625" style="1296"/>
    <col min="6657" max="6657" width="103.140625" style="1296" customWidth="1"/>
    <col min="6658" max="6658" width="20.5703125" style="1296" customWidth="1"/>
    <col min="6659" max="6659" width="23.5703125" style="1296" customWidth="1"/>
    <col min="6660" max="6660" width="16.7109375" style="1296" customWidth="1"/>
    <col min="6661" max="6661" width="9.28515625" style="1296"/>
    <col min="6662" max="6662" width="8.42578125" style="1296" customWidth="1"/>
    <col min="6663" max="6663" width="17.5703125" style="1296" bestFit="1" customWidth="1"/>
    <col min="6664" max="6664" width="21.7109375" style="1296" customWidth="1"/>
    <col min="6665" max="6665" width="21.28515625" style="1296" customWidth="1"/>
    <col min="6666" max="6901" width="9.28515625" style="1296"/>
    <col min="6902" max="6902" width="103.140625" style="1296" customWidth="1"/>
    <col min="6903" max="6903" width="20.5703125" style="1296" customWidth="1"/>
    <col min="6904" max="6904" width="19.42578125" style="1296" customWidth="1"/>
    <col min="6905" max="6905" width="16.7109375" style="1296" customWidth="1"/>
    <col min="6906" max="6906" width="12.85546875" style="1296" customWidth="1"/>
    <col min="6907" max="6907" width="11" style="1296" bestFit="1" customWidth="1"/>
    <col min="6908" max="6912" width="9.28515625" style="1296"/>
    <col min="6913" max="6913" width="103.140625" style="1296" customWidth="1"/>
    <col min="6914" max="6914" width="20.5703125" style="1296" customWidth="1"/>
    <col min="6915" max="6915" width="23.5703125" style="1296" customWidth="1"/>
    <col min="6916" max="6916" width="16.7109375" style="1296" customWidth="1"/>
    <col min="6917" max="6917" width="9.28515625" style="1296"/>
    <col min="6918" max="6918" width="8.42578125" style="1296" customWidth="1"/>
    <col min="6919" max="6919" width="17.5703125" style="1296" bestFit="1" customWidth="1"/>
    <col min="6920" max="6920" width="21.7109375" style="1296" customWidth="1"/>
    <col min="6921" max="6921" width="21.28515625" style="1296" customWidth="1"/>
    <col min="6922" max="7157" width="9.28515625" style="1296"/>
    <col min="7158" max="7158" width="103.140625" style="1296" customWidth="1"/>
    <col min="7159" max="7159" width="20.5703125" style="1296" customWidth="1"/>
    <col min="7160" max="7160" width="19.42578125" style="1296" customWidth="1"/>
    <col min="7161" max="7161" width="16.7109375" style="1296" customWidth="1"/>
    <col min="7162" max="7162" width="12.85546875" style="1296" customWidth="1"/>
    <col min="7163" max="7163" width="11" style="1296" bestFit="1" customWidth="1"/>
    <col min="7164" max="7168" width="9.28515625" style="1296"/>
    <col min="7169" max="7169" width="103.140625" style="1296" customWidth="1"/>
    <col min="7170" max="7170" width="20.5703125" style="1296" customWidth="1"/>
    <col min="7171" max="7171" width="23.5703125" style="1296" customWidth="1"/>
    <col min="7172" max="7172" width="16.7109375" style="1296" customWidth="1"/>
    <col min="7173" max="7173" width="9.28515625" style="1296"/>
    <col min="7174" max="7174" width="8.42578125" style="1296" customWidth="1"/>
    <col min="7175" max="7175" width="17.5703125" style="1296" bestFit="1" customWidth="1"/>
    <col min="7176" max="7176" width="21.7109375" style="1296" customWidth="1"/>
    <col min="7177" max="7177" width="21.28515625" style="1296" customWidth="1"/>
    <col min="7178" max="7413" width="9.28515625" style="1296"/>
    <col min="7414" max="7414" width="103.140625" style="1296" customWidth="1"/>
    <col min="7415" max="7415" width="20.5703125" style="1296" customWidth="1"/>
    <col min="7416" max="7416" width="19.42578125" style="1296" customWidth="1"/>
    <col min="7417" max="7417" width="16.7109375" style="1296" customWidth="1"/>
    <col min="7418" max="7418" width="12.85546875" style="1296" customWidth="1"/>
    <col min="7419" max="7419" width="11" style="1296" bestFit="1" customWidth="1"/>
    <col min="7420" max="7424" width="9.28515625" style="1296"/>
    <col min="7425" max="7425" width="103.140625" style="1296" customWidth="1"/>
    <col min="7426" max="7426" width="20.5703125" style="1296" customWidth="1"/>
    <col min="7427" max="7427" width="23.5703125" style="1296" customWidth="1"/>
    <col min="7428" max="7428" width="16.7109375" style="1296" customWidth="1"/>
    <col min="7429" max="7429" width="9.28515625" style="1296"/>
    <col min="7430" max="7430" width="8.42578125" style="1296" customWidth="1"/>
    <col min="7431" max="7431" width="17.5703125" style="1296" bestFit="1" customWidth="1"/>
    <col min="7432" max="7432" width="21.7109375" style="1296" customWidth="1"/>
    <col min="7433" max="7433" width="21.28515625" style="1296" customWidth="1"/>
    <col min="7434" max="7669" width="9.28515625" style="1296"/>
    <col min="7670" max="7670" width="103.140625" style="1296" customWidth="1"/>
    <col min="7671" max="7671" width="20.5703125" style="1296" customWidth="1"/>
    <col min="7672" max="7672" width="19.42578125" style="1296" customWidth="1"/>
    <col min="7673" max="7673" width="16.7109375" style="1296" customWidth="1"/>
    <col min="7674" max="7674" width="12.85546875" style="1296" customWidth="1"/>
    <col min="7675" max="7675" width="11" style="1296" bestFit="1" customWidth="1"/>
    <col min="7676" max="7680" width="9.28515625" style="1296"/>
    <col min="7681" max="7681" width="103.140625" style="1296" customWidth="1"/>
    <col min="7682" max="7682" width="20.5703125" style="1296" customWidth="1"/>
    <col min="7683" max="7683" width="23.5703125" style="1296" customWidth="1"/>
    <col min="7684" max="7684" width="16.7109375" style="1296" customWidth="1"/>
    <col min="7685" max="7685" width="9.28515625" style="1296"/>
    <col min="7686" max="7686" width="8.42578125" style="1296" customWidth="1"/>
    <col min="7687" max="7687" width="17.5703125" style="1296" bestFit="1" customWidth="1"/>
    <col min="7688" max="7688" width="21.7109375" style="1296" customWidth="1"/>
    <col min="7689" max="7689" width="21.28515625" style="1296" customWidth="1"/>
    <col min="7690" max="7925" width="9.28515625" style="1296"/>
    <col min="7926" max="7926" width="103.140625" style="1296" customWidth="1"/>
    <col min="7927" max="7927" width="20.5703125" style="1296" customWidth="1"/>
    <col min="7928" max="7928" width="19.42578125" style="1296" customWidth="1"/>
    <col min="7929" max="7929" width="16.7109375" style="1296" customWidth="1"/>
    <col min="7930" max="7930" width="12.85546875" style="1296" customWidth="1"/>
    <col min="7931" max="7931" width="11" style="1296" bestFit="1" customWidth="1"/>
    <col min="7932" max="7936" width="9.28515625" style="1296"/>
    <col min="7937" max="7937" width="103.140625" style="1296" customWidth="1"/>
    <col min="7938" max="7938" width="20.5703125" style="1296" customWidth="1"/>
    <col min="7939" max="7939" width="23.5703125" style="1296" customWidth="1"/>
    <col min="7940" max="7940" width="16.7109375" style="1296" customWidth="1"/>
    <col min="7941" max="7941" width="9.28515625" style="1296"/>
    <col min="7942" max="7942" width="8.42578125" style="1296" customWidth="1"/>
    <col min="7943" max="7943" width="17.5703125" style="1296" bestFit="1" customWidth="1"/>
    <col min="7944" max="7944" width="21.7109375" style="1296" customWidth="1"/>
    <col min="7945" max="7945" width="21.28515625" style="1296" customWidth="1"/>
    <col min="7946" max="8181" width="9.28515625" style="1296"/>
    <col min="8182" max="8182" width="103.140625" style="1296" customWidth="1"/>
    <col min="8183" max="8183" width="20.5703125" style="1296" customWidth="1"/>
    <col min="8184" max="8184" width="19.42578125" style="1296" customWidth="1"/>
    <col min="8185" max="8185" width="16.7109375" style="1296" customWidth="1"/>
    <col min="8186" max="8186" width="12.85546875" style="1296" customWidth="1"/>
    <col min="8187" max="8187" width="11" style="1296" bestFit="1" customWidth="1"/>
    <col min="8188" max="8192" width="9.28515625" style="1296"/>
    <col min="8193" max="8193" width="103.140625" style="1296" customWidth="1"/>
    <col min="8194" max="8194" width="20.5703125" style="1296" customWidth="1"/>
    <col min="8195" max="8195" width="23.5703125" style="1296" customWidth="1"/>
    <col min="8196" max="8196" width="16.7109375" style="1296" customWidth="1"/>
    <col min="8197" max="8197" width="9.28515625" style="1296"/>
    <col min="8198" max="8198" width="8.42578125" style="1296" customWidth="1"/>
    <col min="8199" max="8199" width="17.5703125" style="1296" bestFit="1" customWidth="1"/>
    <col min="8200" max="8200" width="21.7109375" style="1296" customWidth="1"/>
    <col min="8201" max="8201" width="21.28515625" style="1296" customWidth="1"/>
    <col min="8202" max="8437" width="9.28515625" style="1296"/>
    <col min="8438" max="8438" width="103.140625" style="1296" customWidth="1"/>
    <col min="8439" max="8439" width="20.5703125" style="1296" customWidth="1"/>
    <col min="8440" max="8440" width="19.42578125" style="1296" customWidth="1"/>
    <col min="8441" max="8441" width="16.7109375" style="1296" customWidth="1"/>
    <col min="8442" max="8442" width="12.85546875" style="1296" customWidth="1"/>
    <col min="8443" max="8443" width="11" style="1296" bestFit="1" customWidth="1"/>
    <col min="8444" max="8448" width="9.28515625" style="1296"/>
    <col min="8449" max="8449" width="103.140625" style="1296" customWidth="1"/>
    <col min="8450" max="8450" width="20.5703125" style="1296" customWidth="1"/>
    <col min="8451" max="8451" width="23.5703125" style="1296" customWidth="1"/>
    <col min="8452" max="8452" width="16.7109375" style="1296" customWidth="1"/>
    <col min="8453" max="8453" width="9.28515625" style="1296"/>
    <col min="8454" max="8454" width="8.42578125" style="1296" customWidth="1"/>
    <col min="8455" max="8455" width="17.5703125" style="1296" bestFit="1" customWidth="1"/>
    <col min="8456" max="8456" width="21.7109375" style="1296" customWidth="1"/>
    <col min="8457" max="8457" width="21.28515625" style="1296" customWidth="1"/>
    <col min="8458" max="8693" width="9.28515625" style="1296"/>
    <col min="8694" max="8694" width="103.140625" style="1296" customWidth="1"/>
    <col min="8695" max="8695" width="20.5703125" style="1296" customWidth="1"/>
    <col min="8696" max="8696" width="19.42578125" style="1296" customWidth="1"/>
    <col min="8697" max="8697" width="16.7109375" style="1296" customWidth="1"/>
    <col min="8698" max="8698" width="12.85546875" style="1296" customWidth="1"/>
    <col min="8699" max="8699" width="11" style="1296" bestFit="1" customWidth="1"/>
    <col min="8700" max="8704" width="9.28515625" style="1296"/>
    <col min="8705" max="8705" width="103.140625" style="1296" customWidth="1"/>
    <col min="8706" max="8706" width="20.5703125" style="1296" customWidth="1"/>
    <col min="8707" max="8707" width="23.5703125" style="1296" customWidth="1"/>
    <col min="8708" max="8708" width="16.7109375" style="1296" customWidth="1"/>
    <col min="8709" max="8709" width="9.28515625" style="1296"/>
    <col min="8710" max="8710" width="8.42578125" style="1296" customWidth="1"/>
    <col min="8711" max="8711" width="17.5703125" style="1296" bestFit="1" customWidth="1"/>
    <col min="8712" max="8712" width="21.7109375" style="1296" customWidth="1"/>
    <col min="8713" max="8713" width="21.28515625" style="1296" customWidth="1"/>
    <col min="8714" max="8949" width="9.28515625" style="1296"/>
    <col min="8950" max="8950" width="103.140625" style="1296" customWidth="1"/>
    <col min="8951" max="8951" width="20.5703125" style="1296" customWidth="1"/>
    <col min="8952" max="8952" width="19.42578125" style="1296" customWidth="1"/>
    <col min="8953" max="8953" width="16.7109375" style="1296" customWidth="1"/>
    <col min="8954" max="8954" width="12.85546875" style="1296" customWidth="1"/>
    <col min="8955" max="8955" width="11" style="1296" bestFit="1" customWidth="1"/>
    <col min="8956" max="8960" width="9.28515625" style="1296"/>
    <col min="8961" max="8961" width="103.140625" style="1296" customWidth="1"/>
    <col min="8962" max="8962" width="20.5703125" style="1296" customWidth="1"/>
    <col min="8963" max="8963" width="23.5703125" style="1296" customWidth="1"/>
    <col min="8964" max="8964" width="16.7109375" style="1296" customWidth="1"/>
    <col min="8965" max="8965" width="9.28515625" style="1296"/>
    <col min="8966" max="8966" width="8.42578125" style="1296" customWidth="1"/>
    <col min="8967" max="8967" width="17.5703125" style="1296" bestFit="1" customWidth="1"/>
    <col min="8968" max="8968" width="21.7109375" style="1296" customWidth="1"/>
    <col min="8969" max="8969" width="21.28515625" style="1296" customWidth="1"/>
    <col min="8970" max="9205" width="9.28515625" style="1296"/>
    <col min="9206" max="9206" width="103.140625" style="1296" customWidth="1"/>
    <col min="9207" max="9207" width="20.5703125" style="1296" customWidth="1"/>
    <col min="9208" max="9208" width="19.42578125" style="1296" customWidth="1"/>
    <col min="9209" max="9209" width="16.7109375" style="1296" customWidth="1"/>
    <col min="9210" max="9210" width="12.85546875" style="1296" customWidth="1"/>
    <col min="9211" max="9211" width="11" style="1296" bestFit="1" customWidth="1"/>
    <col min="9212" max="9216" width="9.28515625" style="1296"/>
    <col min="9217" max="9217" width="103.140625" style="1296" customWidth="1"/>
    <col min="9218" max="9218" width="20.5703125" style="1296" customWidth="1"/>
    <col min="9219" max="9219" width="23.5703125" style="1296" customWidth="1"/>
    <col min="9220" max="9220" width="16.7109375" style="1296" customWidth="1"/>
    <col min="9221" max="9221" width="9.28515625" style="1296"/>
    <col min="9222" max="9222" width="8.42578125" style="1296" customWidth="1"/>
    <col min="9223" max="9223" width="17.5703125" style="1296" bestFit="1" customWidth="1"/>
    <col min="9224" max="9224" width="21.7109375" style="1296" customWidth="1"/>
    <col min="9225" max="9225" width="21.28515625" style="1296" customWidth="1"/>
    <col min="9226" max="9461" width="9.28515625" style="1296"/>
    <col min="9462" max="9462" width="103.140625" style="1296" customWidth="1"/>
    <col min="9463" max="9463" width="20.5703125" style="1296" customWidth="1"/>
    <col min="9464" max="9464" width="19.42578125" style="1296" customWidth="1"/>
    <col min="9465" max="9465" width="16.7109375" style="1296" customWidth="1"/>
    <col min="9466" max="9466" width="12.85546875" style="1296" customWidth="1"/>
    <col min="9467" max="9467" width="11" style="1296" bestFit="1" customWidth="1"/>
    <col min="9468" max="9472" width="9.28515625" style="1296"/>
    <col min="9473" max="9473" width="103.140625" style="1296" customWidth="1"/>
    <col min="9474" max="9474" width="20.5703125" style="1296" customWidth="1"/>
    <col min="9475" max="9475" width="23.5703125" style="1296" customWidth="1"/>
    <col min="9476" max="9476" width="16.7109375" style="1296" customWidth="1"/>
    <col min="9477" max="9477" width="9.28515625" style="1296"/>
    <col min="9478" max="9478" width="8.42578125" style="1296" customWidth="1"/>
    <col min="9479" max="9479" width="17.5703125" style="1296" bestFit="1" customWidth="1"/>
    <col min="9480" max="9480" width="21.7109375" style="1296" customWidth="1"/>
    <col min="9481" max="9481" width="21.28515625" style="1296" customWidth="1"/>
    <col min="9482" max="9717" width="9.28515625" style="1296"/>
    <col min="9718" max="9718" width="103.140625" style="1296" customWidth="1"/>
    <col min="9719" max="9719" width="20.5703125" style="1296" customWidth="1"/>
    <col min="9720" max="9720" width="19.42578125" style="1296" customWidth="1"/>
    <col min="9721" max="9721" width="16.7109375" style="1296" customWidth="1"/>
    <col min="9722" max="9722" width="12.85546875" style="1296" customWidth="1"/>
    <col min="9723" max="9723" width="11" style="1296" bestFit="1" customWidth="1"/>
    <col min="9724" max="9728" width="9.28515625" style="1296"/>
    <col min="9729" max="9729" width="103.140625" style="1296" customWidth="1"/>
    <col min="9730" max="9730" width="20.5703125" style="1296" customWidth="1"/>
    <col min="9731" max="9731" width="23.5703125" style="1296" customWidth="1"/>
    <col min="9732" max="9732" width="16.7109375" style="1296" customWidth="1"/>
    <col min="9733" max="9733" width="9.28515625" style="1296"/>
    <col min="9734" max="9734" width="8.42578125" style="1296" customWidth="1"/>
    <col min="9735" max="9735" width="17.5703125" style="1296" bestFit="1" customWidth="1"/>
    <col min="9736" max="9736" width="21.7109375" style="1296" customWidth="1"/>
    <col min="9737" max="9737" width="21.28515625" style="1296" customWidth="1"/>
    <col min="9738" max="9973" width="9.28515625" style="1296"/>
    <col min="9974" max="9974" width="103.140625" style="1296" customWidth="1"/>
    <col min="9975" max="9975" width="20.5703125" style="1296" customWidth="1"/>
    <col min="9976" max="9976" width="19.42578125" style="1296" customWidth="1"/>
    <col min="9977" max="9977" width="16.7109375" style="1296" customWidth="1"/>
    <col min="9978" max="9978" width="12.85546875" style="1296" customWidth="1"/>
    <col min="9979" max="9979" width="11" style="1296" bestFit="1" customWidth="1"/>
    <col min="9980" max="9984" width="9.28515625" style="1296"/>
    <col min="9985" max="9985" width="103.140625" style="1296" customWidth="1"/>
    <col min="9986" max="9986" width="20.5703125" style="1296" customWidth="1"/>
    <col min="9987" max="9987" width="23.5703125" style="1296" customWidth="1"/>
    <col min="9988" max="9988" width="16.7109375" style="1296" customWidth="1"/>
    <col min="9989" max="9989" width="9.28515625" style="1296"/>
    <col min="9990" max="9990" width="8.42578125" style="1296" customWidth="1"/>
    <col min="9991" max="9991" width="17.5703125" style="1296" bestFit="1" customWidth="1"/>
    <col min="9992" max="9992" width="21.7109375" style="1296" customWidth="1"/>
    <col min="9993" max="9993" width="21.28515625" style="1296" customWidth="1"/>
    <col min="9994" max="10229" width="9.28515625" style="1296"/>
    <col min="10230" max="10230" width="103.140625" style="1296" customWidth="1"/>
    <col min="10231" max="10231" width="20.5703125" style="1296" customWidth="1"/>
    <col min="10232" max="10232" width="19.42578125" style="1296" customWidth="1"/>
    <col min="10233" max="10233" width="16.7109375" style="1296" customWidth="1"/>
    <col min="10234" max="10234" width="12.85546875" style="1296" customWidth="1"/>
    <col min="10235" max="10235" width="11" style="1296" bestFit="1" customWidth="1"/>
    <col min="10236" max="10240" width="9.28515625" style="1296"/>
    <col min="10241" max="10241" width="103.140625" style="1296" customWidth="1"/>
    <col min="10242" max="10242" width="20.5703125" style="1296" customWidth="1"/>
    <col min="10243" max="10243" width="23.5703125" style="1296" customWidth="1"/>
    <col min="10244" max="10244" width="16.7109375" style="1296" customWidth="1"/>
    <col min="10245" max="10245" width="9.28515625" style="1296"/>
    <col min="10246" max="10246" width="8.42578125" style="1296" customWidth="1"/>
    <col min="10247" max="10247" width="17.5703125" style="1296" bestFit="1" customWidth="1"/>
    <col min="10248" max="10248" width="21.7109375" style="1296" customWidth="1"/>
    <col min="10249" max="10249" width="21.28515625" style="1296" customWidth="1"/>
    <col min="10250" max="10485" width="9.28515625" style="1296"/>
    <col min="10486" max="10486" width="103.140625" style="1296" customWidth="1"/>
    <col min="10487" max="10487" width="20.5703125" style="1296" customWidth="1"/>
    <col min="10488" max="10488" width="19.42578125" style="1296" customWidth="1"/>
    <col min="10489" max="10489" width="16.7109375" style="1296" customWidth="1"/>
    <col min="10490" max="10490" width="12.85546875" style="1296" customWidth="1"/>
    <col min="10491" max="10491" width="11" style="1296" bestFit="1" customWidth="1"/>
    <col min="10492" max="10496" width="9.28515625" style="1296"/>
    <col min="10497" max="10497" width="103.140625" style="1296" customWidth="1"/>
    <col min="10498" max="10498" width="20.5703125" style="1296" customWidth="1"/>
    <col min="10499" max="10499" width="23.5703125" style="1296" customWidth="1"/>
    <col min="10500" max="10500" width="16.7109375" style="1296" customWidth="1"/>
    <col min="10501" max="10501" width="9.28515625" style="1296"/>
    <col min="10502" max="10502" width="8.42578125" style="1296" customWidth="1"/>
    <col min="10503" max="10503" width="17.5703125" style="1296" bestFit="1" customWidth="1"/>
    <col min="10504" max="10504" width="21.7109375" style="1296" customWidth="1"/>
    <col min="10505" max="10505" width="21.28515625" style="1296" customWidth="1"/>
    <col min="10506" max="10741" width="9.28515625" style="1296"/>
    <col min="10742" max="10742" width="103.140625" style="1296" customWidth="1"/>
    <col min="10743" max="10743" width="20.5703125" style="1296" customWidth="1"/>
    <col min="10744" max="10744" width="19.42578125" style="1296" customWidth="1"/>
    <col min="10745" max="10745" width="16.7109375" style="1296" customWidth="1"/>
    <col min="10746" max="10746" width="12.85546875" style="1296" customWidth="1"/>
    <col min="10747" max="10747" width="11" style="1296" bestFit="1" customWidth="1"/>
    <col min="10748" max="10752" width="9.28515625" style="1296"/>
    <col min="10753" max="10753" width="103.140625" style="1296" customWidth="1"/>
    <col min="10754" max="10754" width="20.5703125" style="1296" customWidth="1"/>
    <col min="10755" max="10755" width="23.5703125" style="1296" customWidth="1"/>
    <col min="10756" max="10756" width="16.7109375" style="1296" customWidth="1"/>
    <col min="10757" max="10757" width="9.28515625" style="1296"/>
    <col min="10758" max="10758" width="8.42578125" style="1296" customWidth="1"/>
    <col min="10759" max="10759" width="17.5703125" style="1296" bestFit="1" customWidth="1"/>
    <col min="10760" max="10760" width="21.7109375" style="1296" customWidth="1"/>
    <col min="10761" max="10761" width="21.28515625" style="1296" customWidth="1"/>
    <col min="10762" max="10997" width="9.28515625" style="1296"/>
    <col min="10998" max="10998" width="103.140625" style="1296" customWidth="1"/>
    <col min="10999" max="10999" width="20.5703125" style="1296" customWidth="1"/>
    <col min="11000" max="11000" width="19.42578125" style="1296" customWidth="1"/>
    <col min="11001" max="11001" width="16.7109375" style="1296" customWidth="1"/>
    <col min="11002" max="11002" width="12.85546875" style="1296" customWidth="1"/>
    <col min="11003" max="11003" width="11" style="1296" bestFit="1" customWidth="1"/>
    <col min="11004" max="11008" width="9.28515625" style="1296"/>
    <col min="11009" max="11009" width="103.140625" style="1296" customWidth="1"/>
    <col min="11010" max="11010" width="20.5703125" style="1296" customWidth="1"/>
    <col min="11011" max="11011" width="23.5703125" style="1296" customWidth="1"/>
    <col min="11012" max="11012" width="16.7109375" style="1296" customWidth="1"/>
    <col min="11013" max="11013" width="9.28515625" style="1296"/>
    <col min="11014" max="11014" width="8.42578125" style="1296" customWidth="1"/>
    <col min="11015" max="11015" width="17.5703125" style="1296" bestFit="1" customWidth="1"/>
    <col min="11016" max="11016" width="21.7109375" style="1296" customWidth="1"/>
    <col min="11017" max="11017" width="21.28515625" style="1296" customWidth="1"/>
    <col min="11018" max="11253" width="9.28515625" style="1296"/>
    <col min="11254" max="11254" width="103.140625" style="1296" customWidth="1"/>
    <col min="11255" max="11255" width="20.5703125" style="1296" customWidth="1"/>
    <col min="11256" max="11256" width="19.42578125" style="1296" customWidth="1"/>
    <col min="11257" max="11257" width="16.7109375" style="1296" customWidth="1"/>
    <col min="11258" max="11258" width="12.85546875" style="1296" customWidth="1"/>
    <col min="11259" max="11259" width="11" style="1296" bestFit="1" customWidth="1"/>
    <col min="11260" max="11264" width="9.28515625" style="1296"/>
    <col min="11265" max="11265" width="103.140625" style="1296" customWidth="1"/>
    <col min="11266" max="11266" width="20.5703125" style="1296" customWidth="1"/>
    <col min="11267" max="11267" width="23.5703125" style="1296" customWidth="1"/>
    <col min="11268" max="11268" width="16.7109375" style="1296" customWidth="1"/>
    <col min="11269" max="11269" width="9.28515625" style="1296"/>
    <col min="11270" max="11270" width="8.42578125" style="1296" customWidth="1"/>
    <col min="11271" max="11271" width="17.5703125" style="1296" bestFit="1" customWidth="1"/>
    <col min="11272" max="11272" width="21.7109375" style="1296" customWidth="1"/>
    <col min="11273" max="11273" width="21.28515625" style="1296" customWidth="1"/>
    <col min="11274" max="11509" width="9.28515625" style="1296"/>
    <col min="11510" max="11510" width="103.140625" style="1296" customWidth="1"/>
    <col min="11511" max="11511" width="20.5703125" style="1296" customWidth="1"/>
    <col min="11512" max="11512" width="19.42578125" style="1296" customWidth="1"/>
    <col min="11513" max="11513" width="16.7109375" style="1296" customWidth="1"/>
    <col min="11514" max="11514" width="12.85546875" style="1296" customWidth="1"/>
    <col min="11515" max="11515" width="11" style="1296" bestFit="1" customWidth="1"/>
    <col min="11516" max="11520" width="9.28515625" style="1296"/>
    <col min="11521" max="11521" width="103.140625" style="1296" customWidth="1"/>
    <col min="11522" max="11522" width="20.5703125" style="1296" customWidth="1"/>
    <col min="11523" max="11523" width="23.5703125" style="1296" customWidth="1"/>
    <col min="11524" max="11524" width="16.7109375" style="1296" customWidth="1"/>
    <col min="11525" max="11525" width="9.28515625" style="1296"/>
    <col min="11526" max="11526" width="8.42578125" style="1296" customWidth="1"/>
    <col min="11527" max="11527" width="17.5703125" style="1296" bestFit="1" customWidth="1"/>
    <col min="11528" max="11528" width="21.7109375" style="1296" customWidth="1"/>
    <col min="11529" max="11529" width="21.28515625" style="1296" customWidth="1"/>
    <col min="11530" max="11765" width="9.28515625" style="1296"/>
    <col min="11766" max="11766" width="103.140625" style="1296" customWidth="1"/>
    <col min="11767" max="11767" width="20.5703125" style="1296" customWidth="1"/>
    <col min="11768" max="11768" width="19.42578125" style="1296" customWidth="1"/>
    <col min="11769" max="11769" width="16.7109375" style="1296" customWidth="1"/>
    <col min="11770" max="11770" width="12.85546875" style="1296" customWidth="1"/>
    <col min="11771" max="11771" width="11" style="1296" bestFit="1" customWidth="1"/>
    <col min="11772" max="11776" width="9.28515625" style="1296"/>
    <col min="11777" max="11777" width="103.140625" style="1296" customWidth="1"/>
    <col min="11778" max="11778" width="20.5703125" style="1296" customWidth="1"/>
    <col min="11779" max="11779" width="23.5703125" style="1296" customWidth="1"/>
    <col min="11780" max="11780" width="16.7109375" style="1296" customWidth="1"/>
    <col min="11781" max="11781" width="9.28515625" style="1296"/>
    <col min="11782" max="11782" width="8.42578125" style="1296" customWidth="1"/>
    <col min="11783" max="11783" width="17.5703125" style="1296" bestFit="1" customWidth="1"/>
    <col min="11784" max="11784" width="21.7109375" style="1296" customWidth="1"/>
    <col min="11785" max="11785" width="21.28515625" style="1296" customWidth="1"/>
    <col min="11786" max="12021" width="9.28515625" style="1296"/>
    <col min="12022" max="12022" width="103.140625" style="1296" customWidth="1"/>
    <col min="12023" max="12023" width="20.5703125" style="1296" customWidth="1"/>
    <col min="12024" max="12024" width="19.42578125" style="1296" customWidth="1"/>
    <col min="12025" max="12025" width="16.7109375" style="1296" customWidth="1"/>
    <col min="12026" max="12026" width="12.85546875" style="1296" customWidth="1"/>
    <col min="12027" max="12027" width="11" style="1296" bestFit="1" customWidth="1"/>
    <col min="12028" max="12032" width="9.28515625" style="1296"/>
    <col min="12033" max="12033" width="103.140625" style="1296" customWidth="1"/>
    <col min="12034" max="12034" width="20.5703125" style="1296" customWidth="1"/>
    <col min="12035" max="12035" width="23.5703125" style="1296" customWidth="1"/>
    <col min="12036" max="12036" width="16.7109375" style="1296" customWidth="1"/>
    <col min="12037" max="12037" width="9.28515625" style="1296"/>
    <col min="12038" max="12038" width="8.42578125" style="1296" customWidth="1"/>
    <col min="12039" max="12039" width="17.5703125" style="1296" bestFit="1" customWidth="1"/>
    <col min="12040" max="12040" width="21.7109375" style="1296" customWidth="1"/>
    <col min="12041" max="12041" width="21.28515625" style="1296" customWidth="1"/>
    <col min="12042" max="12277" width="9.28515625" style="1296"/>
    <col min="12278" max="12278" width="103.140625" style="1296" customWidth="1"/>
    <col min="12279" max="12279" width="20.5703125" style="1296" customWidth="1"/>
    <col min="12280" max="12280" width="19.42578125" style="1296" customWidth="1"/>
    <col min="12281" max="12281" width="16.7109375" style="1296" customWidth="1"/>
    <col min="12282" max="12282" width="12.85546875" style="1296" customWidth="1"/>
    <col min="12283" max="12283" width="11" style="1296" bestFit="1" customWidth="1"/>
    <col min="12284" max="12288" width="9.28515625" style="1296"/>
    <col min="12289" max="12289" width="103.140625" style="1296" customWidth="1"/>
    <col min="12290" max="12290" width="20.5703125" style="1296" customWidth="1"/>
    <col min="12291" max="12291" width="23.5703125" style="1296" customWidth="1"/>
    <col min="12292" max="12292" width="16.7109375" style="1296" customWidth="1"/>
    <col min="12293" max="12293" width="9.28515625" style="1296"/>
    <col min="12294" max="12294" width="8.42578125" style="1296" customWidth="1"/>
    <col min="12295" max="12295" width="17.5703125" style="1296" bestFit="1" customWidth="1"/>
    <col min="12296" max="12296" width="21.7109375" style="1296" customWidth="1"/>
    <col min="12297" max="12297" width="21.28515625" style="1296" customWidth="1"/>
    <col min="12298" max="12533" width="9.28515625" style="1296"/>
    <col min="12534" max="12534" width="103.140625" style="1296" customWidth="1"/>
    <col min="12535" max="12535" width="20.5703125" style="1296" customWidth="1"/>
    <col min="12536" max="12536" width="19.42578125" style="1296" customWidth="1"/>
    <col min="12537" max="12537" width="16.7109375" style="1296" customWidth="1"/>
    <col min="12538" max="12538" width="12.85546875" style="1296" customWidth="1"/>
    <col min="12539" max="12539" width="11" style="1296" bestFit="1" customWidth="1"/>
    <col min="12540" max="12544" width="9.28515625" style="1296"/>
    <col min="12545" max="12545" width="103.140625" style="1296" customWidth="1"/>
    <col min="12546" max="12546" width="20.5703125" style="1296" customWidth="1"/>
    <col min="12547" max="12547" width="23.5703125" style="1296" customWidth="1"/>
    <col min="12548" max="12548" width="16.7109375" style="1296" customWidth="1"/>
    <col min="12549" max="12549" width="9.28515625" style="1296"/>
    <col min="12550" max="12550" width="8.42578125" style="1296" customWidth="1"/>
    <col min="12551" max="12551" width="17.5703125" style="1296" bestFit="1" customWidth="1"/>
    <col min="12552" max="12552" width="21.7109375" style="1296" customWidth="1"/>
    <col min="12553" max="12553" width="21.28515625" style="1296" customWidth="1"/>
    <col min="12554" max="12789" width="9.28515625" style="1296"/>
    <col min="12790" max="12790" width="103.140625" style="1296" customWidth="1"/>
    <col min="12791" max="12791" width="20.5703125" style="1296" customWidth="1"/>
    <col min="12792" max="12792" width="19.42578125" style="1296" customWidth="1"/>
    <col min="12793" max="12793" width="16.7109375" style="1296" customWidth="1"/>
    <col min="12794" max="12794" width="12.85546875" style="1296" customWidth="1"/>
    <col min="12795" max="12795" width="11" style="1296" bestFit="1" customWidth="1"/>
    <col min="12796" max="12800" width="9.28515625" style="1296"/>
    <col min="12801" max="12801" width="103.140625" style="1296" customWidth="1"/>
    <col min="12802" max="12802" width="20.5703125" style="1296" customWidth="1"/>
    <col min="12803" max="12803" width="23.5703125" style="1296" customWidth="1"/>
    <col min="12804" max="12804" width="16.7109375" style="1296" customWidth="1"/>
    <col min="12805" max="12805" width="9.28515625" style="1296"/>
    <col min="12806" max="12806" width="8.42578125" style="1296" customWidth="1"/>
    <col min="12807" max="12807" width="17.5703125" style="1296" bestFit="1" customWidth="1"/>
    <col min="12808" max="12808" width="21.7109375" style="1296" customWidth="1"/>
    <col min="12809" max="12809" width="21.28515625" style="1296" customWidth="1"/>
    <col min="12810" max="13045" width="9.28515625" style="1296"/>
    <col min="13046" max="13046" width="103.140625" style="1296" customWidth="1"/>
    <col min="13047" max="13047" width="20.5703125" style="1296" customWidth="1"/>
    <col min="13048" max="13048" width="19.42578125" style="1296" customWidth="1"/>
    <col min="13049" max="13049" width="16.7109375" style="1296" customWidth="1"/>
    <col min="13050" max="13050" width="12.85546875" style="1296" customWidth="1"/>
    <col min="13051" max="13051" width="11" style="1296" bestFit="1" customWidth="1"/>
    <col min="13052" max="13056" width="9.28515625" style="1296"/>
    <col min="13057" max="13057" width="103.140625" style="1296" customWidth="1"/>
    <col min="13058" max="13058" width="20.5703125" style="1296" customWidth="1"/>
    <col min="13059" max="13059" width="23.5703125" style="1296" customWidth="1"/>
    <col min="13060" max="13060" width="16.7109375" style="1296" customWidth="1"/>
    <col min="13061" max="13061" width="9.28515625" style="1296"/>
    <col min="13062" max="13062" width="8.42578125" style="1296" customWidth="1"/>
    <col min="13063" max="13063" width="17.5703125" style="1296" bestFit="1" customWidth="1"/>
    <col min="13064" max="13064" width="21.7109375" style="1296" customWidth="1"/>
    <col min="13065" max="13065" width="21.28515625" style="1296" customWidth="1"/>
    <col min="13066" max="13301" width="9.28515625" style="1296"/>
    <col min="13302" max="13302" width="103.140625" style="1296" customWidth="1"/>
    <col min="13303" max="13303" width="20.5703125" style="1296" customWidth="1"/>
    <col min="13304" max="13304" width="19.42578125" style="1296" customWidth="1"/>
    <col min="13305" max="13305" width="16.7109375" style="1296" customWidth="1"/>
    <col min="13306" max="13306" width="12.85546875" style="1296" customWidth="1"/>
    <col min="13307" max="13307" width="11" style="1296" bestFit="1" customWidth="1"/>
    <col min="13308" max="13312" width="9.28515625" style="1296"/>
    <col min="13313" max="13313" width="103.140625" style="1296" customWidth="1"/>
    <col min="13314" max="13314" width="20.5703125" style="1296" customWidth="1"/>
    <col min="13315" max="13315" width="23.5703125" style="1296" customWidth="1"/>
    <col min="13316" max="13316" width="16.7109375" style="1296" customWidth="1"/>
    <col min="13317" max="13317" width="9.28515625" style="1296"/>
    <col min="13318" max="13318" width="8.42578125" style="1296" customWidth="1"/>
    <col min="13319" max="13319" width="17.5703125" style="1296" bestFit="1" customWidth="1"/>
    <col min="13320" max="13320" width="21.7109375" style="1296" customWidth="1"/>
    <col min="13321" max="13321" width="21.28515625" style="1296" customWidth="1"/>
    <col min="13322" max="13557" width="9.28515625" style="1296"/>
    <col min="13558" max="13558" width="103.140625" style="1296" customWidth="1"/>
    <col min="13559" max="13559" width="20.5703125" style="1296" customWidth="1"/>
    <col min="13560" max="13560" width="19.42578125" style="1296" customWidth="1"/>
    <col min="13561" max="13561" width="16.7109375" style="1296" customWidth="1"/>
    <col min="13562" max="13562" width="12.85546875" style="1296" customWidth="1"/>
    <col min="13563" max="13563" width="11" style="1296" bestFit="1" customWidth="1"/>
    <col min="13564" max="13568" width="9.28515625" style="1296"/>
    <col min="13569" max="13569" width="103.140625" style="1296" customWidth="1"/>
    <col min="13570" max="13570" width="20.5703125" style="1296" customWidth="1"/>
    <col min="13571" max="13571" width="23.5703125" style="1296" customWidth="1"/>
    <col min="13572" max="13572" width="16.7109375" style="1296" customWidth="1"/>
    <col min="13573" max="13573" width="9.28515625" style="1296"/>
    <col min="13574" max="13574" width="8.42578125" style="1296" customWidth="1"/>
    <col min="13575" max="13575" width="17.5703125" style="1296" bestFit="1" customWidth="1"/>
    <col min="13576" max="13576" width="21.7109375" style="1296" customWidth="1"/>
    <col min="13577" max="13577" width="21.28515625" style="1296" customWidth="1"/>
    <col min="13578" max="13813" width="9.28515625" style="1296"/>
    <col min="13814" max="13814" width="103.140625" style="1296" customWidth="1"/>
    <col min="13815" max="13815" width="20.5703125" style="1296" customWidth="1"/>
    <col min="13816" max="13816" width="19.42578125" style="1296" customWidth="1"/>
    <col min="13817" max="13817" width="16.7109375" style="1296" customWidth="1"/>
    <col min="13818" max="13818" width="12.85546875" style="1296" customWidth="1"/>
    <col min="13819" max="13819" width="11" style="1296" bestFit="1" customWidth="1"/>
    <col min="13820" max="13824" width="9.28515625" style="1296"/>
    <col min="13825" max="13825" width="103.140625" style="1296" customWidth="1"/>
    <col min="13826" max="13826" width="20.5703125" style="1296" customWidth="1"/>
    <col min="13827" max="13827" width="23.5703125" style="1296" customWidth="1"/>
    <col min="13828" max="13828" width="16.7109375" style="1296" customWidth="1"/>
    <col min="13829" max="13829" width="9.28515625" style="1296"/>
    <col min="13830" max="13830" width="8.42578125" style="1296" customWidth="1"/>
    <col min="13831" max="13831" width="17.5703125" style="1296" bestFit="1" customWidth="1"/>
    <col min="13832" max="13832" width="21.7109375" style="1296" customWidth="1"/>
    <col min="13833" max="13833" width="21.28515625" style="1296" customWidth="1"/>
    <col min="13834" max="14069" width="9.28515625" style="1296"/>
    <col min="14070" max="14070" width="103.140625" style="1296" customWidth="1"/>
    <col min="14071" max="14071" width="20.5703125" style="1296" customWidth="1"/>
    <col min="14072" max="14072" width="19.42578125" style="1296" customWidth="1"/>
    <col min="14073" max="14073" width="16.7109375" style="1296" customWidth="1"/>
    <col min="14074" max="14074" width="12.85546875" style="1296" customWidth="1"/>
    <col min="14075" max="14075" width="11" style="1296" bestFit="1" customWidth="1"/>
    <col min="14076" max="14080" width="9.28515625" style="1296"/>
    <col min="14081" max="14081" width="103.140625" style="1296" customWidth="1"/>
    <col min="14082" max="14082" width="20.5703125" style="1296" customWidth="1"/>
    <col min="14083" max="14083" width="23.5703125" style="1296" customWidth="1"/>
    <col min="14084" max="14084" width="16.7109375" style="1296" customWidth="1"/>
    <col min="14085" max="14085" width="9.28515625" style="1296"/>
    <col min="14086" max="14086" width="8.42578125" style="1296" customWidth="1"/>
    <col min="14087" max="14087" width="17.5703125" style="1296" bestFit="1" customWidth="1"/>
    <col min="14088" max="14088" width="21.7109375" style="1296" customWidth="1"/>
    <col min="14089" max="14089" width="21.28515625" style="1296" customWidth="1"/>
    <col min="14090" max="14325" width="9.28515625" style="1296"/>
    <col min="14326" max="14326" width="103.140625" style="1296" customWidth="1"/>
    <col min="14327" max="14327" width="20.5703125" style="1296" customWidth="1"/>
    <col min="14328" max="14328" width="19.42578125" style="1296" customWidth="1"/>
    <col min="14329" max="14329" width="16.7109375" style="1296" customWidth="1"/>
    <col min="14330" max="14330" width="12.85546875" style="1296" customWidth="1"/>
    <col min="14331" max="14331" width="11" style="1296" bestFit="1" customWidth="1"/>
    <col min="14332" max="14336" width="9.28515625" style="1296"/>
    <col min="14337" max="14337" width="103.140625" style="1296" customWidth="1"/>
    <col min="14338" max="14338" width="20.5703125" style="1296" customWidth="1"/>
    <col min="14339" max="14339" width="23.5703125" style="1296" customWidth="1"/>
    <col min="14340" max="14340" width="16.7109375" style="1296" customWidth="1"/>
    <col min="14341" max="14341" width="9.28515625" style="1296"/>
    <col min="14342" max="14342" width="8.42578125" style="1296" customWidth="1"/>
    <col min="14343" max="14343" width="17.5703125" style="1296" bestFit="1" customWidth="1"/>
    <col min="14344" max="14344" width="21.7109375" style="1296" customWidth="1"/>
    <col min="14345" max="14345" width="21.28515625" style="1296" customWidth="1"/>
    <col min="14346" max="14581" width="9.28515625" style="1296"/>
    <col min="14582" max="14582" width="103.140625" style="1296" customWidth="1"/>
    <col min="14583" max="14583" width="20.5703125" style="1296" customWidth="1"/>
    <col min="14584" max="14584" width="19.42578125" style="1296" customWidth="1"/>
    <col min="14585" max="14585" width="16.7109375" style="1296" customWidth="1"/>
    <col min="14586" max="14586" width="12.85546875" style="1296" customWidth="1"/>
    <col min="14587" max="14587" width="11" style="1296" bestFit="1" customWidth="1"/>
    <col min="14588" max="14592" width="9.28515625" style="1296"/>
    <col min="14593" max="14593" width="103.140625" style="1296" customWidth="1"/>
    <col min="14594" max="14594" width="20.5703125" style="1296" customWidth="1"/>
    <col min="14595" max="14595" width="23.5703125" style="1296" customWidth="1"/>
    <col min="14596" max="14596" width="16.7109375" style="1296" customWidth="1"/>
    <col min="14597" max="14597" width="9.28515625" style="1296"/>
    <col min="14598" max="14598" width="8.42578125" style="1296" customWidth="1"/>
    <col min="14599" max="14599" width="17.5703125" style="1296" bestFit="1" customWidth="1"/>
    <col min="14600" max="14600" width="21.7109375" style="1296" customWidth="1"/>
    <col min="14601" max="14601" width="21.28515625" style="1296" customWidth="1"/>
    <col min="14602" max="14837" width="9.28515625" style="1296"/>
    <col min="14838" max="14838" width="103.140625" style="1296" customWidth="1"/>
    <col min="14839" max="14839" width="20.5703125" style="1296" customWidth="1"/>
    <col min="14840" max="14840" width="19.42578125" style="1296" customWidth="1"/>
    <col min="14841" max="14841" width="16.7109375" style="1296" customWidth="1"/>
    <col min="14842" max="14842" width="12.85546875" style="1296" customWidth="1"/>
    <col min="14843" max="14843" width="11" style="1296" bestFit="1" customWidth="1"/>
    <col min="14844" max="14848" width="9.28515625" style="1296"/>
    <col min="14849" max="14849" width="103.140625" style="1296" customWidth="1"/>
    <col min="14850" max="14850" width="20.5703125" style="1296" customWidth="1"/>
    <col min="14851" max="14851" width="23.5703125" style="1296" customWidth="1"/>
    <col min="14852" max="14852" width="16.7109375" style="1296" customWidth="1"/>
    <col min="14853" max="14853" width="9.28515625" style="1296"/>
    <col min="14854" max="14854" width="8.42578125" style="1296" customWidth="1"/>
    <col min="14855" max="14855" width="17.5703125" style="1296" bestFit="1" customWidth="1"/>
    <col min="14856" max="14856" width="21.7109375" style="1296" customWidth="1"/>
    <col min="14857" max="14857" width="21.28515625" style="1296" customWidth="1"/>
    <col min="14858" max="15093" width="9.28515625" style="1296"/>
    <col min="15094" max="15094" width="103.140625" style="1296" customWidth="1"/>
    <col min="15095" max="15095" width="20.5703125" style="1296" customWidth="1"/>
    <col min="15096" max="15096" width="19.42578125" style="1296" customWidth="1"/>
    <col min="15097" max="15097" width="16.7109375" style="1296" customWidth="1"/>
    <col min="15098" max="15098" width="12.85546875" style="1296" customWidth="1"/>
    <col min="15099" max="15099" width="11" style="1296" bestFit="1" customWidth="1"/>
    <col min="15100" max="15104" width="9.28515625" style="1296"/>
    <col min="15105" max="15105" width="103.140625" style="1296" customWidth="1"/>
    <col min="15106" max="15106" width="20.5703125" style="1296" customWidth="1"/>
    <col min="15107" max="15107" width="23.5703125" style="1296" customWidth="1"/>
    <col min="15108" max="15108" width="16.7109375" style="1296" customWidth="1"/>
    <col min="15109" max="15109" width="9.28515625" style="1296"/>
    <col min="15110" max="15110" width="8.42578125" style="1296" customWidth="1"/>
    <col min="15111" max="15111" width="17.5703125" style="1296" bestFit="1" customWidth="1"/>
    <col min="15112" max="15112" width="21.7109375" style="1296" customWidth="1"/>
    <col min="15113" max="15113" width="21.28515625" style="1296" customWidth="1"/>
    <col min="15114" max="15349" width="9.28515625" style="1296"/>
    <col min="15350" max="15350" width="103.140625" style="1296" customWidth="1"/>
    <col min="15351" max="15351" width="20.5703125" style="1296" customWidth="1"/>
    <col min="15352" max="15352" width="19.42578125" style="1296" customWidth="1"/>
    <col min="15353" max="15353" width="16.7109375" style="1296" customWidth="1"/>
    <col min="15354" max="15354" width="12.85546875" style="1296" customWidth="1"/>
    <col min="15355" max="15355" width="11" style="1296" bestFit="1" customWidth="1"/>
    <col min="15356" max="15360" width="9.28515625" style="1296"/>
    <col min="15361" max="15361" width="103.140625" style="1296" customWidth="1"/>
    <col min="15362" max="15362" width="20.5703125" style="1296" customWidth="1"/>
    <col min="15363" max="15363" width="23.5703125" style="1296" customWidth="1"/>
    <col min="15364" max="15364" width="16.7109375" style="1296" customWidth="1"/>
    <col min="15365" max="15365" width="9.28515625" style="1296"/>
    <col min="15366" max="15366" width="8.42578125" style="1296" customWidth="1"/>
    <col min="15367" max="15367" width="17.5703125" style="1296" bestFit="1" customWidth="1"/>
    <col min="15368" max="15368" width="21.7109375" style="1296" customWidth="1"/>
    <col min="15369" max="15369" width="21.28515625" style="1296" customWidth="1"/>
    <col min="15370" max="15605" width="9.28515625" style="1296"/>
    <col min="15606" max="15606" width="103.140625" style="1296" customWidth="1"/>
    <col min="15607" max="15607" width="20.5703125" style="1296" customWidth="1"/>
    <col min="15608" max="15608" width="19.42578125" style="1296" customWidth="1"/>
    <col min="15609" max="15609" width="16.7109375" style="1296" customWidth="1"/>
    <col min="15610" max="15610" width="12.85546875" style="1296" customWidth="1"/>
    <col min="15611" max="15611" width="11" style="1296" bestFit="1" customWidth="1"/>
    <col min="15612" max="15616" width="9.28515625" style="1296"/>
    <col min="15617" max="15617" width="103.140625" style="1296" customWidth="1"/>
    <col min="15618" max="15618" width="20.5703125" style="1296" customWidth="1"/>
    <col min="15619" max="15619" width="23.5703125" style="1296" customWidth="1"/>
    <col min="15620" max="15620" width="16.7109375" style="1296" customWidth="1"/>
    <col min="15621" max="15621" width="9.28515625" style="1296"/>
    <col min="15622" max="15622" width="8.42578125" style="1296" customWidth="1"/>
    <col min="15623" max="15623" width="17.5703125" style="1296" bestFit="1" customWidth="1"/>
    <col min="15624" max="15624" width="21.7109375" style="1296" customWidth="1"/>
    <col min="15625" max="15625" width="21.28515625" style="1296" customWidth="1"/>
    <col min="15626" max="15861" width="9.28515625" style="1296"/>
    <col min="15862" max="15862" width="103.140625" style="1296" customWidth="1"/>
    <col min="15863" max="15863" width="20.5703125" style="1296" customWidth="1"/>
    <col min="15864" max="15864" width="19.42578125" style="1296" customWidth="1"/>
    <col min="15865" max="15865" width="16.7109375" style="1296" customWidth="1"/>
    <col min="15866" max="15866" width="12.85546875" style="1296" customWidth="1"/>
    <col min="15867" max="15867" width="11" style="1296" bestFit="1" customWidth="1"/>
    <col min="15868" max="15872" width="9.28515625" style="1296"/>
    <col min="15873" max="15873" width="103.140625" style="1296" customWidth="1"/>
    <col min="15874" max="15874" width="20.5703125" style="1296" customWidth="1"/>
    <col min="15875" max="15875" width="23.5703125" style="1296" customWidth="1"/>
    <col min="15876" max="15876" width="16.7109375" style="1296" customWidth="1"/>
    <col min="15877" max="15877" width="9.28515625" style="1296"/>
    <col min="15878" max="15878" width="8.42578125" style="1296" customWidth="1"/>
    <col min="15879" max="15879" width="17.5703125" style="1296" bestFit="1" customWidth="1"/>
    <col min="15880" max="15880" width="21.7109375" style="1296" customWidth="1"/>
    <col min="15881" max="15881" width="21.28515625" style="1296" customWidth="1"/>
    <col min="15882" max="16117" width="9.28515625" style="1296"/>
    <col min="16118" max="16118" width="103.140625" style="1296" customWidth="1"/>
    <col min="16119" max="16119" width="20.5703125" style="1296" customWidth="1"/>
    <col min="16120" max="16120" width="19.42578125" style="1296" customWidth="1"/>
    <col min="16121" max="16121" width="16.7109375" style="1296" customWidth="1"/>
    <col min="16122" max="16122" width="12.85546875" style="1296" customWidth="1"/>
    <col min="16123" max="16123" width="11" style="1296" bestFit="1" customWidth="1"/>
    <col min="16124" max="16128" width="9.28515625" style="1296"/>
    <col min="16129" max="16129" width="103.140625" style="1296" customWidth="1"/>
    <col min="16130" max="16130" width="20.5703125" style="1296" customWidth="1"/>
    <col min="16131" max="16131" width="23.5703125" style="1296" customWidth="1"/>
    <col min="16132" max="16132" width="16.7109375" style="1296" customWidth="1"/>
    <col min="16133" max="16133" width="9.28515625" style="1296"/>
    <col min="16134" max="16134" width="8.42578125" style="1296" customWidth="1"/>
    <col min="16135" max="16135" width="17.5703125" style="1296" bestFit="1" customWidth="1"/>
    <col min="16136" max="16136" width="21.7109375" style="1296" customWidth="1"/>
    <col min="16137" max="16137" width="21.28515625" style="1296" customWidth="1"/>
    <col min="16138" max="16373" width="9.28515625" style="1296"/>
    <col min="16374" max="16374" width="103.140625" style="1296" customWidth="1"/>
    <col min="16375" max="16375" width="20.5703125" style="1296" customWidth="1"/>
    <col min="16376" max="16376" width="19.42578125" style="1296" customWidth="1"/>
    <col min="16377" max="16377" width="16.7109375" style="1296" customWidth="1"/>
    <col min="16378" max="16378" width="12.85546875" style="1296" customWidth="1"/>
    <col min="16379" max="16379" width="11" style="1296" bestFit="1" customWidth="1"/>
    <col min="16380" max="16384" width="9.28515625" style="1296"/>
  </cols>
  <sheetData>
    <row r="1" spans="1:5" ht="16.5" customHeight="1">
      <c r="A1" s="1294" t="s">
        <v>789</v>
      </c>
      <c r="B1" s="1295"/>
      <c r="C1" s="1766"/>
      <c r="D1" s="1766"/>
    </row>
    <row r="2" spans="1:5" ht="22.5" customHeight="1">
      <c r="A2" s="1767" t="s">
        <v>790</v>
      </c>
      <c r="B2" s="1767"/>
      <c r="C2" s="1767"/>
      <c r="D2" s="1767"/>
    </row>
    <row r="3" spans="1:5" s="1299" customFormat="1" ht="18" customHeight="1">
      <c r="A3" s="1297"/>
      <c r="B3" s="1298"/>
      <c r="C3" s="1768" t="s">
        <v>2</v>
      </c>
      <c r="D3" s="1768"/>
    </row>
    <row r="4" spans="1:5" s="1302" customFormat="1" ht="79.5" customHeight="1">
      <c r="A4" s="1769" t="s">
        <v>791</v>
      </c>
      <c r="B4" s="1771" t="s">
        <v>792</v>
      </c>
      <c r="C4" s="1300" t="s">
        <v>229</v>
      </c>
      <c r="D4" s="1301" t="s">
        <v>230</v>
      </c>
    </row>
    <row r="5" spans="1:5" s="1302" customFormat="1" ht="24" customHeight="1">
      <c r="A5" s="1770"/>
      <c r="B5" s="1772"/>
      <c r="C5" s="1303" t="s">
        <v>777</v>
      </c>
      <c r="D5" s="1304" t="s">
        <v>232</v>
      </c>
    </row>
    <row r="6" spans="1:5" s="1302" customFormat="1" ht="21.6" customHeight="1">
      <c r="A6" s="1305">
        <v>1</v>
      </c>
      <c r="B6" s="1306">
        <v>2</v>
      </c>
      <c r="C6" s="1307">
        <v>3</v>
      </c>
      <c r="D6" s="1308" t="s">
        <v>34</v>
      </c>
    </row>
    <row r="7" spans="1:5" s="1314" customFormat="1" ht="39" customHeight="1">
      <c r="A7" s="1309" t="s">
        <v>793</v>
      </c>
      <c r="B7" s="1310">
        <v>18939596000</v>
      </c>
      <c r="C7" s="1311">
        <v>7208923506.2799997</v>
      </c>
      <c r="D7" s="1312">
        <f>C7/B7</f>
        <v>0.38062710029717634</v>
      </c>
      <c r="E7" s="1313"/>
    </row>
    <row r="8" spans="1:5" s="1314" customFormat="1" ht="39" customHeight="1">
      <c r="A8" s="1309" t="s">
        <v>794</v>
      </c>
      <c r="B8" s="1310">
        <v>6814316000</v>
      </c>
      <c r="C8" s="1311">
        <v>3076391052.1500001</v>
      </c>
      <c r="D8" s="1312">
        <f t="shared" ref="D8:D38" si="0">C8/B8</f>
        <v>0.45145999277843885</v>
      </c>
      <c r="E8" s="1313"/>
    </row>
    <row r="9" spans="1:5" s="1314" customFormat="1" ht="39" customHeight="1">
      <c r="A9" s="1309" t="s">
        <v>795</v>
      </c>
      <c r="B9" s="1310">
        <v>873933000</v>
      </c>
      <c r="C9" s="1311">
        <v>409887446.55000001</v>
      </c>
      <c r="D9" s="1312">
        <f t="shared" si="0"/>
        <v>0.46901472601446564</v>
      </c>
      <c r="E9" s="1313"/>
    </row>
    <row r="10" spans="1:5" s="1314" customFormat="1" ht="39" customHeight="1">
      <c r="A10" s="1309" t="s">
        <v>796</v>
      </c>
      <c r="B10" s="1310">
        <v>3348556000</v>
      </c>
      <c r="C10" s="1311">
        <v>1580203114.3199999</v>
      </c>
      <c r="D10" s="1312">
        <f t="shared" si="0"/>
        <v>0.47190583472995523</v>
      </c>
      <c r="E10" s="1313"/>
    </row>
    <row r="11" spans="1:5" s="1314" customFormat="1" ht="39" customHeight="1">
      <c r="A11" s="1309" t="s">
        <v>797</v>
      </c>
      <c r="B11" s="1310">
        <v>2032555000</v>
      </c>
      <c r="C11" s="1311">
        <v>777240936.21000004</v>
      </c>
      <c r="D11" s="1312">
        <f t="shared" si="0"/>
        <v>0.38239601693927106</v>
      </c>
      <c r="E11" s="1313"/>
    </row>
    <row r="12" spans="1:5" s="1314" customFormat="1" ht="39" customHeight="1">
      <c r="A12" s="1309" t="s">
        <v>798</v>
      </c>
      <c r="B12" s="1315">
        <v>1474260000</v>
      </c>
      <c r="C12" s="1311">
        <v>692859166.50999999</v>
      </c>
      <c r="D12" s="1312">
        <f t="shared" si="0"/>
        <v>0.46997081010812203</v>
      </c>
      <c r="E12" s="1313"/>
    </row>
    <row r="13" spans="1:5" s="1314" customFormat="1" ht="39" customHeight="1">
      <c r="A13" s="1309" t="s">
        <v>799</v>
      </c>
      <c r="B13" s="1310">
        <v>1268213000</v>
      </c>
      <c r="C13" s="1311">
        <v>682684610.02999997</v>
      </c>
      <c r="D13" s="1312">
        <f t="shared" si="0"/>
        <v>0.53830437791601249</v>
      </c>
      <c r="E13" s="1313"/>
    </row>
    <row r="14" spans="1:5" s="1314" customFormat="1" ht="39" customHeight="1">
      <c r="A14" s="1309" t="s">
        <v>800</v>
      </c>
      <c r="B14" s="1310">
        <v>1653032000</v>
      </c>
      <c r="C14" s="1311">
        <v>833200476.14999998</v>
      </c>
      <c r="D14" s="1312">
        <f t="shared" si="0"/>
        <v>0.504043766938571</v>
      </c>
      <c r="E14" s="1313"/>
    </row>
    <row r="15" spans="1:5" s="1314" customFormat="1" ht="39" customHeight="1">
      <c r="A15" s="1309" t="s">
        <v>801</v>
      </c>
      <c r="B15" s="1310">
        <v>466429000</v>
      </c>
      <c r="C15" s="1311">
        <v>373025686.25</v>
      </c>
      <c r="D15" s="1312">
        <f t="shared" si="0"/>
        <v>0.79974805651020842</v>
      </c>
      <c r="E15" s="1313"/>
    </row>
    <row r="16" spans="1:5" s="1314" customFormat="1" ht="39" customHeight="1">
      <c r="A16" s="1309" t="s">
        <v>802</v>
      </c>
      <c r="B16" s="1310">
        <v>1558027000</v>
      </c>
      <c r="C16" s="1311">
        <v>764916356.88999999</v>
      </c>
      <c r="D16" s="1312">
        <f t="shared" si="0"/>
        <v>0.49095192630808066</v>
      </c>
      <c r="E16" s="1313"/>
    </row>
    <row r="17" spans="1:5" s="1314" customFormat="1" ht="39" customHeight="1">
      <c r="A17" s="1309" t="s">
        <v>803</v>
      </c>
      <c r="B17" s="1315">
        <v>2117768000</v>
      </c>
      <c r="C17" s="1311">
        <v>983469085.36000001</v>
      </c>
      <c r="D17" s="1312">
        <f t="shared" si="0"/>
        <v>0.46438943517892423</v>
      </c>
      <c r="E17" s="1313"/>
    </row>
    <row r="18" spans="1:5" s="1314" customFormat="1" ht="39" customHeight="1">
      <c r="A18" s="1309" t="s">
        <v>804</v>
      </c>
      <c r="B18" s="1310">
        <v>1466616000</v>
      </c>
      <c r="C18" s="1311">
        <v>666821555.14999998</v>
      </c>
      <c r="D18" s="1312">
        <f t="shared" si="0"/>
        <v>0.45466676699967817</v>
      </c>
      <c r="E18" s="1313"/>
    </row>
    <row r="19" spans="1:5" s="1314" customFormat="1" ht="39" customHeight="1">
      <c r="A19" s="1309" t="s">
        <v>805</v>
      </c>
      <c r="B19" s="1315">
        <v>508145000</v>
      </c>
      <c r="C19" s="1311">
        <v>282889587</v>
      </c>
      <c r="D19" s="1312">
        <f t="shared" si="0"/>
        <v>0.55671036219976577</v>
      </c>
      <c r="E19" s="1313"/>
    </row>
    <row r="20" spans="1:5" s="1314" customFormat="1" ht="39" customHeight="1">
      <c r="A20" s="1309" t="s">
        <v>806</v>
      </c>
      <c r="B20" s="1315">
        <v>1448322000</v>
      </c>
      <c r="C20" s="1311">
        <v>567905048.69000006</v>
      </c>
      <c r="D20" s="1312">
        <f t="shared" si="0"/>
        <v>0.39211242299019144</v>
      </c>
      <c r="E20" s="1313"/>
    </row>
    <row r="21" spans="1:5" s="1314" customFormat="1" ht="39" customHeight="1">
      <c r="A21" s="1309" t="s">
        <v>807</v>
      </c>
      <c r="B21" s="1310">
        <v>895482000</v>
      </c>
      <c r="C21" s="1311">
        <v>406333077.74000001</v>
      </c>
      <c r="D21" s="1312">
        <f t="shared" si="0"/>
        <v>0.45375906801030058</v>
      </c>
      <c r="E21" s="1313"/>
    </row>
    <row r="22" spans="1:5" s="1314" customFormat="1" ht="39" customHeight="1">
      <c r="A22" s="1309" t="s">
        <v>808</v>
      </c>
      <c r="B22" s="1315">
        <v>1246802000</v>
      </c>
      <c r="C22" s="1311">
        <v>496718873.54000002</v>
      </c>
      <c r="D22" s="1312">
        <f t="shared" si="0"/>
        <v>0.39839435093944348</v>
      </c>
      <c r="E22" s="1313"/>
    </row>
    <row r="23" spans="1:5" s="1314" customFormat="1" ht="39" customHeight="1">
      <c r="A23" s="1309" t="s">
        <v>809</v>
      </c>
      <c r="B23" s="1310">
        <v>2437219000</v>
      </c>
      <c r="C23" s="1311">
        <v>1262613129.24</v>
      </c>
      <c r="D23" s="1312">
        <f t="shared" si="0"/>
        <v>0.51805485237067328</v>
      </c>
      <c r="E23" s="1313"/>
    </row>
    <row r="24" spans="1:5" s="1314" customFormat="1" ht="39" customHeight="1">
      <c r="A24" s="1309" t="s">
        <v>810</v>
      </c>
      <c r="B24" s="1315">
        <v>1189634000</v>
      </c>
      <c r="C24" s="1311">
        <v>515819748.19999999</v>
      </c>
      <c r="D24" s="1312">
        <f t="shared" si="0"/>
        <v>0.43359533116908222</v>
      </c>
      <c r="E24" s="1313"/>
    </row>
    <row r="25" spans="1:5" s="1314" customFormat="1" ht="39" customHeight="1">
      <c r="A25" s="1309" t="s">
        <v>811</v>
      </c>
      <c r="B25" s="1315">
        <v>1123188000</v>
      </c>
      <c r="C25" s="1311">
        <v>571282078.04999995</v>
      </c>
      <c r="D25" s="1312">
        <f t="shared" si="0"/>
        <v>0.50862551776728382</v>
      </c>
      <c r="E25" s="1313"/>
    </row>
    <row r="26" spans="1:5" s="1314" customFormat="1" ht="39" customHeight="1">
      <c r="A26" s="1309" t="s">
        <v>812</v>
      </c>
      <c r="B26" s="1315">
        <v>1525447000</v>
      </c>
      <c r="C26" s="1311">
        <v>731492032.84000003</v>
      </c>
      <c r="D26" s="1312">
        <f t="shared" si="0"/>
        <v>0.47952635053200804</v>
      </c>
      <c r="E26" s="1313"/>
    </row>
    <row r="27" spans="1:5" s="1314" customFormat="1" ht="39" customHeight="1" thickBot="1">
      <c r="A27" s="1309" t="s">
        <v>813</v>
      </c>
      <c r="B27" s="1310">
        <v>849616000</v>
      </c>
      <c r="C27" s="1311">
        <v>648304456.84000003</v>
      </c>
      <c r="D27" s="1312">
        <f t="shared" si="0"/>
        <v>0.76305584739458776</v>
      </c>
      <c r="E27" s="1313"/>
    </row>
    <row r="28" spans="1:5" s="1314" customFormat="1" ht="39" customHeight="1" thickTop="1" thickBot="1">
      <c r="A28" s="1316" t="s">
        <v>814</v>
      </c>
      <c r="B28" s="1317">
        <f>SUM(B12:B27)</f>
        <v>21228200000</v>
      </c>
      <c r="C28" s="1317">
        <f>SUM(C12:C27)</f>
        <v>10480334968.479998</v>
      </c>
      <c r="D28" s="1318">
        <f t="shared" si="0"/>
        <v>0.49369871060570364</v>
      </c>
      <c r="E28" s="1313"/>
    </row>
    <row r="29" spans="1:5" s="1314" customFormat="1" ht="39" customHeight="1" thickTop="1">
      <c r="A29" s="1319" t="s">
        <v>815</v>
      </c>
      <c r="B29" s="1320">
        <v>3861157000</v>
      </c>
      <c r="C29" s="1321">
        <v>895608825.42999995</v>
      </c>
      <c r="D29" s="1322">
        <f t="shared" si="0"/>
        <v>0.23195348581526209</v>
      </c>
      <c r="E29" s="1313"/>
    </row>
    <row r="30" spans="1:5" s="1314" customFormat="1" ht="39" customHeight="1">
      <c r="A30" s="1323" t="s">
        <v>816</v>
      </c>
      <c r="B30" s="1324">
        <v>336869000</v>
      </c>
      <c r="C30" s="1311">
        <v>146587058.56</v>
      </c>
      <c r="D30" s="1325">
        <f t="shared" si="0"/>
        <v>0.43514558644458234</v>
      </c>
      <c r="E30" s="1313"/>
    </row>
    <row r="31" spans="1:5" s="1314" customFormat="1" ht="39" customHeight="1" thickBot="1">
      <c r="A31" s="1326" t="s">
        <v>817</v>
      </c>
      <c r="B31" s="1327">
        <v>359215000</v>
      </c>
      <c r="C31" s="1328">
        <v>205978733.69999999</v>
      </c>
      <c r="D31" s="1329">
        <f t="shared" si="0"/>
        <v>0.5734135091797391</v>
      </c>
      <c r="E31" s="1313"/>
    </row>
    <row r="32" spans="1:5" s="1314" customFormat="1" ht="39" customHeight="1" thickTop="1" thickBot="1">
      <c r="A32" s="1316" t="s">
        <v>818</v>
      </c>
      <c r="B32" s="1317">
        <f>B7+B8+B9+B10+B11+B28+B31+B29+B30</f>
        <v>57794397000</v>
      </c>
      <c r="C32" s="1317">
        <f>C7+C8+C9+C10+C11+C28+C29+C31+C30</f>
        <v>24781155641.68</v>
      </c>
      <c r="D32" s="1330">
        <f t="shared" si="0"/>
        <v>0.42878128206234251</v>
      </c>
      <c r="E32" s="1313"/>
    </row>
    <row r="33" spans="1:5" s="1314" customFormat="1" ht="39" customHeight="1" thickTop="1" thickBot="1">
      <c r="A33" s="1331" t="s">
        <v>819</v>
      </c>
      <c r="B33" s="1332"/>
      <c r="C33" s="1333">
        <v>5081428.22</v>
      </c>
      <c r="D33" s="1334" t="s">
        <v>47</v>
      </c>
      <c r="E33" s="1313"/>
    </row>
    <row r="34" spans="1:5" s="1314" customFormat="1" ht="39" customHeight="1" thickTop="1" thickBot="1">
      <c r="A34" s="1335" t="s">
        <v>820</v>
      </c>
      <c r="B34" s="1332">
        <f>B33</f>
        <v>0</v>
      </c>
      <c r="C34" s="1332">
        <f>C33</f>
        <v>5081428.22</v>
      </c>
      <c r="D34" s="1332" t="str">
        <f>D33</f>
        <v>-</v>
      </c>
      <c r="E34" s="1313"/>
    </row>
    <row r="35" spans="1:5" s="1314" customFormat="1" ht="39" customHeight="1" thickTop="1">
      <c r="A35" s="1319" t="s">
        <v>821</v>
      </c>
      <c r="B35" s="1336">
        <v>234674000</v>
      </c>
      <c r="C35" s="1337">
        <v>42077283.899999999</v>
      </c>
      <c r="D35" s="1338">
        <f t="shared" si="0"/>
        <v>0.17930100437202245</v>
      </c>
      <c r="E35" s="1313"/>
    </row>
    <row r="36" spans="1:5" s="1314" customFormat="1" ht="39" customHeight="1">
      <c r="A36" s="1323" t="s">
        <v>822</v>
      </c>
      <c r="B36" s="1339">
        <v>376721000</v>
      </c>
      <c r="C36" s="1311">
        <v>68835023.450000003</v>
      </c>
      <c r="D36" s="1312">
        <f t="shared" si="0"/>
        <v>0.18272149269618632</v>
      </c>
      <c r="E36" s="1313"/>
    </row>
    <row r="37" spans="1:5" s="1314" customFormat="1" ht="39" customHeight="1" thickBot="1">
      <c r="A37" s="1340" t="s">
        <v>823</v>
      </c>
      <c r="B37" s="1341">
        <v>22070084000</v>
      </c>
      <c r="C37" s="1328">
        <v>7395167877.7799997</v>
      </c>
      <c r="D37" s="1342">
        <f t="shared" si="0"/>
        <v>0.33507656236287997</v>
      </c>
      <c r="E37" s="1313"/>
    </row>
    <row r="38" spans="1:5" s="1347" customFormat="1" ht="39" customHeight="1" thickTop="1" thickBot="1">
      <c r="A38" s="1343" t="s">
        <v>824</v>
      </c>
      <c r="B38" s="1317">
        <f>B32+B35+B36+B37</f>
        <v>80475876000</v>
      </c>
      <c r="C38" s="1344">
        <f>C32+C35+C36+C37+C34</f>
        <v>32292317255.030003</v>
      </c>
      <c r="D38" s="1345">
        <f t="shared" si="0"/>
        <v>0.40126704871196434</v>
      </c>
      <c r="E38" s="1346"/>
    </row>
    <row r="39" spans="1:5" ht="15.75" thickTop="1">
      <c r="C39" s="1348"/>
      <c r="E39" s="1349"/>
    </row>
    <row r="40" spans="1:5" ht="15" customHeight="1">
      <c r="A40" s="1350"/>
      <c r="E40" s="1349"/>
    </row>
    <row r="41" spans="1:5" ht="24.75" customHeight="1">
      <c r="A41" s="1349"/>
      <c r="B41" s="1349"/>
      <c r="C41" s="1352"/>
    </row>
    <row r="42" spans="1:5">
      <c r="A42" s="1349"/>
      <c r="B42" s="1349"/>
    </row>
    <row r="43" spans="1:5">
      <c r="A43" s="1353"/>
      <c r="B43" s="1349"/>
    </row>
    <row r="44" spans="1:5">
      <c r="A44" s="1349"/>
      <c r="B44" s="1349"/>
    </row>
    <row r="45" spans="1:5">
      <c r="A45" s="1349"/>
      <c r="B45" s="1349"/>
    </row>
    <row r="46" spans="1:5">
      <c r="A46" s="1349"/>
      <c r="B46" s="1349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60" firstPageNumber="64" fitToHeight="2" orientation="landscape" useFirstPageNumber="1" r:id="rId1"/>
  <headerFooter alignWithMargins="0">
    <oddHeader>&amp;C&amp;"Arial CE,Pogrubiony"&amp;14-&amp;15 &amp;P -</oddHeader>
  </headerFooter>
  <rowBreaks count="1" manualBreakCount="1">
    <brk id="22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69"/>
  <sheetViews>
    <sheetView zoomScale="70" zoomScaleNormal="70" zoomScaleSheetLayoutView="40" zoomScalePageLayoutView="40" workbookViewId="0">
      <selection activeCell="D77" sqref="D77"/>
    </sheetView>
  </sheetViews>
  <sheetFormatPr defaultColWidth="9.28515625" defaultRowHeight="37.5" customHeight="1"/>
  <cols>
    <col min="1" max="1" width="11.28515625" style="1537" customWidth="1"/>
    <col min="2" max="2" width="9.5703125" style="1537" customWidth="1"/>
    <col min="3" max="3" width="54.28515625" style="1538" customWidth="1"/>
    <col min="4" max="4" width="81.7109375" style="1539" customWidth="1"/>
    <col min="5" max="5" width="22.7109375" style="1540" customWidth="1"/>
    <col min="6" max="6" width="22" style="1540" customWidth="1"/>
    <col min="7" max="8" width="22.7109375" style="1540" customWidth="1"/>
    <col min="9" max="9" width="22" style="1531" customWidth="1"/>
    <col min="10" max="10" width="23.28515625" style="1533" customWidth="1"/>
    <col min="11" max="11" width="17.5703125" style="1363" bestFit="1" customWidth="1"/>
    <col min="12" max="12" width="16.5703125" style="1363" customWidth="1"/>
    <col min="13" max="13" width="9.28515625" style="1363" customWidth="1"/>
    <col min="14" max="256" width="9.28515625" style="1363"/>
    <col min="257" max="257" width="11.28515625" style="1363" customWidth="1"/>
    <col min="258" max="258" width="9.5703125" style="1363" customWidth="1"/>
    <col min="259" max="259" width="0" style="1363" hidden="1" customWidth="1"/>
    <col min="260" max="260" width="81.7109375" style="1363" customWidth="1"/>
    <col min="261" max="261" width="22.7109375" style="1363" customWidth="1"/>
    <col min="262" max="262" width="22" style="1363" customWidth="1"/>
    <col min="263" max="264" width="22.7109375" style="1363" customWidth="1"/>
    <col min="265" max="265" width="22" style="1363" customWidth="1"/>
    <col min="266" max="266" width="23.28515625" style="1363" customWidth="1"/>
    <col min="267" max="267" width="17.5703125" style="1363" bestFit="1" customWidth="1"/>
    <col min="268" max="268" width="16.5703125" style="1363" customWidth="1"/>
    <col min="269" max="269" width="9.28515625" style="1363" customWidth="1"/>
    <col min="270" max="512" width="9.28515625" style="1363"/>
    <col min="513" max="513" width="11.28515625" style="1363" customWidth="1"/>
    <col min="514" max="514" width="9.5703125" style="1363" customWidth="1"/>
    <col min="515" max="515" width="0" style="1363" hidden="1" customWidth="1"/>
    <col min="516" max="516" width="81.7109375" style="1363" customWidth="1"/>
    <col min="517" max="517" width="22.7109375" style="1363" customWidth="1"/>
    <col min="518" max="518" width="22" style="1363" customWidth="1"/>
    <col min="519" max="520" width="22.7109375" style="1363" customWidth="1"/>
    <col min="521" max="521" width="22" style="1363" customWidth="1"/>
    <col min="522" max="522" width="23.28515625" style="1363" customWidth="1"/>
    <col min="523" max="523" width="17.5703125" style="1363" bestFit="1" customWidth="1"/>
    <col min="524" max="524" width="16.5703125" style="1363" customWidth="1"/>
    <col min="525" max="525" width="9.28515625" style="1363" customWidth="1"/>
    <col min="526" max="768" width="9.28515625" style="1363"/>
    <col min="769" max="769" width="11.28515625" style="1363" customWidth="1"/>
    <col min="770" max="770" width="9.5703125" style="1363" customWidth="1"/>
    <col min="771" max="771" width="0" style="1363" hidden="1" customWidth="1"/>
    <col min="772" max="772" width="81.7109375" style="1363" customWidth="1"/>
    <col min="773" max="773" width="22.7109375" style="1363" customWidth="1"/>
    <col min="774" max="774" width="22" style="1363" customWidth="1"/>
    <col min="775" max="776" width="22.7109375" style="1363" customWidth="1"/>
    <col min="777" max="777" width="22" style="1363" customWidth="1"/>
    <col min="778" max="778" width="23.28515625" style="1363" customWidth="1"/>
    <col min="779" max="779" width="17.5703125" style="1363" bestFit="1" customWidth="1"/>
    <col min="780" max="780" width="16.5703125" style="1363" customWidth="1"/>
    <col min="781" max="781" width="9.28515625" style="1363" customWidth="1"/>
    <col min="782" max="1024" width="9.28515625" style="1363"/>
    <col min="1025" max="1025" width="11.28515625" style="1363" customWidth="1"/>
    <col min="1026" max="1026" width="9.5703125" style="1363" customWidth="1"/>
    <col min="1027" max="1027" width="0" style="1363" hidden="1" customWidth="1"/>
    <col min="1028" max="1028" width="81.7109375" style="1363" customWidth="1"/>
    <col min="1029" max="1029" width="22.7109375" style="1363" customWidth="1"/>
    <col min="1030" max="1030" width="22" style="1363" customWidth="1"/>
    <col min="1031" max="1032" width="22.7109375" style="1363" customWidth="1"/>
    <col min="1033" max="1033" width="22" style="1363" customWidth="1"/>
    <col min="1034" max="1034" width="23.28515625" style="1363" customWidth="1"/>
    <col min="1035" max="1035" width="17.5703125" style="1363" bestFit="1" customWidth="1"/>
    <col min="1036" max="1036" width="16.5703125" style="1363" customWidth="1"/>
    <col min="1037" max="1037" width="9.28515625" style="1363" customWidth="1"/>
    <col min="1038" max="1280" width="9.28515625" style="1363"/>
    <col min="1281" max="1281" width="11.28515625" style="1363" customWidth="1"/>
    <col min="1282" max="1282" width="9.5703125" style="1363" customWidth="1"/>
    <col min="1283" max="1283" width="0" style="1363" hidden="1" customWidth="1"/>
    <col min="1284" max="1284" width="81.7109375" style="1363" customWidth="1"/>
    <col min="1285" max="1285" width="22.7109375" style="1363" customWidth="1"/>
    <col min="1286" max="1286" width="22" style="1363" customWidth="1"/>
    <col min="1287" max="1288" width="22.7109375" style="1363" customWidth="1"/>
    <col min="1289" max="1289" width="22" style="1363" customWidth="1"/>
    <col min="1290" max="1290" width="23.28515625" style="1363" customWidth="1"/>
    <col min="1291" max="1291" width="17.5703125" style="1363" bestFit="1" customWidth="1"/>
    <col min="1292" max="1292" width="16.5703125" style="1363" customWidth="1"/>
    <col min="1293" max="1293" width="9.28515625" style="1363" customWidth="1"/>
    <col min="1294" max="1536" width="9.28515625" style="1363"/>
    <col min="1537" max="1537" width="11.28515625" style="1363" customWidth="1"/>
    <col min="1538" max="1538" width="9.5703125" style="1363" customWidth="1"/>
    <col min="1539" max="1539" width="0" style="1363" hidden="1" customWidth="1"/>
    <col min="1540" max="1540" width="81.7109375" style="1363" customWidth="1"/>
    <col min="1541" max="1541" width="22.7109375" style="1363" customWidth="1"/>
    <col min="1542" max="1542" width="22" style="1363" customWidth="1"/>
    <col min="1543" max="1544" width="22.7109375" style="1363" customWidth="1"/>
    <col min="1545" max="1545" width="22" style="1363" customWidth="1"/>
    <col min="1546" max="1546" width="23.28515625" style="1363" customWidth="1"/>
    <col min="1547" max="1547" width="17.5703125" style="1363" bestFit="1" customWidth="1"/>
    <col min="1548" max="1548" width="16.5703125" style="1363" customWidth="1"/>
    <col min="1549" max="1549" width="9.28515625" style="1363" customWidth="1"/>
    <col min="1550" max="1792" width="9.28515625" style="1363"/>
    <col min="1793" max="1793" width="11.28515625" style="1363" customWidth="1"/>
    <col min="1794" max="1794" width="9.5703125" style="1363" customWidth="1"/>
    <col min="1795" max="1795" width="0" style="1363" hidden="1" customWidth="1"/>
    <col min="1796" max="1796" width="81.7109375" style="1363" customWidth="1"/>
    <col min="1797" max="1797" width="22.7109375" style="1363" customWidth="1"/>
    <col min="1798" max="1798" width="22" style="1363" customWidth="1"/>
    <col min="1799" max="1800" width="22.7109375" style="1363" customWidth="1"/>
    <col min="1801" max="1801" width="22" style="1363" customWidth="1"/>
    <col min="1802" max="1802" width="23.28515625" style="1363" customWidth="1"/>
    <col min="1803" max="1803" width="17.5703125" style="1363" bestFit="1" customWidth="1"/>
    <col min="1804" max="1804" width="16.5703125" style="1363" customWidth="1"/>
    <col min="1805" max="1805" width="9.28515625" style="1363" customWidth="1"/>
    <col min="1806" max="2048" width="9.28515625" style="1363"/>
    <col min="2049" max="2049" width="11.28515625" style="1363" customWidth="1"/>
    <col min="2050" max="2050" width="9.5703125" style="1363" customWidth="1"/>
    <col min="2051" max="2051" width="0" style="1363" hidden="1" customWidth="1"/>
    <col min="2052" max="2052" width="81.7109375" style="1363" customWidth="1"/>
    <col min="2053" max="2053" width="22.7109375" style="1363" customWidth="1"/>
    <col min="2054" max="2054" width="22" style="1363" customWidth="1"/>
    <col min="2055" max="2056" width="22.7109375" style="1363" customWidth="1"/>
    <col min="2057" max="2057" width="22" style="1363" customWidth="1"/>
    <col min="2058" max="2058" width="23.28515625" style="1363" customWidth="1"/>
    <col min="2059" max="2059" width="17.5703125" style="1363" bestFit="1" customWidth="1"/>
    <col min="2060" max="2060" width="16.5703125" style="1363" customWidth="1"/>
    <col min="2061" max="2061" width="9.28515625" style="1363" customWidth="1"/>
    <col min="2062" max="2304" width="9.28515625" style="1363"/>
    <col min="2305" max="2305" width="11.28515625" style="1363" customWidth="1"/>
    <col min="2306" max="2306" width="9.5703125" style="1363" customWidth="1"/>
    <col min="2307" max="2307" width="0" style="1363" hidden="1" customWidth="1"/>
    <col min="2308" max="2308" width="81.7109375" style="1363" customWidth="1"/>
    <col min="2309" max="2309" width="22.7109375" style="1363" customWidth="1"/>
    <col min="2310" max="2310" width="22" style="1363" customWidth="1"/>
    <col min="2311" max="2312" width="22.7109375" style="1363" customWidth="1"/>
    <col min="2313" max="2313" width="22" style="1363" customWidth="1"/>
    <col min="2314" max="2314" width="23.28515625" style="1363" customWidth="1"/>
    <col min="2315" max="2315" width="17.5703125" style="1363" bestFit="1" customWidth="1"/>
    <col min="2316" max="2316" width="16.5703125" style="1363" customWidth="1"/>
    <col min="2317" max="2317" width="9.28515625" style="1363" customWidth="1"/>
    <col min="2318" max="2560" width="9.28515625" style="1363"/>
    <col min="2561" max="2561" width="11.28515625" style="1363" customWidth="1"/>
    <col min="2562" max="2562" width="9.5703125" style="1363" customWidth="1"/>
    <col min="2563" max="2563" width="0" style="1363" hidden="1" customWidth="1"/>
    <col min="2564" max="2564" width="81.7109375" style="1363" customWidth="1"/>
    <col min="2565" max="2565" width="22.7109375" style="1363" customWidth="1"/>
    <col min="2566" max="2566" width="22" style="1363" customWidth="1"/>
    <col min="2567" max="2568" width="22.7109375" style="1363" customWidth="1"/>
    <col min="2569" max="2569" width="22" style="1363" customWidth="1"/>
    <col min="2570" max="2570" width="23.28515625" style="1363" customWidth="1"/>
    <col min="2571" max="2571" width="17.5703125" style="1363" bestFit="1" customWidth="1"/>
    <col min="2572" max="2572" width="16.5703125" style="1363" customWidth="1"/>
    <col min="2573" max="2573" width="9.28515625" style="1363" customWidth="1"/>
    <col min="2574" max="2816" width="9.28515625" style="1363"/>
    <col min="2817" max="2817" width="11.28515625" style="1363" customWidth="1"/>
    <col min="2818" max="2818" width="9.5703125" style="1363" customWidth="1"/>
    <col min="2819" max="2819" width="0" style="1363" hidden="1" customWidth="1"/>
    <col min="2820" max="2820" width="81.7109375" style="1363" customWidth="1"/>
    <col min="2821" max="2821" width="22.7109375" style="1363" customWidth="1"/>
    <col min="2822" max="2822" width="22" style="1363" customWidth="1"/>
    <col min="2823" max="2824" width="22.7109375" style="1363" customWidth="1"/>
    <col min="2825" max="2825" width="22" style="1363" customWidth="1"/>
    <col min="2826" max="2826" width="23.28515625" style="1363" customWidth="1"/>
    <col min="2827" max="2827" width="17.5703125" style="1363" bestFit="1" customWidth="1"/>
    <col min="2828" max="2828" width="16.5703125" style="1363" customWidth="1"/>
    <col min="2829" max="2829" width="9.28515625" style="1363" customWidth="1"/>
    <col min="2830" max="3072" width="9.28515625" style="1363"/>
    <col min="3073" max="3073" width="11.28515625" style="1363" customWidth="1"/>
    <col min="3074" max="3074" width="9.5703125" style="1363" customWidth="1"/>
    <col min="3075" max="3075" width="0" style="1363" hidden="1" customWidth="1"/>
    <col min="3076" max="3076" width="81.7109375" style="1363" customWidth="1"/>
    <col min="3077" max="3077" width="22.7109375" style="1363" customWidth="1"/>
    <col min="3078" max="3078" width="22" style="1363" customWidth="1"/>
    <col min="3079" max="3080" width="22.7109375" style="1363" customWidth="1"/>
    <col min="3081" max="3081" width="22" style="1363" customWidth="1"/>
    <col min="3082" max="3082" width="23.28515625" style="1363" customWidth="1"/>
    <col min="3083" max="3083" width="17.5703125" style="1363" bestFit="1" customWidth="1"/>
    <col min="3084" max="3084" width="16.5703125" style="1363" customWidth="1"/>
    <col min="3085" max="3085" width="9.28515625" style="1363" customWidth="1"/>
    <col min="3086" max="3328" width="9.28515625" style="1363"/>
    <col min="3329" max="3329" width="11.28515625" style="1363" customWidth="1"/>
    <col min="3330" max="3330" width="9.5703125" style="1363" customWidth="1"/>
    <col min="3331" max="3331" width="0" style="1363" hidden="1" customWidth="1"/>
    <col min="3332" max="3332" width="81.7109375" style="1363" customWidth="1"/>
    <col min="3333" max="3333" width="22.7109375" style="1363" customWidth="1"/>
    <col min="3334" max="3334" width="22" style="1363" customWidth="1"/>
    <col min="3335" max="3336" width="22.7109375" style="1363" customWidth="1"/>
    <col min="3337" max="3337" width="22" style="1363" customWidth="1"/>
    <col min="3338" max="3338" width="23.28515625" style="1363" customWidth="1"/>
    <col min="3339" max="3339" width="17.5703125" style="1363" bestFit="1" customWidth="1"/>
    <col min="3340" max="3340" width="16.5703125" style="1363" customWidth="1"/>
    <col min="3341" max="3341" width="9.28515625" style="1363" customWidth="1"/>
    <col min="3342" max="3584" width="9.28515625" style="1363"/>
    <col min="3585" max="3585" width="11.28515625" style="1363" customWidth="1"/>
    <col min="3586" max="3586" width="9.5703125" style="1363" customWidth="1"/>
    <col min="3587" max="3587" width="0" style="1363" hidden="1" customWidth="1"/>
    <col min="3588" max="3588" width="81.7109375" style="1363" customWidth="1"/>
    <col min="3589" max="3589" width="22.7109375" style="1363" customWidth="1"/>
    <col min="3590" max="3590" width="22" style="1363" customWidth="1"/>
    <col min="3591" max="3592" width="22.7109375" style="1363" customWidth="1"/>
    <col min="3593" max="3593" width="22" style="1363" customWidth="1"/>
    <col min="3594" max="3594" width="23.28515625" style="1363" customWidth="1"/>
    <col min="3595" max="3595" width="17.5703125" style="1363" bestFit="1" customWidth="1"/>
    <col min="3596" max="3596" width="16.5703125" style="1363" customWidth="1"/>
    <col min="3597" max="3597" width="9.28515625" style="1363" customWidth="1"/>
    <col min="3598" max="3840" width="9.28515625" style="1363"/>
    <col min="3841" max="3841" width="11.28515625" style="1363" customWidth="1"/>
    <col min="3842" max="3842" width="9.5703125" style="1363" customWidth="1"/>
    <col min="3843" max="3843" width="0" style="1363" hidden="1" customWidth="1"/>
    <col min="3844" max="3844" width="81.7109375" style="1363" customWidth="1"/>
    <col min="3845" max="3845" width="22.7109375" style="1363" customWidth="1"/>
    <col min="3846" max="3846" width="22" style="1363" customWidth="1"/>
    <col min="3847" max="3848" width="22.7109375" style="1363" customWidth="1"/>
    <col min="3849" max="3849" width="22" style="1363" customWidth="1"/>
    <col min="3850" max="3850" width="23.28515625" style="1363" customWidth="1"/>
    <col min="3851" max="3851" width="17.5703125" style="1363" bestFit="1" customWidth="1"/>
    <col min="3852" max="3852" width="16.5703125" style="1363" customWidth="1"/>
    <col min="3853" max="3853" width="9.28515625" style="1363" customWidth="1"/>
    <col min="3854" max="4096" width="9.28515625" style="1363"/>
    <col min="4097" max="4097" width="11.28515625" style="1363" customWidth="1"/>
    <col min="4098" max="4098" width="9.5703125" style="1363" customWidth="1"/>
    <col min="4099" max="4099" width="0" style="1363" hidden="1" customWidth="1"/>
    <col min="4100" max="4100" width="81.7109375" style="1363" customWidth="1"/>
    <col min="4101" max="4101" width="22.7109375" style="1363" customWidth="1"/>
    <col min="4102" max="4102" width="22" style="1363" customWidth="1"/>
    <col min="4103" max="4104" width="22.7109375" style="1363" customWidth="1"/>
    <col min="4105" max="4105" width="22" style="1363" customWidth="1"/>
    <col min="4106" max="4106" width="23.28515625" style="1363" customWidth="1"/>
    <col min="4107" max="4107" width="17.5703125" style="1363" bestFit="1" customWidth="1"/>
    <col min="4108" max="4108" width="16.5703125" style="1363" customWidth="1"/>
    <col min="4109" max="4109" width="9.28515625" style="1363" customWidth="1"/>
    <col min="4110" max="4352" width="9.28515625" style="1363"/>
    <col min="4353" max="4353" width="11.28515625" style="1363" customWidth="1"/>
    <col min="4354" max="4354" width="9.5703125" style="1363" customWidth="1"/>
    <col min="4355" max="4355" width="0" style="1363" hidden="1" customWidth="1"/>
    <col min="4356" max="4356" width="81.7109375" style="1363" customWidth="1"/>
    <col min="4357" max="4357" width="22.7109375" style="1363" customWidth="1"/>
    <col min="4358" max="4358" width="22" style="1363" customWidth="1"/>
    <col min="4359" max="4360" width="22.7109375" style="1363" customWidth="1"/>
    <col min="4361" max="4361" width="22" style="1363" customWidth="1"/>
    <col min="4362" max="4362" width="23.28515625" style="1363" customWidth="1"/>
    <col min="4363" max="4363" width="17.5703125" style="1363" bestFit="1" customWidth="1"/>
    <col min="4364" max="4364" width="16.5703125" style="1363" customWidth="1"/>
    <col min="4365" max="4365" width="9.28515625" style="1363" customWidth="1"/>
    <col min="4366" max="4608" width="9.28515625" style="1363"/>
    <col min="4609" max="4609" width="11.28515625" style="1363" customWidth="1"/>
    <col min="4610" max="4610" width="9.5703125" style="1363" customWidth="1"/>
    <col min="4611" max="4611" width="0" style="1363" hidden="1" customWidth="1"/>
    <col min="4612" max="4612" width="81.7109375" style="1363" customWidth="1"/>
    <col min="4613" max="4613" width="22.7109375" style="1363" customWidth="1"/>
    <col min="4614" max="4614" width="22" style="1363" customWidth="1"/>
    <col min="4615" max="4616" width="22.7109375" style="1363" customWidth="1"/>
    <col min="4617" max="4617" width="22" style="1363" customWidth="1"/>
    <col min="4618" max="4618" width="23.28515625" style="1363" customWidth="1"/>
    <col min="4619" max="4619" width="17.5703125" style="1363" bestFit="1" customWidth="1"/>
    <col min="4620" max="4620" width="16.5703125" style="1363" customWidth="1"/>
    <col min="4621" max="4621" width="9.28515625" style="1363" customWidth="1"/>
    <col min="4622" max="4864" width="9.28515625" style="1363"/>
    <col min="4865" max="4865" width="11.28515625" style="1363" customWidth="1"/>
    <col min="4866" max="4866" width="9.5703125" style="1363" customWidth="1"/>
    <col min="4867" max="4867" width="0" style="1363" hidden="1" customWidth="1"/>
    <col min="4868" max="4868" width="81.7109375" style="1363" customWidth="1"/>
    <col min="4869" max="4869" width="22.7109375" style="1363" customWidth="1"/>
    <col min="4870" max="4870" width="22" style="1363" customWidth="1"/>
    <col min="4871" max="4872" width="22.7109375" style="1363" customWidth="1"/>
    <col min="4873" max="4873" width="22" style="1363" customWidth="1"/>
    <col min="4874" max="4874" width="23.28515625" style="1363" customWidth="1"/>
    <col min="4875" max="4875" width="17.5703125" style="1363" bestFit="1" customWidth="1"/>
    <col min="4876" max="4876" width="16.5703125" style="1363" customWidth="1"/>
    <col min="4877" max="4877" width="9.28515625" style="1363" customWidth="1"/>
    <col min="4878" max="5120" width="9.28515625" style="1363"/>
    <col min="5121" max="5121" width="11.28515625" style="1363" customWidth="1"/>
    <col min="5122" max="5122" width="9.5703125" style="1363" customWidth="1"/>
    <col min="5123" max="5123" width="0" style="1363" hidden="1" customWidth="1"/>
    <col min="5124" max="5124" width="81.7109375" style="1363" customWidth="1"/>
    <col min="5125" max="5125" width="22.7109375" style="1363" customWidth="1"/>
    <col min="5126" max="5126" width="22" style="1363" customWidth="1"/>
    <col min="5127" max="5128" width="22.7109375" style="1363" customWidth="1"/>
    <col min="5129" max="5129" width="22" style="1363" customWidth="1"/>
    <col min="5130" max="5130" width="23.28515625" style="1363" customWidth="1"/>
    <col min="5131" max="5131" width="17.5703125" style="1363" bestFit="1" customWidth="1"/>
    <col min="5132" max="5132" width="16.5703125" style="1363" customWidth="1"/>
    <col min="5133" max="5133" width="9.28515625" style="1363" customWidth="1"/>
    <col min="5134" max="5376" width="9.28515625" style="1363"/>
    <col min="5377" max="5377" width="11.28515625" style="1363" customWidth="1"/>
    <col min="5378" max="5378" width="9.5703125" style="1363" customWidth="1"/>
    <col min="5379" max="5379" width="0" style="1363" hidden="1" customWidth="1"/>
    <col min="5380" max="5380" width="81.7109375" style="1363" customWidth="1"/>
    <col min="5381" max="5381" width="22.7109375" style="1363" customWidth="1"/>
    <col min="5382" max="5382" width="22" style="1363" customWidth="1"/>
    <col min="5383" max="5384" width="22.7109375" style="1363" customWidth="1"/>
    <col min="5385" max="5385" width="22" style="1363" customWidth="1"/>
    <col min="5386" max="5386" width="23.28515625" style="1363" customWidth="1"/>
    <col min="5387" max="5387" width="17.5703125" style="1363" bestFit="1" customWidth="1"/>
    <col min="5388" max="5388" width="16.5703125" style="1363" customWidth="1"/>
    <col min="5389" max="5389" width="9.28515625" style="1363" customWidth="1"/>
    <col min="5390" max="5632" width="9.28515625" style="1363"/>
    <col min="5633" max="5633" width="11.28515625" style="1363" customWidth="1"/>
    <col min="5634" max="5634" width="9.5703125" style="1363" customWidth="1"/>
    <col min="5635" max="5635" width="0" style="1363" hidden="1" customWidth="1"/>
    <col min="5636" max="5636" width="81.7109375" style="1363" customWidth="1"/>
    <col min="5637" max="5637" width="22.7109375" style="1363" customWidth="1"/>
    <col min="5638" max="5638" width="22" style="1363" customWidth="1"/>
    <col min="5639" max="5640" width="22.7109375" style="1363" customWidth="1"/>
    <col min="5641" max="5641" width="22" style="1363" customWidth="1"/>
    <col min="5642" max="5642" width="23.28515625" style="1363" customWidth="1"/>
    <col min="5643" max="5643" width="17.5703125" style="1363" bestFit="1" customWidth="1"/>
    <col min="5644" max="5644" width="16.5703125" style="1363" customWidth="1"/>
    <col min="5645" max="5645" width="9.28515625" style="1363" customWidth="1"/>
    <col min="5646" max="5888" width="9.28515625" style="1363"/>
    <col min="5889" max="5889" width="11.28515625" style="1363" customWidth="1"/>
    <col min="5890" max="5890" width="9.5703125" style="1363" customWidth="1"/>
    <col min="5891" max="5891" width="0" style="1363" hidden="1" customWidth="1"/>
    <col min="5892" max="5892" width="81.7109375" style="1363" customWidth="1"/>
    <col min="5893" max="5893" width="22.7109375" style="1363" customWidth="1"/>
    <col min="5894" max="5894" width="22" style="1363" customWidth="1"/>
    <col min="5895" max="5896" width="22.7109375" style="1363" customWidth="1"/>
    <col min="5897" max="5897" width="22" style="1363" customWidth="1"/>
    <col min="5898" max="5898" width="23.28515625" style="1363" customWidth="1"/>
    <col min="5899" max="5899" width="17.5703125" style="1363" bestFit="1" customWidth="1"/>
    <col min="5900" max="5900" width="16.5703125" style="1363" customWidth="1"/>
    <col min="5901" max="5901" width="9.28515625" style="1363" customWidth="1"/>
    <col min="5902" max="6144" width="9.28515625" style="1363"/>
    <col min="6145" max="6145" width="11.28515625" style="1363" customWidth="1"/>
    <col min="6146" max="6146" width="9.5703125" style="1363" customWidth="1"/>
    <col min="6147" max="6147" width="0" style="1363" hidden="1" customWidth="1"/>
    <col min="6148" max="6148" width="81.7109375" style="1363" customWidth="1"/>
    <col min="6149" max="6149" width="22.7109375" style="1363" customWidth="1"/>
    <col min="6150" max="6150" width="22" style="1363" customWidth="1"/>
    <col min="6151" max="6152" width="22.7109375" style="1363" customWidth="1"/>
    <col min="6153" max="6153" width="22" style="1363" customWidth="1"/>
    <col min="6154" max="6154" width="23.28515625" style="1363" customWidth="1"/>
    <col min="6155" max="6155" width="17.5703125" style="1363" bestFit="1" customWidth="1"/>
    <col min="6156" max="6156" width="16.5703125" style="1363" customWidth="1"/>
    <col min="6157" max="6157" width="9.28515625" style="1363" customWidth="1"/>
    <col min="6158" max="6400" width="9.28515625" style="1363"/>
    <col min="6401" max="6401" width="11.28515625" style="1363" customWidth="1"/>
    <col min="6402" max="6402" width="9.5703125" style="1363" customWidth="1"/>
    <col min="6403" max="6403" width="0" style="1363" hidden="1" customWidth="1"/>
    <col min="6404" max="6404" width="81.7109375" style="1363" customWidth="1"/>
    <col min="6405" max="6405" width="22.7109375" style="1363" customWidth="1"/>
    <col min="6406" max="6406" width="22" style="1363" customWidth="1"/>
    <col min="6407" max="6408" width="22.7109375" style="1363" customWidth="1"/>
    <col min="6409" max="6409" width="22" style="1363" customWidth="1"/>
    <col min="6410" max="6410" width="23.28515625" style="1363" customWidth="1"/>
    <col min="6411" max="6411" width="17.5703125" style="1363" bestFit="1" customWidth="1"/>
    <col min="6412" max="6412" width="16.5703125" style="1363" customWidth="1"/>
    <col min="6413" max="6413" width="9.28515625" style="1363" customWidth="1"/>
    <col min="6414" max="6656" width="9.28515625" style="1363"/>
    <col min="6657" max="6657" width="11.28515625" style="1363" customWidth="1"/>
    <col min="6658" max="6658" width="9.5703125" style="1363" customWidth="1"/>
    <col min="6659" max="6659" width="0" style="1363" hidden="1" customWidth="1"/>
    <col min="6660" max="6660" width="81.7109375" style="1363" customWidth="1"/>
    <col min="6661" max="6661" width="22.7109375" style="1363" customWidth="1"/>
    <col min="6662" max="6662" width="22" style="1363" customWidth="1"/>
    <col min="6663" max="6664" width="22.7109375" style="1363" customWidth="1"/>
    <col min="6665" max="6665" width="22" style="1363" customWidth="1"/>
    <col min="6666" max="6666" width="23.28515625" style="1363" customWidth="1"/>
    <col min="6667" max="6667" width="17.5703125" style="1363" bestFit="1" customWidth="1"/>
    <col min="6668" max="6668" width="16.5703125" style="1363" customWidth="1"/>
    <col min="6669" max="6669" width="9.28515625" style="1363" customWidth="1"/>
    <col min="6670" max="6912" width="9.28515625" style="1363"/>
    <col min="6913" max="6913" width="11.28515625" style="1363" customWidth="1"/>
    <col min="6914" max="6914" width="9.5703125" style="1363" customWidth="1"/>
    <col min="6915" max="6915" width="0" style="1363" hidden="1" customWidth="1"/>
    <col min="6916" max="6916" width="81.7109375" style="1363" customWidth="1"/>
    <col min="6917" max="6917" width="22.7109375" style="1363" customWidth="1"/>
    <col min="6918" max="6918" width="22" style="1363" customWidth="1"/>
    <col min="6919" max="6920" width="22.7109375" style="1363" customWidth="1"/>
    <col min="6921" max="6921" width="22" style="1363" customWidth="1"/>
    <col min="6922" max="6922" width="23.28515625" style="1363" customWidth="1"/>
    <col min="6923" max="6923" width="17.5703125" style="1363" bestFit="1" customWidth="1"/>
    <col min="6924" max="6924" width="16.5703125" style="1363" customWidth="1"/>
    <col min="6925" max="6925" width="9.28515625" style="1363" customWidth="1"/>
    <col min="6926" max="7168" width="9.28515625" style="1363"/>
    <col min="7169" max="7169" width="11.28515625" style="1363" customWidth="1"/>
    <col min="7170" max="7170" width="9.5703125" style="1363" customWidth="1"/>
    <col min="7171" max="7171" width="0" style="1363" hidden="1" customWidth="1"/>
    <col min="7172" max="7172" width="81.7109375" style="1363" customWidth="1"/>
    <col min="7173" max="7173" width="22.7109375" style="1363" customWidth="1"/>
    <col min="7174" max="7174" width="22" style="1363" customWidth="1"/>
    <col min="7175" max="7176" width="22.7109375" style="1363" customWidth="1"/>
    <col min="7177" max="7177" width="22" style="1363" customWidth="1"/>
    <col min="7178" max="7178" width="23.28515625" style="1363" customWidth="1"/>
    <col min="7179" max="7179" width="17.5703125" style="1363" bestFit="1" customWidth="1"/>
    <col min="7180" max="7180" width="16.5703125" style="1363" customWidth="1"/>
    <col min="7181" max="7181" width="9.28515625" style="1363" customWidth="1"/>
    <col min="7182" max="7424" width="9.28515625" style="1363"/>
    <col min="7425" max="7425" width="11.28515625" style="1363" customWidth="1"/>
    <col min="7426" max="7426" width="9.5703125" style="1363" customWidth="1"/>
    <col min="7427" max="7427" width="0" style="1363" hidden="1" customWidth="1"/>
    <col min="7428" max="7428" width="81.7109375" style="1363" customWidth="1"/>
    <col min="7429" max="7429" width="22.7109375" style="1363" customWidth="1"/>
    <col min="7430" max="7430" width="22" style="1363" customWidth="1"/>
    <col min="7431" max="7432" width="22.7109375" style="1363" customWidth="1"/>
    <col min="7433" max="7433" width="22" style="1363" customWidth="1"/>
    <col min="7434" max="7434" width="23.28515625" style="1363" customWidth="1"/>
    <col min="7435" max="7435" width="17.5703125" style="1363" bestFit="1" customWidth="1"/>
    <col min="7436" max="7436" width="16.5703125" style="1363" customWidth="1"/>
    <col min="7437" max="7437" width="9.28515625" style="1363" customWidth="1"/>
    <col min="7438" max="7680" width="9.28515625" style="1363"/>
    <col min="7681" max="7681" width="11.28515625" style="1363" customWidth="1"/>
    <col min="7682" max="7682" width="9.5703125" style="1363" customWidth="1"/>
    <col min="7683" max="7683" width="0" style="1363" hidden="1" customWidth="1"/>
    <col min="7684" max="7684" width="81.7109375" style="1363" customWidth="1"/>
    <col min="7685" max="7685" width="22.7109375" style="1363" customWidth="1"/>
    <col min="7686" max="7686" width="22" style="1363" customWidth="1"/>
    <col min="7687" max="7688" width="22.7109375" style="1363" customWidth="1"/>
    <col min="7689" max="7689" width="22" style="1363" customWidth="1"/>
    <col min="7690" max="7690" width="23.28515625" style="1363" customWidth="1"/>
    <col min="7691" max="7691" width="17.5703125" style="1363" bestFit="1" customWidth="1"/>
    <col min="7692" max="7692" width="16.5703125" style="1363" customWidth="1"/>
    <col min="7693" max="7693" width="9.28515625" style="1363" customWidth="1"/>
    <col min="7694" max="7936" width="9.28515625" style="1363"/>
    <col min="7937" max="7937" width="11.28515625" style="1363" customWidth="1"/>
    <col min="7938" max="7938" width="9.5703125" style="1363" customWidth="1"/>
    <col min="7939" max="7939" width="0" style="1363" hidden="1" customWidth="1"/>
    <col min="7940" max="7940" width="81.7109375" style="1363" customWidth="1"/>
    <col min="7941" max="7941" width="22.7109375" style="1363" customWidth="1"/>
    <col min="7942" max="7942" width="22" style="1363" customWidth="1"/>
    <col min="7943" max="7944" width="22.7109375" style="1363" customWidth="1"/>
    <col min="7945" max="7945" width="22" style="1363" customWidth="1"/>
    <col min="7946" max="7946" width="23.28515625" style="1363" customWidth="1"/>
    <col min="7947" max="7947" width="17.5703125" style="1363" bestFit="1" customWidth="1"/>
    <col min="7948" max="7948" width="16.5703125" style="1363" customWidth="1"/>
    <col min="7949" max="7949" width="9.28515625" style="1363" customWidth="1"/>
    <col min="7950" max="8192" width="9.28515625" style="1363"/>
    <col min="8193" max="8193" width="11.28515625" style="1363" customWidth="1"/>
    <col min="8194" max="8194" width="9.5703125" style="1363" customWidth="1"/>
    <col min="8195" max="8195" width="0" style="1363" hidden="1" customWidth="1"/>
    <col min="8196" max="8196" width="81.7109375" style="1363" customWidth="1"/>
    <col min="8197" max="8197" width="22.7109375" style="1363" customWidth="1"/>
    <col min="8198" max="8198" width="22" style="1363" customWidth="1"/>
    <col min="8199" max="8200" width="22.7109375" style="1363" customWidth="1"/>
    <col min="8201" max="8201" width="22" style="1363" customWidth="1"/>
    <col min="8202" max="8202" width="23.28515625" style="1363" customWidth="1"/>
    <col min="8203" max="8203" width="17.5703125" style="1363" bestFit="1" customWidth="1"/>
    <col min="8204" max="8204" width="16.5703125" style="1363" customWidth="1"/>
    <col min="8205" max="8205" width="9.28515625" style="1363" customWidth="1"/>
    <col min="8206" max="8448" width="9.28515625" style="1363"/>
    <col min="8449" max="8449" width="11.28515625" style="1363" customWidth="1"/>
    <col min="8450" max="8450" width="9.5703125" style="1363" customWidth="1"/>
    <col min="8451" max="8451" width="0" style="1363" hidden="1" customWidth="1"/>
    <col min="8452" max="8452" width="81.7109375" style="1363" customWidth="1"/>
    <col min="8453" max="8453" width="22.7109375" style="1363" customWidth="1"/>
    <col min="8454" max="8454" width="22" style="1363" customWidth="1"/>
    <col min="8455" max="8456" width="22.7109375" style="1363" customWidth="1"/>
    <col min="8457" max="8457" width="22" style="1363" customWidth="1"/>
    <col min="8458" max="8458" width="23.28515625" style="1363" customWidth="1"/>
    <col min="8459" max="8459" width="17.5703125" style="1363" bestFit="1" customWidth="1"/>
    <col min="8460" max="8460" width="16.5703125" style="1363" customWidth="1"/>
    <col min="8461" max="8461" width="9.28515625" style="1363" customWidth="1"/>
    <col min="8462" max="8704" width="9.28515625" style="1363"/>
    <col min="8705" max="8705" width="11.28515625" style="1363" customWidth="1"/>
    <col min="8706" max="8706" width="9.5703125" style="1363" customWidth="1"/>
    <col min="8707" max="8707" width="0" style="1363" hidden="1" customWidth="1"/>
    <col min="8708" max="8708" width="81.7109375" style="1363" customWidth="1"/>
    <col min="8709" max="8709" width="22.7109375" style="1363" customWidth="1"/>
    <col min="8710" max="8710" width="22" style="1363" customWidth="1"/>
    <col min="8711" max="8712" width="22.7109375" style="1363" customWidth="1"/>
    <col min="8713" max="8713" width="22" style="1363" customWidth="1"/>
    <col min="8714" max="8714" width="23.28515625" style="1363" customWidth="1"/>
    <col min="8715" max="8715" width="17.5703125" style="1363" bestFit="1" customWidth="1"/>
    <col min="8716" max="8716" width="16.5703125" style="1363" customWidth="1"/>
    <col min="8717" max="8717" width="9.28515625" style="1363" customWidth="1"/>
    <col min="8718" max="8960" width="9.28515625" style="1363"/>
    <col min="8961" max="8961" width="11.28515625" style="1363" customWidth="1"/>
    <col min="8962" max="8962" width="9.5703125" style="1363" customWidth="1"/>
    <col min="8963" max="8963" width="0" style="1363" hidden="1" customWidth="1"/>
    <col min="8964" max="8964" width="81.7109375" style="1363" customWidth="1"/>
    <col min="8965" max="8965" width="22.7109375" style="1363" customWidth="1"/>
    <col min="8966" max="8966" width="22" style="1363" customWidth="1"/>
    <col min="8967" max="8968" width="22.7109375" style="1363" customWidth="1"/>
    <col min="8969" max="8969" width="22" style="1363" customWidth="1"/>
    <col min="8970" max="8970" width="23.28515625" style="1363" customWidth="1"/>
    <col min="8971" max="8971" width="17.5703125" style="1363" bestFit="1" customWidth="1"/>
    <col min="8972" max="8972" width="16.5703125" style="1363" customWidth="1"/>
    <col min="8973" max="8973" width="9.28515625" style="1363" customWidth="1"/>
    <col min="8974" max="9216" width="9.28515625" style="1363"/>
    <col min="9217" max="9217" width="11.28515625" style="1363" customWidth="1"/>
    <col min="9218" max="9218" width="9.5703125" style="1363" customWidth="1"/>
    <col min="9219" max="9219" width="0" style="1363" hidden="1" customWidth="1"/>
    <col min="9220" max="9220" width="81.7109375" style="1363" customWidth="1"/>
    <col min="9221" max="9221" width="22.7109375" style="1363" customWidth="1"/>
    <col min="9222" max="9222" width="22" style="1363" customWidth="1"/>
    <col min="9223" max="9224" width="22.7109375" style="1363" customWidth="1"/>
    <col min="9225" max="9225" width="22" style="1363" customWidth="1"/>
    <col min="9226" max="9226" width="23.28515625" style="1363" customWidth="1"/>
    <col min="9227" max="9227" width="17.5703125" style="1363" bestFit="1" customWidth="1"/>
    <col min="9228" max="9228" width="16.5703125" style="1363" customWidth="1"/>
    <col min="9229" max="9229" width="9.28515625" style="1363" customWidth="1"/>
    <col min="9230" max="9472" width="9.28515625" style="1363"/>
    <col min="9473" max="9473" width="11.28515625" style="1363" customWidth="1"/>
    <col min="9474" max="9474" width="9.5703125" style="1363" customWidth="1"/>
    <col min="9475" max="9475" width="0" style="1363" hidden="1" customWidth="1"/>
    <col min="9476" max="9476" width="81.7109375" style="1363" customWidth="1"/>
    <col min="9477" max="9477" width="22.7109375" style="1363" customWidth="1"/>
    <col min="9478" max="9478" width="22" style="1363" customWidth="1"/>
    <col min="9479" max="9480" width="22.7109375" style="1363" customWidth="1"/>
    <col min="9481" max="9481" width="22" style="1363" customWidth="1"/>
    <col min="9482" max="9482" width="23.28515625" style="1363" customWidth="1"/>
    <col min="9483" max="9483" width="17.5703125" style="1363" bestFit="1" customWidth="1"/>
    <col min="9484" max="9484" width="16.5703125" style="1363" customWidth="1"/>
    <col min="9485" max="9485" width="9.28515625" style="1363" customWidth="1"/>
    <col min="9486" max="9728" width="9.28515625" style="1363"/>
    <col min="9729" max="9729" width="11.28515625" style="1363" customWidth="1"/>
    <col min="9730" max="9730" width="9.5703125" style="1363" customWidth="1"/>
    <col min="9731" max="9731" width="0" style="1363" hidden="1" customWidth="1"/>
    <col min="9732" max="9732" width="81.7109375" style="1363" customWidth="1"/>
    <col min="9733" max="9733" width="22.7109375" style="1363" customWidth="1"/>
    <col min="9734" max="9734" width="22" style="1363" customWidth="1"/>
    <col min="9735" max="9736" width="22.7109375" style="1363" customWidth="1"/>
    <col min="9737" max="9737" width="22" style="1363" customWidth="1"/>
    <col min="9738" max="9738" width="23.28515625" style="1363" customWidth="1"/>
    <col min="9739" max="9739" width="17.5703125" style="1363" bestFit="1" customWidth="1"/>
    <col min="9740" max="9740" width="16.5703125" style="1363" customWidth="1"/>
    <col min="9741" max="9741" width="9.28515625" style="1363" customWidth="1"/>
    <col min="9742" max="9984" width="9.28515625" style="1363"/>
    <col min="9985" max="9985" width="11.28515625" style="1363" customWidth="1"/>
    <col min="9986" max="9986" width="9.5703125" style="1363" customWidth="1"/>
    <col min="9987" max="9987" width="0" style="1363" hidden="1" customWidth="1"/>
    <col min="9988" max="9988" width="81.7109375" style="1363" customWidth="1"/>
    <col min="9989" max="9989" width="22.7109375" style="1363" customWidth="1"/>
    <col min="9990" max="9990" width="22" style="1363" customWidth="1"/>
    <col min="9991" max="9992" width="22.7109375" style="1363" customWidth="1"/>
    <col min="9993" max="9993" width="22" style="1363" customWidth="1"/>
    <col min="9994" max="9994" width="23.28515625" style="1363" customWidth="1"/>
    <col min="9995" max="9995" width="17.5703125" style="1363" bestFit="1" customWidth="1"/>
    <col min="9996" max="9996" width="16.5703125" style="1363" customWidth="1"/>
    <col min="9997" max="9997" width="9.28515625" style="1363" customWidth="1"/>
    <col min="9998" max="10240" width="9.28515625" style="1363"/>
    <col min="10241" max="10241" width="11.28515625" style="1363" customWidth="1"/>
    <col min="10242" max="10242" width="9.5703125" style="1363" customWidth="1"/>
    <col min="10243" max="10243" width="0" style="1363" hidden="1" customWidth="1"/>
    <col min="10244" max="10244" width="81.7109375" style="1363" customWidth="1"/>
    <col min="10245" max="10245" width="22.7109375" style="1363" customWidth="1"/>
    <col min="10246" max="10246" width="22" style="1363" customWidth="1"/>
    <col min="10247" max="10248" width="22.7109375" style="1363" customWidth="1"/>
    <col min="10249" max="10249" width="22" style="1363" customWidth="1"/>
    <col min="10250" max="10250" width="23.28515625" style="1363" customWidth="1"/>
    <col min="10251" max="10251" width="17.5703125" style="1363" bestFit="1" customWidth="1"/>
    <col min="10252" max="10252" width="16.5703125" style="1363" customWidth="1"/>
    <col min="10253" max="10253" width="9.28515625" style="1363" customWidth="1"/>
    <col min="10254" max="10496" width="9.28515625" style="1363"/>
    <col min="10497" max="10497" width="11.28515625" style="1363" customWidth="1"/>
    <col min="10498" max="10498" width="9.5703125" style="1363" customWidth="1"/>
    <col min="10499" max="10499" width="0" style="1363" hidden="1" customWidth="1"/>
    <col min="10500" max="10500" width="81.7109375" style="1363" customWidth="1"/>
    <col min="10501" max="10501" width="22.7109375" style="1363" customWidth="1"/>
    <col min="10502" max="10502" width="22" style="1363" customWidth="1"/>
    <col min="10503" max="10504" width="22.7109375" style="1363" customWidth="1"/>
    <col min="10505" max="10505" width="22" style="1363" customWidth="1"/>
    <col min="10506" max="10506" width="23.28515625" style="1363" customWidth="1"/>
    <col min="10507" max="10507" width="17.5703125" style="1363" bestFit="1" customWidth="1"/>
    <col min="10508" max="10508" width="16.5703125" style="1363" customWidth="1"/>
    <col min="10509" max="10509" width="9.28515625" style="1363" customWidth="1"/>
    <col min="10510" max="10752" width="9.28515625" style="1363"/>
    <col min="10753" max="10753" width="11.28515625" style="1363" customWidth="1"/>
    <col min="10754" max="10754" width="9.5703125" style="1363" customWidth="1"/>
    <col min="10755" max="10755" width="0" style="1363" hidden="1" customWidth="1"/>
    <col min="10756" max="10756" width="81.7109375" style="1363" customWidth="1"/>
    <col min="10757" max="10757" width="22.7109375" style="1363" customWidth="1"/>
    <col min="10758" max="10758" width="22" style="1363" customWidth="1"/>
    <col min="10759" max="10760" width="22.7109375" style="1363" customWidth="1"/>
    <col min="10761" max="10761" width="22" style="1363" customWidth="1"/>
    <col min="10762" max="10762" width="23.28515625" style="1363" customWidth="1"/>
    <col min="10763" max="10763" width="17.5703125" style="1363" bestFit="1" customWidth="1"/>
    <col min="10764" max="10764" width="16.5703125" style="1363" customWidth="1"/>
    <col min="10765" max="10765" width="9.28515625" style="1363" customWidth="1"/>
    <col min="10766" max="11008" width="9.28515625" style="1363"/>
    <col min="11009" max="11009" width="11.28515625" style="1363" customWidth="1"/>
    <col min="11010" max="11010" width="9.5703125" style="1363" customWidth="1"/>
    <col min="11011" max="11011" width="0" style="1363" hidden="1" customWidth="1"/>
    <col min="11012" max="11012" width="81.7109375" style="1363" customWidth="1"/>
    <col min="11013" max="11013" width="22.7109375" style="1363" customWidth="1"/>
    <col min="11014" max="11014" width="22" style="1363" customWidth="1"/>
    <col min="11015" max="11016" width="22.7109375" style="1363" customWidth="1"/>
    <col min="11017" max="11017" width="22" style="1363" customWidth="1"/>
    <col min="11018" max="11018" width="23.28515625" style="1363" customWidth="1"/>
    <col min="11019" max="11019" width="17.5703125" style="1363" bestFit="1" customWidth="1"/>
    <col min="11020" max="11020" width="16.5703125" style="1363" customWidth="1"/>
    <col min="11021" max="11021" width="9.28515625" style="1363" customWidth="1"/>
    <col min="11022" max="11264" width="9.28515625" style="1363"/>
    <col min="11265" max="11265" width="11.28515625" style="1363" customWidth="1"/>
    <col min="11266" max="11266" width="9.5703125" style="1363" customWidth="1"/>
    <col min="11267" max="11267" width="0" style="1363" hidden="1" customWidth="1"/>
    <col min="11268" max="11268" width="81.7109375" style="1363" customWidth="1"/>
    <col min="11269" max="11269" width="22.7109375" style="1363" customWidth="1"/>
    <col min="11270" max="11270" width="22" style="1363" customWidth="1"/>
    <col min="11271" max="11272" width="22.7109375" style="1363" customWidth="1"/>
    <col min="11273" max="11273" width="22" style="1363" customWidth="1"/>
    <col min="11274" max="11274" width="23.28515625" style="1363" customWidth="1"/>
    <col min="11275" max="11275" width="17.5703125" style="1363" bestFit="1" customWidth="1"/>
    <col min="11276" max="11276" width="16.5703125" style="1363" customWidth="1"/>
    <col min="11277" max="11277" width="9.28515625" style="1363" customWidth="1"/>
    <col min="11278" max="11520" width="9.28515625" style="1363"/>
    <col min="11521" max="11521" width="11.28515625" style="1363" customWidth="1"/>
    <col min="11522" max="11522" width="9.5703125" style="1363" customWidth="1"/>
    <col min="11523" max="11523" width="0" style="1363" hidden="1" customWidth="1"/>
    <col min="11524" max="11524" width="81.7109375" style="1363" customWidth="1"/>
    <col min="11525" max="11525" width="22.7109375" style="1363" customWidth="1"/>
    <col min="11526" max="11526" width="22" style="1363" customWidth="1"/>
    <col min="11527" max="11528" width="22.7109375" style="1363" customWidth="1"/>
    <col min="11529" max="11529" width="22" style="1363" customWidth="1"/>
    <col min="11530" max="11530" width="23.28515625" style="1363" customWidth="1"/>
    <col min="11531" max="11531" width="17.5703125" style="1363" bestFit="1" customWidth="1"/>
    <col min="11532" max="11532" width="16.5703125" style="1363" customWidth="1"/>
    <col min="11533" max="11533" width="9.28515625" style="1363" customWidth="1"/>
    <col min="11534" max="11776" width="9.28515625" style="1363"/>
    <col min="11777" max="11777" width="11.28515625" style="1363" customWidth="1"/>
    <col min="11778" max="11778" width="9.5703125" style="1363" customWidth="1"/>
    <col min="11779" max="11779" width="0" style="1363" hidden="1" customWidth="1"/>
    <col min="11780" max="11780" width="81.7109375" style="1363" customWidth="1"/>
    <col min="11781" max="11781" width="22.7109375" style="1363" customWidth="1"/>
    <col min="11782" max="11782" width="22" style="1363" customWidth="1"/>
    <col min="11783" max="11784" width="22.7109375" style="1363" customWidth="1"/>
    <col min="11785" max="11785" width="22" style="1363" customWidth="1"/>
    <col min="11786" max="11786" width="23.28515625" style="1363" customWidth="1"/>
    <col min="11787" max="11787" width="17.5703125" style="1363" bestFit="1" customWidth="1"/>
    <col min="11788" max="11788" width="16.5703125" style="1363" customWidth="1"/>
    <col min="11789" max="11789" width="9.28515625" style="1363" customWidth="1"/>
    <col min="11790" max="12032" width="9.28515625" style="1363"/>
    <col min="12033" max="12033" width="11.28515625" style="1363" customWidth="1"/>
    <col min="12034" max="12034" width="9.5703125" style="1363" customWidth="1"/>
    <col min="12035" max="12035" width="0" style="1363" hidden="1" customWidth="1"/>
    <col min="12036" max="12036" width="81.7109375" style="1363" customWidth="1"/>
    <col min="12037" max="12037" width="22.7109375" style="1363" customWidth="1"/>
    <col min="12038" max="12038" width="22" style="1363" customWidth="1"/>
    <col min="12039" max="12040" width="22.7109375" style="1363" customWidth="1"/>
    <col min="12041" max="12041" width="22" style="1363" customWidth="1"/>
    <col min="12042" max="12042" width="23.28515625" style="1363" customWidth="1"/>
    <col min="12043" max="12043" width="17.5703125" style="1363" bestFit="1" customWidth="1"/>
    <col min="12044" max="12044" width="16.5703125" style="1363" customWidth="1"/>
    <col min="12045" max="12045" width="9.28515625" style="1363" customWidth="1"/>
    <col min="12046" max="12288" width="9.28515625" style="1363"/>
    <col min="12289" max="12289" width="11.28515625" style="1363" customWidth="1"/>
    <col min="12290" max="12290" width="9.5703125" style="1363" customWidth="1"/>
    <col min="12291" max="12291" width="0" style="1363" hidden="1" customWidth="1"/>
    <col min="12292" max="12292" width="81.7109375" style="1363" customWidth="1"/>
    <col min="12293" max="12293" width="22.7109375" style="1363" customWidth="1"/>
    <col min="12294" max="12294" width="22" style="1363" customWidth="1"/>
    <col min="12295" max="12296" width="22.7109375" style="1363" customWidth="1"/>
    <col min="12297" max="12297" width="22" style="1363" customWidth="1"/>
    <col min="12298" max="12298" width="23.28515625" style="1363" customWidth="1"/>
    <col min="12299" max="12299" width="17.5703125" style="1363" bestFit="1" customWidth="1"/>
    <col min="12300" max="12300" width="16.5703125" style="1363" customWidth="1"/>
    <col min="12301" max="12301" width="9.28515625" style="1363" customWidth="1"/>
    <col min="12302" max="12544" width="9.28515625" style="1363"/>
    <col min="12545" max="12545" width="11.28515625" style="1363" customWidth="1"/>
    <col min="12546" max="12546" width="9.5703125" style="1363" customWidth="1"/>
    <col min="12547" max="12547" width="0" style="1363" hidden="1" customWidth="1"/>
    <col min="12548" max="12548" width="81.7109375" style="1363" customWidth="1"/>
    <col min="12549" max="12549" width="22.7109375" style="1363" customWidth="1"/>
    <col min="12550" max="12550" width="22" style="1363" customWidth="1"/>
    <col min="12551" max="12552" width="22.7109375" style="1363" customWidth="1"/>
    <col min="12553" max="12553" width="22" style="1363" customWidth="1"/>
    <col min="12554" max="12554" width="23.28515625" style="1363" customWidth="1"/>
    <col min="12555" max="12555" width="17.5703125" style="1363" bestFit="1" customWidth="1"/>
    <col min="12556" max="12556" width="16.5703125" style="1363" customWidth="1"/>
    <col min="12557" max="12557" width="9.28515625" style="1363" customWidth="1"/>
    <col min="12558" max="12800" width="9.28515625" style="1363"/>
    <col min="12801" max="12801" width="11.28515625" style="1363" customWidth="1"/>
    <col min="12802" max="12802" width="9.5703125" style="1363" customWidth="1"/>
    <col min="12803" max="12803" width="0" style="1363" hidden="1" customWidth="1"/>
    <col min="12804" max="12804" width="81.7109375" style="1363" customWidth="1"/>
    <col min="12805" max="12805" width="22.7109375" style="1363" customWidth="1"/>
    <col min="12806" max="12806" width="22" style="1363" customWidth="1"/>
    <col min="12807" max="12808" width="22.7109375" style="1363" customWidth="1"/>
    <col min="12809" max="12809" width="22" style="1363" customWidth="1"/>
    <col min="12810" max="12810" width="23.28515625" style="1363" customWidth="1"/>
    <col min="12811" max="12811" width="17.5703125" style="1363" bestFit="1" customWidth="1"/>
    <col min="12812" max="12812" width="16.5703125" style="1363" customWidth="1"/>
    <col min="12813" max="12813" width="9.28515625" style="1363" customWidth="1"/>
    <col min="12814" max="13056" width="9.28515625" style="1363"/>
    <col min="13057" max="13057" width="11.28515625" style="1363" customWidth="1"/>
    <col min="13058" max="13058" width="9.5703125" style="1363" customWidth="1"/>
    <col min="13059" max="13059" width="0" style="1363" hidden="1" customWidth="1"/>
    <col min="13060" max="13060" width="81.7109375" style="1363" customWidth="1"/>
    <col min="13061" max="13061" width="22.7109375" style="1363" customWidth="1"/>
    <col min="13062" max="13062" width="22" style="1363" customWidth="1"/>
    <col min="13063" max="13064" width="22.7109375" style="1363" customWidth="1"/>
    <col min="13065" max="13065" width="22" style="1363" customWidth="1"/>
    <col min="13066" max="13066" width="23.28515625" style="1363" customWidth="1"/>
    <col min="13067" max="13067" width="17.5703125" style="1363" bestFit="1" customWidth="1"/>
    <col min="13068" max="13068" width="16.5703125" style="1363" customWidth="1"/>
    <col min="13069" max="13069" width="9.28515625" style="1363" customWidth="1"/>
    <col min="13070" max="13312" width="9.28515625" style="1363"/>
    <col min="13313" max="13313" width="11.28515625" style="1363" customWidth="1"/>
    <col min="13314" max="13314" width="9.5703125" style="1363" customWidth="1"/>
    <col min="13315" max="13315" width="0" style="1363" hidden="1" customWidth="1"/>
    <col min="13316" max="13316" width="81.7109375" style="1363" customWidth="1"/>
    <col min="13317" max="13317" width="22.7109375" style="1363" customWidth="1"/>
    <col min="13318" max="13318" width="22" style="1363" customWidth="1"/>
    <col min="13319" max="13320" width="22.7109375" style="1363" customWidth="1"/>
    <col min="13321" max="13321" width="22" style="1363" customWidth="1"/>
    <col min="13322" max="13322" width="23.28515625" style="1363" customWidth="1"/>
    <col min="13323" max="13323" width="17.5703125" style="1363" bestFit="1" customWidth="1"/>
    <col min="13324" max="13324" width="16.5703125" style="1363" customWidth="1"/>
    <col min="13325" max="13325" width="9.28515625" style="1363" customWidth="1"/>
    <col min="13326" max="13568" width="9.28515625" style="1363"/>
    <col min="13569" max="13569" width="11.28515625" style="1363" customWidth="1"/>
    <col min="13570" max="13570" width="9.5703125" style="1363" customWidth="1"/>
    <col min="13571" max="13571" width="0" style="1363" hidden="1" customWidth="1"/>
    <col min="13572" max="13572" width="81.7109375" style="1363" customWidth="1"/>
    <col min="13573" max="13573" width="22.7109375" style="1363" customWidth="1"/>
    <col min="13574" max="13574" width="22" style="1363" customWidth="1"/>
    <col min="13575" max="13576" width="22.7109375" style="1363" customWidth="1"/>
    <col min="13577" max="13577" width="22" style="1363" customWidth="1"/>
    <col min="13578" max="13578" width="23.28515625" style="1363" customWidth="1"/>
    <col min="13579" max="13579" width="17.5703125" style="1363" bestFit="1" customWidth="1"/>
    <col min="13580" max="13580" width="16.5703125" style="1363" customWidth="1"/>
    <col min="13581" max="13581" width="9.28515625" style="1363" customWidth="1"/>
    <col min="13582" max="13824" width="9.28515625" style="1363"/>
    <col min="13825" max="13825" width="11.28515625" style="1363" customWidth="1"/>
    <col min="13826" max="13826" width="9.5703125" style="1363" customWidth="1"/>
    <col min="13827" max="13827" width="0" style="1363" hidden="1" customWidth="1"/>
    <col min="13828" max="13828" width="81.7109375" style="1363" customWidth="1"/>
    <col min="13829" max="13829" width="22.7109375" style="1363" customWidth="1"/>
    <col min="13830" max="13830" width="22" style="1363" customWidth="1"/>
    <col min="13831" max="13832" width="22.7109375" style="1363" customWidth="1"/>
    <col min="13833" max="13833" width="22" style="1363" customWidth="1"/>
    <col min="13834" max="13834" width="23.28515625" style="1363" customWidth="1"/>
    <col min="13835" max="13835" width="17.5703125" style="1363" bestFit="1" customWidth="1"/>
    <col min="13836" max="13836" width="16.5703125" style="1363" customWidth="1"/>
    <col min="13837" max="13837" width="9.28515625" style="1363" customWidth="1"/>
    <col min="13838" max="14080" width="9.28515625" style="1363"/>
    <col min="14081" max="14081" width="11.28515625" style="1363" customWidth="1"/>
    <col min="14082" max="14082" width="9.5703125" style="1363" customWidth="1"/>
    <col min="14083" max="14083" width="0" style="1363" hidden="1" customWidth="1"/>
    <col min="14084" max="14084" width="81.7109375" style="1363" customWidth="1"/>
    <col min="14085" max="14085" width="22.7109375" style="1363" customWidth="1"/>
    <col min="14086" max="14086" width="22" style="1363" customWidth="1"/>
    <col min="14087" max="14088" width="22.7109375" style="1363" customWidth="1"/>
    <col min="14089" max="14089" width="22" style="1363" customWidth="1"/>
    <col min="14090" max="14090" width="23.28515625" style="1363" customWidth="1"/>
    <col min="14091" max="14091" width="17.5703125" style="1363" bestFit="1" customWidth="1"/>
    <col min="14092" max="14092" width="16.5703125" style="1363" customWidth="1"/>
    <col min="14093" max="14093" width="9.28515625" style="1363" customWidth="1"/>
    <col min="14094" max="14336" width="9.28515625" style="1363"/>
    <col min="14337" max="14337" width="11.28515625" style="1363" customWidth="1"/>
    <col min="14338" max="14338" width="9.5703125" style="1363" customWidth="1"/>
    <col min="14339" max="14339" width="0" style="1363" hidden="1" customWidth="1"/>
    <col min="14340" max="14340" width="81.7109375" style="1363" customWidth="1"/>
    <col min="14341" max="14341" width="22.7109375" style="1363" customWidth="1"/>
    <col min="14342" max="14342" width="22" style="1363" customWidth="1"/>
    <col min="14343" max="14344" width="22.7109375" style="1363" customWidth="1"/>
    <col min="14345" max="14345" width="22" style="1363" customWidth="1"/>
    <col min="14346" max="14346" width="23.28515625" style="1363" customWidth="1"/>
    <col min="14347" max="14347" width="17.5703125" style="1363" bestFit="1" customWidth="1"/>
    <col min="14348" max="14348" width="16.5703125" style="1363" customWidth="1"/>
    <col min="14349" max="14349" width="9.28515625" style="1363" customWidth="1"/>
    <col min="14350" max="14592" width="9.28515625" style="1363"/>
    <col min="14593" max="14593" width="11.28515625" style="1363" customWidth="1"/>
    <col min="14594" max="14594" width="9.5703125" style="1363" customWidth="1"/>
    <col min="14595" max="14595" width="0" style="1363" hidden="1" customWidth="1"/>
    <col min="14596" max="14596" width="81.7109375" style="1363" customWidth="1"/>
    <col min="14597" max="14597" width="22.7109375" style="1363" customWidth="1"/>
    <col min="14598" max="14598" width="22" style="1363" customWidth="1"/>
    <col min="14599" max="14600" width="22.7109375" style="1363" customWidth="1"/>
    <col min="14601" max="14601" width="22" style="1363" customWidth="1"/>
    <col min="14602" max="14602" width="23.28515625" style="1363" customWidth="1"/>
    <col min="14603" max="14603" width="17.5703125" style="1363" bestFit="1" customWidth="1"/>
    <col min="14604" max="14604" width="16.5703125" style="1363" customWidth="1"/>
    <col min="14605" max="14605" width="9.28515625" style="1363" customWidth="1"/>
    <col min="14606" max="14848" width="9.28515625" style="1363"/>
    <col min="14849" max="14849" width="11.28515625" style="1363" customWidth="1"/>
    <col min="14850" max="14850" width="9.5703125" style="1363" customWidth="1"/>
    <col min="14851" max="14851" width="0" style="1363" hidden="1" customWidth="1"/>
    <col min="14852" max="14852" width="81.7109375" style="1363" customWidth="1"/>
    <col min="14853" max="14853" width="22.7109375" style="1363" customWidth="1"/>
    <col min="14854" max="14854" width="22" style="1363" customWidth="1"/>
    <col min="14855" max="14856" width="22.7109375" style="1363" customWidth="1"/>
    <col min="14857" max="14857" width="22" style="1363" customWidth="1"/>
    <col min="14858" max="14858" width="23.28515625" style="1363" customWidth="1"/>
    <col min="14859" max="14859" width="17.5703125" style="1363" bestFit="1" customWidth="1"/>
    <col min="14860" max="14860" width="16.5703125" style="1363" customWidth="1"/>
    <col min="14861" max="14861" width="9.28515625" style="1363" customWidth="1"/>
    <col min="14862" max="15104" width="9.28515625" style="1363"/>
    <col min="15105" max="15105" width="11.28515625" style="1363" customWidth="1"/>
    <col min="15106" max="15106" width="9.5703125" style="1363" customWidth="1"/>
    <col min="15107" max="15107" width="0" style="1363" hidden="1" customWidth="1"/>
    <col min="15108" max="15108" width="81.7109375" style="1363" customWidth="1"/>
    <col min="15109" max="15109" width="22.7109375" style="1363" customWidth="1"/>
    <col min="15110" max="15110" width="22" style="1363" customWidth="1"/>
    <col min="15111" max="15112" width="22.7109375" style="1363" customWidth="1"/>
    <col min="15113" max="15113" width="22" style="1363" customWidth="1"/>
    <col min="15114" max="15114" width="23.28515625" style="1363" customWidth="1"/>
    <col min="15115" max="15115" width="17.5703125" style="1363" bestFit="1" customWidth="1"/>
    <col min="15116" max="15116" width="16.5703125" style="1363" customWidth="1"/>
    <col min="15117" max="15117" width="9.28515625" style="1363" customWidth="1"/>
    <col min="15118" max="15360" width="9.28515625" style="1363"/>
    <col min="15361" max="15361" width="11.28515625" style="1363" customWidth="1"/>
    <col min="15362" max="15362" width="9.5703125" style="1363" customWidth="1"/>
    <col min="15363" max="15363" width="0" style="1363" hidden="1" customWidth="1"/>
    <col min="15364" max="15364" width="81.7109375" style="1363" customWidth="1"/>
    <col min="15365" max="15365" width="22.7109375" style="1363" customWidth="1"/>
    <col min="15366" max="15366" width="22" style="1363" customWidth="1"/>
    <col min="15367" max="15368" width="22.7109375" style="1363" customWidth="1"/>
    <col min="15369" max="15369" width="22" style="1363" customWidth="1"/>
    <col min="15370" max="15370" width="23.28515625" style="1363" customWidth="1"/>
    <col min="15371" max="15371" width="17.5703125" style="1363" bestFit="1" customWidth="1"/>
    <col min="15372" max="15372" width="16.5703125" style="1363" customWidth="1"/>
    <col min="15373" max="15373" width="9.28515625" style="1363" customWidth="1"/>
    <col min="15374" max="15616" width="9.28515625" style="1363"/>
    <col min="15617" max="15617" width="11.28515625" style="1363" customWidth="1"/>
    <col min="15618" max="15618" width="9.5703125" style="1363" customWidth="1"/>
    <col min="15619" max="15619" width="0" style="1363" hidden="1" customWidth="1"/>
    <col min="15620" max="15620" width="81.7109375" style="1363" customWidth="1"/>
    <col min="15621" max="15621" width="22.7109375" style="1363" customWidth="1"/>
    <col min="15622" max="15622" width="22" style="1363" customWidth="1"/>
    <col min="15623" max="15624" width="22.7109375" style="1363" customWidth="1"/>
    <col min="15625" max="15625" width="22" style="1363" customWidth="1"/>
    <col min="15626" max="15626" width="23.28515625" style="1363" customWidth="1"/>
    <col min="15627" max="15627" width="17.5703125" style="1363" bestFit="1" customWidth="1"/>
    <col min="15628" max="15628" width="16.5703125" style="1363" customWidth="1"/>
    <col min="15629" max="15629" width="9.28515625" style="1363" customWidth="1"/>
    <col min="15630" max="15872" width="9.28515625" style="1363"/>
    <col min="15873" max="15873" width="11.28515625" style="1363" customWidth="1"/>
    <col min="15874" max="15874" width="9.5703125" style="1363" customWidth="1"/>
    <col min="15875" max="15875" width="0" style="1363" hidden="1" customWidth="1"/>
    <col min="15876" max="15876" width="81.7109375" style="1363" customWidth="1"/>
    <col min="15877" max="15877" width="22.7109375" style="1363" customWidth="1"/>
    <col min="15878" max="15878" width="22" style="1363" customWidth="1"/>
    <col min="15879" max="15880" width="22.7109375" style="1363" customWidth="1"/>
    <col min="15881" max="15881" width="22" style="1363" customWidth="1"/>
    <col min="15882" max="15882" width="23.28515625" style="1363" customWidth="1"/>
    <col min="15883" max="15883" width="17.5703125" style="1363" bestFit="1" customWidth="1"/>
    <col min="15884" max="15884" width="16.5703125" style="1363" customWidth="1"/>
    <col min="15885" max="15885" width="9.28515625" style="1363" customWidth="1"/>
    <col min="15886" max="16128" width="9.28515625" style="1363"/>
    <col min="16129" max="16129" width="11.28515625" style="1363" customWidth="1"/>
    <col min="16130" max="16130" width="9.5703125" style="1363" customWidth="1"/>
    <col min="16131" max="16131" width="0" style="1363" hidden="1" customWidth="1"/>
    <col min="16132" max="16132" width="81.7109375" style="1363" customWidth="1"/>
    <col min="16133" max="16133" width="22.7109375" style="1363" customWidth="1"/>
    <col min="16134" max="16134" width="22" style="1363" customWidth="1"/>
    <col min="16135" max="16136" width="22.7109375" style="1363" customWidth="1"/>
    <col min="16137" max="16137" width="22" style="1363" customWidth="1"/>
    <col min="16138" max="16138" width="23.28515625" style="1363" customWidth="1"/>
    <col min="16139" max="16139" width="17.5703125" style="1363" bestFit="1" customWidth="1"/>
    <col min="16140" max="16140" width="16.5703125" style="1363" customWidth="1"/>
    <col min="16141" max="16141" width="9.28515625" style="1363" customWidth="1"/>
    <col min="16142" max="16384" width="9.28515625" style="1363"/>
  </cols>
  <sheetData>
    <row r="1" spans="1:12" ht="22.5" customHeight="1">
      <c r="A1" s="1354" t="s">
        <v>825</v>
      </c>
      <c r="B1" s="1355"/>
      <c r="C1" s="1356"/>
      <c r="D1" s="1357"/>
      <c r="E1" s="1358"/>
      <c r="F1" s="1358"/>
      <c r="G1" s="1358"/>
      <c r="H1" s="1358"/>
      <c r="I1" s="1359"/>
      <c r="J1" s="1360"/>
      <c r="K1" s="1361"/>
      <c r="L1" s="1362"/>
    </row>
    <row r="2" spans="1:12" ht="22.5" customHeight="1">
      <c r="A2" s="1773" t="s">
        <v>826</v>
      </c>
      <c r="B2" s="1774"/>
      <c r="C2" s="1774"/>
      <c r="D2" s="1774"/>
      <c r="E2" s="1774"/>
      <c r="F2" s="1774"/>
      <c r="G2" s="1774"/>
      <c r="H2" s="1774"/>
      <c r="I2" s="1775"/>
      <c r="J2" s="1775"/>
      <c r="K2" s="1775"/>
      <c r="L2" s="1775"/>
    </row>
    <row r="3" spans="1:12" ht="28.5" customHeight="1" thickBot="1">
      <c r="A3" s="1364"/>
      <c r="B3" s="1365"/>
      <c r="C3" s="1356"/>
      <c r="D3" s="1366"/>
      <c r="E3" s="1358"/>
      <c r="F3" s="1358"/>
      <c r="G3" s="1358"/>
      <c r="H3" s="1358"/>
      <c r="I3" s="1359"/>
      <c r="J3" s="1360"/>
      <c r="K3" s="1776" t="s">
        <v>2</v>
      </c>
      <c r="L3" s="1776"/>
    </row>
    <row r="4" spans="1:12" ht="18" customHeight="1">
      <c r="A4" s="1777" t="s">
        <v>827</v>
      </c>
      <c r="B4" s="1779" t="s">
        <v>828</v>
      </c>
      <c r="C4" s="1779"/>
      <c r="D4" s="1779" t="s">
        <v>829</v>
      </c>
      <c r="E4" s="1779" t="s">
        <v>756</v>
      </c>
      <c r="F4" s="1781"/>
      <c r="G4" s="1782" t="s">
        <v>830</v>
      </c>
      <c r="H4" s="1783"/>
      <c r="I4" s="1784" t="s">
        <v>229</v>
      </c>
      <c r="J4" s="1785"/>
      <c r="K4" s="1786" t="s">
        <v>433</v>
      </c>
      <c r="L4" s="1787"/>
    </row>
    <row r="5" spans="1:12" ht="75" customHeight="1">
      <c r="A5" s="1778"/>
      <c r="B5" s="1780"/>
      <c r="C5" s="1780"/>
      <c r="D5" s="1780"/>
      <c r="E5" s="1635" t="s">
        <v>831</v>
      </c>
      <c r="F5" s="1367" t="s">
        <v>832</v>
      </c>
      <c r="G5" s="1368" t="s">
        <v>831</v>
      </c>
      <c r="H5" s="1367" t="s">
        <v>832</v>
      </c>
      <c r="I5" s="1369" t="s">
        <v>831</v>
      </c>
      <c r="J5" s="1367" t="s">
        <v>832</v>
      </c>
      <c r="K5" s="1370" t="s">
        <v>833</v>
      </c>
      <c r="L5" s="1371" t="s">
        <v>834</v>
      </c>
    </row>
    <row r="6" spans="1:12" s="1372" customFormat="1" ht="17.25" customHeight="1" thickBot="1">
      <c r="A6" s="1645">
        <v>1</v>
      </c>
      <c r="B6" s="1642">
        <v>2</v>
      </c>
      <c r="C6" s="1643">
        <v>3</v>
      </c>
      <c r="D6" s="1642">
        <v>4</v>
      </c>
      <c r="E6" s="1642">
        <v>5</v>
      </c>
      <c r="F6" s="1642">
        <v>6</v>
      </c>
      <c r="G6" s="1642">
        <v>7</v>
      </c>
      <c r="H6" s="1642">
        <v>8</v>
      </c>
      <c r="I6" s="1644">
        <v>9</v>
      </c>
      <c r="J6" s="1642">
        <v>10</v>
      </c>
      <c r="K6" s="1642">
        <v>11</v>
      </c>
      <c r="L6" s="1646">
        <v>12</v>
      </c>
    </row>
    <row r="7" spans="1:12" s="1372" customFormat="1" ht="45" customHeight="1" thickBot="1">
      <c r="A7" s="1634" t="s">
        <v>835</v>
      </c>
      <c r="B7" s="1507" t="s">
        <v>390</v>
      </c>
      <c r="C7" s="1641" t="s">
        <v>391</v>
      </c>
      <c r="D7" s="1457" t="s">
        <v>796</v>
      </c>
      <c r="E7" s="1393">
        <v>165000</v>
      </c>
      <c r="F7" s="1458">
        <f t="shared" ref="F7:F12" si="0">E7</f>
        <v>165000</v>
      </c>
      <c r="G7" s="1393">
        <v>458800</v>
      </c>
      <c r="H7" s="1393">
        <f t="shared" ref="H7:H12" si="1">G7</f>
        <v>458800</v>
      </c>
      <c r="I7" s="1388">
        <v>4017.02</v>
      </c>
      <c r="J7" s="1388">
        <f t="shared" ref="J7:J12" si="2">I7</f>
        <v>4017.02</v>
      </c>
      <c r="K7" s="1389">
        <f t="shared" ref="K7:K14" si="3">I7/E7</f>
        <v>2.4345575757575757E-2</v>
      </c>
      <c r="L7" s="1404">
        <f t="shared" ref="L7:L14" si="4">I7/G7</f>
        <v>8.7554925893635564E-3</v>
      </c>
    </row>
    <row r="8" spans="1:12" s="1372" customFormat="1" ht="45" customHeight="1" thickBot="1">
      <c r="A8" s="1373" t="s">
        <v>836</v>
      </c>
      <c r="B8" s="1374" t="s">
        <v>390</v>
      </c>
      <c r="C8" s="1375" t="s">
        <v>391</v>
      </c>
      <c r="D8" s="1376" t="s">
        <v>796</v>
      </c>
      <c r="E8" s="1377">
        <v>165000</v>
      </c>
      <c r="F8" s="1378">
        <f t="shared" si="0"/>
        <v>165000</v>
      </c>
      <c r="G8" s="1379">
        <v>458800</v>
      </c>
      <c r="H8" s="1379">
        <f t="shared" si="1"/>
        <v>458800</v>
      </c>
      <c r="I8" s="1379">
        <v>4017.02</v>
      </c>
      <c r="J8" s="1379">
        <f t="shared" si="2"/>
        <v>4017.02</v>
      </c>
      <c r="K8" s="1380">
        <f t="shared" si="3"/>
        <v>2.4345575757575757E-2</v>
      </c>
      <c r="L8" s="1381">
        <f t="shared" si="4"/>
        <v>8.7554925893635564E-3</v>
      </c>
    </row>
    <row r="9" spans="1:12" s="1372" customFormat="1" ht="45" customHeight="1" thickBot="1">
      <c r="A9" s="1373" t="s">
        <v>837</v>
      </c>
      <c r="B9" s="1374" t="s">
        <v>390</v>
      </c>
      <c r="C9" s="1375" t="s">
        <v>391</v>
      </c>
      <c r="D9" s="1376" t="s">
        <v>796</v>
      </c>
      <c r="E9" s="1377">
        <v>249000</v>
      </c>
      <c r="F9" s="1378">
        <f t="shared" si="0"/>
        <v>249000</v>
      </c>
      <c r="G9" s="1379">
        <v>514800</v>
      </c>
      <c r="H9" s="1379">
        <f t="shared" si="1"/>
        <v>514800</v>
      </c>
      <c r="I9" s="1379">
        <v>10066.99</v>
      </c>
      <c r="J9" s="1379">
        <f t="shared" si="2"/>
        <v>10066.99</v>
      </c>
      <c r="K9" s="1380">
        <f t="shared" si="3"/>
        <v>4.0429678714859439E-2</v>
      </c>
      <c r="L9" s="1381">
        <f t="shared" si="4"/>
        <v>1.955514763014763E-2</v>
      </c>
    </row>
    <row r="10" spans="1:12" s="1372" customFormat="1" ht="45" customHeight="1" thickBot="1">
      <c r="A10" s="1373" t="s">
        <v>838</v>
      </c>
      <c r="B10" s="1374" t="s">
        <v>390</v>
      </c>
      <c r="C10" s="1375" t="s">
        <v>391</v>
      </c>
      <c r="D10" s="1376" t="s">
        <v>796</v>
      </c>
      <c r="E10" s="1377">
        <v>165000</v>
      </c>
      <c r="F10" s="1378">
        <f t="shared" si="0"/>
        <v>165000</v>
      </c>
      <c r="G10" s="1379">
        <v>458800</v>
      </c>
      <c r="H10" s="1379">
        <f t="shared" si="1"/>
        <v>458800</v>
      </c>
      <c r="I10" s="1379">
        <v>4017.02</v>
      </c>
      <c r="J10" s="1379">
        <f t="shared" si="2"/>
        <v>4017.02</v>
      </c>
      <c r="K10" s="1380">
        <f t="shared" si="3"/>
        <v>2.4345575757575757E-2</v>
      </c>
      <c r="L10" s="1381">
        <f t="shared" si="4"/>
        <v>8.7554925893635564E-3</v>
      </c>
    </row>
    <row r="11" spans="1:12" s="1372" customFormat="1" ht="45" customHeight="1" thickBot="1">
      <c r="A11" s="1373" t="s">
        <v>839</v>
      </c>
      <c r="B11" s="1374" t="s">
        <v>390</v>
      </c>
      <c r="C11" s="1375" t="s">
        <v>391</v>
      </c>
      <c r="D11" s="1376" t="s">
        <v>796</v>
      </c>
      <c r="E11" s="1377">
        <v>165000</v>
      </c>
      <c r="F11" s="1378">
        <f t="shared" si="0"/>
        <v>165000</v>
      </c>
      <c r="G11" s="1379">
        <v>458800</v>
      </c>
      <c r="H11" s="1379">
        <f t="shared" si="1"/>
        <v>458800</v>
      </c>
      <c r="I11" s="1379">
        <v>4017.02</v>
      </c>
      <c r="J11" s="1379">
        <f t="shared" si="2"/>
        <v>4017.02</v>
      </c>
      <c r="K11" s="1380">
        <f t="shared" si="3"/>
        <v>2.4345575757575757E-2</v>
      </c>
      <c r="L11" s="1381">
        <f t="shared" si="4"/>
        <v>8.7554925893635564E-3</v>
      </c>
    </row>
    <row r="12" spans="1:12" s="1372" customFormat="1" ht="45" customHeight="1" thickBot="1">
      <c r="A12" s="1617" t="s">
        <v>840</v>
      </c>
      <c r="B12" s="1382" t="s">
        <v>390</v>
      </c>
      <c r="C12" s="1383" t="s">
        <v>391</v>
      </c>
      <c r="D12" s="1384" t="s">
        <v>796</v>
      </c>
      <c r="E12" s="1379">
        <v>165000</v>
      </c>
      <c r="F12" s="1385">
        <f t="shared" si="0"/>
        <v>165000</v>
      </c>
      <c r="G12" s="1379">
        <v>458810</v>
      </c>
      <c r="H12" s="1379">
        <f t="shared" si="1"/>
        <v>458810</v>
      </c>
      <c r="I12" s="1379">
        <v>4016.83</v>
      </c>
      <c r="J12" s="1379">
        <f t="shared" si="2"/>
        <v>4016.83</v>
      </c>
      <c r="K12" s="1380">
        <f t="shared" si="3"/>
        <v>2.434442424242424E-2</v>
      </c>
      <c r="L12" s="1381">
        <f t="shared" si="4"/>
        <v>8.7548876441228395E-3</v>
      </c>
    </row>
    <row r="13" spans="1:12" s="1372" customFormat="1" ht="45" customHeight="1">
      <c r="A13" s="1788" t="s">
        <v>841</v>
      </c>
      <c r="B13" s="1790" t="s">
        <v>390</v>
      </c>
      <c r="C13" s="1792" t="s">
        <v>391</v>
      </c>
      <c r="D13" s="1602" t="s">
        <v>793</v>
      </c>
      <c r="E13" s="1386">
        <v>235000</v>
      </c>
      <c r="F13" s="1794">
        <f>SUM(E13:E14)</f>
        <v>400000</v>
      </c>
      <c r="G13" s="1386">
        <v>4475462</v>
      </c>
      <c r="H13" s="1796">
        <f>SUM(G13:G14)</f>
        <v>4934262</v>
      </c>
      <c r="I13" s="1598">
        <v>2302200.85</v>
      </c>
      <c r="J13" s="1794">
        <f>SUM(I13:I14)</f>
        <v>2306217.87</v>
      </c>
      <c r="K13" s="1380">
        <f t="shared" si="3"/>
        <v>9.7965993617021283</v>
      </c>
      <c r="L13" s="1381">
        <f t="shared" si="4"/>
        <v>0.51440518319672923</v>
      </c>
    </row>
    <row r="14" spans="1:12" s="1372" customFormat="1" ht="45" customHeight="1" thickBot="1">
      <c r="A14" s="1789"/>
      <c r="B14" s="1791"/>
      <c r="C14" s="1793"/>
      <c r="D14" s="1607" t="s">
        <v>796</v>
      </c>
      <c r="E14" s="1387">
        <v>165000</v>
      </c>
      <c r="F14" s="1795"/>
      <c r="G14" s="1387">
        <v>458800</v>
      </c>
      <c r="H14" s="1797"/>
      <c r="I14" s="1388">
        <v>4017.02</v>
      </c>
      <c r="J14" s="1795"/>
      <c r="K14" s="1389">
        <f t="shared" si="3"/>
        <v>2.4345575757575757E-2</v>
      </c>
      <c r="L14" s="1390">
        <f t="shared" si="4"/>
        <v>8.7554925893635564E-3</v>
      </c>
    </row>
    <row r="15" spans="1:12" s="1372" customFormat="1" ht="45" customHeight="1">
      <c r="A15" s="1788" t="s">
        <v>842</v>
      </c>
      <c r="B15" s="1790" t="s">
        <v>390</v>
      </c>
      <c r="C15" s="1792" t="s">
        <v>391</v>
      </c>
      <c r="D15" s="1602" t="s">
        <v>797</v>
      </c>
      <c r="E15" s="1386">
        <v>594000</v>
      </c>
      <c r="F15" s="1794">
        <f>SUM(E15:E16)</f>
        <v>759000</v>
      </c>
      <c r="G15" s="1386">
        <v>594000</v>
      </c>
      <c r="H15" s="1796">
        <f>SUM(G15:G16)</f>
        <v>1052800</v>
      </c>
      <c r="I15" s="1627">
        <v>0</v>
      </c>
      <c r="J15" s="1794">
        <f>SUM(I15:I16)</f>
        <v>4017.02</v>
      </c>
      <c r="K15" s="1391">
        <v>0</v>
      </c>
      <c r="L15" s="1392">
        <v>0</v>
      </c>
    </row>
    <row r="16" spans="1:12" s="1372" customFormat="1" ht="45" customHeight="1" thickBot="1">
      <c r="A16" s="1789"/>
      <c r="B16" s="1791"/>
      <c r="C16" s="1793"/>
      <c r="D16" s="1607" t="s">
        <v>796</v>
      </c>
      <c r="E16" s="1387">
        <v>165000</v>
      </c>
      <c r="F16" s="1795"/>
      <c r="G16" s="1387">
        <v>458800</v>
      </c>
      <c r="H16" s="1797"/>
      <c r="I16" s="1393">
        <v>4017.02</v>
      </c>
      <c r="J16" s="1795"/>
      <c r="K16" s="1394">
        <f>I16/E16</f>
        <v>2.4345575757575757E-2</v>
      </c>
      <c r="L16" s="1395">
        <f>I16/G16</f>
        <v>8.7554925893635564E-3</v>
      </c>
    </row>
    <row r="17" spans="1:54" s="1372" customFormat="1" ht="45" customHeight="1" thickBot="1">
      <c r="A17" s="1396" t="s">
        <v>843</v>
      </c>
      <c r="B17" s="1397" t="s">
        <v>390</v>
      </c>
      <c r="C17" s="1398" t="s">
        <v>391</v>
      </c>
      <c r="D17" s="1613" t="s">
        <v>796</v>
      </c>
      <c r="E17" s="1388">
        <v>165000</v>
      </c>
      <c r="F17" s="1399">
        <f>E17</f>
        <v>165000</v>
      </c>
      <c r="G17" s="1388">
        <v>458800</v>
      </c>
      <c r="H17" s="1388">
        <f>G17</f>
        <v>458800</v>
      </c>
      <c r="I17" s="1388">
        <v>4017.02</v>
      </c>
      <c r="J17" s="1388">
        <f>I17</f>
        <v>4017.02</v>
      </c>
      <c r="K17" s="1400">
        <f>I17/E17</f>
        <v>2.4345575757575757E-2</v>
      </c>
      <c r="L17" s="1401">
        <f>I17/G17</f>
        <v>8.7554925893635564E-3</v>
      </c>
    </row>
    <row r="18" spans="1:54" s="1372" customFormat="1" ht="45" customHeight="1" thickBot="1">
      <c r="A18" s="1373" t="s">
        <v>844</v>
      </c>
      <c r="B18" s="1374" t="s">
        <v>390</v>
      </c>
      <c r="C18" s="1375" t="s">
        <v>391</v>
      </c>
      <c r="D18" s="1376" t="s">
        <v>796</v>
      </c>
      <c r="E18" s="1377">
        <v>165000</v>
      </c>
      <c r="F18" s="1378">
        <f>E18</f>
        <v>165000</v>
      </c>
      <c r="G18" s="1377">
        <v>458800</v>
      </c>
      <c r="H18" s="1377">
        <f>G18</f>
        <v>458800</v>
      </c>
      <c r="I18" s="1377">
        <v>4017.02</v>
      </c>
      <c r="J18" s="1377">
        <f>I18</f>
        <v>4017.02</v>
      </c>
      <c r="K18" s="1402">
        <f>I18/E18</f>
        <v>2.4345575757575757E-2</v>
      </c>
      <c r="L18" s="1403">
        <f>I18/G18</f>
        <v>8.7554925893635564E-3</v>
      </c>
    </row>
    <row r="19" spans="1:54" s="1372" customFormat="1" ht="45" customHeight="1" thickBot="1">
      <c r="A19" s="1396" t="s">
        <v>845</v>
      </c>
      <c r="B19" s="1397" t="s">
        <v>390</v>
      </c>
      <c r="C19" s="1398" t="s">
        <v>391</v>
      </c>
      <c r="D19" s="1613" t="s">
        <v>796</v>
      </c>
      <c r="E19" s="1388">
        <v>165000</v>
      </c>
      <c r="F19" s="1399">
        <f>E19</f>
        <v>165000</v>
      </c>
      <c r="G19" s="1388">
        <v>458800</v>
      </c>
      <c r="H19" s="1388">
        <f>G19</f>
        <v>458800</v>
      </c>
      <c r="I19" s="1388">
        <v>4017.02</v>
      </c>
      <c r="J19" s="1388">
        <f>I19</f>
        <v>4017.02</v>
      </c>
      <c r="K19" s="1389">
        <f>I19/E19</f>
        <v>2.4345575757575757E-2</v>
      </c>
      <c r="L19" s="1404">
        <f>I19/G19</f>
        <v>8.7554925893635564E-3</v>
      </c>
    </row>
    <row r="20" spans="1:54" ht="45" customHeight="1">
      <c r="A20" s="1798">
        <v>16</v>
      </c>
      <c r="B20" s="1801">
        <v>750</v>
      </c>
      <c r="C20" s="1803" t="s">
        <v>83</v>
      </c>
      <c r="D20" s="1602" t="s">
        <v>793</v>
      </c>
      <c r="E20" s="1405">
        <v>15600000</v>
      </c>
      <c r="F20" s="1794">
        <f>SUM(E20:E21)</f>
        <v>23974000</v>
      </c>
      <c r="G20" s="1405">
        <v>15600000</v>
      </c>
      <c r="H20" s="1794">
        <f>G20+G21</f>
        <v>24165474</v>
      </c>
      <c r="I20" s="1627">
        <v>0</v>
      </c>
      <c r="J20" s="1794">
        <f>SUM(I20:I21)</f>
        <v>4074120.3000000003</v>
      </c>
      <c r="K20" s="1391">
        <v>0</v>
      </c>
      <c r="L20" s="1392">
        <v>0</v>
      </c>
    </row>
    <row r="21" spans="1:54" ht="45" customHeight="1" thickBot="1">
      <c r="A21" s="1807"/>
      <c r="B21" s="1808"/>
      <c r="C21" s="1809"/>
      <c r="D21" s="1607" t="s">
        <v>796</v>
      </c>
      <c r="E21" s="1406">
        <v>8374000</v>
      </c>
      <c r="F21" s="1795"/>
      <c r="G21" s="1406">
        <v>8565474</v>
      </c>
      <c r="H21" s="1795"/>
      <c r="I21" s="1388">
        <v>4074120.3000000003</v>
      </c>
      <c r="J21" s="1795"/>
      <c r="K21" s="1407">
        <f t="shared" ref="K21:K28" si="5">I21/E21</f>
        <v>0.48652021733938383</v>
      </c>
      <c r="L21" s="1408">
        <f t="shared" ref="L21:L28" si="6">I21/G21</f>
        <v>0.47564446520998138</v>
      </c>
    </row>
    <row r="22" spans="1:54" ht="45" customHeight="1" thickBot="1">
      <c r="A22" s="1409">
        <v>17</v>
      </c>
      <c r="B22" s="1612">
        <v>750</v>
      </c>
      <c r="C22" s="1613" t="s">
        <v>83</v>
      </c>
      <c r="D22" s="1613" t="s">
        <v>796</v>
      </c>
      <c r="E22" s="1410">
        <v>48818000</v>
      </c>
      <c r="F22" s="1399">
        <f>E22</f>
        <v>48818000</v>
      </c>
      <c r="G22" s="1410">
        <v>48818000</v>
      </c>
      <c r="H22" s="1399">
        <f>G22</f>
        <v>48818000</v>
      </c>
      <c r="I22" s="1378">
        <v>9208567.3699999992</v>
      </c>
      <c r="J22" s="1399">
        <f>I22</f>
        <v>9208567.3699999992</v>
      </c>
      <c r="K22" s="1400">
        <f t="shared" si="5"/>
        <v>0.1886305741734606</v>
      </c>
      <c r="L22" s="1401">
        <f t="shared" si="6"/>
        <v>0.1886305741734606</v>
      </c>
    </row>
    <row r="23" spans="1:54" ht="45" customHeight="1">
      <c r="A23" s="1798">
        <v>18</v>
      </c>
      <c r="B23" s="1801">
        <v>710</v>
      </c>
      <c r="C23" s="1803" t="s">
        <v>373</v>
      </c>
      <c r="D23" s="1602" t="s">
        <v>797</v>
      </c>
      <c r="E23" s="1405">
        <v>1768000</v>
      </c>
      <c r="F23" s="1796">
        <f>SUM(E23:E25)</f>
        <v>3630000</v>
      </c>
      <c r="G23" s="1405">
        <v>1768000</v>
      </c>
      <c r="H23" s="1796">
        <f>G23+G24+G25</f>
        <v>3630000</v>
      </c>
      <c r="I23" s="1611">
        <v>160113.60000000001</v>
      </c>
      <c r="J23" s="1796">
        <f>SUM(I23:I25)</f>
        <v>435868.13</v>
      </c>
      <c r="K23" s="1380">
        <f t="shared" si="5"/>
        <v>9.0561990950226254E-2</v>
      </c>
      <c r="L23" s="1381">
        <f t="shared" si="6"/>
        <v>9.0561990950226254E-2</v>
      </c>
    </row>
    <row r="24" spans="1:54" ht="45" customHeight="1">
      <c r="A24" s="1799"/>
      <c r="B24" s="1802"/>
      <c r="C24" s="1804"/>
      <c r="D24" s="1603" t="s">
        <v>796</v>
      </c>
      <c r="E24" s="1411">
        <v>945000</v>
      </c>
      <c r="F24" s="1805"/>
      <c r="G24" s="1411">
        <v>945000</v>
      </c>
      <c r="H24" s="1805"/>
      <c r="I24" s="1604">
        <v>175765.23</v>
      </c>
      <c r="J24" s="1805"/>
      <c r="K24" s="1412">
        <f t="shared" si="5"/>
        <v>0.1859949523809524</v>
      </c>
      <c r="L24" s="1390">
        <f t="shared" si="6"/>
        <v>0.1859949523809524</v>
      </c>
    </row>
    <row r="25" spans="1:54" ht="45" customHeight="1" thickBot="1">
      <c r="A25" s="1800"/>
      <c r="B25" s="1608">
        <v>750</v>
      </c>
      <c r="C25" s="1609" t="s">
        <v>83</v>
      </c>
      <c r="D25" s="1609" t="s">
        <v>796</v>
      </c>
      <c r="E25" s="1413">
        <v>917000</v>
      </c>
      <c r="F25" s="1806"/>
      <c r="G25" s="1413">
        <v>917000</v>
      </c>
      <c r="H25" s="1806"/>
      <c r="I25" s="1604">
        <v>99989.3</v>
      </c>
      <c r="J25" s="1806"/>
      <c r="K25" s="1414">
        <f t="shared" si="5"/>
        <v>0.10903958560523447</v>
      </c>
      <c r="L25" s="1415">
        <f t="shared" si="6"/>
        <v>0.10903958560523447</v>
      </c>
    </row>
    <row r="26" spans="1:54" ht="45" customHeight="1">
      <c r="A26" s="1798">
        <v>19</v>
      </c>
      <c r="B26" s="1801">
        <v>750</v>
      </c>
      <c r="C26" s="1803" t="s">
        <v>83</v>
      </c>
      <c r="D26" s="1602" t="s">
        <v>793</v>
      </c>
      <c r="E26" s="1405">
        <v>8335000</v>
      </c>
      <c r="F26" s="1796">
        <f>SUM(E26:E28)</f>
        <v>28138000</v>
      </c>
      <c r="G26" s="1405">
        <v>15369029</v>
      </c>
      <c r="H26" s="1796">
        <f>G26+G27+G28</f>
        <v>74409840</v>
      </c>
      <c r="I26" s="1598">
        <v>4441025.6900000004</v>
      </c>
      <c r="J26" s="1796">
        <f>SUM(I26:I28)</f>
        <v>27003615.670000002</v>
      </c>
      <c r="K26" s="1380">
        <f t="shared" si="5"/>
        <v>0.53281651949610087</v>
      </c>
      <c r="L26" s="1381">
        <f t="shared" si="6"/>
        <v>0.28895941897175159</v>
      </c>
    </row>
    <row r="27" spans="1:54" ht="45" customHeight="1">
      <c r="A27" s="1799"/>
      <c r="B27" s="1802"/>
      <c r="C27" s="1804"/>
      <c r="D27" s="1603" t="s">
        <v>797</v>
      </c>
      <c r="E27" s="1411">
        <v>13353000</v>
      </c>
      <c r="F27" s="1805"/>
      <c r="G27" s="1411">
        <v>52590811</v>
      </c>
      <c r="H27" s="1805"/>
      <c r="I27" s="1604">
        <v>22024546.460000001</v>
      </c>
      <c r="J27" s="1805"/>
      <c r="K27" s="1412">
        <f t="shared" si="5"/>
        <v>1.6494081075413765</v>
      </c>
      <c r="L27" s="1390">
        <f t="shared" si="6"/>
        <v>0.41879077430465944</v>
      </c>
    </row>
    <row r="28" spans="1:54" ht="45" customHeight="1" thickBot="1">
      <c r="A28" s="1807"/>
      <c r="B28" s="1808"/>
      <c r="C28" s="1809"/>
      <c r="D28" s="1607" t="s">
        <v>796</v>
      </c>
      <c r="E28" s="1406">
        <v>6450000</v>
      </c>
      <c r="F28" s="1797"/>
      <c r="G28" s="1406">
        <v>6450000</v>
      </c>
      <c r="H28" s="1797"/>
      <c r="I28" s="1599">
        <v>538043.52</v>
      </c>
      <c r="J28" s="1797"/>
      <c r="K28" s="1407">
        <f t="shared" si="5"/>
        <v>8.3417600000000008E-2</v>
      </c>
      <c r="L28" s="1408">
        <f t="shared" si="6"/>
        <v>8.3417600000000008E-2</v>
      </c>
    </row>
    <row r="29" spans="1:54" s="1416" customFormat="1" ht="45" customHeight="1">
      <c r="A29" s="1810">
        <v>20</v>
      </c>
      <c r="B29" s="1811">
        <v>150</v>
      </c>
      <c r="C29" s="1812" t="s">
        <v>359</v>
      </c>
      <c r="D29" s="1610" t="s">
        <v>794</v>
      </c>
      <c r="E29" s="1421">
        <v>15441000</v>
      </c>
      <c r="F29" s="1813">
        <f>SUM(E29:E34)</f>
        <v>80982000</v>
      </c>
      <c r="G29" s="1421">
        <v>10441000</v>
      </c>
      <c r="H29" s="1813">
        <f>SUM(G29:G34)</f>
        <v>80982000</v>
      </c>
      <c r="I29" s="1433">
        <v>0</v>
      </c>
      <c r="J29" s="1813">
        <f>SUM(I29:I34)</f>
        <v>28112161.279999997</v>
      </c>
      <c r="K29" s="1434">
        <v>0</v>
      </c>
      <c r="L29" s="1435">
        <v>0</v>
      </c>
    </row>
    <row r="30" spans="1:54" s="1416" customFormat="1" ht="45" customHeight="1">
      <c r="A30" s="1799"/>
      <c r="B30" s="1802"/>
      <c r="C30" s="1804"/>
      <c r="D30" s="1603" t="s">
        <v>797</v>
      </c>
      <c r="E30" s="1411">
        <v>19133000</v>
      </c>
      <c r="F30" s="1805"/>
      <c r="G30" s="1411">
        <v>19133000</v>
      </c>
      <c r="H30" s="1805"/>
      <c r="I30" s="1604">
        <v>6136914.8999999994</v>
      </c>
      <c r="J30" s="1805"/>
      <c r="K30" s="1412">
        <f t="shared" ref="K30:K37" si="7">I30/E30</f>
        <v>0.3207502691684524</v>
      </c>
      <c r="L30" s="1390">
        <f t="shared" ref="L30:L39" si="8">I30/G30</f>
        <v>0.3207502691684524</v>
      </c>
    </row>
    <row r="31" spans="1:54" s="1417" customFormat="1" ht="45" customHeight="1">
      <c r="A31" s="1799"/>
      <c r="B31" s="1601">
        <v>500</v>
      </c>
      <c r="C31" s="1603" t="s">
        <v>364</v>
      </c>
      <c r="D31" s="1603" t="s">
        <v>794</v>
      </c>
      <c r="E31" s="1411">
        <v>25849000</v>
      </c>
      <c r="F31" s="1805"/>
      <c r="G31" s="1411">
        <v>25849000</v>
      </c>
      <c r="H31" s="1805"/>
      <c r="I31" s="1604">
        <v>15549103.74</v>
      </c>
      <c r="J31" s="1805"/>
      <c r="K31" s="1412">
        <f t="shared" si="7"/>
        <v>0.60153598746566594</v>
      </c>
      <c r="L31" s="1390">
        <f t="shared" si="8"/>
        <v>0.60153598746566594</v>
      </c>
      <c r="M31" s="1363"/>
    </row>
    <row r="32" spans="1:54" s="1418" customFormat="1" ht="45" customHeight="1">
      <c r="A32" s="1799"/>
      <c r="B32" s="1802">
        <v>750</v>
      </c>
      <c r="C32" s="1804" t="s">
        <v>83</v>
      </c>
      <c r="D32" s="1603" t="s">
        <v>794</v>
      </c>
      <c r="E32" s="1411">
        <v>10173000</v>
      </c>
      <c r="F32" s="1805"/>
      <c r="G32" s="1411">
        <v>15173000</v>
      </c>
      <c r="H32" s="1805"/>
      <c r="I32" s="1604">
        <v>2869479.52</v>
      </c>
      <c r="J32" s="1805"/>
      <c r="K32" s="1412">
        <f t="shared" si="7"/>
        <v>0.28206817261378159</v>
      </c>
      <c r="L32" s="1390">
        <f t="shared" si="8"/>
        <v>0.18911747973373755</v>
      </c>
      <c r="M32" s="1363"/>
      <c r="N32" s="1417"/>
      <c r="O32" s="1417"/>
      <c r="P32" s="1417"/>
      <c r="Q32" s="1417"/>
      <c r="R32" s="1417"/>
      <c r="S32" s="1417"/>
      <c r="T32" s="1417"/>
      <c r="U32" s="1417"/>
      <c r="V32" s="1417"/>
      <c r="W32" s="1417"/>
      <c r="X32" s="1417"/>
      <c r="Y32" s="1417"/>
      <c r="Z32" s="1417"/>
      <c r="AA32" s="1417"/>
      <c r="AB32" s="1417"/>
      <c r="AC32" s="1417"/>
      <c r="AD32" s="1417"/>
      <c r="AE32" s="1417"/>
      <c r="AF32" s="1417"/>
      <c r="AG32" s="1417"/>
      <c r="AH32" s="1417"/>
      <c r="AI32" s="1417"/>
      <c r="AJ32" s="1417"/>
      <c r="AK32" s="1417"/>
      <c r="AL32" s="1417"/>
      <c r="AM32" s="1417"/>
      <c r="AN32" s="1417"/>
      <c r="AO32" s="1417"/>
      <c r="AP32" s="1417"/>
      <c r="AQ32" s="1417"/>
      <c r="AR32" s="1417"/>
      <c r="AS32" s="1417"/>
      <c r="AT32" s="1417"/>
      <c r="AU32" s="1417"/>
      <c r="AV32" s="1417"/>
      <c r="AW32" s="1417"/>
      <c r="AX32" s="1417"/>
      <c r="AY32" s="1417"/>
      <c r="AZ32" s="1417"/>
      <c r="BA32" s="1417"/>
      <c r="BB32" s="1417"/>
    </row>
    <row r="33" spans="1:54" s="1418" customFormat="1" ht="45" customHeight="1">
      <c r="A33" s="1799"/>
      <c r="B33" s="1802"/>
      <c r="C33" s="1804"/>
      <c r="D33" s="1603" t="s">
        <v>793</v>
      </c>
      <c r="E33" s="1411">
        <v>3261000</v>
      </c>
      <c r="F33" s="1805"/>
      <c r="G33" s="1411">
        <v>3261000</v>
      </c>
      <c r="H33" s="1805"/>
      <c r="I33" s="1604">
        <v>1839381.17</v>
      </c>
      <c r="J33" s="1805"/>
      <c r="K33" s="1412">
        <f t="shared" si="7"/>
        <v>0.56405432996013494</v>
      </c>
      <c r="L33" s="1390">
        <f t="shared" si="8"/>
        <v>0.56405432996013494</v>
      </c>
      <c r="M33" s="1363"/>
      <c r="N33" s="1417"/>
      <c r="O33" s="1417"/>
      <c r="P33" s="1417"/>
      <c r="Q33" s="1417"/>
      <c r="R33" s="1417"/>
      <c r="S33" s="1417"/>
      <c r="T33" s="1417"/>
      <c r="U33" s="1417"/>
      <c r="V33" s="1417"/>
      <c r="W33" s="1417"/>
      <c r="X33" s="1417"/>
      <c r="Y33" s="1417"/>
      <c r="Z33" s="1417"/>
      <c r="AA33" s="1417"/>
      <c r="AB33" s="1417"/>
      <c r="AC33" s="1417"/>
      <c r="AD33" s="1417"/>
      <c r="AE33" s="1417"/>
      <c r="AF33" s="1417"/>
      <c r="AG33" s="1417"/>
      <c r="AH33" s="1417"/>
      <c r="AI33" s="1417"/>
      <c r="AJ33" s="1417"/>
      <c r="AK33" s="1417"/>
      <c r="AL33" s="1417"/>
      <c r="AM33" s="1417"/>
      <c r="AN33" s="1417"/>
      <c r="AO33" s="1417"/>
      <c r="AP33" s="1417"/>
      <c r="AQ33" s="1417"/>
      <c r="AR33" s="1417"/>
      <c r="AS33" s="1417"/>
      <c r="AT33" s="1417"/>
      <c r="AU33" s="1417"/>
      <c r="AV33" s="1417"/>
      <c r="AW33" s="1417"/>
      <c r="AX33" s="1417"/>
      <c r="AY33" s="1417"/>
      <c r="AZ33" s="1417"/>
      <c r="BA33" s="1417"/>
      <c r="BB33" s="1417"/>
    </row>
    <row r="34" spans="1:54" s="1417" customFormat="1" ht="45" customHeight="1" thickBot="1">
      <c r="A34" s="1800"/>
      <c r="B34" s="1814"/>
      <c r="C34" s="1815"/>
      <c r="D34" s="1609" t="s">
        <v>797</v>
      </c>
      <c r="E34" s="1413">
        <v>7125000</v>
      </c>
      <c r="F34" s="1806"/>
      <c r="G34" s="1413">
        <v>7125000</v>
      </c>
      <c r="H34" s="1806"/>
      <c r="I34" s="1605">
        <v>1717281.9500000002</v>
      </c>
      <c r="J34" s="1806"/>
      <c r="K34" s="1419">
        <f t="shared" si="7"/>
        <v>0.24102202807017548</v>
      </c>
      <c r="L34" s="1420">
        <f t="shared" si="8"/>
        <v>0.24102202807017548</v>
      </c>
      <c r="M34" s="1363"/>
    </row>
    <row r="35" spans="1:54" s="1417" customFormat="1" ht="45" customHeight="1">
      <c r="A35" s="1798">
        <v>21</v>
      </c>
      <c r="B35" s="1801">
        <v>600</v>
      </c>
      <c r="C35" s="1803" t="s">
        <v>368</v>
      </c>
      <c r="D35" s="1602" t="s">
        <v>793</v>
      </c>
      <c r="E35" s="1405">
        <v>283163000</v>
      </c>
      <c r="F35" s="1796">
        <f>SUM(E35:E41)</f>
        <v>292225000</v>
      </c>
      <c r="G35" s="1405">
        <v>639537372</v>
      </c>
      <c r="H35" s="1796">
        <f>SUM(G35:G41)</f>
        <v>662966165</v>
      </c>
      <c r="I35" s="1598">
        <v>514235276.00999999</v>
      </c>
      <c r="J35" s="1796">
        <f>SUM(I35:I41)</f>
        <v>520321547.75</v>
      </c>
      <c r="K35" s="1380">
        <f t="shared" si="7"/>
        <v>1.8160397933698964</v>
      </c>
      <c r="L35" s="1381">
        <f t="shared" si="8"/>
        <v>0.80407384857252717</v>
      </c>
      <c r="M35" s="1363"/>
    </row>
    <row r="36" spans="1:54" s="1417" customFormat="1" ht="45" customHeight="1">
      <c r="A36" s="1810"/>
      <c r="B36" s="1811"/>
      <c r="C36" s="1812"/>
      <c r="D36" s="1603" t="s">
        <v>816</v>
      </c>
      <c r="E36" s="1421"/>
      <c r="F36" s="1813"/>
      <c r="G36" s="1421">
        <v>5374050</v>
      </c>
      <c r="H36" s="1813"/>
      <c r="I36" s="1611">
        <v>3933466.19</v>
      </c>
      <c r="J36" s="1813"/>
      <c r="K36" s="1422">
        <v>0</v>
      </c>
      <c r="L36" s="1404">
        <f t="shared" si="8"/>
        <v>0.73193702887021894</v>
      </c>
      <c r="M36" s="1363"/>
    </row>
    <row r="37" spans="1:54" s="1417" customFormat="1" ht="45" customHeight="1">
      <c r="A37" s="1799"/>
      <c r="B37" s="1802"/>
      <c r="C37" s="1804"/>
      <c r="D37" s="1603" t="s">
        <v>796</v>
      </c>
      <c r="E37" s="1411">
        <v>390000</v>
      </c>
      <c r="F37" s="1805"/>
      <c r="G37" s="1411">
        <v>1338683</v>
      </c>
      <c r="H37" s="1805"/>
      <c r="I37" s="1622">
        <v>589064.61</v>
      </c>
      <c r="J37" s="1805"/>
      <c r="K37" s="1412">
        <f t="shared" si="7"/>
        <v>1.510422076923077</v>
      </c>
      <c r="L37" s="1390">
        <f t="shared" si="8"/>
        <v>0.44003293535512139</v>
      </c>
      <c r="M37" s="1363"/>
    </row>
    <row r="38" spans="1:54" s="1417" customFormat="1" ht="45" customHeight="1">
      <c r="A38" s="1799"/>
      <c r="B38" s="1802"/>
      <c r="C38" s="1804"/>
      <c r="D38" s="1603" t="s">
        <v>846</v>
      </c>
      <c r="E38" s="1411">
        <v>2681000</v>
      </c>
      <c r="F38" s="1805"/>
      <c r="G38" s="1411">
        <v>2681000</v>
      </c>
      <c r="H38" s="1805"/>
      <c r="I38" s="1423">
        <v>0</v>
      </c>
      <c r="J38" s="1805"/>
      <c r="K38" s="1422">
        <v>0</v>
      </c>
      <c r="L38" s="1424">
        <v>0</v>
      </c>
      <c r="M38" s="1363"/>
    </row>
    <row r="39" spans="1:54" s="1417" customFormat="1" ht="45" customHeight="1">
      <c r="A39" s="1799"/>
      <c r="B39" s="1802"/>
      <c r="C39" s="1804"/>
      <c r="D39" s="1603" t="s">
        <v>813</v>
      </c>
      <c r="E39" s="1411"/>
      <c r="F39" s="1805"/>
      <c r="G39" s="1411">
        <v>8044060</v>
      </c>
      <c r="H39" s="1805"/>
      <c r="I39" s="1622">
        <v>1530000</v>
      </c>
      <c r="J39" s="1805"/>
      <c r="K39" s="1422">
        <v>0</v>
      </c>
      <c r="L39" s="1390">
        <f t="shared" si="8"/>
        <v>0.19020245995181537</v>
      </c>
      <c r="M39" s="1363"/>
    </row>
    <row r="40" spans="1:54" s="1417" customFormat="1" ht="45" customHeight="1">
      <c r="A40" s="1799"/>
      <c r="B40" s="1802">
        <v>750</v>
      </c>
      <c r="C40" s="1804" t="s">
        <v>83</v>
      </c>
      <c r="D40" s="1603" t="s">
        <v>793</v>
      </c>
      <c r="E40" s="1411">
        <v>1490000</v>
      </c>
      <c r="F40" s="1805"/>
      <c r="G40" s="1411">
        <v>1490000</v>
      </c>
      <c r="H40" s="1805"/>
      <c r="I40" s="1622">
        <v>33740.939999999995</v>
      </c>
      <c r="J40" s="1805"/>
      <c r="K40" s="1414">
        <f>I40/E40</f>
        <v>2.2644926174496642E-2</v>
      </c>
      <c r="L40" s="1415">
        <f>I40/G40</f>
        <v>2.2644926174496642E-2</v>
      </c>
      <c r="M40" s="1363"/>
    </row>
    <row r="41" spans="1:54" s="1417" customFormat="1" ht="45" customHeight="1" thickBot="1">
      <c r="A41" s="1807"/>
      <c r="B41" s="1808"/>
      <c r="C41" s="1809"/>
      <c r="D41" s="1607" t="s">
        <v>796</v>
      </c>
      <c r="E41" s="1406">
        <v>4501000</v>
      </c>
      <c r="F41" s="1797"/>
      <c r="G41" s="1406">
        <v>4501000</v>
      </c>
      <c r="H41" s="1797"/>
      <c r="I41" s="1425">
        <v>0</v>
      </c>
      <c r="J41" s="1797"/>
      <c r="K41" s="1426">
        <v>0</v>
      </c>
      <c r="L41" s="1427">
        <v>0</v>
      </c>
      <c r="M41" s="1363"/>
    </row>
    <row r="42" spans="1:54" s="1417" customFormat="1" ht="45" customHeight="1" thickBot="1">
      <c r="A42" s="1428">
        <v>22</v>
      </c>
      <c r="B42" s="1429">
        <v>750</v>
      </c>
      <c r="C42" s="1376" t="s">
        <v>83</v>
      </c>
      <c r="D42" s="1376" t="s">
        <v>793</v>
      </c>
      <c r="E42" s="1430"/>
      <c r="F42" s="1378"/>
      <c r="G42" s="1430">
        <v>2766631</v>
      </c>
      <c r="H42" s="1378">
        <f>G42</f>
        <v>2766631</v>
      </c>
      <c r="I42" s="1431">
        <v>831172</v>
      </c>
      <c r="J42" s="1378">
        <f>I42</f>
        <v>831172</v>
      </c>
      <c r="K42" s="1432">
        <v>0</v>
      </c>
      <c r="L42" s="1403">
        <f>I42/G42</f>
        <v>0.30042748743869346</v>
      </c>
      <c r="M42" s="1363"/>
    </row>
    <row r="43" spans="1:54" s="1417" customFormat="1" ht="45" customHeight="1">
      <c r="A43" s="1818">
        <v>24</v>
      </c>
      <c r="B43" s="1816">
        <v>730</v>
      </c>
      <c r="C43" s="1812" t="s">
        <v>711</v>
      </c>
      <c r="D43" s="1610" t="s">
        <v>821</v>
      </c>
      <c r="E43" s="1421">
        <v>907000</v>
      </c>
      <c r="F43" s="1813">
        <f>SUM(E43:E57)</f>
        <v>229177000</v>
      </c>
      <c r="G43" s="1421">
        <v>907000</v>
      </c>
      <c r="H43" s="1813">
        <f>SUM(G43:G57)</f>
        <v>229177000</v>
      </c>
      <c r="I43" s="1433">
        <v>0</v>
      </c>
      <c r="J43" s="1813">
        <f>SUM(I43:I57)</f>
        <v>174688218.95000002</v>
      </c>
      <c r="K43" s="1434">
        <v>0</v>
      </c>
      <c r="L43" s="1435">
        <v>0</v>
      </c>
      <c r="M43" s="1363"/>
    </row>
    <row r="44" spans="1:54" s="1417" customFormat="1" ht="45" customHeight="1">
      <c r="A44" s="1818"/>
      <c r="B44" s="1817"/>
      <c r="C44" s="1804"/>
      <c r="D44" s="1603" t="s">
        <v>822</v>
      </c>
      <c r="E44" s="1411">
        <v>23000</v>
      </c>
      <c r="F44" s="1805"/>
      <c r="G44" s="1411">
        <v>23000</v>
      </c>
      <c r="H44" s="1805"/>
      <c r="I44" s="1423">
        <v>0</v>
      </c>
      <c r="J44" s="1805"/>
      <c r="K44" s="1422">
        <v>0</v>
      </c>
      <c r="L44" s="1424">
        <v>0</v>
      </c>
      <c r="M44" s="1363"/>
    </row>
    <row r="45" spans="1:54" s="1417" customFormat="1" ht="45" customHeight="1">
      <c r="A45" s="1818"/>
      <c r="B45" s="1817"/>
      <c r="C45" s="1804"/>
      <c r="D45" s="1603" t="s">
        <v>793</v>
      </c>
      <c r="E45" s="1411">
        <v>10000000</v>
      </c>
      <c r="F45" s="1805"/>
      <c r="G45" s="1411">
        <v>10000000</v>
      </c>
      <c r="H45" s="1805"/>
      <c r="I45" s="1604">
        <v>6790258.3399999999</v>
      </c>
      <c r="J45" s="1805"/>
      <c r="K45" s="1412">
        <f>I45/E45</f>
        <v>0.67902583399999994</v>
      </c>
      <c r="L45" s="1390">
        <f>I45/G45</f>
        <v>0.67902583399999994</v>
      </c>
      <c r="M45" s="1363"/>
    </row>
    <row r="46" spans="1:54" s="1417" customFormat="1" ht="45" customHeight="1">
      <c r="A46" s="1818"/>
      <c r="B46" s="1802">
        <v>750</v>
      </c>
      <c r="C46" s="1804" t="s">
        <v>83</v>
      </c>
      <c r="D46" s="1603" t="s">
        <v>821</v>
      </c>
      <c r="E46" s="1411">
        <v>131000</v>
      </c>
      <c r="F46" s="1805"/>
      <c r="G46" s="1411">
        <v>131000</v>
      </c>
      <c r="H46" s="1805"/>
      <c r="I46" s="1436">
        <v>48.36</v>
      </c>
      <c r="J46" s="1805"/>
      <c r="K46" s="1412">
        <f>I46/E46</f>
        <v>3.6916030534351143E-4</v>
      </c>
      <c r="L46" s="1390">
        <f>I46/G46</f>
        <v>3.6916030534351143E-4</v>
      </c>
      <c r="M46" s="1363"/>
    </row>
    <row r="47" spans="1:54" s="1417" customFormat="1" ht="45" customHeight="1">
      <c r="A47" s="1818"/>
      <c r="B47" s="1802"/>
      <c r="C47" s="1804"/>
      <c r="D47" s="1603" t="s">
        <v>822</v>
      </c>
      <c r="E47" s="1411">
        <v>103000</v>
      </c>
      <c r="F47" s="1805"/>
      <c r="G47" s="1411">
        <v>103000</v>
      </c>
      <c r="H47" s="1805"/>
      <c r="I47" s="1436">
        <v>50.04</v>
      </c>
      <c r="J47" s="1805"/>
      <c r="K47" s="1412">
        <f>I47/E47</f>
        <v>4.8582524271844658E-4</v>
      </c>
      <c r="L47" s="1390">
        <f>I47/G47</f>
        <v>4.8582524271844658E-4</v>
      </c>
      <c r="M47" s="1437"/>
    </row>
    <row r="48" spans="1:54" s="1417" customFormat="1" ht="45" customHeight="1">
      <c r="A48" s="1818"/>
      <c r="B48" s="1802"/>
      <c r="C48" s="1804"/>
      <c r="D48" s="1603" t="s">
        <v>796</v>
      </c>
      <c r="E48" s="1411"/>
      <c r="F48" s="1805"/>
      <c r="G48" s="1411">
        <v>184100</v>
      </c>
      <c r="H48" s="1805"/>
      <c r="I48" s="1411">
        <v>19150.579999999998</v>
      </c>
      <c r="J48" s="1805"/>
      <c r="K48" s="1438">
        <v>0</v>
      </c>
      <c r="L48" s="1390">
        <f>I48/G48</f>
        <v>0.10402270505160238</v>
      </c>
      <c r="M48" s="1437"/>
    </row>
    <row r="49" spans="1:13" s="1417" customFormat="1" ht="45" customHeight="1">
      <c r="A49" s="1818"/>
      <c r="B49" s="1802"/>
      <c r="C49" s="1804"/>
      <c r="D49" s="1610" t="s">
        <v>793</v>
      </c>
      <c r="E49" s="1411">
        <v>51000</v>
      </c>
      <c r="F49" s="1805"/>
      <c r="G49" s="1439">
        <v>0</v>
      </c>
      <c r="H49" s="1805"/>
      <c r="I49" s="1423">
        <v>0</v>
      </c>
      <c r="J49" s="1805"/>
      <c r="K49" s="1422">
        <v>0</v>
      </c>
      <c r="L49" s="1424">
        <v>0</v>
      </c>
      <c r="M49" s="1437"/>
    </row>
    <row r="50" spans="1:13" s="1417" customFormat="1" ht="45" customHeight="1">
      <c r="A50" s="1818"/>
      <c r="B50" s="1814">
        <v>801</v>
      </c>
      <c r="C50" s="1815" t="s">
        <v>115</v>
      </c>
      <c r="D50" s="1603" t="s">
        <v>821</v>
      </c>
      <c r="E50" s="1411">
        <v>890000</v>
      </c>
      <c r="F50" s="1805"/>
      <c r="G50" s="1411">
        <v>593731</v>
      </c>
      <c r="H50" s="1805"/>
      <c r="I50" s="1423">
        <v>0</v>
      </c>
      <c r="J50" s="1805"/>
      <c r="K50" s="1422">
        <v>0</v>
      </c>
      <c r="L50" s="1424">
        <v>0</v>
      </c>
      <c r="M50" s="1363"/>
    </row>
    <row r="51" spans="1:13" s="1417" customFormat="1" ht="45" customHeight="1">
      <c r="A51" s="1818"/>
      <c r="B51" s="1820"/>
      <c r="C51" s="1821"/>
      <c r="D51" s="1603" t="s">
        <v>822</v>
      </c>
      <c r="E51" s="1411">
        <v>6000</v>
      </c>
      <c r="F51" s="1805"/>
      <c r="G51" s="1411">
        <v>6000</v>
      </c>
      <c r="H51" s="1805"/>
      <c r="I51" s="1423">
        <v>0</v>
      </c>
      <c r="J51" s="1805"/>
      <c r="K51" s="1422">
        <v>0</v>
      </c>
      <c r="L51" s="1424">
        <v>0</v>
      </c>
      <c r="M51" s="1363"/>
    </row>
    <row r="52" spans="1:13" s="1417" customFormat="1" ht="45" customHeight="1">
      <c r="A52" s="1818"/>
      <c r="B52" s="1820"/>
      <c r="C52" s="1821"/>
      <c r="D52" s="1603" t="s">
        <v>793</v>
      </c>
      <c r="E52" s="1411">
        <v>34579000</v>
      </c>
      <c r="F52" s="1805"/>
      <c r="G52" s="1411">
        <v>29974453</v>
      </c>
      <c r="H52" s="1805"/>
      <c r="I52" s="1604">
        <v>14803698.899999999</v>
      </c>
      <c r="J52" s="1805"/>
      <c r="K52" s="1412">
        <f>I52/E52</f>
        <v>0.42811240637381065</v>
      </c>
      <c r="L52" s="1390">
        <f>I52/G52</f>
        <v>0.49387719936040197</v>
      </c>
      <c r="M52" s="1363"/>
    </row>
    <row r="53" spans="1:13" s="1417" customFormat="1" ht="45" customHeight="1">
      <c r="A53" s="1818"/>
      <c r="B53" s="1820"/>
      <c r="C53" s="1821"/>
      <c r="D53" s="1603" t="s">
        <v>796</v>
      </c>
      <c r="E53" s="1411">
        <v>554000</v>
      </c>
      <c r="F53" s="1805"/>
      <c r="G53" s="1411">
        <v>554000</v>
      </c>
      <c r="H53" s="1805"/>
      <c r="I53" s="1604">
        <v>18437.190000000002</v>
      </c>
      <c r="J53" s="1805"/>
      <c r="K53" s="1412">
        <f>I53/E53</f>
        <v>3.3280126353790615E-2</v>
      </c>
      <c r="L53" s="1390">
        <f>I53/G53</f>
        <v>3.3280126353790615E-2</v>
      </c>
      <c r="M53" s="1363"/>
    </row>
    <row r="54" spans="1:13" s="1417" customFormat="1" ht="45" customHeight="1">
      <c r="A54" s="1818"/>
      <c r="B54" s="1811"/>
      <c r="C54" s="1812"/>
      <c r="D54" s="1603" t="s">
        <v>811</v>
      </c>
      <c r="E54" s="1411"/>
      <c r="F54" s="1805"/>
      <c r="G54" s="1411">
        <v>259742</v>
      </c>
      <c r="H54" s="1805"/>
      <c r="I54" s="1604">
        <v>109346.62</v>
      </c>
      <c r="J54" s="1805"/>
      <c r="K54" s="1422">
        <v>0</v>
      </c>
      <c r="L54" s="1390">
        <f>I54/G54</f>
        <v>0.42098166642283497</v>
      </c>
      <c r="M54" s="1363"/>
    </row>
    <row r="55" spans="1:13" s="1417" customFormat="1" ht="45" customHeight="1">
      <c r="A55" s="1818"/>
      <c r="B55" s="1802">
        <v>921</v>
      </c>
      <c r="C55" s="1804" t="s">
        <v>585</v>
      </c>
      <c r="D55" s="1603" t="s">
        <v>821</v>
      </c>
      <c r="E55" s="1411">
        <v>53311000</v>
      </c>
      <c r="F55" s="1805"/>
      <c r="G55" s="1411">
        <v>48439542</v>
      </c>
      <c r="H55" s="1805"/>
      <c r="I55" s="1605">
        <v>29999799.419999998</v>
      </c>
      <c r="J55" s="1805"/>
      <c r="K55" s="1412">
        <f t="shared" ref="K55:K60" si="9">I55/E55</f>
        <v>0.56273188310104849</v>
      </c>
      <c r="L55" s="1390">
        <f t="shared" ref="L55:L60" si="10">I55/G55</f>
        <v>0.61932458857682837</v>
      </c>
      <c r="M55" s="1363"/>
    </row>
    <row r="56" spans="1:13" s="1417" customFormat="1" ht="45" customHeight="1">
      <c r="A56" s="1818"/>
      <c r="B56" s="1802"/>
      <c r="C56" s="1804"/>
      <c r="D56" s="1603" t="s">
        <v>822</v>
      </c>
      <c r="E56" s="1411">
        <v>259000</v>
      </c>
      <c r="F56" s="1805"/>
      <c r="G56" s="1411">
        <v>259000</v>
      </c>
      <c r="H56" s="1805"/>
      <c r="I56" s="1605">
        <v>4335.3900000000003</v>
      </c>
      <c r="J56" s="1805"/>
      <c r="K56" s="1412">
        <f t="shared" si="9"/>
        <v>1.6738957528957529E-2</v>
      </c>
      <c r="L56" s="1390">
        <f t="shared" si="10"/>
        <v>1.6738957528957529E-2</v>
      </c>
      <c r="M56" s="1363"/>
    </row>
    <row r="57" spans="1:13" s="1417" customFormat="1" ht="45" customHeight="1" thickBot="1">
      <c r="A57" s="1819"/>
      <c r="B57" s="1814"/>
      <c r="C57" s="1815"/>
      <c r="D57" s="1609" t="s">
        <v>793</v>
      </c>
      <c r="E57" s="1413">
        <v>128363000</v>
      </c>
      <c r="F57" s="1806"/>
      <c r="G57" s="1413">
        <v>137742432</v>
      </c>
      <c r="H57" s="1806"/>
      <c r="I57" s="1605">
        <v>122943094.11000001</v>
      </c>
      <c r="J57" s="1806"/>
      <c r="K57" s="1419">
        <f t="shared" si="9"/>
        <v>0.95777672779539291</v>
      </c>
      <c r="L57" s="1420">
        <f t="shared" si="10"/>
        <v>0.89255788739086594</v>
      </c>
      <c r="M57" s="1363"/>
    </row>
    <row r="58" spans="1:13" s="1417" customFormat="1" ht="45" customHeight="1">
      <c r="A58" s="1798">
        <v>27</v>
      </c>
      <c r="B58" s="1801">
        <v>750</v>
      </c>
      <c r="C58" s="1803" t="s">
        <v>83</v>
      </c>
      <c r="D58" s="1602" t="s">
        <v>796</v>
      </c>
      <c r="E58" s="1405">
        <v>3964000</v>
      </c>
      <c r="F58" s="1796">
        <f>SUM(E58:E59)</f>
        <v>1301254000</v>
      </c>
      <c r="G58" s="1405">
        <v>3964000</v>
      </c>
      <c r="H58" s="1796">
        <f>SUM(G58:G59)</f>
        <v>1301254000</v>
      </c>
      <c r="I58" s="1598">
        <v>179511.93000000002</v>
      </c>
      <c r="J58" s="1796">
        <f>SUM(I58:I59)</f>
        <v>639743781.72000003</v>
      </c>
      <c r="K58" s="1380">
        <f t="shared" si="9"/>
        <v>4.5285552472250259E-2</v>
      </c>
      <c r="L58" s="1381">
        <f t="shared" si="10"/>
        <v>4.5285552472250259E-2</v>
      </c>
      <c r="M58" s="1363"/>
    </row>
    <row r="59" spans="1:13" s="1417" customFormat="1" ht="45" customHeight="1" thickBot="1">
      <c r="A59" s="1800"/>
      <c r="B59" s="1814"/>
      <c r="C59" s="1815"/>
      <c r="D59" s="1609" t="s">
        <v>797</v>
      </c>
      <c r="E59" s="1413">
        <v>1297290000</v>
      </c>
      <c r="F59" s="1806"/>
      <c r="G59" s="1413">
        <v>1297290000</v>
      </c>
      <c r="H59" s="1806"/>
      <c r="I59" s="1623">
        <v>639564269.79000008</v>
      </c>
      <c r="J59" s="1806"/>
      <c r="K59" s="1419">
        <f t="shared" si="9"/>
        <v>0.49300023108942492</v>
      </c>
      <c r="L59" s="1420">
        <f t="shared" si="10"/>
        <v>0.49300023108942492</v>
      </c>
      <c r="M59" s="1363"/>
    </row>
    <row r="60" spans="1:13" s="1417" customFormat="1" ht="45" customHeight="1">
      <c r="A60" s="1798">
        <v>28</v>
      </c>
      <c r="B60" s="1801">
        <v>730</v>
      </c>
      <c r="C60" s="1803" t="s">
        <v>711</v>
      </c>
      <c r="D60" s="1602" t="s">
        <v>794</v>
      </c>
      <c r="E60" s="1405">
        <v>3264428000</v>
      </c>
      <c r="F60" s="1796">
        <f>SUM(E60:E65)</f>
        <v>4034275000</v>
      </c>
      <c r="G60" s="1405">
        <v>3264428000</v>
      </c>
      <c r="H60" s="1796">
        <f>SUM(G60:G65)</f>
        <v>4034275000</v>
      </c>
      <c r="I60" s="1598">
        <v>1736628381.9200001</v>
      </c>
      <c r="J60" s="1796">
        <f>SUM(I60:I65)</f>
        <v>2307614260.1500001</v>
      </c>
      <c r="K60" s="1380">
        <f t="shared" si="9"/>
        <v>0.53198550616524554</v>
      </c>
      <c r="L60" s="1381">
        <f t="shared" si="10"/>
        <v>0.53198550616524554</v>
      </c>
      <c r="M60" s="1363"/>
    </row>
    <row r="61" spans="1:13" s="1417" customFormat="1" ht="45" customHeight="1">
      <c r="A61" s="1799"/>
      <c r="B61" s="1802"/>
      <c r="C61" s="1804"/>
      <c r="D61" s="1603" t="s">
        <v>797</v>
      </c>
      <c r="E61" s="1411">
        <v>169000</v>
      </c>
      <c r="F61" s="1805"/>
      <c r="G61" s="1411">
        <v>169000</v>
      </c>
      <c r="H61" s="1805"/>
      <c r="I61" s="1423">
        <v>0</v>
      </c>
      <c r="J61" s="1805"/>
      <c r="K61" s="1422">
        <v>0</v>
      </c>
      <c r="L61" s="1424">
        <v>0</v>
      </c>
      <c r="M61" s="1363"/>
    </row>
    <row r="62" spans="1:13" s="1417" customFormat="1" ht="45" customHeight="1">
      <c r="A62" s="1799"/>
      <c r="B62" s="1802"/>
      <c r="C62" s="1804"/>
      <c r="D62" s="1603" t="s">
        <v>796</v>
      </c>
      <c r="E62" s="1411">
        <v>765204000</v>
      </c>
      <c r="F62" s="1805"/>
      <c r="G62" s="1411">
        <v>765204000</v>
      </c>
      <c r="H62" s="1805"/>
      <c r="I62" s="1604">
        <v>569193169.11000013</v>
      </c>
      <c r="J62" s="1805"/>
      <c r="K62" s="1412">
        <f>I62/E62</f>
        <v>0.74384499964715312</v>
      </c>
      <c r="L62" s="1390">
        <f>I62/G62</f>
        <v>0.74384499964715312</v>
      </c>
      <c r="M62" s="1363"/>
    </row>
    <row r="63" spans="1:13" s="1417" customFormat="1" ht="45" customHeight="1">
      <c r="A63" s="1799"/>
      <c r="B63" s="1802">
        <v>750</v>
      </c>
      <c r="C63" s="1804" t="s">
        <v>83</v>
      </c>
      <c r="D63" s="1603" t="s">
        <v>794</v>
      </c>
      <c r="E63" s="1411">
        <v>1713000</v>
      </c>
      <c r="F63" s="1805"/>
      <c r="G63" s="1411">
        <v>1713000</v>
      </c>
      <c r="H63" s="1805"/>
      <c r="I63" s="1604">
        <v>724810.64</v>
      </c>
      <c r="J63" s="1805"/>
      <c r="K63" s="1412">
        <f>I63/E63</f>
        <v>0.4231235493286632</v>
      </c>
      <c r="L63" s="1390">
        <f>I63/G63</f>
        <v>0.4231235493286632</v>
      </c>
      <c r="M63" s="1363"/>
    </row>
    <row r="64" spans="1:13" s="1417" customFormat="1" ht="45" customHeight="1">
      <c r="A64" s="1799"/>
      <c r="B64" s="1802"/>
      <c r="C64" s="1804"/>
      <c r="D64" s="1603" t="s">
        <v>797</v>
      </c>
      <c r="E64" s="1411">
        <v>710000</v>
      </c>
      <c r="F64" s="1805"/>
      <c r="G64" s="1411">
        <v>710000</v>
      </c>
      <c r="H64" s="1805"/>
      <c r="I64" s="1604">
        <v>102594.04</v>
      </c>
      <c r="J64" s="1805"/>
      <c r="K64" s="1412">
        <f>I64/E64</f>
        <v>0.14449864788732394</v>
      </c>
      <c r="L64" s="1390">
        <f>I64/G64</f>
        <v>0.14449864788732394</v>
      </c>
      <c r="M64" s="1363"/>
    </row>
    <row r="65" spans="1:13" s="1417" customFormat="1" ht="45" customHeight="1" thickBot="1">
      <c r="A65" s="1800"/>
      <c r="B65" s="1814"/>
      <c r="C65" s="1815"/>
      <c r="D65" s="1609" t="s">
        <v>796</v>
      </c>
      <c r="E65" s="1413">
        <v>2051000</v>
      </c>
      <c r="F65" s="1806"/>
      <c r="G65" s="1413">
        <v>2051000</v>
      </c>
      <c r="H65" s="1806"/>
      <c r="I65" s="1605">
        <v>965304.44000000018</v>
      </c>
      <c r="J65" s="1806"/>
      <c r="K65" s="1419">
        <f>I65/E65</f>
        <v>0.4706506289614823</v>
      </c>
      <c r="L65" s="1420">
        <f>I65/G65</f>
        <v>0.4706506289614823</v>
      </c>
      <c r="M65" s="1363"/>
    </row>
    <row r="66" spans="1:13" s="1417" customFormat="1" ht="45" customHeight="1">
      <c r="A66" s="1798">
        <v>29</v>
      </c>
      <c r="B66" s="1801">
        <v>752</v>
      </c>
      <c r="C66" s="1803" t="s">
        <v>113</v>
      </c>
      <c r="D66" s="1602" t="s">
        <v>793</v>
      </c>
      <c r="E66" s="1405">
        <v>300000</v>
      </c>
      <c r="F66" s="1796">
        <f>SUM(E66:E68)</f>
        <v>19041000</v>
      </c>
      <c r="G66" s="1405">
        <v>300000</v>
      </c>
      <c r="H66" s="1796">
        <f>SUM(G66:G68)</f>
        <v>19041000</v>
      </c>
      <c r="I66" s="1598">
        <v>99029.26</v>
      </c>
      <c r="J66" s="1796">
        <f>SUM(I66:I68)</f>
        <v>440356.75</v>
      </c>
      <c r="K66" s="1380">
        <f>I66/E66</f>
        <v>0.3300975333333333</v>
      </c>
      <c r="L66" s="1381">
        <f>I66/G66</f>
        <v>0.3300975333333333</v>
      </c>
      <c r="M66" s="1363"/>
    </row>
    <row r="67" spans="1:13" s="1417" customFormat="1" ht="45" customHeight="1">
      <c r="A67" s="1799"/>
      <c r="B67" s="1802"/>
      <c r="C67" s="1804"/>
      <c r="D67" s="1603" t="s">
        <v>797</v>
      </c>
      <c r="E67" s="1411">
        <v>3129000</v>
      </c>
      <c r="F67" s="1805"/>
      <c r="G67" s="1411">
        <v>3129000</v>
      </c>
      <c r="H67" s="1805"/>
      <c r="I67" s="1423">
        <v>0</v>
      </c>
      <c r="J67" s="1805"/>
      <c r="K67" s="1422">
        <v>0</v>
      </c>
      <c r="L67" s="1424">
        <v>0</v>
      </c>
      <c r="M67" s="1363"/>
    </row>
    <row r="68" spans="1:13" s="1417" customFormat="1" ht="45" customHeight="1" thickBot="1">
      <c r="A68" s="1800"/>
      <c r="B68" s="1608">
        <v>851</v>
      </c>
      <c r="C68" s="1609" t="s">
        <v>404</v>
      </c>
      <c r="D68" s="1609" t="s">
        <v>797</v>
      </c>
      <c r="E68" s="1413">
        <v>15612000</v>
      </c>
      <c r="F68" s="1806"/>
      <c r="G68" s="1413">
        <v>15612000</v>
      </c>
      <c r="H68" s="1806"/>
      <c r="I68" s="1605">
        <v>341327.49</v>
      </c>
      <c r="J68" s="1806"/>
      <c r="K68" s="1419">
        <f t="shared" ref="K68:K97" si="11">I68/E68</f>
        <v>2.1863149500384319E-2</v>
      </c>
      <c r="L68" s="1420">
        <f t="shared" ref="L68:L97" si="12">I68/G68</f>
        <v>2.1863149500384319E-2</v>
      </c>
      <c r="M68" s="1363"/>
    </row>
    <row r="69" spans="1:13" s="1417" customFormat="1" ht="45" customHeight="1">
      <c r="A69" s="1798">
        <v>30</v>
      </c>
      <c r="B69" s="1600">
        <v>750</v>
      </c>
      <c r="C69" s="1440" t="s">
        <v>83</v>
      </c>
      <c r="D69" s="1602" t="s">
        <v>796</v>
      </c>
      <c r="E69" s="1405">
        <v>457000</v>
      </c>
      <c r="F69" s="1796">
        <f>SUM(E69:E71)</f>
        <v>227584000</v>
      </c>
      <c r="G69" s="1405">
        <v>457000</v>
      </c>
      <c r="H69" s="1796">
        <f>SUM(G69:G71)</f>
        <v>232369736</v>
      </c>
      <c r="I69" s="1598">
        <v>189309.63000000003</v>
      </c>
      <c r="J69" s="1796">
        <f>SUM(I69:I71)</f>
        <v>95742097.239999995</v>
      </c>
      <c r="K69" s="1380">
        <f t="shared" si="11"/>
        <v>0.41424426695842459</v>
      </c>
      <c r="L69" s="1381">
        <f t="shared" si="12"/>
        <v>0.41424426695842459</v>
      </c>
      <c r="M69" s="1363"/>
    </row>
    <row r="70" spans="1:13" s="1417" customFormat="1" ht="45" customHeight="1">
      <c r="A70" s="1799"/>
      <c r="B70" s="1802">
        <v>801</v>
      </c>
      <c r="C70" s="1804" t="s">
        <v>115</v>
      </c>
      <c r="D70" s="1603" t="s">
        <v>797</v>
      </c>
      <c r="E70" s="1411">
        <v>1834000</v>
      </c>
      <c r="F70" s="1805"/>
      <c r="G70" s="1411">
        <v>4077322</v>
      </c>
      <c r="H70" s="1805"/>
      <c r="I70" s="1604">
        <v>794438.00000000012</v>
      </c>
      <c r="J70" s="1805"/>
      <c r="K70" s="1412">
        <f t="shared" si="11"/>
        <v>0.43317230098146137</v>
      </c>
      <c r="L70" s="1390">
        <f t="shared" si="12"/>
        <v>0.19484308573127168</v>
      </c>
      <c r="M70" s="1363"/>
    </row>
    <row r="71" spans="1:13" s="1417" customFormat="1" ht="45" customHeight="1" thickBot="1">
      <c r="A71" s="1807"/>
      <c r="B71" s="1808"/>
      <c r="C71" s="1809"/>
      <c r="D71" s="1607" t="s">
        <v>796</v>
      </c>
      <c r="E71" s="1406">
        <v>225293000</v>
      </c>
      <c r="F71" s="1797"/>
      <c r="G71" s="1406">
        <v>227835414</v>
      </c>
      <c r="H71" s="1797"/>
      <c r="I71" s="1599">
        <v>94758349.609999999</v>
      </c>
      <c r="J71" s="1797"/>
      <c r="K71" s="1407">
        <f t="shared" si="11"/>
        <v>0.42060050516438591</v>
      </c>
      <c r="L71" s="1408">
        <f t="shared" si="12"/>
        <v>0.41590702668374463</v>
      </c>
      <c r="M71" s="1363"/>
    </row>
    <row r="72" spans="1:13" s="1417" customFormat="1" ht="45" customHeight="1">
      <c r="A72" s="1822">
        <v>31</v>
      </c>
      <c r="B72" s="1640">
        <v>750</v>
      </c>
      <c r="C72" s="1602" t="s">
        <v>83</v>
      </c>
      <c r="D72" s="1602" t="s">
        <v>796</v>
      </c>
      <c r="E72" s="1386">
        <v>2457000</v>
      </c>
      <c r="F72" s="1796">
        <f>SUM(E72:E90)</f>
        <v>1169498000</v>
      </c>
      <c r="G72" s="1386">
        <v>2457000</v>
      </c>
      <c r="H72" s="1796">
        <f>SUM(G72:G90)</f>
        <v>1169062000</v>
      </c>
      <c r="I72" s="1598">
        <v>193234.08000000002</v>
      </c>
      <c r="J72" s="1796">
        <f>SUM(I72:I90)</f>
        <v>839397489.61000001</v>
      </c>
      <c r="K72" s="1380">
        <f t="shared" si="11"/>
        <v>7.864634920634922E-2</v>
      </c>
      <c r="L72" s="1381">
        <f t="shared" si="12"/>
        <v>7.864634920634922E-2</v>
      </c>
      <c r="M72" s="1363"/>
    </row>
    <row r="73" spans="1:13" s="1417" customFormat="1" ht="45" customHeight="1">
      <c r="A73" s="1818"/>
      <c r="B73" s="1817">
        <v>853</v>
      </c>
      <c r="C73" s="1804" t="s">
        <v>582</v>
      </c>
      <c r="D73" s="1603" t="s">
        <v>793</v>
      </c>
      <c r="E73" s="1441">
        <v>3094000</v>
      </c>
      <c r="F73" s="1805"/>
      <c r="G73" s="1441">
        <v>1411000</v>
      </c>
      <c r="H73" s="1805"/>
      <c r="I73" s="1604">
        <v>436939.68</v>
      </c>
      <c r="J73" s="1805"/>
      <c r="K73" s="1412">
        <f t="shared" si="11"/>
        <v>0.14122161603102779</v>
      </c>
      <c r="L73" s="1390">
        <f t="shared" si="12"/>
        <v>0.30966667611622961</v>
      </c>
      <c r="M73" s="1363"/>
    </row>
    <row r="74" spans="1:13" s="1417" customFormat="1" ht="45" customHeight="1">
      <c r="A74" s="1818"/>
      <c r="B74" s="1817"/>
      <c r="C74" s="1804"/>
      <c r="D74" s="1603" t="s">
        <v>796</v>
      </c>
      <c r="E74" s="1441">
        <v>780751000</v>
      </c>
      <c r="F74" s="1805"/>
      <c r="G74" s="1441">
        <v>781998000</v>
      </c>
      <c r="H74" s="1805"/>
      <c r="I74" s="1604">
        <v>461276977.77000004</v>
      </c>
      <c r="J74" s="1805"/>
      <c r="K74" s="1412">
        <f t="shared" si="11"/>
        <v>0.59081189491912278</v>
      </c>
      <c r="L74" s="1390">
        <f t="shared" si="12"/>
        <v>0.58986976663623181</v>
      </c>
      <c r="M74" s="1363"/>
    </row>
    <row r="75" spans="1:13" s="1417" customFormat="1" ht="45" customHeight="1">
      <c r="A75" s="1818"/>
      <c r="B75" s="1817"/>
      <c r="C75" s="1804"/>
      <c r="D75" s="1603" t="s">
        <v>798</v>
      </c>
      <c r="E75" s="1441">
        <v>29088000</v>
      </c>
      <c r="F75" s="1805"/>
      <c r="G75" s="1441">
        <v>29088000</v>
      </c>
      <c r="H75" s="1805"/>
      <c r="I75" s="1604">
        <v>29088000</v>
      </c>
      <c r="J75" s="1805"/>
      <c r="K75" s="1414">
        <f t="shared" si="11"/>
        <v>1</v>
      </c>
      <c r="L75" s="1415">
        <f t="shared" si="12"/>
        <v>1</v>
      </c>
      <c r="M75" s="1363"/>
    </row>
    <row r="76" spans="1:13" s="1417" customFormat="1" ht="45" customHeight="1">
      <c r="A76" s="1818"/>
      <c r="B76" s="1817"/>
      <c r="C76" s="1804"/>
      <c r="D76" s="1603" t="s">
        <v>799</v>
      </c>
      <c r="E76" s="1441">
        <v>26013000</v>
      </c>
      <c r="F76" s="1805"/>
      <c r="G76" s="1441">
        <v>26013000</v>
      </c>
      <c r="H76" s="1805"/>
      <c r="I76" s="1604">
        <v>26013000</v>
      </c>
      <c r="J76" s="1805"/>
      <c r="K76" s="1414">
        <f t="shared" si="11"/>
        <v>1</v>
      </c>
      <c r="L76" s="1415">
        <f t="shared" si="12"/>
        <v>1</v>
      </c>
      <c r="M76" s="1363"/>
    </row>
    <row r="77" spans="1:13" s="1417" customFormat="1" ht="45" customHeight="1">
      <c r="A77" s="1818"/>
      <c r="B77" s="1817"/>
      <c r="C77" s="1804"/>
      <c r="D77" s="1603" t="s">
        <v>800</v>
      </c>
      <c r="E77" s="1441">
        <v>31034000</v>
      </c>
      <c r="F77" s="1805"/>
      <c r="G77" s="1441">
        <v>31034000</v>
      </c>
      <c r="H77" s="1805"/>
      <c r="I77" s="1604">
        <v>31034000</v>
      </c>
      <c r="J77" s="1805"/>
      <c r="K77" s="1414">
        <f t="shared" si="11"/>
        <v>1</v>
      </c>
      <c r="L77" s="1415">
        <f t="shared" si="12"/>
        <v>1</v>
      </c>
      <c r="M77" s="1363"/>
    </row>
    <row r="78" spans="1:13" s="1417" customFormat="1" ht="45" customHeight="1">
      <c r="A78" s="1818"/>
      <c r="B78" s="1817"/>
      <c r="C78" s="1804"/>
      <c r="D78" s="1603" t="s">
        <v>847</v>
      </c>
      <c r="E78" s="1441">
        <v>8438000</v>
      </c>
      <c r="F78" s="1805"/>
      <c r="G78" s="1441">
        <v>8438000</v>
      </c>
      <c r="H78" s="1805"/>
      <c r="I78" s="1604">
        <v>8438000</v>
      </c>
      <c r="J78" s="1805"/>
      <c r="K78" s="1414">
        <f t="shared" si="11"/>
        <v>1</v>
      </c>
      <c r="L78" s="1415">
        <f t="shared" si="12"/>
        <v>1</v>
      </c>
      <c r="M78" s="1363"/>
    </row>
    <row r="79" spans="1:13" s="1417" customFormat="1" ht="45" customHeight="1">
      <c r="A79" s="1818"/>
      <c r="B79" s="1817"/>
      <c r="C79" s="1804"/>
      <c r="D79" s="1603" t="s">
        <v>802</v>
      </c>
      <c r="E79" s="1441">
        <v>24751000</v>
      </c>
      <c r="F79" s="1805"/>
      <c r="G79" s="1441">
        <v>24751000</v>
      </c>
      <c r="H79" s="1805"/>
      <c r="I79" s="1604">
        <v>24751000</v>
      </c>
      <c r="J79" s="1805"/>
      <c r="K79" s="1414">
        <f t="shared" si="11"/>
        <v>1</v>
      </c>
      <c r="L79" s="1415">
        <f t="shared" si="12"/>
        <v>1</v>
      </c>
      <c r="M79" s="1363"/>
    </row>
    <row r="80" spans="1:13" s="1417" customFormat="1" ht="45" customHeight="1">
      <c r="A80" s="1818"/>
      <c r="B80" s="1817"/>
      <c r="C80" s="1804"/>
      <c r="D80" s="1603" t="s">
        <v>803</v>
      </c>
      <c r="E80" s="1441">
        <v>27511000</v>
      </c>
      <c r="F80" s="1805"/>
      <c r="G80" s="1441">
        <v>27511000</v>
      </c>
      <c r="H80" s="1805"/>
      <c r="I80" s="1604">
        <v>27511000</v>
      </c>
      <c r="J80" s="1805"/>
      <c r="K80" s="1414">
        <f t="shared" si="11"/>
        <v>1</v>
      </c>
      <c r="L80" s="1415">
        <f t="shared" si="12"/>
        <v>1</v>
      </c>
      <c r="M80" s="1363"/>
    </row>
    <row r="81" spans="1:13" s="1417" customFormat="1" ht="45" customHeight="1">
      <c r="A81" s="1818"/>
      <c r="B81" s="1817"/>
      <c r="C81" s="1804"/>
      <c r="D81" s="1603" t="s">
        <v>804</v>
      </c>
      <c r="E81" s="1441">
        <v>42760000</v>
      </c>
      <c r="F81" s="1805"/>
      <c r="G81" s="1441">
        <v>37055000</v>
      </c>
      <c r="H81" s="1805"/>
      <c r="I81" s="1604">
        <v>37054338.079999998</v>
      </c>
      <c r="J81" s="1805"/>
      <c r="K81" s="1414">
        <f t="shared" si="11"/>
        <v>0.86656543685687559</v>
      </c>
      <c r="L81" s="1415">
        <f t="shared" si="12"/>
        <v>0.99998213682364046</v>
      </c>
      <c r="M81" s="1363"/>
    </row>
    <row r="82" spans="1:13" s="1417" customFormat="1" ht="45" customHeight="1">
      <c r="A82" s="1818"/>
      <c r="B82" s="1817"/>
      <c r="C82" s="1804"/>
      <c r="D82" s="1603" t="s">
        <v>805</v>
      </c>
      <c r="E82" s="1441">
        <v>14189000</v>
      </c>
      <c r="F82" s="1805"/>
      <c r="G82" s="1441">
        <v>14189000</v>
      </c>
      <c r="H82" s="1805"/>
      <c r="I82" s="1604">
        <v>14189000</v>
      </c>
      <c r="J82" s="1805"/>
      <c r="K82" s="1414">
        <f t="shared" si="11"/>
        <v>1</v>
      </c>
      <c r="L82" s="1415">
        <f t="shared" si="12"/>
        <v>1</v>
      </c>
      <c r="M82" s="1363"/>
    </row>
    <row r="83" spans="1:13" s="1417" customFormat="1" ht="45" customHeight="1">
      <c r="A83" s="1818"/>
      <c r="B83" s="1817"/>
      <c r="C83" s="1804"/>
      <c r="D83" s="1603" t="s">
        <v>806</v>
      </c>
      <c r="E83" s="1441">
        <v>19854000</v>
      </c>
      <c r="F83" s="1805"/>
      <c r="G83" s="1441">
        <v>19854000</v>
      </c>
      <c r="H83" s="1805"/>
      <c r="I83" s="1604">
        <v>19854000</v>
      </c>
      <c r="J83" s="1805"/>
      <c r="K83" s="1414">
        <f t="shared" si="11"/>
        <v>1</v>
      </c>
      <c r="L83" s="1415">
        <f t="shared" si="12"/>
        <v>1</v>
      </c>
      <c r="M83" s="1363"/>
    </row>
    <row r="84" spans="1:13" s="1417" customFormat="1" ht="45" customHeight="1">
      <c r="A84" s="1818"/>
      <c r="B84" s="1817"/>
      <c r="C84" s="1804"/>
      <c r="D84" s="1603" t="s">
        <v>807</v>
      </c>
      <c r="E84" s="1441">
        <v>11153000</v>
      </c>
      <c r="F84" s="1805"/>
      <c r="G84" s="1441">
        <v>11153000</v>
      </c>
      <c r="H84" s="1805"/>
      <c r="I84" s="1604">
        <v>11153000</v>
      </c>
      <c r="J84" s="1805"/>
      <c r="K84" s="1414">
        <f t="shared" si="11"/>
        <v>1</v>
      </c>
      <c r="L84" s="1415">
        <f t="shared" si="12"/>
        <v>1</v>
      </c>
      <c r="M84" s="1363"/>
    </row>
    <row r="85" spans="1:13" s="1417" customFormat="1" ht="45" customHeight="1">
      <c r="A85" s="1818"/>
      <c r="B85" s="1817"/>
      <c r="C85" s="1804"/>
      <c r="D85" s="1603" t="s">
        <v>808</v>
      </c>
      <c r="E85" s="1441">
        <v>12553000</v>
      </c>
      <c r="F85" s="1805"/>
      <c r="G85" s="1441">
        <v>12553000</v>
      </c>
      <c r="H85" s="1805"/>
      <c r="I85" s="1604">
        <v>12553000</v>
      </c>
      <c r="J85" s="1805"/>
      <c r="K85" s="1414">
        <f t="shared" si="11"/>
        <v>1</v>
      </c>
      <c r="L85" s="1415">
        <f t="shared" si="12"/>
        <v>1</v>
      </c>
      <c r="M85" s="1363"/>
    </row>
    <row r="86" spans="1:13" s="1417" customFormat="1" ht="45" customHeight="1">
      <c r="A86" s="1818"/>
      <c r="B86" s="1817"/>
      <c r="C86" s="1804"/>
      <c r="D86" s="1603" t="s">
        <v>809</v>
      </c>
      <c r="E86" s="1441">
        <v>39664000</v>
      </c>
      <c r="F86" s="1805"/>
      <c r="G86" s="1441">
        <v>45369000</v>
      </c>
      <c r="H86" s="1805"/>
      <c r="I86" s="1604">
        <v>39664000</v>
      </c>
      <c r="J86" s="1805"/>
      <c r="K86" s="1414">
        <f t="shared" si="11"/>
        <v>1</v>
      </c>
      <c r="L86" s="1415">
        <f t="shared" si="12"/>
        <v>0.87425334479490402</v>
      </c>
      <c r="M86" s="1363"/>
    </row>
    <row r="87" spans="1:13" s="1417" customFormat="1" ht="45" customHeight="1">
      <c r="A87" s="1818"/>
      <c r="B87" s="1817"/>
      <c r="C87" s="1804"/>
      <c r="D87" s="1603" t="s">
        <v>810</v>
      </c>
      <c r="E87" s="1441">
        <v>17365000</v>
      </c>
      <c r="F87" s="1805"/>
      <c r="G87" s="1441">
        <v>17365000</v>
      </c>
      <c r="H87" s="1805"/>
      <c r="I87" s="1604">
        <v>17365000</v>
      </c>
      <c r="J87" s="1805"/>
      <c r="K87" s="1414">
        <f t="shared" si="11"/>
        <v>1</v>
      </c>
      <c r="L87" s="1415">
        <f t="shared" si="12"/>
        <v>1</v>
      </c>
      <c r="M87" s="1363"/>
    </row>
    <row r="88" spans="1:13" s="1417" customFormat="1" ht="45" customHeight="1">
      <c r="A88" s="1818"/>
      <c r="B88" s="1817"/>
      <c r="C88" s="1804"/>
      <c r="D88" s="1603" t="s">
        <v>811</v>
      </c>
      <c r="E88" s="1441">
        <v>35079000</v>
      </c>
      <c r="F88" s="1805"/>
      <c r="G88" s="1441">
        <v>35079000</v>
      </c>
      <c r="H88" s="1805"/>
      <c r="I88" s="1604">
        <v>35079000</v>
      </c>
      <c r="J88" s="1805"/>
      <c r="K88" s="1414">
        <f t="shared" si="11"/>
        <v>1</v>
      </c>
      <c r="L88" s="1415">
        <f t="shared" si="12"/>
        <v>1</v>
      </c>
      <c r="M88" s="1363"/>
    </row>
    <row r="89" spans="1:13" s="1417" customFormat="1" ht="45" customHeight="1">
      <c r="A89" s="1818"/>
      <c r="B89" s="1817"/>
      <c r="C89" s="1804"/>
      <c r="D89" s="1603" t="s">
        <v>812</v>
      </c>
      <c r="E89" s="1441">
        <v>22605000</v>
      </c>
      <c r="F89" s="1805"/>
      <c r="G89" s="1441">
        <v>22605000</v>
      </c>
      <c r="H89" s="1805"/>
      <c r="I89" s="1604">
        <v>22605000</v>
      </c>
      <c r="J89" s="1805"/>
      <c r="K89" s="1414">
        <f t="shared" si="11"/>
        <v>1</v>
      </c>
      <c r="L89" s="1415">
        <f t="shared" si="12"/>
        <v>1</v>
      </c>
      <c r="M89" s="1363"/>
    </row>
    <row r="90" spans="1:13" s="1417" customFormat="1" ht="45" customHeight="1" thickBot="1">
      <c r="A90" s="1819"/>
      <c r="B90" s="1823"/>
      <c r="C90" s="1809"/>
      <c r="D90" s="1607" t="s">
        <v>813</v>
      </c>
      <c r="E90" s="1387">
        <v>21139000</v>
      </c>
      <c r="F90" s="1797"/>
      <c r="G90" s="1387">
        <v>21139000</v>
      </c>
      <c r="H90" s="1797"/>
      <c r="I90" s="1599">
        <v>21139000</v>
      </c>
      <c r="J90" s="1797"/>
      <c r="K90" s="1636">
        <f t="shared" si="11"/>
        <v>1</v>
      </c>
      <c r="L90" s="1637">
        <f t="shared" si="12"/>
        <v>1</v>
      </c>
      <c r="M90" s="1363"/>
    </row>
    <row r="91" spans="1:13" s="1417" customFormat="1" ht="45" customHeight="1">
      <c r="A91" s="1824">
        <v>32</v>
      </c>
      <c r="B91" s="1801">
        <v>801</v>
      </c>
      <c r="C91" s="1803" t="s">
        <v>115</v>
      </c>
      <c r="D91" s="1602" t="s">
        <v>793</v>
      </c>
      <c r="E91" s="1386">
        <v>10977000</v>
      </c>
      <c r="F91" s="1796">
        <f>SUM(E91:E104)</f>
        <v>30965000</v>
      </c>
      <c r="G91" s="1386">
        <v>12353975</v>
      </c>
      <c r="H91" s="1796">
        <f>SUM(G91:G104)</f>
        <v>30965000</v>
      </c>
      <c r="I91" s="1611">
        <v>5760347.6600000001</v>
      </c>
      <c r="J91" s="1796">
        <f>SUM(I91:I104)</f>
        <v>11448825.770000003</v>
      </c>
      <c r="K91" s="1380">
        <f t="shared" si="11"/>
        <v>0.52476520542953453</v>
      </c>
      <c r="L91" s="1381">
        <f t="shared" si="12"/>
        <v>0.46627483542746362</v>
      </c>
      <c r="M91" s="1363"/>
    </row>
    <row r="92" spans="1:13" s="1417" customFormat="1" ht="45" customHeight="1">
      <c r="A92" s="1825"/>
      <c r="B92" s="1802"/>
      <c r="C92" s="1804"/>
      <c r="D92" s="1603" t="s">
        <v>796</v>
      </c>
      <c r="E92" s="1441">
        <v>6386000</v>
      </c>
      <c r="F92" s="1805"/>
      <c r="G92" s="1441">
        <v>6694516</v>
      </c>
      <c r="H92" s="1805"/>
      <c r="I92" s="1604">
        <v>1940946.9</v>
      </c>
      <c r="J92" s="1805"/>
      <c r="K92" s="1412">
        <f t="shared" si="11"/>
        <v>0.30393781709990603</v>
      </c>
      <c r="L92" s="1390">
        <f t="shared" si="12"/>
        <v>0.28993087775128179</v>
      </c>
      <c r="M92" s="1363"/>
    </row>
    <row r="93" spans="1:13" s="1417" customFormat="1" ht="45" customHeight="1">
      <c r="A93" s="1825"/>
      <c r="B93" s="1802"/>
      <c r="C93" s="1804"/>
      <c r="D93" s="1603" t="s">
        <v>799</v>
      </c>
      <c r="E93" s="1441">
        <v>282000</v>
      </c>
      <c r="F93" s="1805"/>
      <c r="G93" s="1441">
        <v>1198272</v>
      </c>
      <c r="H93" s="1805"/>
      <c r="I93" s="1604">
        <v>164397.69</v>
      </c>
      <c r="J93" s="1805"/>
      <c r="K93" s="1412">
        <f t="shared" si="11"/>
        <v>0.58297053191489367</v>
      </c>
      <c r="L93" s="1390">
        <f t="shared" si="12"/>
        <v>0.13719563671687229</v>
      </c>
      <c r="M93" s="1363"/>
    </row>
    <row r="94" spans="1:13" s="1417" customFormat="1" ht="45" customHeight="1">
      <c r="A94" s="1825"/>
      <c r="B94" s="1802"/>
      <c r="C94" s="1804"/>
      <c r="D94" s="1603" t="s">
        <v>800</v>
      </c>
      <c r="E94" s="1441">
        <v>2259000</v>
      </c>
      <c r="F94" s="1805"/>
      <c r="G94" s="1441">
        <v>2486304</v>
      </c>
      <c r="H94" s="1805"/>
      <c r="I94" s="1604">
        <v>806706.06</v>
      </c>
      <c r="J94" s="1805"/>
      <c r="K94" s="1412">
        <f t="shared" si="11"/>
        <v>0.35710759628154054</v>
      </c>
      <c r="L94" s="1390">
        <f t="shared" si="12"/>
        <v>0.32445994536468592</v>
      </c>
      <c r="M94" s="1363"/>
    </row>
    <row r="95" spans="1:13" s="1417" customFormat="1" ht="45" customHeight="1">
      <c r="A95" s="1825"/>
      <c r="B95" s="1802"/>
      <c r="C95" s="1804"/>
      <c r="D95" s="1443" t="s">
        <v>847</v>
      </c>
      <c r="E95" s="1441">
        <v>304000</v>
      </c>
      <c r="F95" s="1805"/>
      <c r="G95" s="1441">
        <v>602688</v>
      </c>
      <c r="H95" s="1805"/>
      <c r="I95" s="1604">
        <v>197644.80000000002</v>
      </c>
      <c r="J95" s="1805"/>
      <c r="K95" s="1412">
        <f t="shared" si="11"/>
        <v>0.6501473684210527</v>
      </c>
      <c r="L95" s="1390">
        <f t="shared" si="12"/>
        <v>0.32793883402357443</v>
      </c>
      <c r="M95" s="1363"/>
    </row>
    <row r="96" spans="1:13" s="1417" customFormat="1" ht="45" customHeight="1">
      <c r="A96" s="1825"/>
      <c r="B96" s="1802"/>
      <c r="C96" s="1804"/>
      <c r="D96" s="1603" t="s">
        <v>802</v>
      </c>
      <c r="E96" s="1441">
        <v>3343000</v>
      </c>
      <c r="F96" s="1805"/>
      <c r="G96" s="1441">
        <v>1711902</v>
      </c>
      <c r="H96" s="1805"/>
      <c r="I96" s="1604">
        <v>380620.88</v>
      </c>
      <c r="J96" s="1805"/>
      <c r="K96" s="1412">
        <f t="shared" si="11"/>
        <v>0.11385608136404428</v>
      </c>
      <c r="L96" s="1390">
        <f t="shared" si="12"/>
        <v>0.22233800766632669</v>
      </c>
      <c r="M96" s="1363"/>
    </row>
    <row r="97" spans="1:13" s="1417" customFormat="1" ht="45" customHeight="1">
      <c r="A97" s="1825"/>
      <c r="B97" s="1802"/>
      <c r="C97" s="1804"/>
      <c r="D97" s="1603" t="s">
        <v>803</v>
      </c>
      <c r="E97" s="1441">
        <v>936000</v>
      </c>
      <c r="F97" s="1805"/>
      <c r="G97" s="1441">
        <v>460000</v>
      </c>
      <c r="H97" s="1805"/>
      <c r="I97" s="1604">
        <v>164496.31</v>
      </c>
      <c r="J97" s="1805"/>
      <c r="K97" s="1412">
        <f t="shared" si="11"/>
        <v>0.17574392094017094</v>
      </c>
      <c r="L97" s="1390">
        <f t="shared" si="12"/>
        <v>0.35760067391304345</v>
      </c>
      <c r="M97" s="1363"/>
    </row>
    <row r="98" spans="1:13" s="1417" customFormat="1" ht="45" customHeight="1">
      <c r="A98" s="1825"/>
      <c r="B98" s="1802"/>
      <c r="C98" s="1804"/>
      <c r="D98" s="1603" t="s">
        <v>804</v>
      </c>
      <c r="E98" s="1441">
        <v>943000</v>
      </c>
      <c r="F98" s="1805"/>
      <c r="G98" s="1441">
        <v>232686</v>
      </c>
      <c r="H98" s="1805"/>
      <c r="I98" s="1604">
        <v>7200</v>
      </c>
      <c r="J98" s="1805"/>
      <c r="K98" s="1412">
        <f>I98/E98</f>
        <v>7.6352067868504774E-3</v>
      </c>
      <c r="L98" s="1390">
        <f>I98/G98</f>
        <v>3.0942987545447512E-2</v>
      </c>
      <c r="M98" s="1363"/>
    </row>
    <row r="99" spans="1:13" s="1417" customFormat="1" ht="45" customHeight="1">
      <c r="A99" s="1825"/>
      <c r="B99" s="1802"/>
      <c r="C99" s="1804"/>
      <c r="D99" s="1603" t="s">
        <v>806</v>
      </c>
      <c r="E99" s="1441">
        <v>829000</v>
      </c>
      <c r="F99" s="1805"/>
      <c r="G99" s="1444">
        <v>0</v>
      </c>
      <c r="H99" s="1805"/>
      <c r="I99" s="1423">
        <v>0</v>
      </c>
      <c r="J99" s="1805"/>
      <c r="K99" s="1422">
        <v>0</v>
      </c>
      <c r="L99" s="1424">
        <v>0</v>
      </c>
      <c r="M99" s="1363"/>
    </row>
    <row r="100" spans="1:13" s="1417" customFormat="1" ht="45" customHeight="1">
      <c r="A100" s="1825"/>
      <c r="B100" s="1802"/>
      <c r="C100" s="1804"/>
      <c r="D100" s="1603" t="s">
        <v>807</v>
      </c>
      <c r="E100" s="1441">
        <v>1892000</v>
      </c>
      <c r="F100" s="1805"/>
      <c r="G100" s="1441">
        <v>1841314</v>
      </c>
      <c r="H100" s="1805"/>
      <c r="I100" s="1604">
        <v>254782.80000000002</v>
      </c>
      <c r="J100" s="1805"/>
      <c r="K100" s="1412">
        <f>I100/E100</f>
        <v>0.13466321353065541</v>
      </c>
      <c r="L100" s="1390">
        <f>I100/G100</f>
        <v>0.1383700987447008</v>
      </c>
      <c r="M100" s="1363"/>
    </row>
    <row r="101" spans="1:13" s="1417" customFormat="1" ht="45" customHeight="1">
      <c r="A101" s="1825"/>
      <c r="B101" s="1802"/>
      <c r="C101" s="1804"/>
      <c r="D101" s="1603" t="s">
        <v>809</v>
      </c>
      <c r="E101" s="1441">
        <v>1279000</v>
      </c>
      <c r="F101" s="1805"/>
      <c r="G101" s="1441">
        <v>1279000</v>
      </c>
      <c r="H101" s="1805"/>
      <c r="I101" s="1604">
        <v>212036.96000000002</v>
      </c>
      <c r="J101" s="1805"/>
      <c r="K101" s="1412">
        <f>I101/E101</f>
        <v>0.16578339327599689</v>
      </c>
      <c r="L101" s="1390">
        <f>I101/G101</f>
        <v>0.16578339327599689</v>
      </c>
      <c r="M101" s="1363"/>
    </row>
    <row r="102" spans="1:13" s="1417" customFormat="1" ht="45" customHeight="1">
      <c r="A102" s="1825"/>
      <c r="B102" s="1802"/>
      <c r="C102" s="1804"/>
      <c r="D102" s="1603" t="s">
        <v>811</v>
      </c>
      <c r="E102" s="1441">
        <v>599000</v>
      </c>
      <c r="F102" s="1805"/>
      <c r="G102" s="1441">
        <v>1284144</v>
      </c>
      <c r="H102" s="1805"/>
      <c r="I102" s="1604">
        <v>755924.02</v>
      </c>
      <c r="J102" s="1805"/>
      <c r="K102" s="1412">
        <f>I102/E102</f>
        <v>1.2619766611018364</v>
      </c>
      <c r="L102" s="1390">
        <f>I102/G102</f>
        <v>0.5886598543465531</v>
      </c>
      <c r="M102" s="1363"/>
    </row>
    <row r="103" spans="1:13" s="1417" customFormat="1" ht="45" customHeight="1">
      <c r="A103" s="1825"/>
      <c r="B103" s="1802"/>
      <c r="C103" s="1804"/>
      <c r="D103" s="1603" t="s">
        <v>812</v>
      </c>
      <c r="E103" s="1441">
        <v>16000</v>
      </c>
      <c r="F103" s="1805"/>
      <c r="G103" s="1441">
        <v>820199</v>
      </c>
      <c r="H103" s="1805"/>
      <c r="I103" s="1604">
        <v>803721.69000000006</v>
      </c>
      <c r="J103" s="1805"/>
      <c r="K103" s="1412">
        <f>I103/E103</f>
        <v>50.232605625000005</v>
      </c>
      <c r="L103" s="1390">
        <f>I103/G103</f>
        <v>0.97991059486783094</v>
      </c>
      <c r="M103" s="1363"/>
    </row>
    <row r="104" spans="1:13" s="1417" customFormat="1" ht="45" customHeight="1" thickBot="1">
      <c r="A104" s="1789"/>
      <c r="B104" s="1808"/>
      <c r="C104" s="1809"/>
      <c r="D104" s="1607" t="s">
        <v>813</v>
      </c>
      <c r="E104" s="1387">
        <v>920000</v>
      </c>
      <c r="F104" s="1797"/>
      <c r="G104" s="1425">
        <v>0</v>
      </c>
      <c r="H104" s="1797"/>
      <c r="I104" s="1425">
        <v>0</v>
      </c>
      <c r="J104" s="1797"/>
      <c r="K104" s="1426">
        <v>0</v>
      </c>
      <c r="L104" s="1427">
        <v>0</v>
      </c>
      <c r="M104" s="1363"/>
    </row>
    <row r="105" spans="1:13" s="1417" customFormat="1" ht="45" customHeight="1" thickBot="1">
      <c r="A105" s="1428">
        <v>33</v>
      </c>
      <c r="B105" s="1445" t="s">
        <v>350</v>
      </c>
      <c r="C105" s="1446" t="s">
        <v>351</v>
      </c>
      <c r="D105" s="1447" t="s">
        <v>823</v>
      </c>
      <c r="E105" s="1379">
        <v>8686699000</v>
      </c>
      <c r="F105" s="1448">
        <f>E105</f>
        <v>8686699000</v>
      </c>
      <c r="G105" s="1441">
        <v>8686699000</v>
      </c>
      <c r="H105" s="1448">
        <f>G105</f>
        <v>8686699000</v>
      </c>
      <c r="I105" s="1604">
        <v>7405805567.6300001</v>
      </c>
      <c r="J105" s="1448">
        <f>I105</f>
        <v>7405805567.6300001</v>
      </c>
      <c r="K105" s="1449">
        <f t="shared" ref="K105:K111" si="13">I105/E105</f>
        <v>0.85254543384431758</v>
      </c>
      <c r="L105" s="1450">
        <f t="shared" ref="L105:L111" si="14">I105/G105</f>
        <v>0.85254543384431758</v>
      </c>
      <c r="M105" s="1363"/>
    </row>
    <row r="106" spans="1:13" s="1417" customFormat="1" ht="45" customHeight="1">
      <c r="A106" s="1818">
        <v>34</v>
      </c>
      <c r="B106" s="1826">
        <v>150</v>
      </c>
      <c r="C106" s="1803" t="s">
        <v>359</v>
      </c>
      <c r="D106" s="1602" t="s">
        <v>821</v>
      </c>
      <c r="E106" s="1386">
        <v>110000</v>
      </c>
      <c r="F106" s="1796">
        <f>SUM(E106:E136)</f>
        <v>18771061000</v>
      </c>
      <c r="G106" s="1386">
        <v>110000</v>
      </c>
      <c r="H106" s="1796">
        <f>SUM(G106:G136)</f>
        <v>20176363200</v>
      </c>
      <c r="I106" s="1598">
        <v>15029.01</v>
      </c>
      <c r="J106" s="1796">
        <f>SUM(I106:I136)</f>
        <v>12110928404.350002</v>
      </c>
      <c r="K106" s="1380">
        <f t="shared" si="13"/>
        <v>0.13662736363636363</v>
      </c>
      <c r="L106" s="1381">
        <f t="shared" si="14"/>
        <v>0.13662736363636363</v>
      </c>
      <c r="M106" s="1363"/>
    </row>
    <row r="107" spans="1:13" s="1417" customFormat="1" ht="45" customHeight="1">
      <c r="A107" s="1818"/>
      <c r="B107" s="1817"/>
      <c r="C107" s="1804"/>
      <c r="D107" s="1443" t="s">
        <v>822</v>
      </c>
      <c r="E107" s="1441">
        <v>44475000</v>
      </c>
      <c r="F107" s="1805"/>
      <c r="G107" s="1441">
        <v>33475000</v>
      </c>
      <c r="H107" s="1805"/>
      <c r="I107" s="1604">
        <v>15548.83</v>
      </c>
      <c r="J107" s="1805"/>
      <c r="K107" s="1412">
        <f t="shared" si="13"/>
        <v>3.4960831928049468E-4</v>
      </c>
      <c r="L107" s="1390">
        <f t="shared" si="14"/>
        <v>4.644908140403286E-4</v>
      </c>
      <c r="M107" s="1363"/>
    </row>
    <row r="108" spans="1:13" s="1417" customFormat="1" ht="45" customHeight="1">
      <c r="A108" s="1818"/>
      <c r="B108" s="1817"/>
      <c r="C108" s="1804"/>
      <c r="D108" s="1603" t="s">
        <v>794</v>
      </c>
      <c r="E108" s="1441">
        <v>1730307000</v>
      </c>
      <c r="F108" s="1805"/>
      <c r="G108" s="1441">
        <v>2742685200</v>
      </c>
      <c r="H108" s="1805"/>
      <c r="I108" s="1604">
        <v>1278099040.7099998</v>
      </c>
      <c r="J108" s="1805"/>
      <c r="K108" s="1412">
        <f t="shared" si="13"/>
        <v>0.73865449351473456</v>
      </c>
      <c r="L108" s="1390">
        <f t="shared" si="14"/>
        <v>0.4660028211440379</v>
      </c>
      <c r="M108" s="1363"/>
    </row>
    <row r="109" spans="1:13" s="1417" customFormat="1" ht="45" customHeight="1">
      <c r="A109" s="1818"/>
      <c r="B109" s="1817"/>
      <c r="C109" s="1804"/>
      <c r="D109" s="1443" t="s">
        <v>795</v>
      </c>
      <c r="E109" s="1441">
        <v>581981000</v>
      </c>
      <c r="F109" s="1805"/>
      <c r="G109" s="1441">
        <v>576795441</v>
      </c>
      <c r="H109" s="1805"/>
      <c r="I109" s="1604">
        <v>338121328.89999998</v>
      </c>
      <c r="J109" s="1805"/>
      <c r="K109" s="1412">
        <f t="shared" si="13"/>
        <v>0.58098344945969027</v>
      </c>
      <c r="L109" s="1390">
        <f t="shared" si="14"/>
        <v>0.58620665987545484</v>
      </c>
      <c r="M109" s="1363"/>
    </row>
    <row r="110" spans="1:13" s="1417" customFormat="1" ht="45" customHeight="1">
      <c r="A110" s="1818"/>
      <c r="B110" s="1817"/>
      <c r="C110" s="1804"/>
      <c r="D110" s="1443" t="s">
        <v>848</v>
      </c>
      <c r="E110" s="1441"/>
      <c r="F110" s="1805"/>
      <c r="G110" s="1441">
        <v>5185559</v>
      </c>
      <c r="H110" s="1805"/>
      <c r="I110" s="1604">
        <v>5081428.22</v>
      </c>
      <c r="J110" s="1805"/>
      <c r="K110" s="1422">
        <v>0</v>
      </c>
      <c r="L110" s="1390">
        <f t="shared" si="14"/>
        <v>0.97991908297639652</v>
      </c>
      <c r="M110" s="1363"/>
    </row>
    <row r="111" spans="1:13" s="1417" customFormat="1" ht="45" customHeight="1">
      <c r="A111" s="1818"/>
      <c r="B111" s="1817"/>
      <c r="C111" s="1804"/>
      <c r="D111" s="1603" t="s">
        <v>796</v>
      </c>
      <c r="E111" s="1441">
        <v>145440000</v>
      </c>
      <c r="F111" s="1805"/>
      <c r="G111" s="1441">
        <v>145440000</v>
      </c>
      <c r="H111" s="1805"/>
      <c r="I111" s="1604">
        <v>63652034.43</v>
      </c>
      <c r="J111" s="1805"/>
      <c r="K111" s="1412">
        <f t="shared" si="13"/>
        <v>0.43765150185643564</v>
      </c>
      <c r="L111" s="1390">
        <f t="shared" si="14"/>
        <v>0.43765150185643564</v>
      </c>
      <c r="M111" s="1363"/>
    </row>
    <row r="112" spans="1:13" s="1417" customFormat="1" ht="45" customHeight="1">
      <c r="A112" s="1818"/>
      <c r="B112" s="1601">
        <v>500</v>
      </c>
      <c r="C112" s="1603" t="s">
        <v>364</v>
      </c>
      <c r="D112" s="1603" t="s">
        <v>794</v>
      </c>
      <c r="E112" s="1441">
        <v>32500000</v>
      </c>
      <c r="F112" s="1805"/>
      <c r="G112" s="1441">
        <v>32500000</v>
      </c>
      <c r="H112" s="1805"/>
      <c r="I112" s="1604">
        <v>10000000</v>
      </c>
      <c r="J112" s="1805"/>
      <c r="K112" s="1412">
        <f>I112/E112</f>
        <v>0.30769230769230771</v>
      </c>
      <c r="L112" s="1390">
        <f>I112/G112</f>
        <v>0.30769230769230771</v>
      </c>
      <c r="M112" s="1363"/>
    </row>
    <row r="113" spans="1:13" s="1417" customFormat="1" ht="45" customHeight="1">
      <c r="A113" s="1818"/>
      <c r="B113" s="1817">
        <v>750</v>
      </c>
      <c r="C113" s="1804" t="s">
        <v>83</v>
      </c>
      <c r="D113" s="1603" t="s">
        <v>821</v>
      </c>
      <c r="E113" s="1441">
        <v>53001000</v>
      </c>
      <c r="F113" s="1805"/>
      <c r="G113" s="1441">
        <v>53001000</v>
      </c>
      <c r="H113" s="1805"/>
      <c r="I113" s="1604">
        <v>15986084.229999999</v>
      </c>
      <c r="J113" s="1805"/>
      <c r="K113" s="1412">
        <f t="shared" ref="K113:K132" si="15">I113/E113</f>
        <v>0.30161853983887094</v>
      </c>
      <c r="L113" s="1390">
        <f t="shared" ref="L113:L132" si="16">I113/G113</f>
        <v>0.30161853983887094</v>
      </c>
      <c r="M113" s="1363"/>
    </row>
    <row r="114" spans="1:13" s="1417" customFormat="1" ht="45" customHeight="1">
      <c r="A114" s="1818"/>
      <c r="B114" s="1817"/>
      <c r="C114" s="1804"/>
      <c r="D114" s="1443" t="s">
        <v>822</v>
      </c>
      <c r="E114" s="1441">
        <v>118455000</v>
      </c>
      <c r="F114" s="1805"/>
      <c r="G114" s="1441">
        <v>129455000</v>
      </c>
      <c r="H114" s="1805"/>
      <c r="I114" s="1604">
        <v>60093068.330000006</v>
      </c>
      <c r="J114" s="1805"/>
      <c r="K114" s="1412">
        <f t="shared" si="15"/>
        <v>0.50730714895952056</v>
      </c>
      <c r="L114" s="1390">
        <f t="shared" si="16"/>
        <v>0.46420044285659112</v>
      </c>
      <c r="M114" s="1363"/>
    </row>
    <row r="115" spans="1:13" s="1417" customFormat="1" ht="45" customHeight="1">
      <c r="A115" s="1818"/>
      <c r="B115" s="1817"/>
      <c r="C115" s="1804"/>
      <c r="D115" s="1603" t="s">
        <v>793</v>
      </c>
      <c r="E115" s="1441">
        <v>8335000</v>
      </c>
      <c r="F115" s="1805"/>
      <c r="G115" s="1441">
        <v>8335000</v>
      </c>
      <c r="H115" s="1805"/>
      <c r="I115" s="1604">
        <v>6914736.04</v>
      </c>
      <c r="J115" s="1805"/>
      <c r="K115" s="1412">
        <f t="shared" si="15"/>
        <v>0.82960240431913612</v>
      </c>
      <c r="L115" s="1390">
        <f t="shared" si="16"/>
        <v>0.82960240431913612</v>
      </c>
      <c r="M115" s="1363"/>
    </row>
    <row r="116" spans="1:13" s="1417" customFormat="1" ht="45" customHeight="1">
      <c r="A116" s="1818"/>
      <c r="B116" s="1817"/>
      <c r="C116" s="1804"/>
      <c r="D116" s="1603" t="s">
        <v>796</v>
      </c>
      <c r="E116" s="1441">
        <v>119614000</v>
      </c>
      <c r="F116" s="1805"/>
      <c r="G116" s="1441">
        <v>118917202</v>
      </c>
      <c r="H116" s="1805"/>
      <c r="I116" s="1604">
        <v>42127825.299999997</v>
      </c>
      <c r="J116" s="1805"/>
      <c r="K116" s="1412">
        <f t="shared" si="15"/>
        <v>0.35219811476917418</v>
      </c>
      <c r="L116" s="1390">
        <f t="shared" si="16"/>
        <v>0.35426182748564833</v>
      </c>
      <c r="M116" s="1363"/>
    </row>
    <row r="117" spans="1:13" s="1417" customFormat="1" ht="45" customHeight="1">
      <c r="A117" s="1818"/>
      <c r="B117" s="1817">
        <v>758</v>
      </c>
      <c r="C117" s="1804" t="s">
        <v>401</v>
      </c>
      <c r="D117" s="1443" t="s">
        <v>798</v>
      </c>
      <c r="E117" s="1441">
        <v>1070318000</v>
      </c>
      <c r="F117" s="1805"/>
      <c r="G117" s="1441">
        <v>1070318000</v>
      </c>
      <c r="H117" s="1805"/>
      <c r="I117" s="1604">
        <v>663740595.50000012</v>
      </c>
      <c r="J117" s="1805"/>
      <c r="K117" s="1412">
        <f t="shared" si="15"/>
        <v>0.62013401204128127</v>
      </c>
      <c r="L117" s="1390">
        <f t="shared" si="16"/>
        <v>0.62013401204128127</v>
      </c>
      <c r="M117" s="1363"/>
    </row>
    <row r="118" spans="1:13" s="1417" customFormat="1" ht="45" customHeight="1">
      <c r="A118" s="1818"/>
      <c r="B118" s="1817"/>
      <c r="C118" s="1804"/>
      <c r="D118" s="1443" t="s">
        <v>799</v>
      </c>
      <c r="E118" s="1441">
        <v>919124000</v>
      </c>
      <c r="F118" s="1805"/>
      <c r="G118" s="1441">
        <v>919124000</v>
      </c>
      <c r="H118" s="1805"/>
      <c r="I118" s="1622">
        <v>657512641.21000004</v>
      </c>
      <c r="J118" s="1805"/>
      <c r="K118" s="1412">
        <f t="shared" si="15"/>
        <v>0.71536880900727218</v>
      </c>
      <c r="L118" s="1390">
        <f t="shared" si="16"/>
        <v>0.71536880900727218</v>
      </c>
      <c r="M118" s="1363"/>
    </row>
    <row r="119" spans="1:13" s="1417" customFormat="1" ht="45" customHeight="1">
      <c r="A119" s="1818"/>
      <c r="B119" s="1817"/>
      <c r="C119" s="1804"/>
      <c r="D119" s="1603" t="s">
        <v>800</v>
      </c>
      <c r="E119" s="1441">
        <v>1199069000</v>
      </c>
      <c r="F119" s="1805"/>
      <c r="G119" s="1441">
        <v>1199069000</v>
      </c>
      <c r="H119" s="1805"/>
      <c r="I119" s="1604">
        <v>800833543.8900001</v>
      </c>
      <c r="J119" s="1805"/>
      <c r="K119" s="1412">
        <f t="shared" si="15"/>
        <v>0.66787944971473712</v>
      </c>
      <c r="L119" s="1390">
        <f t="shared" si="16"/>
        <v>0.66787944971473712</v>
      </c>
      <c r="M119" s="1363"/>
    </row>
    <row r="120" spans="1:13" s="1417" customFormat="1" ht="45" customHeight="1">
      <c r="A120" s="1818"/>
      <c r="B120" s="1817"/>
      <c r="C120" s="1804"/>
      <c r="D120" s="1443" t="s">
        <v>847</v>
      </c>
      <c r="E120" s="1441">
        <v>338798000</v>
      </c>
      <c r="F120" s="1805"/>
      <c r="G120" s="1441">
        <v>419698000</v>
      </c>
      <c r="H120" s="1805"/>
      <c r="I120" s="1604">
        <v>364131319.43000001</v>
      </c>
      <c r="J120" s="1805"/>
      <c r="K120" s="1412">
        <f t="shared" si="15"/>
        <v>1.0747741115059712</v>
      </c>
      <c r="L120" s="1390">
        <f t="shared" si="16"/>
        <v>0.86760317997703107</v>
      </c>
      <c r="M120" s="1363"/>
    </row>
    <row r="121" spans="1:13" s="1417" customFormat="1" ht="45" customHeight="1">
      <c r="A121" s="1818"/>
      <c r="B121" s="1817"/>
      <c r="C121" s="1804"/>
      <c r="D121" s="1603" t="s">
        <v>802</v>
      </c>
      <c r="E121" s="1441">
        <v>1119767000</v>
      </c>
      <c r="F121" s="1805"/>
      <c r="G121" s="1441">
        <v>1119767000</v>
      </c>
      <c r="H121" s="1805"/>
      <c r="I121" s="1604">
        <v>738563841.66999996</v>
      </c>
      <c r="J121" s="1805"/>
      <c r="K121" s="1412">
        <f t="shared" si="15"/>
        <v>0.6595692154439271</v>
      </c>
      <c r="L121" s="1390">
        <f t="shared" si="16"/>
        <v>0.6595692154439271</v>
      </c>
      <c r="M121" s="1363"/>
    </row>
    <row r="122" spans="1:13" s="1417" customFormat="1" ht="45" customHeight="1">
      <c r="A122" s="1818"/>
      <c r="B122" s="1817"/>
      <c r="C122" s="1804"/>
      <c r="D122" s="1603" t="s">
        <v>803</v>
      </c>
      <c r="E122" s="1441">
        <v>1529395000</v>
      </c>
      <c r="F122" s="1805"/>
      <c r="G122" s="1441">
        <v>1529395000</v>
      </c>
      <c r="H122" s="1805"/>
      <c r="I122" s="1604">
        <v>945082743.39999998</v>
      </c>
      <c r="J122" s="1805"/>
      <c r="K122" s="1412">
        <f t="shared" si="15"/>
        <v>0.61794549047172243</v>
      </c>
      <c r="L122" s="1390">
        <f t="shared" si="16"/>
        <v>0.61794549047172243</v>
      </c>
      <c r="M122" s="1363"/>
    </row>
    <row r="123" spans="1:13" s="1417" customFormat="1" ht="45" customHeight="1">
      <c r="A123" s="1818"/>
      <c r="B123" s="1817"/>
      <c r="C123" s="1804"/>
      <c r="D123" s="1603" t="s">
        <v>804</v>
      </c>
      <c r="E123" s="1441">
        <v>1050003000</v>
      </c>
      <c r="F123" s="1805"/>
      <c r="G123" s="1441">
        <v>1050003000</v>
      </c>
      <c r="H123" s="1805"/>
      <c r="I123" s="1604">
        <v>629098887.46000004</v>
      </c>
      <c r="J123" s="1805"/>
      <c r="K123" s="1412">
        <f t="shared" si="15"/>
        <v>0.59914008575213595</v>
      </c>
      <c r="L123" s="1390">
        <f t="shared" si="16"/>
        <v>0.59914008575213595</v>
      </c>
      <c r="M123" s="1363"/>
    </row>
    <row r="124" spans="1:13" s="1417" customFormat="1" ht="45" customHeight="1">
      <c r="A124" s="1818"/>
      <c r="B124" s="1817"/>
      <c r="C124" s="1804"/>
      <c r="D124" s="1603" t="s">
        <v>805</v>
      </c>
      <c r="E124" s="1441">
        <v>364000000</v>
      </c>
      <c r="F124" s="1805"/>
      <c r="G124" s="1441">
        <v>364000000</v>
      </c>
      <c r="H124" s="1805"/>
      <c r="I124" s="1604">
        <v>268468006.06</v>
      </c>
      <c r="J124" s="1805"/>
      <c r="K124" s="1412">
        <f t="shared" si="15"/>
        <v>0.73754946719780223</v>
      </c>
      <c r="L124" s="1390">
        <f t="shared" si="16"/>
        <v>0.73754946719780223</v>
      </c>
      <c r="M124" s="1363"/>
    </row>
    <row r="125" spans="1:13" s="1417" customFormat="1" ht="45" customHeight="1">
      <c r="A125" s="1818"/>
      <c r="B125" s="1817"/>
      <c r="C125" s="1804"/>
      <c r="D125" s="1603" t="s">
        <v>806</v>
      </c>
      <c r="E125" s="1441">
        <v>1058537000</v>
      </c>
      <c r="F125" s="1805"/>
      <c r="G125" s="1441">
        <v>1058537000</v>
      </c>
      <c r="H125" s="1805"/>
      <c r="I125" s="1604">
        <v>545605488.01000011</v>
      </c>
      <c r="J125" s="1805"/>
      <c r="K125" s="1412">
        <f t="shared" si="15"/>
        <v>0.51543355405621161</v>
      </c>
      <c r="L125" s="1390">
        <f t="shared" si="16"/>
        <v>0.51543355405621161</v>
      </c>
      <c r="M125" s="1363"/>
    </row>
    <row r="126" spans="1:13" s="1417" customFormat="1" ht="45" customHeight="1">
      <c r="A126" s="1818"/>
      <c r="B126" s="1817"/>
      <c r="C126" s="1804"/>
      <c r="D126" s="1603" t="s">
        <v>807</v>
      </c>
      <c r="E126" s="1441">
        <v>653625000</v>
      </c>
      <c r="F126" s="1805"/>
      <c r="G126" s="1441">
        <v>653625000</v>
      </c>
      <c r="H126" s="1805"/>
      <c r="I126" s="1604">
        <v>388773198.17000002</v>
      </c>
      <c r="J126" s="1805"/>
      <c r="K126" s="1412">
        <f t="shared" si="15"/>
        <v>0.59479548390896919</v>
      </c>
      <c r="L126" s="1390">
        <f t="shared" si="16"/>
        <v>0.59479548390896919</v>
      </c>
      <c r="M126" s="1363"/>
    </row>
    <row r="127" spans="1:13" s="1417" customFormat="1" ht="45" customHeight="1">
      <c r="A127" s="1818"/>
      <c r="B127" s="1817"/>
      <c r="C127" s="1804"/>
      <c r="D127" s="1603" t="s">
        <v>808</v>
      </c>
      <c r="E127" s="1441">
        <v>914523000</v>
      </c>
      <c r="F127" s="1805"/>
      <c r="G127" s="1441">
        <v>914523000</v>
      </c>
      <c r="H127" s="1805"/>
      <c r="I127" s="1604">
        <v>478952781.28999996</v>
      </c>
      <c r="J127" s="1805"/>
      <c r="K127" s="1412">
        <f t="shared" si="15"/>
        <v>0.52371868317144565</v>
      </c>
      <c r="L127" s="1390">
        <f t="shared" si="16"/>
        <v>0.52371868317144565</v>
      </c>
      <c r="M127" s="1363"/>
    </row>
    <row r="128" spans="1:13" s="1417" customFormat="1" ht="45" customHeight="1">
      <c r="A128" s="1818"/>
      <c r="B128" s="1817"/>
      <c r="C128" s="1804"/>
      <c r="D128" s="1603" t="s">
        <v>809</v>
      </c>
      <c r="E128" s="1441">
        <v>1776048000</v>
      </c>
      <c r="F128" s="1805"/>
      <c r="G128" s="1441">
        <v>1776048000</v>
      </c>
      <c r="H128" s="1805"/>
      <c r="I128" s="1604">
        <v>1215890922.25</v>
      </c>
      <c r="J128" s="1805"/>
      <c r="K128" s="1412">
        <f t="shared" si="15"/>
        <v>0.68460476420119276</v>
      </c>
      <c r="L128" s="1390">
        <f t="shared" si="16"/>
        <v>0.68460476420119276</v>
      </c>
      <c r="M128" s="1363"/>
    </row>
    <row r="129" spans="1:13" s="1417" customFormat="1" ht="45" customHeight="1">
      <c r="A129" s="1818"/>
      <c r="B129" s="1817"/>
      <c r="C129" s="1804"/>
      <c r="D129" s="1603" t="s">
        <v>810</v>
      </c>
      <c r="E129" s="1441">
        <v>854482000</v>
      </c>
      <c r="F129" s="1805"/>
      <c r="G129" s="1441">
        <v>854482000</v>
      </c>
      <c r="H129" s="1805"/>
      <c r="I129" s="1604">
        <v>491198362.76999998</v>
      </c>
      <c r="J129" s="1805"/>
      <c r="K129" s="1412">
        <f t="shared" si="15"/>
        <v>0.57484928034762584</v>
      </c>
      <c r="L129" s="1390">
        <f t="shared" si="16"/>
        <v>0.57484928034762584</v>
      </c>
      <c r="M129" s="1363"/>
    </row>
    <row r="130" spans="1:13" s="1417" customFormat="1" ht="45" customHeight="1">
      <c r="A130" s="1818"/>
      <c r="B130" s="1817"/>
      <c r="C130" s="1804"/>
      <c r="D130" s="1603" t="s">
        <v>811</v>
      </c>
      <c r="E130" s="1441">
        <v>801922000</v>
      </c>
      <c r="F130" s="1805"/>
      <c r="G130" s="1441">
        <v>801922000</v>
      </c>
      <c r="H130" s="1805"/>
      <c r="I130" s="1604">
        <v>535034175.94999999</v>
      </c>
      <c r="J130" s="1805"/>
      <c r="K130" s="1412">
        <f t="shared" si="15"/>
        <v>0.66718979645152521</v>
      </c>
      <c r="L130" s="1390">
        <f t="shared" si="16"/>
        <v>0.66718979645152521</v>
      </c>
      <c r="M130" s="1363"/>
    </row>
    <row r="131" spans="1:13" s="1417" customFormat="1" ht="45" customHeight="1">
      <c r="A131" s="1818"/>
      <c r="B131" s="1817"/>
      <c r="C131" s="1804"/>
      <c r="D131" s="1603" t="s">
        <v>812</v>
      </c>
      <c r="E131" s="1441">
        <v>1114807000</v>
      </c>
      <c r="F131" s="1805"/>
      <c r="G131" s="1441">
        <v>1114807000</v>
      </c>
      <c r="H131" s="1805"/>
      <c r="I131" s="1604">
        <v>708018596.26000011</v>
      </c>
      <c r="J131" s="1805"/>
      <c r="K131" s="1412">
        <f t="shared" si="15"/>
        <v>0.63510418956823922</v>
      </c>
      <c r="L131" s="1390">
        <f t="shared" si="16"/>
        <v>0.63510418956823922</v>
      </c>
      <c r="M131" s="1363"/>
    </row>
    <row r="132" spans="1:13" s="1417" customFormat="1" ht="45" customHeight="1">
      <c r="A132" s="1818"/>
      <c r="B132" s="1817"/>
      <c r="C132" s="1804"/>
      <c r="D132" s="1603" t="s">
        <v>813</v>
      </c>
      <c r="E132" s="1441">
        <v>611528000</v>
      </c>
      <c r="F132" s="1805"/>
      <c r="G132" s="1441">
        <v>923552000</v>
      </c>
      <c r="H132" s="1805"/>
      <c r="I132" s="1604">
        <v>625741015.72000003</v>
      </c>
      <c r="J132" s="1805"/>
      <c r="K132" s="1412">
        <f t="shared" si="15"/>
        <v>1.0232418069491505</v>
      </c>
      <c r="L132" s="1390">
        <f t="shared" si="16"/>
        <v>0.67753739445098926</v>
      </c>
      <c r="M132" s="1363"/>
    </row>
    <row r="133" spans="1:13" s="1417" customFormat="1" ht="45" customHeight="1">
      <c r="A133" s="1818"/>
      <c r="B133" s="1638">
        <v>801</v>
      </c>
      <c r="C133" s="1603" t="s">
        <v>115</v>
      </c>
      <c r="D133" s="1603" t="s">
        <v>796</v>
      </c>
      <c r="E133" s="1441">
        <v>123987000</v>
      </c>
      <c r="F133" s="1805"/>
      <c r="G133" s="1441">
        <v>124034205</v>
      </c>
      <c r="H133" s="1805"/>
      <c r="I133" s="1604">
        <v>9555749.5299999993</v>
      </c>
      <c r="J133" s="1805"/>
      <c r="K133" s="1412">
        <f>I133/E133</f>
        <v>7.7070576189439216E-2</v>
      </c>
      <c r="L133" s="1390">
        <f>I133/G133</f>
        <v>7.7041244630866132E-2</v>
      </c>
      <c r="M133" s="1437"/>
    </row>
    <row r="134" spans="1:13" s="1417" customFormat="1" ht="45" customHeight="1">
      <c r="A134" s="1818"/>
      <c r="B134" s="1638">
        <v>851</v>
      </c>
      <c r="C134" s="1603" t="s">
        <v>404</v>
      </c>
      <c r="D134" s="1603" t="s">
        <v>796</v>
      </c>
      <c r="E134" s="1441">
        <v>51169000</v>
      </c>
      <c r="F134" s="1805"/>
      <c r="G134" s="1441">
        <v>72249593</v>
      </c>
      <c r="H134" s="1805"/>
      <c r="I134" s="1604">
        <v>43774808.210000001</v>
      </c>
      <c r="J134" s="1805"/>
      <c r="K134" s="1412">
        <f>I134/E134</f>
        <v>0.85549469815708734</v>
      </c>
      <c r="L134" s="1390">
        <f>I134/G134</f>
        <v>0.60588311147994978</v>
      </c>
      <c r="M134" s="1363"/>
    </row>
    <row r="135" spans="1:13" s="1417" customFormat="1" ht="45" customHeight="1">
      <c r="A135" s="1818"/>
      <c r="B135" s="1601">
        <v>852</v>
      </c>
      <c r="C135" s="1603" t="s">
        <v>406</v>
      </c>
      <c r="D135" s="1603" t="s">
        <v>796</v>
      </c>
      <c r="E135" s="1441">
        <v>13802000</v>
      </c>
      <c r="F135" s="1805"/>
      <c r="G135" s="1441">
        <v>11502000</v>
      </c>
      <c r="H135" s="1805"/>
      <c r="I135" s="1604">
        <v>4534418.04</v>
      </c>
      <c r="J135" s="1805"/>
      <c r="K135" s="1412">
        <f>I135/E135</f>
        <v>0.32853340385451385</v>
      </c>
      <c r="L135" s="1390">
        <f>I135/G135</f>
        <v>0.39422865936358892</v>
      </c>
      <c r="M135" s="1363"/>
    </row>
    <row r="136" spans="1:13" s="1417" customFormat="1" ht="45" customHeight="1" thickBot="1">
      <c r="A136" s="1819"/>
      <c r="B136" s="1606">
        <v>853</v>
      </c>
      <c r="C136" s="1607" t="s">
        <v>582</v>
      </c>
      <c r="D136" s="1607" t="s">
        <v>796</v>
      </c>
      <c r="E136" s="1387">
        <v>371939000</v>
      </c>
      <c r="F136" s="1797"/>
      <c r="G136" s="1387">
        <v>353808000</v>
      </c>
      <c r="H136" s="1797"/>
      <c r="I136" s="1599">
        <v>176311185.53000003</v>
      </c>
      <c r="J136" s="1797"/>
      <c r="K136" s="1407">
        <f>I136/E136</f>
        <v>0.47403253095265629</v>
      </c>
      <c r="L136" s="1408">
        <f>I136/G136</f>
        <v>0.49832447409329361</v>
      </c>
      <c r="M136" s="1363"/>
    </row>
    <row r="137" spans="1:13" s="1417" customFormat="1" ht="45" customHeight="1">
      <c r="A137" s="1824">
        <v>37</v>
      </c>
      <c r="B137" s="1837">
        <v>750</v>
      </c>
      <c r="C137" s="1838" t="s">
        <v>83</v>
      </c>
      <c r="D137" s="1451" t="s">
        <v>822</v>
      </c>
      <c r="E137" s="1452">
        <v>329000</v>
      </c>
      <c r="F137" s="1839">
        <f>SUM(E137:E144)</f>
        <v>65870000</v>
      </c>
      <c r="G137" s="1452">
        <v>329000</v>
      </c>
      <c r="H137" s="1839">
        <f>SUM(G137:G144)</f>
        <v>66112117</v>
      </c>
      <c r="I137" s="1433">
        <v>0</v>
      </c>
      <c r="J137" s="1839">
        <f>SUM(I137:I144)</f>
        <v>10255660.84</v>
      </c>
      <c r="K137" s="1434">
        <v>0</v>
      </c>
      <c r="L137" s="1435">
        <v>0</v>
      </c>
      <c r="M137" s="1363"/>
    </row>
    <row r="138" spans="1:13" s="1417" customFormat="1" ht="45" customHeight="1">
      <c r="A138" s="1825"/>
      <c r="B138" s="1829"/>
      <c r="C138" s="1831"/>
      <c r="D138" s="1603" t="s">
        <v>797</v>
      </c>
      <c r="E138" s="1441">
        <v>468000</v>
      </c>
      <c r="F138" s="1840"/>
      <c r="G138" s="1441">
        <v>468000</v>
      </c>
      <c r="H138" s="1840"/>
      <c r="I138" s="1604">
        <v>164014.81</v>
      </c>
      <c r="J138" s="1840"/>
      <c r="K138" s="1412">
        <f>I138/E138</f>
        <v>0.35045899572649575</v>
      </c>
      <c r="L138" s="1390">
        <f>I138/G138</f>
        <v>0.35045899572649575</v>
      </c>
      <c r="M138" s="1363"/>
    </row>
    <row r="139" spans="1:13" s="1417" customFormat="1" ht="45" customHeight="1">
      <c r="A139" s="1825"/>
      <c r="B139" s="1829"/>
      <c r="C139" s="1831"/>
      <c r="D139" s="1603" t="s">
        <v>796</v>
      </c>
      <c r="E139" s="1441">
        <v>2625000</v>
      </c>
      <c r="F139" s="1840"/>
      <c r="G139" s="1441">
        <v>2625000</v>
      </c>
      <c r="H139" s="1840"/>
      <c r="I139" s="1604">
        <v>881023.49000000011</v>
      </c>
      <c r="J139" s="1840"/>
      <c r="K139" s="1412">
        <f>I139/E139</f>
        <v>0.33562799619047623</v>
      </c>
      <c r="L139" s="1390">
        <f>I139/G139</f>
        <v>0.33562799619047623</v>
      </c>
      <c r="M139" s="1363"/>
    </row>
    <row r="140" spans="1:13" s="1417" customFormat="1" ht="45" customHeight="1">
      <c r="A140" s="1825"/>
      <c r="B140" s="1829">
        <v>755</v>
      </c>
      <c r="C140" s="1831" t="s">
        <v>391</v>
      </c>
      <c r="D140" s="1603" t="s">
        <v>821</v>
      </c>
      <c r="E140" s="1441">
        <v>309000</v>
      </c>
      <c r="F140" s="1840"/>
      <c r="G140" s="1441">
        <v>309000</v>
      </c>
      <c r="H140" s="1840"/>
      <c r="I140" s="1423">
        <v>0</v>
      </c>
      <c r="J140" s="1840"/>
      <c r="K140" s="1422">
        <v>0</v>
      </c>
      <c r="L140" s="1424">
        <v>0</v>
      </c>
      <c r="M140" s="1363"/>
    </row>
    <row r="141" spans="1:13" s="1417" customFormat="1" ht="45" customHeight="1">
      <c r="A141" s="1825"/>
      <c r="B141" s="1829"/>
      <c r="C141" s="1831"/>
      <c r="D141" s="1443" t="s">
        <v>822</v>
      </c>
      <c r="E141" s="1441">
        <v>33186000</v>
      </c>
      <c r="F141" s="1840"/>
      <c r="G141" s="1441">
        <v>24531990</v>
      </c>
      <c r="H141" s="1840"/>
      <c r="I141" s="1604">
        <v>1703011.2399999998</v>
      </c>
      <c r="J141" s="1840"/>
      <c r="K141" s="1412">
        <f>I141/E141</f>
        <v>5.131715904296992E-2</v>
      </c>
      <c r="L141" s="1390">
        <f>I141/G141</f>
        <v>6.9420020145124786E-2</v>
      </c>
      <c r="M141" s="1363"/>
    </row>
    <row r="142" spans="1:13" s="1417" customFormat="1" ht="45" customHeight="1">
      <c r="A142" s="1825"/>
      <c r="B142" s="1829"/>
      <c r="C142" s="1831"/>
      <c r="D142" s="1603" t="s">
        <v>793</v>
      </c>
      <c r="E142" s="1441">
        <v>4391000</v>
      </c>
      <c r="F142" s="1840"/>
      <c r="G142" s="1441">
        <v>7836927</v>
      </c>
      <c r="H142" s="1840"/>
      <c r="I142" s="1604">
        <v>5352286.2699999996</v>
      </c>
      <c r="J142" s="1840"/>
      <c r="K142" s="1412">
        <f>I142/E142</f>
        <v>1.2189219471646549</v>
      </c>
      <c r="L142" s="1390">
        <f>I142/G142</f>
        <v>0.68295727011365548</v>
      </c>
      <c r="M142" s="1363"/>
    </row>
    <row r="143" spans="1:13" s="1417" customFormat="1" ht="45" customHeight="1">
      <c r="A143" s="1825"/>
      <c r="B143" s="1829"/>
      <c r="C143" s="1831"/>
      <c r="D143" s="1603" t="s">
        <v>797</v>
      </c>
      <c r="E143" s="1441">
        <v>490000</v>
      </c>
      <c r="F143" s="1840"/>
      <c r="G143" s="1441">
        <v>490000</v>
      </c>
      <c r="H143" s="1840"/>
      <c r="I143" s="1423">
        <v>0</v>
      </c>
      <c r="J143" s="1840"/>
      <c r="K143" s="1422">
        <v>0</v>
      </c>
      <c r="L143" s="1424">
        <v>0</v>
      </c>
      <c r="M143" s="1363"/>
    </row>
    <row r="144" spans="1:13" s="1417" customFormat="1" ht="45" customHeight="1" thickBot="1">
      <c r="A144" s="1827"/>
      <c r="B144" s="1835"/>
      <c r="C144" s="1836"/>
      <c r="D144" s="1609" t="s">
        <v>796</v>
      </c>
      <c r="E144" s="1442">
        <v>24072000</v>
      </c>
      <c r="F144" s="1841"/>
      <c r="G144" s="1442">
        <v>29522200</v>
      </c>
      <c r="H144" s="1841"/>
      <c r="I144" s="1605">
        <v>2155325.0300000003</v>
      </c>
      <c r="J144" s="1841"/>
      <c r="K144" s="1419">
        <f t="shared" ref="K144:K149" si="17">I144/E144</f>
        <v>8.9536599783981402E-2</v>
      </c>
      <c r="L144" s="1420">
        <f t="shared" ref="L144:L151" si="18">I144/G144</f>
        <v>7.3006924619438945E-2</v>
      </c>
      <c r="M144" s="1363"/>
    </row>
    <row r="145" spans="1:13" s="1417" customFormat="1" ht="45" customHeight="1">
      <c r="A145" s="1788">
        <v>39</v>
      </c>
      <c r="B145" s="1828">
        <v>600</v>
      </c>
      <c r="C145" s="1830" t="s">
        <v>368</v>
      </c>
      <c r="D145" s="1440" t="s">
        <v>815</v>
      </c>
      <c r="E145" s="1386">
        <v>1736616000</v>
      </c>
      <c r="F145" s="1832">
        <f>SUM(E145:E150)</f>
        <v>10353780000</v>
      </c>
      <c r="G145" s="1386">
        <v>1732709590</v>
      </c>
      <c r="H145" s="1832">
        <f>SUM(G145:G150)</f>
        <v>10371188780</v>
      </c>
      <c r="I145" s="1598">
        <v>895368183.36999989</v>
      </c>
      <c r="J145" s="1832">
        <f>SUM(I145:I150)</f>
        <v>5082967140.7299995</v>
      </c>
      <c r="K145" s="1380">
        <f t="shared" si="17"/>
        <v>0.51558213408721321</v>
      </c>
      <c r="L145" s="1381">
        <f t="shared" si="18"/>
        <v>0.51674451883768924</v>
      </c>
      <c r="M145" s="1363"/>
    </row>
    <row r="146" spans="1:13" s="1417" customFormat="1" ht="45" customHeight="1">
      <c r="A146" s="1825"/>
      <c r="B146" s="1829"/>
      <c r="C146" s="1831"/>
      <c r="D146" s="1603" t="s">
        <v>793</v>
      </c>
      <c r="E146" s="1441">
        <v>8572945000</v>
      </c>
      <c r="F146" s="1833"/>
      <c r="G146" s="1441">
        <v>8535479376</v>
      </c>
      <c r="H146" s="1833"/>
      <c r="I146" s="1604">
        <v>4104918162.6399994</v>
      </c>
      <c r="J146" s="1833"/>
      <c r="K146" s="1412">
        <f t="shared" si="17"/>
        <v>0.4788224073104399</v>
      </c>
      <c r="L146" s="1390">
        <f t="shared" si="18"/>
        <v>0.48092414987050158</v>
      </c>
      <c r="M146" s="1363"/>
    </row>
    <row r="147" spans="1:13" s="1417" customFormat="1" ht="45" customHeight="1">
      <c r="A147" s="1825"/>
      <c r="B147" s="1829"/>
      <c r="C147" s="1831"/>
      <c r="D147" s="1603" t="s">
        <v>797</v>
      </c>
      <c r="E147" s="1441">
        <v>936000</v>
      </c>
      <c r="F147" s="1833"/>
      <c r="G147" s="1441">
        <v>5940998</v>
      </c>
      <c r="H147" s="1833"/>
      <c r="I147" s="1604">
        <v>3001272.46</v>
      </c>
      <c r="J147" s="1833"/>
      <c r="K147" s="1412">
        <f t="shared" si="17"/>
        <v>3.2064876709401711</v>
      </c>
      <c r="L147" s="1390">
        <f t="shared" si="18"/>
        <v>0.50517984688767781</v>
      </c>
      <c r="M147" s="1363"/>
    </row>
    <row r="148" spans="1:13" s="1417" customFormat="1" ht="45" customHeight="1">
      <c r="A148" s="1825"/>
      <c r="B148" s="1829"/>
      <c r="C148" s="1831"/>
      <c r="D148" s="1443" t="s">
        <v>795</v>
      </c>
      <c r="E148" s="1441">
        <v>42917000</v>
      </c>
      <c r="F148" s="1833"/>
      <c r="G148" s="1441">
        <v>96692816</v>
      </c>
      <c r="H148" s="1833"/>
      <c r="I148" s="1604">
        <v>79574909.170000002</v>
      </c>
      <c r="J148" s="1833"/>
      <c r="K148" s="1412">
        <f t="shared" si="17"/>
        <v>1.8541582396253233</v>
      </c>
      <c r="L148" s="1390">
        <f t="shared" si="18"/>
        <v>0.82296609470966287</v>
      </c>
      <c r="M148" s="1363"/>
    </row>
    <row r="149" spans="1:13" s="1417" customFormat="1" ht="45" customHeight="1">
      <c r="A149" s="1825"/>
      <c r="B149" s="1829">
        <v>750</v>
      </c>
      <c r="C149" s="1831" t="s">
        <v>83</v>
      </c>
      <c r="D149" s="1603" t="s">
        <v>797</v>
      </c>
      <c r="E149" s="1441">
        <v>232000</v>
      </c>
      <c r="F149" s="1833"/>
      <c r="G149" s="1441">
        <v>232000</v>
      </c>
      <c r="H149" s="1833"/>
      <c r="I149" s="1604">
        <v>104613.09</v>
      </c>
      <c r="J149" s="1833"/>
      <c r="K149" s="1412">
        <f t="shared" si="17"/>
        <v>0.45091849137931034</v>
      </c>
      <c r="L149" s="1390">
        <f t="shared" si="18"/>
        <v>0.45091849137931034</v>
      </c>
      <c r="M149" s="1363"/>
    </row>
    <row r="150" spans="1:13" s="1417" customFormat="1" ht="45" customHeight="1" thickBot="1">
      <c r="A150" s="1827"/>
      <c r="B150" s="1835"/>
      <c r="C150" s="1836"/>
      <c r="D150" s="1609" t="s">
        <v>796</v>
      </c>
      <c r="E150" s="1442">
        <v>134000</v>
      </c>
      <c r="F150" s="1834"/>
      <c r="G150" s="1442">
        <v>134000</v>
      </c>
      <c r="H150" s="1834"/>
      <c r="I150" s="1628">
        <v>0</v>
      </c>
      <c r="J150" s="1834"/>
      <c r="K150" s="1453">
        <v>0</v>
      </c>
      <c r="L150" s="1454">
        <v>0</v>
      </c>
      <c r="M150" s="1363"/>
    </row>
    <row r="151" spans="1:13" s="1417" customFormat="1" ht="45" customHeight="1">
      <c r="A151" s="1842">
        <v>40</v>
      </c>
      <c r="B151" s="1614">
        <v>630</v>
      </c>
      <c r="C151" s="1615" t="s">
        <v>132</v>
      </c>
      <c r="D151" s="1602" t="s">
        <v>797</v>
      </c>
      <c r="E151" s="1386"/>
      <c r="F151" s="1832">
        <f>SUM(E151:E152)</f>
        <v>9000</v>
      </c>
      <c r="G151" s="1386">
        <v>679887</v>
      </c>
      <c r="H151" s="1832">
        <f>SUM(G151:G152)</f>
        <v>714515</v>
      </c>
      <c r="I151" s="1598">
        <v>159256.73000000001</v>
      </c>
      <c r="J151" s="1832">
        <f>SUM(I151:I152)</f>
        <v>185843.38</v>
      </c>
      <c r="K151" s="1391">
        <v>0</v>
      </c>
      <c r="L151" s="1381">
        <f t="shared" si="18"/>
        <v>0.23423999870566728</v>
      </c>
      <c r="M151" s="1363"/>
    </row>
    <row r="152" spans="1:13" s="1417" customFormat="1" ht="45" customHeight="1" thickBot="1">
      <c r="A152" s="1843"/>
      <c r="B152" s="1455">
        <v>750</v>
      </c>
      <c r="C152" s="1456" t="s">
        <v>83</v>
      </c>
      <c r="D152" s="1457" t="s">
        <v>797</v>
      </c>
      <c r="E152" s="1393">
        <v>9000</v>
      </c>
      <c r="F152" s="1844"/>
      <c r="G152" s="1387">
        <v>34628</v>
      </c>
      <c r="H152" s="1844"/>
      <c r="I152" s="1458">
        <v>26586.65</v>
      </c>
      <c r="J152" s="1844"/>
      <c r="K152" s="1394">
        <f>I152/E152</f>
        <v>2.9540722222222224</v>
      </c>
      <c r="L152" s="1395">
        <f>I152/G152</f>
        <v>0.76777896499942244</v>
      </c>
      <c r="M152" s="1363"/>
    </row>
    <row r="153" spans="1:13" s="1417" customFormat="1" ht="45" customHeight="1">
      <c r="A153" s="1788">
        <v>41</v>
      </c>
      <c r="B153" s="1625">
        <v>750</v>
      </c>
      <c r="C153" s="1440" t="s">
        <v>83</v>
      </c>
      <c r="D153" s="1602" t="s">
        <v>793</v>
      </c>
      <c r="E153" s="1386">
        <v>339000</v>
      </c>
      <c r="F153" s="1796">
        <f>SUM(E153:E166)</f>
        <v>23563000</v>
      </c>
      <c r="G153" s="1452">
        <v>339000</v>
      </c>
      <c r="H153" s="1796">
        <f>SUM(G153:G166)</f>
        <v>63549687</v>
      </c>
      <c r="I153" s="1598">
        <v>22234.38</v>
      </c>
      <c r="J153" s="1796">
        <f>SUM(I153:I166)</f>
        <v>14757348.169999998</v>
      </c>
      <c r="K153" s="1380">
        <f>I153/E153</f>
        <v>6.5588141592920354E-2</v>
      </c>
      <c r="L153" s="1381">
        <f>I153/G153</f>
        <v>6.5588141592920354E-2</v>
      </c>
      <c r="M153" s="1363"/>
    </row>
    <row r="154" spans="1:13" s="1417" customFormat="1" ht="45" customHeight="1">
      <c r="A154" s="1825"/>
      <c r="B154" s="1845">
        <v>801</v>
      </c>
      <c r="C154" s="1804" t="s">
        <v>115</v>
      </c>
      <c r="D154" s="1603" t="s">
        <v>796</v>
      </c>
      <c r="E154" s="1441">
        <v>529000</v>
      </c>
      <c r="F154" s="1805"/>
      <c r="G154" s="1441">
        <v>184000</v>
      </c>
      <c r="H154" s="1805"/>
      <c r="I154" s="1423">
        <v>0</v>
      </c>
      <c r="J154" s="1805"/>
      <c r="K154" s="1453">
        <v>0</v>
      </c>
      <c r="L154" s="1454">
        <v>0</v>
      </c>
      <c r="M154" s="1363"/>
    </row>
    <row r="155" spans="1:13" s="1417" customFormat="1" ht="45" customHeight="1">
      <c r="A155" s="1825"/>
      <c r="B155" s="1845"/>
      <c r="C155" s="1804"/>
      <c r="D155" s="1443" t="s">
        <v>799</v>
      </c>
      <c r="E155" s="1441">
        <v>331000</v>
      </c>
      <c r="F155" s="1805"/>
      <c r="G155" s="1441">
        <v>659400</v>
      </c>
      <c r="H155" s="1805"/>
      <c r="I155" s="1604">
        <v>271065.87</v>
      </c>
      <c r="J155" s="1805"/>
      <c r="K155" s="1412">
        <f t="shared" ref="K155:K160" si="19">I155/E155</f>
        <v>0.81893012084592143</v>
      </c>
      <c r="L155" s="1390">
        <f t="shared" ref="L155:L160" si="20">I155/G155</f>
        <v>0.41107957233848952</v>
      </c>
      <c r="M155" s="1363"/>
    </row>
    <row r="156" spans="1:13" s="1417" customFormat="1" ht="45" customHeight="1">
      <c r="A156" s="1825"/>
      <c r="B156" s="1845"/>
      <c r="C156" s="1804"/>
      <c r="D156" s="1603" t="s">
        <v>800</v>
      </c>
      <c r="E156" s="1441">
        <v>359000</v>
      </c>
      <c r="F156" s="1805"/>
      <c r="G156" s="1441">
        <v>359000</v>
      </c>
      <c r="H156" s="1805"/>
      <c r="I156" s="1604">
        <v>264745.08</v>
      </c>
      <c r="J156" s="1805"/>
      <c r="K156" s="1412">
        <f t="shared" si="19"/>
        <v>0.7374514763231198</v>
      </c>
      <c r="L156" s="1390">
        <f t="shared" si="20"/>
        <v>0.7374514763231198</v>
      </c>
      <c r="M156" s="1363"/>
    </row>
    <row r="157" spans="1:13" s="1417" customFormat="1" ht="45" customHeight="1">
      <c r="A157" s="1825"/>
      <c r="B157" s="1845"/>
      <c r="C157" s="1804"/>
      <c r="D157" s="1443" t="s">
        <v>847</v>
      </c>
      <c r="E157" s="1441">
        <v>293000</v>
      </c>
      <c r="F157" s="1805"/>
      <c r="G157" s="1441">
        <v>369000</v>
      </c>
      <c r="H157" s="1805"/>
      <c r="I157" s="1604">
        <v>98170</v>
      </c>
      <c r="J157" s="1805"/>
      <c r="K157" s="1412">
        <f t="shared" si="19"/>
        <v>0.33505119453924914</v>
      </c>
      <c r="L157" s="1390">
        <f t="shared" si="20"/>
        <v>0.26604336043360433</v>
      </c>
      <c r="M157" s="1363"/>
    </row>
    <row r="158" spans="1:13" ht="45" customHeight="1">
      <c r="A158" s="1825"/>
      <c r="B158" s="1845"/>
      <c r="C158" s="1804"/>
      <c r="D158" s="1603" t="s">
        <v>807</v>
      </c>
      <c r="E158" s="1441">
        <v>1122000</v>
      </c>
      <c r="F158" s="1805"/>
      <c r="G158" s="1441">
        <v>1276600</v>
      </c>
      <c r="H158" s="1805"/>
      <c r="I158" s="1604">
        <v>485905.24</v>
      </c>
      <c r="J158" s="1805"/>
      <c r="K158" s="1412">
        <f t="shared" si="19"/>
        <v>0.43307062388591799</v>
      </c>
      <c r="L158" s="1390">
        <f t="shared" si="20"/>
        <v>0.38062450258499136</v>
      </c>
    </row>
    <row r="159" spans="1:13" ht="45" customHeight="1">
      <c r="A159" s="1825"/>
      <c r="B159" s="1845"/>
      <c r="C159" s="1804"/>
      <c r="D159" s="1603" t="s">
        <v>809</v>
      </c>
      <c r="E159" s="1441">
        <v>527000</v>
      </c>
      <c r="F159" s="1805"/>
      <c r="G159" s="1441">
        <v>527000</v>
      </c>
      <c r="H159" s="1805"/>
      <c r="I159" s="1604">
        <v>94711.78</v>
      </c>
      <c r="J159" s="1805"/>
      <c r="K159" s="1412">
        <f t="shared" si="19"/>
        <v>0.17971874762808349</v>
      </c>
      <c r="L159" s="1390">
        <f t="shared" si="20"/>
        <v>0.17971874762808349</v>
      </c>
    </row>
    <row r="160" spans="1:13" ht="45" customHeight="1">
      <c r="A160" s="1825"/>
      <c r="B160" s="1845"/>
      <c r="C160" s="1804"/>
      <c r="D160" s="1603" t="s">
        <v>810</v>
      </c>
      <c r="E160" s="1441">
        <v>683000</v>
      </c>
      <c r="F160" s="1805"/>
      <c r="G160" s="1441">
        <v>683000</v>
      </c>
      <c r="H160" s="1805"/>
      <c r="I160" s="1604">
        <v>262164.01</v>
      </c>
      <c r="J160" s="1805"/>
      <c r="K160" s="1412">
        <f t="shared" si="19"/>
        <v>0.38384188872620795</v>
      </c>
      <c r="L160" s="1390">
        <f t="shared" si="20"/>
        <v>0.38384188872620795</v>
      </c>
    </row>
    <row r="161" spans="1:12" ht="45" customHeight="1">
      <c r="A161" s="1825"/>
      <c r="B161" s="1845"/>
      <c r="C161" s="1804"/>
      <c r="D161" s="1603" t="s">
        <v>812</v>
      </c>
      <c r="E161" s="1441">
        <v>150000</v>
      </c>
      <c r="F161" s="1805"/>
      <c r="G161" s="1444">
        <v>0</v>
      </c>
      <c r="H161" s="1805"/>
      <c r="I161" s="1423">
        <v>0</v>
      </c>
      <c r="J161" s="1805"/>
      <c r="K161" s="1422">
        <v>0</v>
      </c>
      <c r="L161" s="1424">
        <v>0</v>
      </c>
    </row>
    <row r="162" spans="1:12" ht="45" customHeight="1">
      <c r="A162" s="1825"/>
      <c r="B162" s="1849" t="s">
        <v>413</v>
      </c>
      <c r="C162" s="1852" t="s">
        <v>584</v>
      </c>
      <c r="D162" s="1603" t="s">
        <v>793</v>
      </c>
      <c r="E162" s="1441">
        <v>18478000</v>
      </c>
      <c r="F162" s="1805"/>
      <c r="G162" s="1441">
        <v>58060034</v>
      </c>
      <c r="H162" s="1805"/>
      <c r="I162" s="1604">
        <v>12835960.629999999</v>
      </c>
      <c r="J162" s="1805"/>
      <c r="K162" s="1412">
        <f>I162/E162</f>
        <v>0.69466179402532735</v>
      </c>
      <c r="L162" s="1390">
        <f>I162/G162</f>
        <v>0.2210808321262781</v>
      </c>
    </row>
    <row r="163" spans="1:12" ht="45" customHeight="1">
      <c r="A163" s="1825"/>
      <c r="B163" s="1849"/>
      <c r="C163" s="1852"/>
      <c r="D163" s="1603" t="s">
        <v>805</v>
      </c>
      <c r="E163" s="1441">
        <v>727000</v>
      </c>
      <c r="F163" s="1805"/>
      <c r="G163" s="1441">
        <v>758342</v>
      </c>
      <c r="H163" s="1805"/>
      <c r="I163" s="1604">
        <v>183904.09999999998</v>
      </c>
      <c r="J163" s="1805"/>
      <c r="K163" s="1412">
        <f>I163/E163</f>
        <v>0.25296299862448413</v>
      </c>
      <c r="L163" s="1390">
        <f>I163/G163</f>
        <v>0.24250812957742018</v>
      </c>
    </row>
    <row r="164" spans="1:12" ht="45" customHeight="1">
      <c r="A164" s="1827"/>
      <c r="B164" s="1851"/>
      <c r="C164" s="1853"/>
      <c r="D164" s="1603" t="s">
        <v>806</v>
      </c>
      <c r="E164" s="1442"/>
      <c r="F164" s="1806"/>
      <c r="G164" s="1442">
        <v>235535</v>
      </c>
      <c r="H164" s="1806"/>
      <c r="I164" s="1604">
        <v>235535</v>
      </c>
      <c r="J164" s="1806"/>
      <c r="K164" s="1422">
        <v>0</v>
      </c>
      <c r="L164" s="1390">
        <f>I164/G164</f>
        <v>1</v>
      </c>
    </row>
    <row r="165" spans="1:12" ht="45" customHeight="1">
      <c r="A165" s="1827"/>
      <c r="B165" s="1851"/>
      <c r="C165" s="1853"/>
      <c r="D165" s="1609" t="s">
        <v>808</v>
      </c>
      <c r="E165" s="1442">
        <v>25000</v>
      </c>
      <c r="F165" s="1806"/>
      <c r="G165" s="1442">
        <v>25000</v>
      </c>
      <c r="H165" s="1806"/>
      <c r="I165" s="1604">
        <v>2952.08</v>
      </c>
      <c r="J165" s="1806"/>
      <c r="K165" s="1412">
        <f>I165/E165</f>
        <v>0.1180832</v>
      </c>
      <c r="L165" s="1390">
        <f>I165/G165</f>
        <v>0.1180832</v>
      </c>
    </row>
    <row r="166" spans="1:12" ht="45" customHeight="1" thickBot="1">
      <c r="A166" s="1827"/>
      <c r="B166" s="1851"/>
      <c r="C166" s="1853"/>
      <c r="D166" s="1609" t="s">
        <v>810</v>
      </c>
      <c r="E166" s="1442"/>
      <c r="F166" s="1806"/>
      <c r="G166" s="1442">
        <v>73776</v>
      </c>
      <c r="H166" s="1806"/>
      <c r="I166" s="1423">
        <v>0</v>
      </c>
      <c r="J166" s="1806"/>
      <c r="K166" s="1422">
        <v>0</v>
      </c>
      <c r="L166" s="1424">
        <v>0</v>
      </c>
    </row>
    <row r="167" spans="1:12" ht="45" customHeight="1">
      <c r="A167" s="1846">
        <v>42</v>
      </c>
      <c r="B167" s="1595" t="s">
        <v>377</v>
      </c>
      <c r="C167" s="1597" t="s">
        <v>83</v>
      </c>
      <c r="D167" s="1602" t="s">
        <v>797</v>
      </c>
      <c r="E167" s="1386">
        <v>5976000</v>
      </c>
      <c r="F167" s="1796">
        <f>SUM(E167:E174)</f>
        <v>87780000</v>
      </c>
      <c r="G167" s="1386">
        <v>5976000</v>
      </c>
      <c r="H167" s="1796">
        <f>SUM(G167:G174)</f>
        <v>100153703</v>
      </c>
      <c r="I167" s="1621">
        <v>320691.87</v>
      </c>
      <c r="J167" s="1796">
        <f>SUM(I167:I174)</f>
        <v>18483725.449999999</v>
      </c>
      <c r="K167" s="1380">
        <f>I167/E167</f>
        <v>5.3663298192771082E-2</v>
      </c>
      <c r="L167" s="1381">
        <f>I167/G167</f>
        <v>5.3663298192771082E-2</v>
      </c>
    </row>
    <row r="168" spans="1:12" ht="45" customHeight="1">
      <c r="A168" s="1847"/>
      <c r="B168" s="1849" t="s">
        <v>387</v>
      </c>
      <c r="C168" s="1852" t="s">
        <v>579</v>
      </c>
      <c r="D168" s="1603" t="s">
        <v>821</v>
      </c>
      <c r="E168" s="1441">
        <v>131000</v>
      </c>
      <c r="F168" s="1805"/>
      <c r="G168" s="1423">
        <v>0</v>
      </c>
      <c r="H168" s="1805"/>
      <c r="I168" s="1423">
        <v>0</v>
      </c>
      <c r="J168" s="1805"/>
      <c r="K168" s="1422">
        <v>0</v>
      </c>
      <c r="L168" s="1424">
        <v>0</v>
      </c>
    </row>
    <row r="169" spans="1:12" ht="45" customHeight="1">
      <c r="A169" s="1847"/>
      <c r="B169" s="1849"/>
      <c r="C169" s="1852"/>
      <c r="D169" s="1443" t="s">
        <v>822</v>
      </c>
      <c r="E169" s="1441">
        <v>33236000</v>
      </c>
      <c r="F169" s="1805"/>
      <c r="G169" s="1441">
        <v>32522461</v>
      </c>
      <c r="H169" s="1805"/>
      <c r="I169" s="1622">
        <v>1811151.19</v>
      </c>
      <c r="J169" s="1805"/>
      <c r="K169" s="1412">
        <f>I169/E169</f>
        <v>5.4493657178962568E-2</v>
      </c>
      <c r="L169" s="1390">
        <f t="shared" ref="L169:L175" si="21">I169/G169</f>
        <v>5.5689241659787059E-2</v>
      </c>
    </row>
    <row r="170" spans="1:12" ht="45" customHeight="1">
      <c r="A170" s="1847"/>
      <c r="B170" s="1849"/>
      <c r="C170" s="1852"/>
      <c r="D170" s="1603" t="s">
        <v>793</v>
      </c>
      <c r="E170" s="1441">
        <v>34984000</v>
      </c>
      <c r="F170" s="1805"/>
      <c r="G170" s="1441">
        <v>31683278</v>
      </c>
      <c r="H170" s="1805"/>
      <c r="I170" s="1622">
        <v>8497459.5600000005</v>
      </c>
      <c r="J170" s="1805"/>
      <c r="K170" s="1412">
        <f>I170/E170</f>
        <v>0.24289559684427167</v>
      </c>
      <c r="L170" s="1390">
        <f t="shared" si="21"/>
        <v>0.26820013888714422</v>
      </c>
    </row>
    <row r="171" spans="1:12" ht="45" customHeight="1">
      <c r="A171" s="1847"/>
      <c r="B171" s="1849"/>
      <c r="C171" s="1852"/>
      <c r="D171" s="1603" t="s">
        <v>802</v>
      </c>
      <c r="E171" s="1441">
        <v>13124000</v>
      </c>
      <c r="F171" s="1805"/>
      <c r="G171" s="1441">
        <v>13124000</v>
      </c>
      <c r="H171" s="1805"/>
      <c r="I171" s="1622">
        <v>29930.55</v>
      </c>
      <c r="J171" s="1805"/>
      <c r="K171" s="1412">
        <f>I171/E171</f>
        <v>2.2805966168850961E-3</v>
      </c>
      <c r="L171" s="1390">
        <f t="shared" si="21"/>
        <v>2.2805966168850961E-3</v>
      </c>
    </row>
    <row r="172" spans="1:12" ht="45" customHeight="1">
      <c r="A172" s="1847"/>
      <c r="B172" s="1849"/>
      <c r="C172" s="1852"/>
      <c r="D172" s="1603" t="s">
        <v>803</v>
      </c>
      <c r="E172" s="1441"/>
      <c r="F172" s="1805"/>
      <c r="G172" s="1441">
        <v>16518964</v>
      </c>
      <c r="H172" s="1805"/>
      <c r="I172" s="1622">
        <v>7553941.8300000001</v>
      </c>
      <c r="J172" s="1805"/>
      <c r="K172" s="1422">
        <v>0</v>
      </c>
      <c r="L172" s="1390">
        <f t="shared" si="21"/>
        <v>0.45728907878242242</v>
      </c>
    </row>
    <row r="173" spans="1:12" ht="45" customHeight="1">
      <c r="A173" s="1847"/>
      <c r="B173" s="1849"/>
      <c r="C173" s="1852"/>
      <c r="D173" s="1603" t="s">
        <v>810</v>
      </c>
      <c r="E173" s="1441">
        <v>115000</v>
      </c>
      <c r="F173" s="1805"/>
      <c r="G173" s="1441">
        <v>115000</v>
      </c>
      <c r="H173" s="1805"/>
      <c r="I173" s="1622">
        <v>63936</v>
      </c>
      <c r="J173" s="1805"/>
      <c r="K173" s="1412">
        <f>I173/E173</f>
        <v>0.55596521739130433</v>
      </c>
      <c r="L173" s="1390">
        <f t="shared" si="21"/>
        <v>0.55596521739130433</v>
      </c>
    </row>
    <row r="174" spans="1:12" ht="45" customHeight="1" thickBot="1">
      <c r="A174" s="1854"/>
      <c r="B174" s="1596" t="s">
        <v>403</v>
      </c>
      <c r="C174" s="1624" t="s">
        <v>404</v>
      </c>
      <c r="D174" s="1607" t="s">
        <v>797</v>
      </c>
      <c r="E174" s="1387">
        <v>214000</v>
      </c>
      <c r="F174" s="1797"/>
      <c r="G174" s="1387">
        <v>214000</v>
      </c>
      <c r="H174" s="1797"/>
      <c r="I174" s="1475">
        <v>206614.45000000004</v>
      </c>
      <c r="J174" s="1797"/>
      <c r="K174" s="1407">
        <f>I174/E174</f>
        <v>0.9654880841121497</v>
      </c>
      <c r="L174" s="1408">
        <f t="shared" si="21"/>
        <v>0.9654880841121497</v>
      </c>
    </row>
    <row r="175" spans="1:12" ht="45" customHeight="1">
      <c r="A175" s="1846">
        <v>44</v>
      </c>
      <c r="B175" s="1459" t="s">
        <v>350</v>
      </c>
      <c r="C175" s="1597" t="s">
        <v>351</v>
      </c>
      <c r="D175" s="1440" t="s">
        <v>817</v>
      </c>
      <c r="E175" s="1386">
        <v>122686000</v>
      </c>
      <c r="F175" s="1796">
        <f>SUM(E175:E179)</f>
        <v>203415000</v>
      </c>
      <c r="G175" s="1386">
        <v>278382395</v>
      </c>
      <c r="H175" s="1796">
        <f>SUM(G175:G179)</f>
        <v>360234406</v>
      </c>
      <c r="I175" s="1598">
        <v>205978733.69999999</v>
      </c>
      <c r="J175" s="1796">
        <f>SUM(I175:I179)</f>
        <v>216269034.66999999</v>
      </c>
      <c r="K175" s="1380">
        <f>I175/E175</f>
        <v>1.6789098487194951</v>
      </c>
      <c r="L175" s="1381">
        <f t="shared" si="21"/>
        <v>0.73991293055726459</v>
      </c>
    </row>
    <row r="176" spans="1:12" ht="45" customHeight="1">
      <c r="A176" s="1847"/>
      <c r="B176" s="1849" t="s">
        <v>377</v>
      </c>
      <c r="C176" s="1850" t="s">
        <v>83</v>
      </c>
      <c r="D176" s="1443" t="s">
        <v>822</v>
      </c>
      <c r="E176" s="1441">
        <v>894000</v>
      </c>
      <c r="F176" s="1805"/>
      <c r="G176" s="1441">
        <v>974671</v>
      </c>
      <c r="H176" s="1805"/>
      <c r="I176" s="1423">
        <v>0</v>
      </c>
      <c r="J176" s="1805"/>
      <c r="K176" s="1422">
        <v>0</v>
      </c>
      <c r="L176" s="1424">
        <v>0</v>
      </c>
    </row>
    <row r="177" spans="1:12" ht="45" customHeight="1">
      <c r="A177" s="1847"/>
      <c r="B177" s="1849"/>
      <c r="C177" s="1850"/>
      <c r="D177" s="1603" t="s">
        <v>797</v>
      </c>
      <c r="E177" s="1441">
        <v>614000</v>
      </c>
      <c r="F177" s="1805"/>
      <c r="G177" s="1441">
        <v>614000</v>
      </c>
      <c r="H177" s="1805"/>
      <c r="I177" s="1604">
        <v>144564.97999999998</v>
      </c>
      <c r="J177" s="1805"/>
      <c r="K177" s="1412">
        <f t="shared" ref="K177:K184" si="22">I177/E177</f>
        <v>0.23544785016286643</v>
      </c>
      <c r="L177" s="1390">
        <f t="shared" ref="L177:L184" si="23">I177/G177</f>
        <v>0.23544785016286643</v>
      </c>
    </row>
    <row r="178" spans="1:12" ht="45" customHeight="1">
      <c r="A178" s="1847"/>
      <c r="B178" s="1849"/>
      <c r="C178" s="1850"/>
      <c r="D178" s="1603" t="s">
        <v>796</v>
      </c>
      <c r="E178" s="1441">
        <v>26155000</v>
      </c>
      <c r="F178" s="1805"/>
      <c r="G178" s="1441">
        <v>27197340</v>
      </c>
      <c r="H178" s="1805"/>
      <c r="I178" s="1604">
        <v>4729222.7799999984</v>
      </c>
      <c r="J178" s="1805"/>
      <c r="K178" s="1389">
        <f t="shared" si="22"/>
        <v>0.18081524679793531</v>
      </c>
      <c r="L178" s="1390">
        <f t="shared" si="23"/>
        <v>0.17388548953684435</v>
      </c>
    </row>
    <row r="179" spans="1:12" ht="46.5" customHeight="1" thickBot="1">
      <c r="A179" s="1848"/>
      <c r="B179" s="1619" t="s">
        <v>407</v>
      </c>
      <c r="C179" s="1609" t="s">
        <v>582</v>
      </c>
      <c r="D179" s="1609" t="s">
        <v>796</v>
      </c>
      <c r="E179" s="1442">
        <v>53066000</v>
      </c>
      <c r="F179" s="1806"/>
      <c r="G179" s="1442">
        <v>53066000</v>
      </c>
      <c r="H179" s="1806"/>
      <c r="I179" s="1604">
        <v>5416513.21</v>
      </c>
      <c r="J179" s="1806"/>
      <c r="K179" s="1389">
        <f t="shared" si="22"/>
        <v>0.10207125485244789</v>
      </c>
      <c r="L179" s="1390">
        <f t="shared" si="23"/>
        <v>0.10207125485244789</v>
      </c>
    </row>
    <row r="180" spans="1:12" ht="45" customHeight="1">
      <c r="A180" s="1846">
        <v>46</v>
      </c>
      <c r="B180" s="1790" t="s">
        <v>377</v>
      </c>
      <c r="C180" s="1792" t="s">
        <v>83</v>
      </c>
      <c r="D180" s="1440" t="s">
        <v>822</v>
      </c>
      <c r="E180" s="1386">
        <v>1500000</v>
      </c>
      <c r="F180" s="1796">
        <f>SUM(E180:E189)</f>
        <v>506294000</v>
      </c>
      <c r="G180" s="1386">
        <v>1286396</v>
      </c>
      <c r="H180" s="1796">
        <f>SUM(G180:G189)</f>
        <v>712438790</v>
      </c>
      <c r="I180" s="1598">
        <v>321852.87</v>
      </c>
      <c r="J180" s="1796">
        <f>SUM(I180:I189)</f>
        <v>348515687</v>
      </c>
      <c r="K180" s="1380">
        <f t="shared" si="22"/>
        <v>0.21456858000000001</v>
      </c>
      <c r="L180" s="1381">
        <f t="shared" si="23"/>
        <v>0.2501973498051922</v>
      </c>
    </row>
    <row r="181" spans="1:12" ht="45" customHeight="1">
      <c r="A181" s="1847"/>
      <c r="B181" s="1849"/>
      <c r="C181" s="1850"/>
      <c r="D181" s="1603" t="s">
        <v>793</v>
      </c>
      <c r="E181" s="1441">
        <v>43000</v>
      </c>
      <c r="F181" s="1805"/>
      <c r="G181" s="1441">
        <v>64024</v>
      </c>
      <c r="H181" s="1805"/>
      <c r="I181" s="1604">
        <v>64017.399999999994</v>
      </c>
      <c r="J181" s="1805"/>
      <c r="K181" s="1412">
        <f t="shared" si="22"/>
        <v>1.4887767441860464</v>
      </c>
      <c r="L181" s="1390">
        <f t="shared" si="23"/>
        <v>0.99989691365737843</v>
      </c>
    </row>
    <row r="182" spans="1:12" ht="45" customHeight="1">
      <c r="A182" s="1847"/>
      <c r="B182" s="1849"/>
      <c r="C182" s="1850"/>
      <c r="D182" s="1603" t="s">
        <v>797</v>
      </c>
      <c r="E182" s="1441">
        <v>3775000</v>
      </c>
      <c r="F182" s="1805"/>
      <c r="G182" s="1441">
        <v>3407348</v>
      </c>
      <c r="H182" s="1805"/>
      <c r="I182" s="1604">
        <v>1389266.7500000002</v>
      </c>
      <c r="J182" s="1805"/>
      <c r="K182" s="1412">
        <f t="shared" si="22"/>
        <v>0.36801768211920538</v>
      </c>
      <c r="L182" s="1390">
        <f t="shared" si="23"/>
        <v>0.40772669830026176</v>
      </c>
    </row>
    <row r="183" spans="1:12" ht="45" customHeight="1">
      <c r="A183" s="1847"/>
      <c r="B183" s="1849"/>
      <c r="C183" s="1850"/>
      <c r="D183" s="1603" t="s">
        <v>796</v>
      </c>
      <c r="E183" s="1441">
        <v>15293000</v>
      </c>
      <c r="F183" s="1805"/>
      <c r="G183" s="1441">
        <v>15929914</v>
      </c>
      <c r="H183" s="1805"/>
      <c r="I183" s="1604">
        <v>6069245.4099999992</v>
      </c>
      <c r="J183" s="1805"/>
      <c r="K183" s="1412">
        <f t="shared" si="22"/>
        <v>0.3968642784280389</v>
      </c>
      <c r="L183" s="1390">
        <f t="shared" si="23"/>
        <v>0.38099674674954298</v>
      </c>
    </row>
    <row r="184" spans="1:12" ht="45" customHeight="1">
      <c r="A184" s="1847"/>
      <c r="B184" s="1849" t="s">
        <v>403</v>
      </c>
      <c r="C184" s="1850" t="s">
        <v>404</v>
      </c>
      <c r="D184" s="1603" t="s">
        <v>815</v>
      </c>
      <c r="E184" s="1441">
        <v>348000</v>
      </c>
      <c r="F184" s="1805"/>
      <c r="G184" s="1441">
        <v>348000</v>
      </c>
      <c r="H184" s="1805"/>
      <c r="I184" s="1604">
        <v>150419.97999999998</v>
      </c>
      <c r="J184" s="1805"/>
      <c r="K184" s="1412">
        <f t="shared" si="22"/>
        <v>0.43224132183908043</v>
      </c>
      <c r="L184" s="1390">
        <f t="shared" si="23"/>
        <v>0.43224132183908043</v>
      </c>
    </row>
    <row r="185" spans="1:12" ht="45" customHeight="1">
      <c r="A185" s="1847"/>
      <c r="B185" s="1849"/>
      <c r="C185" s="1850"/>
      <c r="D185" s="1603" t="s">
        <v>821</v>
      </c>
      <c r="E185" s="1441">
        <v>121000</v>
      </c>
      <c r="F185" s="1805"/>
      <c r="G185" s="1441">
        <v>121000</v>
      </c>
      <c r="H185" s="1805"/>
      <c r="I185" s="1423">
        <v>0</v>
      </c>
      <c r="J185" s="1805"/>
      <c r="K185" s="1422">
        <v>0</v>
      </c>
      <c r="L185" s="1424">
        <v>0</v>
      </c>
    </row>
    <row r="186" spans="1:12" ht="45" customHeight="1">
      <c r="A186" s="1847"/>
      <c r="B186" s="1849"/>
      <c r="C186" s="1850"/>
      <c r="D186" s="1443" t="s">
        <v>822</v>
      </c>
      <c r="E186" s="1441">
        <v>10201000</v>
      </c>
      <c r="F186" s="1805"/>
      <c r="G186" s="1441">
        <v>10201000</v>
      </c>
      <c r="H186" s="1805"/>
      <c r="I186" s="1604">
        <v>820879.17</v>
      </c>
      <c r="J186" s="1805"/>
      <c r="K186" s="1412">
        <f t="shared" ref="K186:K196" si="24">I186/E186</f>
        <v>8.0470460739143226E-2</v>
      </c>
      <c r="L186" s="1390">
        <f t="shared" ref="L186:L196" si="25">I186/G186</f>
        <v>8.0470460739143226E-2</v>
      </c>
    </row>
    <row r="187" spans="1:12" ht="45" customHeight="1">
      <c r="A187" s="1847"/>
      <c r="B187" s="1849"/>
      <c r="C187" s="1850"/>
      <c r="D187" s="1603" t="s">
        <v>793</v>
      </c>
      <c r="E187" s="1441">
        <v>168938000</v>
      </c>
      <c r="F187" s="1805"/>
      <c r="G187" s="1441">
        <v>298181828</v>
      </c>
      <c r="H187" s="1805"/>
      <c r="I187" s="1604">
        <v>201181241.47999999</v>
      </c>
      <c r="J187" s="1805"/>
      <c r="K187" s="1412">
        <f t="shared" si="24"/>
        <v>1.1908584301933254</v>
      </c>
      <c r="L187" s="1390">
        <f t="shared" si="25"/>
        <v>0.67469316567473714</v>
      </c>
    </row>
    <row r="188" spans="1:12" ht="45" customHeight="1">
      <c r="A188" s="1847"/>
      <c r="B188" s="1849"/>
      <c r="C188" s="1850"/>
      <c r="D188" s="1603" t="s">
        <v>797</v>
      </c>
      <c r="E188" s="1441">
        <v>66434000</v>
      </c>
      <c r="F188" s="1805"/>
      <c r="G188" s="1441">
        <v>168559291</v>
      </c>
      <c r="H188" s="1805"/>
      <c r="I188" s="1604">
        <v>70074463.050000012</v>
      </c>
      <c r="J188" s="1805"/>
      <c r="K188" s="1412">
        <f t="shared" si="24"/>
        <v>1.0547981914381193</v>
      </c>
      <c r="L188" s="1390">
        <f t="shared" si="25"/>
        <v>0.41572590056753389</v>
      </c>
    </row>
    <row r="189" spans="1:12" ht="45" customHeight="1" thickBot="1">
      <c r="A189" s="1848"/>
      <c r="B189" s="1851"/>
      <c r="C189" s="1855"/>
      <c r="D189" s="1609" t="s">
        <v>796</v>
      </c>
      <c r="E189" s="1442">
        <v>239641000</v>
      </c>
      <c r="F189" s="1806"/>
      <c r="G189" s="1442">
        <v>214339989</v>
      </c>
      <c r="H189" s="1806"/>
      <c r="I189" s="1599">
        <v>68444300.890000015</v>
      </c>
      <c r="J189" s="1806"/>
      <c r="K189" s="1419">
        <f t="shared" si="24"/>
        <v>0.28561181471451053</v>
      </c>
      <c r="L189" s="1420">
        <f t="shared" si="25"/>
        <v>0.31932585799470214</v>
      </c>
    </row>
    <row r="190" spans="1:12" ht="45" customHeight="1">
      <c r="A190" s="1846">
        <v>47</v>
      </c>
      <c r="B190" s="1595" t="s">
        <v>358</v>
      </c>
      <c r="C190" s="1460" t="s">
        <v>359</v>
      </c>
      <c r="D190" s="1602" t="s">
        <v>793</v>
      </c>
      <c r="E190" s="1386">
        <v>723381000</v>
      </c>
      <c r="F190" s="1796">
        <f>SUM(E190:E193)</f>
        <v>1284821000</v>
      </c>
      <c r="G190" s="1386">
        <v>723381000</v>
      </c>
      <c r="H190" s="1796">
        <f>SUM(G190:G193)</f>
        <v>1284821000</v>
      </c>
      <c r="I190" s="1598">
        <v>458270574.12</v>
      </c>
      <c r="J190" s="1796">
        <f>SUM(I190:I193)</f>
        <v>768787900.93000007</v>
      </c>
      <c r="K190" s="1380">
        <f t="shared" si="24"/>
        <v>0.63351204153827656</v>
      </c>
      <c r="L190" s="1381">
        <f t="shared" si="25"/>
        <v>0.63351204153827656</v>
      </c>
    </row>
    <row r="191" spans="1:12" ht="45" customHeight="1">
      <c r="A191" s="1847"/>
      <c r="B191" s="1849" t="s">
        <v>377</v>
      </c>
      <c r="C191" s="1850" t="s">
        <v>83</v>
      </c>
      <c r="D191" s="1603" t="s">
        <v>815</v>
      </c>
      <c r="E191" s="1441">
        <v>843000</v>
      </c>
      <c r="F191" s="1805"/>
      <c r="G191" s="1441">
        <v>843000</v>
      </c>
      <c r="H191" s="1805"/>
      <c r="I191" s="1611">
        <v>86279.11</v>
      </c>
      <c r="J191" s="1805"/>
      <c r="K191" s="1414">
        <f t="shared" si="24"/>
        <v>0.10234769869513642</v>
      </c>
      <c r="L191" s="1415">
        <f t="shared" si="25"/>
        <v>0.10234769869513642</v>
      </c>
    </row>
    <row r="192" spans="1:12" ht="45" customHeight="1">
      <c r="A192" s="1847"/>
      <c r="B192" s="1849"/>
      <c r="C192" s="1850"/>
      <c r="D192" s="1603" t="s">
        <v>793</v>
      </c>
      <c r="E192" s="1441">
        <v>1692000</v>
      </c>
      <c r="F192" s="1805"/>
      <c r="G192" s="1441">
        <v>1692000</v>
      </c>
      <c r="H192" s="1805"/>
      <c r="I192" s="1604">
        <v>329609.48</v>
      </c>
      <c r="J192" s="1805"/>
      <c r="K192" s="1412">
        <f t="shared" si="24"/>
        <v>0.19480465721040188</v>
      </c>
      <c r="L192" s="1390">
        <f t="shared" si="25"/>
        <v>0.19480465721040188</v>
      </c>
    </row>
    <row r="193" spans="1:12" ht="45" customHeight="1" thickBot="1">
      <c r="A193" s="1854"/>
      <c r="B193" s="1596" t="s">
        <v>413</v>
      </c>
      <c r="C193" s="1624" t="s">
        <v>584</v>
      </c>
      <c r="D193" s="1607" t="s">
        <v>793</v>
      </c>
      <c r="E193" s="1387">
        <v>558905000</v>
      </c>
      <c r="F193" s="1797"/>
      <c r="G193" s="1387">
        <v>558905000</v>
      </c>
      <c r="H193" s="1797"/>
      <c r="I193" s="1599">
        <v>310101438.22000003</v>
      </c>
      <c r="J193" s="1797"/>
      <c r="K193" s="1407">
        <f t="shared" si="24"/>
        <v>0.55483747366726011</v>
      </c>
      <c r="L193" s="1408">
        <f t="shared" si="25"/>
        <v>0.55483747366726011</v>
      </c>
    </row>
    <row r="194" spans="1:12" ht="45" customHeight="1">
      <c r="A194" s="1846">
        <v>49</v>
      </c>
      <c r="B194" s="1790" t="s">
        <v>377</v>
      </c>
      <c r="C194" s="1792" t="s">
        <v>83</v>
      </c>
      <c r="D194" s="1602" t="s">
        <v>797</v>
      </c>
      <c r="E194" s="1386">
        <v>9810000</v>
      </c>
      <c r="F194" s="1832">
        <f>SUM(E194:E195)</f>
        <v>10792000</v>
      </c>
      <c r="G194" s="1386">
        <v>9810000</v>
      </c>
      <c r="H194" s="1832">
        <f>SUM(G194:G195)</f>
        <v>10792000</v>
      </c>
      <c r="I194" s="1598">
        <v>3828107.55</v>
      </c>
      <c r="J194" s="1832">
        <f>SUM(I194:I195)</f>
        <v>4276687.7799999993</v>
      </c>
      <c r="K194" s="1380">
        <f t="shared" si="24"/>
        <v>0.39022503058103974</v>
      </c>
      <c r="L194" s="1381">
        <f t="shared" si="25"/>
        <v>0.39022503058103974</v>
      </c>
    </row>
    <row r="195" spans="1:12" ht="45" customHeight="1" thickBot="1">
      <c r="A195" s="1848"/>
      <c r="B195" s="1851"/>
      <c r="C195" s="1855"/>
      <c r="D195" s="1609" t="s">
        <v>796</v>
      </c>
      <c r="E195" s="1442">
        <v>982000</v>
      </c>
      <c r="F195" s="1834"/>
      <c r="G195" s="1442">
        <v>982000</v>
      </c>
      <c r="H195" s="1834"/>
      <c r="I195" s="1605">
        <v>448580.23</v>
      </c>
      <c r="J195" s="1834"/>
      <c r="K195" s="1419">
        <f t="shared" si="24"/>
        <v>0.45680267820773929</v>
      </c>
      <c r="L195" s="1420">
        <f t="shared" si="25"/>
        <v>0.45680267820773929</v>
      </c>
    </row>
    <row r="196" spans="1:12" ht="45" customHeight="1">
      <c r="A196" s="1846">
        <v>51</v>
      </c>
      <c r="B196" s="1625" t="s">
        <v>352</v>
      </c>
      <c r="C196" s="1440" t="s">
        <v>353</v>
      </c>
      <c r="D196" s="1602" t="s">
        <v>793</v>
      </c>
      <c r="E196" s="1386">
        <v>94047000</v>
      </c>
      <c r="F196" s="1856">
        <f>SUM(E196:E201)</f>
        <v>2144638000</v>
      </c>
      <c r="G196" s="1386">
        <v>94047000</v>
      </c>
      <c r="H196" s="1856">
        <f>SUM(G196:G201)</f>
        <v>2144638000</v>
      </c>
      <c r="I196" s="1598">
        <v>13408952.16</v>
      </c>
      <c r="J196" s="1856">
        <f>SUM(I196:I201)</f>
        <v>1313064472.3499997</v>
      </c>
      <c r="K196" s="1380">
        <f t="shared" si="24"/>
        <v>0.1425771386647102</v>
      </c>
      <c r="L196" s="1381">
        <f t="shared" si="25"/>
        <v>0.1425771386647102</v>
      </c>
    </row>
    <row r="197" spans="1:12" ht="45" customHeight="1">
      <c r="A197" s="1847"/>
      <c r="B197" s="1849" t="s">
        <v>377</v>
      </c>
      <c r="C197" s="1850" t="s">
        <v>83</v>
      </c>
      <c r="D197" s="1603" t="s">
        <v>821</v>
      </c>
      <c r="E197" s="1441">
        <v>269000</v>
      </c>
      <c r="F197" s="1857"/>
      <c r="G197" s="1441">
        <v>269000</v>
      </c>
      <c r="H197" s="1857"/>
      <c r="I197" s="1423">
        <v>0</v>
      </c>
      <c r="J197" s="1857"/>
      <c r="K197" s="1422">
        <v>0</v>
      </c>
      <c r="L197" s="1424">
        <v>0</v>
      </c>
    </row>
    <row r="198" spans="1:12" ht="45" customHeight="1">
      <c r="A198" s="1847"/>
      <c r="B198" s="1849"/>
      <c r="C198" s="1850"/>
      <c r="D198" s="1443" t="s">
        <v>822</v>
      </c>
      <c r="E198" s="1441">
        <v>278000</v>
      </c>
      <c r="F198" s="1857"/>
      <c r="G198" s="1441">
        <v>278000</v>
      </c>
      <c r="H198" s="1857"/>
      <c r="I198" s="1423">
        <v>0</v>
      </c>
      <c r="J198" s="1857"/>
      <c r="K198" s="1422">
        <v>0</v>
      </c>
      <c r="L198" s="1424">
        <v>0</v>
      </c>
    </row>
    <row r="199" spans="1:12" ht="45" customHeight="1">
      <c r="A199" s="1847"/>
      <c r="B199" s="1849" t="s">
        <v>413</v>
      </c>
      <c r="C199" s="1852" t="s">
        <v>584</v>
      </c>
      <c r="D199" s="1603" t="s">
        <v>821</v>
      </c>
      <c r="E199" s="1441">
        <v>43231000</v>
      </c>
      <c r="F199" s="1857"/>
      <c r="G199" s="1441">
        <v>43260605</v>
      </c>
      <c r="H199" s="1857"/>
      <c r="I199" s="1604">
        <v>110882.14</v>
      </c>
      <c r="J199" s="1857"/>
      <c r="K199" s="1389">
        <f>I199/E199</f>
        <v>2.5648756679234807E-3</v>
      </c>
      <c r="L199" s="1404">
        <f>I199/G199</f>
        <v>2.5631204186811534E-3</v>
      </c>
    </row>
    <row r="200" spans="1:12" ht="45" customHeight="1">
      <c r="A200" s="1847"/>
      <c r="B200" s="1849"/>
      <c r="C200" s="1852"/>
      <c r="D200" s="1443" t="s">
        <v>822</v>
      </c>
      <c r="E200" s="1441">
        <v>325000</v>
      </c>
      <c r="F200" s="1857"/>
      <c r="G200" s="1441">
        <v>325000</v>
      </c>
      <c r="H200" s="1857"/>
      <c r="I200" s="1423">
        <v>0</v>
      </c>
      <c r="J200" s="1857"/>
      <c r="K200" s="1422">
        <v>0</v>
      </c>
      <c r="L200" s="1424">
        <v>0</v>
      </c>
    </row>
    <row r="201" spans="1:12" ht="45" customHeight="1" thickBot="1">
      <c r="A201" s="1854"/>
      <c r="B201" s="1791"/>
      <c r="C201" s="1859"/>
      <c r="D201" s="1607" t="s">
        <v>793</v>
      </c>
      <c r="E201" s="1387">
        <v>2006488000</v>
      </c>
      <c r="F201" s="1858"/>
      <c r="G201" s="1442">
        <v>2006458395</v>
      </c>
      <c r="H201" s="1858"/>
      <c r="I201" s="1605">
        <v>1299544638.0499997</v>
      </c>
      <c r="J201" s="1858"/>
      <c r="K201" s="1419">
        <f t="shared" ref="K201:K207" si="26">I201/E201</f>
        <v>0.64767127341404473</v>
      </c>
      <c r="L201" s="1420">
        <f t="shared" ref="L201:L217" si="27">I201/G201</f>
        <v>0.64768082970890595</v>
      </c>
    </row>
    <row r="202" spans="1:12" ht="45" customHeight="1" thickBot="1">
      <c r="A202" s="1461">
        <v>56</v>
      </c>
      <c r="B202" s="1397" t="s">
        <v>387</v>
      </c>
      <c r="C202" s="1462" t="s">
        <v>579</v>
      </c>
      <c r="D202" s="1463" t="s">
        <v>822</v>
      </c>
      <c r="E202" s="1377"/>
      <c r="F202" s="1464"/>
      <c r="G202" s="1377">
        <v>27021</v>
      </c>
      <c r="H202" s="1431">
        <f>G202</f>
        <v>27021</v>
      </c>
      <c r="I202" s="1465">
        <v>0</v>
      </c>
      <c r="J202" s="1466">
        <f>I202</f>
        <v>0</v>
      </c>
      <c r="K202" s="1467">
        <v>0</v>
      </c>
      <c r="L202" s="1468">
        <v>0</v>
      </c>
    </row>
    <row r="203" spans="1:12" ht="45" customHeight="1">
      <c r="A203" s="1862" t="s">
        <v>164</v>
      </c>
      <c r="B203" s="1790" t="s">
        <v>387</v>
      </c>
      <c r="C203" s="1865" t="s">
        <v>579</v>
      </c>
      <c r="D203" s="1440" t="s">
        <v>822</v>
      </c>
      <c r="E203" s="1452">
        <v>727000</v>
      </c>
      <c r="F203" s="1868">
        <f>SUM(E203:E205)</f>
        <v>13408000</v>
      </c>
      <c r="G203" s="1452">
        <v>727000</v>
      </c>
      <c r="H203" s="1868">
        <f>SUM(G203:G205)</f>
        <v>13408000</v>
      </c>
      <c r="I203" s="1611">
        <v>58109.120000000003</v>
      </c>
      <c r="J203" s="1868">
        <f>SUM(I203:I205)</f>
        <v>11275681.219999999</v>
      </c>
      <c r="K203" s="1389">
        <f t="shared" si="26"/>
        <v>7.9930013755158194E-2</v>
      </c>
      <c r="L203" s="1404">
        <f t="shared" si="27"/>
        <v>7.9930013755158194E-2</v>
      </c>
    </row>
    <row r="204" spans="1:12" ht="45" customHeight="1">
      <c r="A204" s="1863"/>
      <c r="B204" s="1849"/>
      <c r="C204" s="1866"/>
      <c r="D204" s="1469" t="s">
        <v>793</v>
      </c>
      <c r="E204" s="1441">
        <v>11854000</v>
      </c>
      <c r="F204" s="1857"/>
      <c r="G204" s="1441">
        <v>11359553</v>
      </c>
      <c r="H204" s="1857"/>
      <c r="I204" s="1604">
        <v>9896126.8499999996</v>
      </c>
      <c r="J204" s="1857"/>
      <c r="K204" s="1412">
        <f t="shared" si="26"/>
        <v>0.83483438923570097</v>
      </c>
      <c r="L204" s="1390">
        <f t="shared" si="27"/>
        <v>0.87117220633593595</v>
      </c>
    </row>
    <row r="205" spans="1:12" ht="45" customHeight="1" thickBot="1">
      <c r="A205" s="1864"/>
      <c r="B205" s="1791"/>
      <c r="C205" s="1867"/>
      <c r="D205" s="1470" t="s">
        <v>796</v>
      </c>
      <c r="E205" s="1442">
        <v>827000</v>
      </c>
      <c r="F205" s="1858"/>
      <c r="G205" s="1442">
        <v>1321447</v>
      </c>
      <c r="H205" s="1858"/>
      <c r="I205" s="1605">
        <v>1321445.25</v>
      </c>
      <c r="J205" s="1858"/>
      <c r="K205" s="1419">
        <f t="shared" si="26"/>
        <v>1.5978781741233374</v>
      </c>
      <c r="L205" s="1390">
        <f t="shared" si="27"/>
        <v>0.99999867569414436</v>
      </c>
    </row>
    <row r="206" spans="1:12" ht="45" customHeight="1">
      <c r="A206" s="1846">
        <v>58</v>
      </c>
      <c r="B206" s="1860">
        <v>720</v>
      </c>
      <c r="C206" s="1803" t="s">
        <v>375</v>
      </c>
      <c r="D206" s="1602" t="s">
        <v>797</v>
      </c>
      <c r="E206" s="1386">
        <v>3726000</v>
      </c>
      <c r="F206" s="1796">
        <f>SUM(E206:E210)</f>
        <v>35407000</v>
      </c>
      <c r="G206" s="1386">
        <v>3891164</v>
      </c>
      <c r="H206" s="1796">
        <f>SUM(G206:G210)</f>
        <v>42325159</v>
      </c>
      <c r="I206" s="1598">
        <v>1954618.68</v>
      </c>
      <c r="J206" s="1796">
        <f>SUM(I206:I210)</f>
        <v>14927674.939999998</v>
      </c>
      <c r="K206" s="1380">
        <f t="shared" si="26"/>
        <v>0.52458901771336552</v>
      </c>
      <c r="L206" s="1381">
        <f t="shared" si="27"/>
        <v>0.50232235906787792</v>
      </c>
    </row>
    <row r="207" spans="1:12" ht="45" customHeight="1">
      <c r="A207" s="1847"/>
      <c r="B207" s="1845"/>
      <c r="C207" s="1804"/>
      <c r="D207" s="1603" t="s">
        <v>796</v>
      </c>
      <c r="E207" s="1441">
        <v>485000</v>
      </c>
      <c r="F207" s="1805"/>
      <c r="G207" s="1441">
        <v>502071</v>
      </c>
      <c r="H207" s="1805"/>
      <c r="I207" s="1604">
        <v>271099.34999999998</v>
      </c>
      <c r="J207" s="1805"/>
      <c r="K207" s="1412">
        <f t="shared" si="26"/>
        <v>0.55896773195876281</v>
      </c>
      <c r="L207" s="1390">
        <f t="shared" si="27"/>
        <v>0.53996217666425661</v>
      </c>
    </row>
    <row r="208" spans="1:12" ht="45" customHeight="1">
      <c r="A208" s="1847"/>
      <c r="B208" s="1845">
        <v>750</v>
      </c>
      <c r="C208" s="1804" t="s">
        <v>83</v>
      </c>
      <c r="D208" s="1603" t="s">
        <v>793</v>
      </c>
      <c r="E208" s="1441"/>
      <c r="F208" s="1805"/>
      <c r="G208" s="1441">
        <v>4278884</v>
      </c>
      <c r="H208" s="1805"/>
      <c r="I208" s="1604">
        <v>4239248.1500000004</v>
      </c>
      <c r="J208" s="1805"/>
      <c r="K208" s="1422">
        <v>0</v>
      </c>
      <c r="L208" s="1390">
        <f t="shared" si="27"/>
        <v>0.99073687204420602</v>
      </c>
    </row>
    <row r="209" spans="1:12" ht="45" customHeight="1">
      <c r="A209" s="1847"/>
      <c r="B209" s="1845"/>
      <c r="C209" s="1804"/>
      <c r="D209" s="1603" t="s">
        <v>797</v>
      </c>
      <c r="E209" s="1441">
        <v>27501000</v>
      </c>
      <c r="F209" s="1805"/>
      <c r="G209" s="1441">
        <v>29542240</v>
      </c>
      <c r="H209" s="1805"/>
      <c r="I209" s="1604">
        <v>6523344.7199999997</v>
      </c>
      <c r="J209" s="1805"/>
      <c r="K209" s="1412">
        <f t="shared" ref="K209:K216" si="28">I209/E209</f>
        <v>0.23720390967601176</v>
      </c>
      <c r="L209" s="1390">
        <f t="shared" si="27"/>
        <v>0.22081415356452319</v>
      </c>
    </row>
    <row r="210" spans="1:12" ht="45" customHeight="1" thickBot="1">
      <c r="A210" s="1854"/>
      <c r="B210" s="1861"/>
      <c r="C210" s="1809"/>
      <c r="D210" s="1607" t="s">
        <v>796</v>
      </c>
      <c r="E210" s="1387">
        <v>3695000</v>
      </c>
      <c r="F210" s="1797"/>
      <c r="G210" s="1387">
        <v>4110800</v>
      </c>
      <c r="H210" s="1797"/>
      <c r="I210" s="1599">
        <v>1939364.04</v>
      </c>
      <c r="J210" s="1797"/>
      <c r="K210" s="1407">
        <f t="shared" si="28"/>
        <v>0.52486171583220564</v>
      </c>
      <c r="L210" s="1408">
        <f t="shared" si="27"/>
        <v>0.47177290065194122</v>
      </c>
    </row>
    <row r="211" spans="1:12" ht="45" customHeight="1" thickBot="1">
      <c r="A211" s="1461">
        <v>61</v>
      </c>
      <c r="B211" s="1471">
        <v>750</v>
      </c>
      <c r="C211" s="1472" t="s">
        <v>83</v>
      </c>
      <c r="D211" s="1613" t="s">
        <v>794</v>
      </c>
      <c r="E211" s="1388">
        <v>1083000</v>
      </c>
      <c r="F211" s="1399">
        <f>E211</f>
        <v>1083000</v>
      </c>
      <c r="G211" s="1388">
        <v>1218450</v>
      </c>
      <c r="H211" s="1399">
        <f>G211</f>
        <v>1218450</v>
      </c>
      <c r="I211" s="1473">
        <v>287805.62</v>
      </c>
      <c r="J211" s="1399">
        <f>I211</f>
        <v>287805.62</v>
      </c>
      <c r="K211" s="1400">
        <f t="shared" si="28"/>
        <v>0.26574849492151431</v>
      </c>
      <c r="L211" s="1401">
        <f t="shared" si="27"/>
        <v>0.23620634412573352</v>
      </c>
    </row>
    <row r="212" spans="1:12" ht="45" customHeight="1">
      <c r="A212" s="1846">
        <v>62</v>
      </c>
      <c r="B212" s="1625" t="s">
        <v>354</v>
      </c>
      <c r="C212" s="1440" t="s">
        <v>355</v>
      </c>
      <c r="D212" s="1602" t="s">
        <v>816</v>
      </c>
      <c r="E212" s="1386">
        <v>204108000</v>
      </c>
      <c r="F212" s="1794">
        <f>SUM(E212:E213)</f>
        <v>208068000</v>
      </c>
      <c r="G212" s="1386">
        <v>204108000</v>
      </c>
      <c r="H212" s="1832">
        <f>SUM(G212:G213)</f>
        <v>208236706</v>
      </c>
      <c r="I212" s="1621">
        <v>142397473.52000001</v>
      </c>
      <c r="J212" s="1832">
        <f>SUM(I212:I213)</f>
        <v>142803616.52000001</v>
      </c>
      <c r="K212" s="1380">
        <f t="shared" si="28"/>
        <v>0.69765748290120921</v>
      </c>
      <c r="L212" s="1381">
        <f t="shared" si="27"/>
        <v>0.69765748290120921</v>
      </c>
    </row>
    <row r="213" spans="1:12" ht="45" customHeight="1" thickBot="1">
      <c r="A213" s="1854"/>
      <c r="B213" s="1626">
        <v>750</v>
      </c>
      <c r="C213" s="1474" t="s">
        <v>83</v>
      </c>
      <c r="D213" s="1607" t="s">
        <v>816</v>
      </c>
      <c r="E213" s="1387">
        <v>3960000</v>
      </c>
      <c r="F213" s="1795"/>
      <c r="G213" s="1387">
        <v>4128706</v>
      </c>
      <c r="H213" s="1844"/>
      <c r="I213" s="1387">
        <v>406143</v>
      </c>
      <c r="J213" s="1844"/>
      <c r="K213" s="1407">
        <f t="shared" si="28"/>
        <v>0.10256136363636363</v>
      </c>
      <c r="L213" s="1408">
        <f t="shared" si="27"/>
        <v>9.8370530621458632E-2</v>
      </c>
    </row>
    <row r="214" spans="1:12" ht="45" customHeight="1" thickBot="1">
      <c r="A214" s="1476">
        <v>63</v>
      </c>
      <c r="B214" s="1477">
        <v>750</v>
      </c>
      <c r="C214" s="1639" t="s">
        <v>83</v>
      </c>
      <c r="D214" s="1376" t="s">
        <v>796</v>
      </c>
      <c r="E214" s="1377">
        <v>858000</v>
      </c>
      <c r="F214" s="1479">
        <f>E214</f>
        <v>858000</v>
      </c>
      <c r="G214" s="1377">
        <v>858000</v>
      </c>
      <c r="H214" s="1479">
        <f>G214</f>
        <v>858000</v>
      </c>
      <c r="I214" s="1378">
        <v>40058.31</v>
      </c>
      <c r="J214" s="1479">
        <f>I214</f>
        <v>40058.31</v>
      </c>
      <c r="K214" s="1402">
        <f t="shared" si="28"/>
        <v>4.6688006993006993E-2</v>
      </c>
      <c r="L214" s="1403">
        <f t="shared" si="27"/>
        <v>4.6688006993006993E-2</v>
      </c>
    </row>
    <row r="215" spans="1:12" ht="45" customHeight="1">
      <c r="A215" s="1846">
        <v>64</v>
      </c>
      <c r="B215" s="1860">
        <v>750</v>
      </c>
      <c r="C215" s="1803" t="s">
        <v>83</v>
      </c>
      <c r="D215" s="1602" t="s">
        <v>797</v>
      </c>
      <c r="E215" s="1386">
        <v>9129000</v>
      </c>
      <c r="F215" s="1794">
        <f>SUM(E215:E216)</f>
        <v>10641000</v>
      </c>
      <c r="G215" s="1386">
        <v>9592948</v>
      </c>
      <c r="H215" s="1794">
        <f>SUM(G215:G216)</f>
        <v>28357414</v>
      </c>
      <c r="I215" s="1621">
        <v>888078.41</v>
      </c>
      <c r="J215" s="1794">
        <f>SUM(I215:I216)</f>
        <v>7408826.79</v>
      </c>
      <c r="K215" s="1380">
        <f t="shared" si="28"/>
        <v>9.7281017636104722E-2</v>
      </c>
      <c r="L215" s="1381">
        <f t="shared" si="27"/>
        <v>9.2576172621805106E-2</v>
      </c>
    </row>
    <row r="216" spans="1:12" ht="45" customHeight="1" thickBot="1">
      <c r="A216" s="1854"/>
      <c r="B216" s="1861"/>
      <c r="C216" s="1809"/>
      <c r="D216" s="1607" t="s">
        <v>810</v>
      </c>
      <c r="E216" s="1387">
        <v>1512000</v>
      </c>
      <c r="F216" s="1795"/>
      <c r="G216" s="1387">
        <v>18764466</v>
      </c>
      <c r="H216" s="1795"/>
      <c r="I216" s="1475">
        <v>6520748.3799999999</v>
      </c>
      <c r="J216" s="1795"/>
      <c r="K216" s="1407">
        <f t="shared" si="28"/>
        <v>4.3126642724867725</v>
      </c>
      <c r="L216" s="1408">
        <f t="shared" si="27"/>
        <v>0.3475051397678996</v>
      </c>
    </row>
    <row r="217" spans="1:12" ht="45" customHeight="1" thickBot="1">
      <c r="A217" s="1476">
        <v>66</v>
      </c>
      <c r="B217" s="1477">
        <v>750</v>
      </c>
      <c r="C217" s="1376" t="s">
        <v>83</v>
      </c>
      <c r="D217" s="1376" t="s">
        <v>796</v>
      </c>
      <c r="E217" s="1377"/>
      <c r="F217" s="1478"/>
      <c r="G217" s="1377">
        <v>540308</v>
      </c>
      <c r="H217" s="1478">
        <f>G217</f>
        <v>540308</v>
      </c>
      <c r="I217" s="1431">
        <v>82721.049999999988</v>
      </c>
      <c r="J217" s="1479">
        <f>I217</f>
        <v>82721.049999999988</v>
      </c>
      <c r="K217" s="1480">
        <v>0</v>
      </c>
      <c r="L217" s="1403">
        <f t="shared" si="27"/>
        <v>0.1530998060365569</v>
      </c>
    </row>
    <row r="218" spans="1:12" ht="45" customHeight="1" thickBot="1">
      <c r="A218" s="1461">
        <v>68</v>
      </c>
      <c r="B218" s="1471">
        <v>750</v>
      </c>
      <c r="C218" s="1613" t="s">
        <v>83</v>
      </c>
      <c r="D218" s="1472" t="s">
        <v>822</v>
      </c>
      <c r="E218" s="1388">
        <v>31000</v>
      </c>
      <c r="F218" s="1481">
        <f>E218</f>
        <v>31000</v>
      </c>
      <c r="G218" s="1388">
        <v>31000</v>
      </c>
      <c r="H218" s="1481">
        <f>G218</f>
        <v>31000</v>
      </c>
      <c r="I218" s="1482">
        <v>0</v>
      </c>
      <c r="J218" s="1482">
        <f>I218</f>
        <v>0</v>
      </c>
      <c r="K218" s="1434">
        <v>0</v>
      </c>
      <c r="L218" s="1483">
        <v>0</v>
      </c>
    </row>
    <row r="219" spans="1:12" ht="45" customHeight="1" thickBot="1">
      <c r="A219" s="1484">
        <v>69</v>
      </c>
      <c r="B219" s="1382" t="s">
        <v>367</v>
      </c>
      <c r="C219" s="1383" t="s">
        <v>368</v>
      </c>
      <c r="D219" s="1384" t="s">
        <v>793</v>
      </c>
      <c r="E219" s="1379">
        <v>2430000</v>
      </c>
      <c r="F219" s="1629">
        <f>E219</f>
        <v>2430000</v>
      </c>
      <c r="G219" s="1379">
        <v>2430000</v>
      </c>
      <c r="H219" s="1629">
        <f>G219</f>
        <v>2430000</v>
      </c>
      <c r="I219" s="1385">
        <v>314381.51</v>
      </c>
      <c r="J219" s="1629">
        <f>I219</f>
        <v>314381.51</v>
      </c>
      <c r="K219" s="1449">
        <f>I219/E219</f>
        <v>0.12937510699588478</v>
      </c>
      <c r="L219" s="1450">
        <f>I219/G219</f>
        <v>0.12937510699588478</v>
      </c>
    </row>
    <row r="220" spans="1:12" ht="45" customHeight="1">
      <c r="A220" s="1869">
        <v>71</v>
      </c>
      <c r="B220" s="1790" t="s">
        <v>377</v>
      </c>
      <c r="C220" s="1792" t="s">
        <v>83</v>
      </c>
      <c r="D220" s="1602" t="s">
        <v>793</v>
      </c>
      <c r="E220" s="1386">
        <v>15647000</v>
      </c>
      <c r="F220" s="1796">
        <f>SUM(E220:E221)</f>
        <v>15688000</v>
      </c>
      <c r="G220" s="1386">
        <v>15647000</v>
      </c>
      <c r="H220" s="1796">
        <f>SUM(G220:G221)</f>
        <v>15704489</v>
      </c>
      <c r="I220" s="1598">
        <v>1988808.6300000001</v>
      </c>
      <c r="J220" s="1796">
        <f>SUM(I220:I221)</f>
        <v>2002116.8800000001</v>
      </c>
      <c r="K220" s="1380">
        <f>I220/E220</f>
        <v>0.12710478877740142</v>
      </c>
      <c r="L220" s="1381">
        <f>I220/G220</f>
        <v>0.12710478877740142</v>
      </c>
    </row>
    <row r="221" spans="1:12" ht="45" customHeight="1" thickBot="1">
      <c r="A221" s="1870"/>
      <c r="B221" s="1851"/>
      <c r="C221" s="1855"/>
      <c r="D221" s="1609" t="s">
        <v>796</v>
      </c>
      <c r="E221" s="1442">
        <v>41000</v>
      </c>
      <c r="F221" s="1806"/>
      <c r="G221" s="1442">
        <v>57489</v>
      </c>
      <c r="H221" s="1806"/>
      <c r="I221" s="1605">
        <v>13308.249999999998</v>
      </c>
      <c r="J221" s="1806"/>
      <c r="K221" s="1419">
        <f>I221/E221</f>
        <v>0.32459146341463413</v>
      </c>
      <c r="L221" s="1420">
        <f>I221/G221</f>
        <v>0.23149211153438046</v>
      </c>
    </row>
    <row r="222" spans="1:12" ht="45" customHeight="1" thickBot="1">
      <c r="A222" s="1485">
        <v>76</v>
      </c>
      <c r="B222" s="1382" t="s">
        <v>367</v>
      </c>
      <c r="C222" s="1383" t="s">
        <v>368</v>
      </c>
      <c r="D222" s="1384" t="s">
        <v>797</v>
      </c>
      <c r="E222" s="1379">
        <v>759000</v>
      </c>
      <c r="F222" s="1629">
        <f>E222</f>
        <v>759000</v>
      </c>
      <c r="G222" s="1379">
        <v>759000</v>
      </c>
      <c r="H222" s="1629">
        <f>G222</f>
        <v>759000</v>
      </c>
      <c r="I222" s="1385">
        <v>115505.62</v>
      </c>
      <c r="J222" s="1629">
        <f>I222</f>
        <v>115505.62</v>
      </c>
      <c r="K222" s="1449">
        <f>I222/E222</f>
        <v>0.15218131752305664</v>
      </c>
      <c r="L222" s="1450">
        <f>I222/G222</f>
        <v>0.15218131752305664</v>
      </c>
    </row>
    <row r="223" spans="1:12" ht="45" customHeight="1" thickBot="1">
      <c r="A223" s="1486">
        <v>80</v>
      </c>
      <c r="B223" s="1374" t="s">
        <v>377</v>
      </c>
      <c r="C223" s="1375" t="s">
        <v>83</v>
      </c>
      <c r="D223" s="1376" t="s">
        <v>803</v>
      </c>
      <c r="E223" s="1377">
        <v>315000</v>
      </c>
      <c r="F223" s="1479">
        <f>E223</f>
        <v>315000</v>
      </c>
      <c r="G223" s="1377">
        <v>315000</v>
      </c>
      <c r="H223" s="1479">
        <f>G223</f>
        <v>315000</v>
      </c>
      <c r="I223" s="1466">
        <v>0</v>
      </c>
      <c r="J223" s="1466">
        <f>I223</f>
        <v>0</v>
      </c>
      <c r="K223" s="1487">
        <v>0</v>
      </c>
      <c r="L223" s="1488">
        <v>0</v>
      </c>
    </row>
    <row r="224" spans="1:12" ht="45" customHeight="1">
      <c r="A224" s="1788">
        <v>83</v>
      </c>
      <c r="B224" s="1828">
        <v>758</v>
      </c>
      <c r="C224" s="1830" t="s">
        <v>401</v>
      </c>
      <c r="D224" s="1489" t="s">
        <v>849</v>
      </c>
      <c r="E224" s="1386">
        <v>37346719000</v>
      </c>
      <c r="F224" s="1794">
        <f>SUM(E224:E225)</f>
        <v>37386207000</v>
      </c>
      <c r="G224" s="1386">
        <v>34930105258</v>
      </c>
      <c r="H224" s="1794">
        <f>SUM(G224:G225)</f>
        <v>34965990099</v>
      </c>
      <c r="I224" s="1627">
        <v>0</v>
      </c>
      <c r="J224" s="1872">
        <f>SUM(I224:I225)</f>
        <v>0</v>
      </c>
      <c r="K224" s="1490">
        <v>0</v>
      </c>
      <c r="L224" s="1392">
        <v>0</v>
      </c>
    </row>
    <row r="225" spans="1:12" ht="45" customHeight="1" thickBot="1">
      <c r="A225" s="1827"/>
      <c r="B225" s="1835"/>
      <c r="C225" s="1836"/>
      <c r="D225" s="1491" t="s">
        <v>850</v>
      </c>
      <c r="E225" s="1442">
        <v>39488000</v>
      </c>
      <c r="F225" s="1841"/>
      <c r="G225" s="1393">
        <v>35884841</v>
      </c>
      <c r="H225" s="1795"/>
      <c r="I225" s="1482">
        <v>0</v>
      </c>
      <c r="J225" s="1873"/>
      <c r="K225" s="1492">
        <v>0</v>
      </c>
      <c r="L225" s="1454">
        <v>0</v>
      </c>
    </row>
    <row r="226" spans="1:12" ht="45" customHeight="1">
      <c r="A226" s="1869">
        <v>88</v>
      </c>
      <c r="B226" s="1790" t="s">
        <v>390</v>
      </c>
      <c r="C226" s="1792" t="s">
        <v>391</v>
      </c>
      <c r="D226" s="1602" t="s">
        <v>797</v>
      </c>
      <c r="E226" s="1386">
        <v>24767000</v>
      </c>
      <c r="F226" s="1794">
        <f>SUM(E226:E227)</f>
        <v>31251000</v>
      </c>
      <c r="G226" s="1386">
        <v>32088637</v>
      </c>
      <c r="H226" s="1794">
        <f>SUM(G226:G227)</f>
        <v>36769637</v>
      </c>
      <c r="I226" s="1598">
        <v>16552971.060000001</v>
      </c>
      <c r="J226" s="1794">
        <f>SUM(I226:I227)</f>
        <v>17319147.219999999</v>
      </c>
      <c r="K226" s="1380">
        <f>I226/E226</f>
        <v>0.66834784430895955</v>
      </c>
      <c r="L226" s="1381">
        <f>I226/G226</f>
        <v>0.51585148537159742</v>
      </c>
    </row>
    <row r="227" spans="1:12" ht="45" customHeight="1" thickBot="1">
      <c r="A227" s="1871"/>
      <c r="B227" s="1791"/>
      <c r="C227" s="1793"/>
      <c r="D227" s="1607" t="s">
        <v>796</v>
      </c>
      <c r="E227" s="1387">
        <v>6484000</v>
      </c>
      <c r="F227" s="1795"/>
      <c r="G227" s="1387">
        <v>4681000</v>
      </c>
      <c r="H227" s="1795"/>
      <c r="I227" s="1599">
        <v>766176.15999999992</v>
      </c>
      <c r="J227" s="1795"/>
      <c r="K227" s="1407">
        <f>I227/E227</f>
        <v>0.11816412091301665</v>
      </c>
      <c r="L227" s="1408">
        <f>I227/G227</f>
        <v>0.16367788079470197</v>
      </c>
    </row>
    <row r="228" spans="1:12" ht="45" customHeight="1" thickBot="1">
      <c r="A228" s="1396" t="s">
        <v>851</v>
      </c>
      <c r="B228" s="1397" t="s">
        <v>387</v>
      </c>
      <c r="C228" s="1493" t="s">
        <v>579</v>
      </c>
      <c r="D228" s="1613" t="s">
        <v>793</v>
      </c>
      <c r="E228" s="1388"/>
      <c r="F228" s="1481"/>
      <c r="G228" s="1388">
        <v>9608248</v>
      </c>
      <c r="H228" s="1481">
        <f>G228</f>
        <v>9608248</v>
      </c>
      <c r="I228" s="1385">
        <v>6484503</v>
      </c>
      <c r="J228" s="1479">
        <f>I228</f>
        <v>6484503</v>
      </c>
      <c r="K228" s="1490">
        <v>0</v>
      </c>
      <c r="L228" s="1408">
        <f t="shared" ref="L228:L240" si="29">I228/G228</f>
        <v>0.67488922017833008</v>
      </c>
    </row>
    <row r="229" spans="1:12" ht="45" customHeight="1" thickBot="1">
      <c r="A229" s="1617" t="s">
        <v>852</v>
      </c>
      <c r="B229" s="1382" t="s">
        <v>387</v>
      </c>
      <c r="C229" s="1494" t="s">
        <v>579</v>
      </c>
      <c r="D229" s="1384" t="s">
        <v>793</v>
      </c>
      <c r="E229" s="1379"/>
      <c r="F229" s="1495"/>
      <c r="G229" s="1379">
        <v>5440469</v>
      </c>
      <c r="H229" s="1495">
        <f>G229</f>
        <v>5440469</v>
      </c>
      <c r="I229" s="1385">
        <v>5440468.3499999996</v>
      </c>
      <c r="J229" s="1629">
        <f>I229</f>
        <v>5440468.3499999996</v>
      </c>
      <c r="K229" s="1487">
        <v>0</v>
      </c>
      <c r="L229" s="1403">
        <f t="shared" si="29"/>
        <v>0.9999998805250061</v>
      </c>
    </row>
    <row r="230" spans="1:12" ht="45" customHeight="1">
      <c r="A230" s="1788" t="s">
        <v>853</v>
      </c>
      <c r="B230" s="1595" t="s">
        <v>354</v>
      </c>
      <c r="C230" s="1597" t="s">
        <v>355</v>
      </c>
      <c r="D230" s="1602" t="s">
        <v>816</v>
      </c>
      <c r="E230" s="1386">
        <v>364000</v>
      </c>
      <c r="F230" s="1874">
        <f>E230</f>
        <v>364000</v>
      </c>
      <c r="G230" s="1386">
        <v>364000</v>
      </c>
      <c r="H230" s="1832">
        <f>G230+G231</f>
        <v>7780464</v>
      </c>
      <c r="I230" s="1627">
        <v>0</v>
      </c>
      <c r="J230" s="1794">
        <f>SUM(I230:I231)</f>
        <v>7416463.3499999996</v>
      </c>
      <c r="K230" s="1391">
        <v>0</v>
      </c>
      <c r="L230" s="1392">
        <v>0</v>
      </c>
    </row>
    <row r="231" spans="1:12" ht="45" customHeight="1" thickBot="1">
      <c r="A231" s="1789"/>
      <c r="B231" s="1596" t="s">
        <v>387</v>
      </c>
      <c r="C231" s="1624" t="s">
        <v>579</v>
      </c>
      <c r="D231" s="1607" t="s">
        <v>793</v>
      </c>
      <c r="E231" s="1387"/>
      <c r="F231" s="1875"/>
      <c r="G231" s="1387">
        <v>7416464</v>
      </c>
      <c r="H231" s="1844"/>
      <c r="I231" s="1599">
        <v>7416463.3499999996</v>
      </c>
      <c r="J231" s="1795"/>
      <c r="K231" s="1496">
        <v>0</v>
      </c>
      <c r="L231" s="1395">
        <f t="shared" si="29"/>
        <v>0.99999991235715557</v>
      </c>
    </row>
    <row r="232" spans="1:12" ht="45" customHeight="1" thickBot="1">
      <c r="A232" s="1396" t="s">
        <v>854</v>
      </c>
      <c r="B232" s="1397" t="s">
        <v>387</v>
      </c>
      <c r="C232" s="1493" t="s">
        <v>579</v>
      </c>
      <c r="D232" s="1613" t="s">
        <v>793</v>
      </c>
      <c r="E232" s="1388"/>
      <c r="F232" s="1633"/>
      <c r="G232" s="1388">
        <v>6167510</v>
      </c>
      <c r="H232" s="1633">
        <f>G232</f>
        <v>6167510</v>
      </c>
      <c r="I232" s="1399">
        <v>3043764.15</v>
      </c>
      <c r="J232" s="1630">
        <f>I232</f>
        <v>3043764.15</v>
      </c>
      <c r="K232" s="1497">
        <v>0</v>
      </c>
      <c r="L232" s="1395">
        <f t="shared" si="29"/>
        <v>0.49351588404396585</v>
      </c>
    </row>
    <row r="233" spans="1:12" ht="45" customHeight="1" thickBot="1">
      <c r="A233" s="1617" t="s">
        <v>855</v>
      </c>
      <c r="B233" s="1382" t="s">
        <v>387</v>
      </c>
      <c r="C233" s="1494" t="s">
        <v>579</v>
      </c>
      <c r="D233" s="1384" t="s">
        <v>793</v>
      </c>
      <c r="E233" s="1379"/>
      <c r="F233" s="1629"/>
      <c r="G233" s="1379">
        <v>5482289</v>
      </c>
      <c r="H233" s="1629">
        <f>G233</f>
        <v>5482289</v>
      </c>
      <c r="I233" s="1385">
        <v>5228859.1500000004</v>
      </c>
      <c r="J233" s="1629">
        <f>I233</f>
        <v>5228859.1500000004</v>
      </c>
      <c r="K233" s="1498">
        <v>0</v>
      </c>
      <c r="L233" s="1420">
        <f t="shared" si="29"/>
        <v>0.95377298606476246</v>
      </c>
    </row>
    <row r="234" spans="1:12" ht="45" customHeight="1">
      <c r="A234" s="1788" t="s">
        <v>856</v>
      </c>
      <c r="B234" s="1790" t="s">
        <v>387</v>
      </c>
      <c r="C234" s="1877" t="s">
        <v>579</v>
      </c>
      <c r="D234" s="1602" t="s">
        <v>793</v>
      </c>
      <c r="E234" s="1386"/>
      <c r="F234" s="1874"/>
      <c r="G234" s="1386">
        <v>13864795</v>
      </c>
      <c r="H234" s="1832">
        <f>SUM(G234:G236)</f>
        <v>16809741</v>
      </c>
      <c r="I234" s="1386">
        <v>13342357.35</v>
      </c>
      <c r="J234" s="1832">
        <f>SUM(I234:I236)</f>
        <v>16286875.189999999</v>
      </c>
      <c r="K234" s="1490">
        <v>0</v>
      </c>
      <c r="L234" s="1381">
        <f t="shared" si="29"/>
        <v>0.96231912191994184</v>
      </c>
    </row>
    <row r="235" spans="1:12" ht="45" customHeight="1">
      <c r="A235" s="1825"/>
      <c r="B235" s="1849"/>
      <c r="C235" s="1852"/>
      <c r="D235" s="1603" t="s">
        <v>803</v>
      </c>
      <c r="E235" s="1441"/>
      <c r="F235" s="1878"/>
      <c r="G235" s="1441">
        <v>1146970</v>
      </c>
      <c r="H235" s="1833"/>
      <c r="I235" s="1441">
        <v>1146542.1499999999</v>
      </c>
      <c r="J235" s="1833"/>
      <c r="K235" s="1499">
        <v>0</v>
      </c>
      <c r="L235" s="1390">
        <f t="shared" si="29"/>
        <v>0.99962697367847453</v>
      </c>
    </row>
    <row r="236" spans="1:12" ht="45" customHeight="1" thickBot="1">
      <c r="A236" s="1789"/>
      <c r="B236" s="1596" t="s">
        <v>403</v>
      </c>
      <c r="C236" s="1624" t="s">
        <v>404</v>
      </c>
      <c r="D236" s="1607" t="s">
        <v>803</v>
      </c>
      <c r="E236" s="1387"/>
      <c r="F236" s="1875"/>
      <c r="G236" s="1387">
        <v>1797976</v>
      </c>
      <c r="H236" s="1844"/>
      <c r="I236" s="1387">
        <v>1797975.69</v>
      </c>
      <c r="J236" s="1844"/>
      <c r="K236" s="1500">
        <v>0</v>
      </c>
      <c r="L236" s="1408">
        <f t="shared" si="29"/>
        <v>0.99999982758390538</v>
      </c>
    </row>
    <row r="237" spans="1:12" ht="45" customHeight="1" thickBot="1">
      <c r="A237" s="1396" t="s">
        <v>857</v>
      </c>
      <c r="B237" s="1397" t="s">
        <v>387</v>
      </c>
      <c r="C237" s="1493" t="s">
        <v>579</v>
      </c>
      <c r="D237" s="1613" t="s">
        <v>793</v>
      </c>
      <c r="E237" s="1388">
        <v>737000</v>
      </c>
      <c r="F237" s="1633">
        <f>E237</f>
        <v>737000</v>
      </c>
      <c r="G237" s="1388">
        <v>16148738</v>
      </c>
      <c r="H237" s="1633">
        <f>G237</f>
        <v>16148738</v>
      </c>
      <c r="I237" s="1399">
        <v>14763390.49</v>
      </c>
      <c r="J237" s="1630">
        <f>I237</f>
        <v>14763390.49</v>
      </c>
      <c r="K237" s="1389">
        <f>I237/E237</f>
        <v>20.031737435549527</v>
      </c>
      <c r="L237" s="1404">
        <f t="shared" si="29"/>
        <v>0.91421326483840415</v>
      </c>
    </row>
    <row r="238" spans="1:12" ht="45" customHeight="1">
      <c r="A238" s="1788" t="s">
        <v>858</v>
      </c>
      <c r="B238" s="1595" t="s">
        <v>387</v>
      </c>
      <c r="C238" s="1632" t="s">
        <v>579</v>
      </c>
      <c r="D238" s="1602" t="s">
        <v>793</v>
      </c>
      <c r="E238" s="1386"/>
      <c r="F238" s="1874">
        <f>E239</f>
        <v>25000</v>
      </c>
      <c r="G238" s="1386">
        <v>2842089</v>
      </c>
      <c r="H238" s="1832">
        <f>SUM(G238:G239)</f>
        <v>2909812</v>
      </c>
      <c r="I238" s="1598">
        <v>2588658</v>
      </c>
      <c r="J238" s="1794">
        <f>SUM(I238:I239)</f>
        <v>2613658</v>
      </c>
      <c r="K238" s="1490">
        <v>0</v>
      </c>
      <c r="L238" s="1381">
        <f t="shared" si="29"/>
        <v>0.9108293230789043</v>
      </c>
    </row>
    <row r="239" spans="1:12" ht="45" customHeight="1" thickBot="1">
      <c r="A239" s="1789"/>
      <c r="B239" s="1596" t="s">
        <v>416</v>
      </c>
      <c r="C239" s="1624" t="s">
        <v>585</v>
      </c>
      <c r="D239" s="1607" t="s">
        <v>805</v>
      </c>
      <c r="E239" s="1387">
        <v>25000</v>
      </c>
      <c r="F239" s="1875"/>
      <c r="G239" s="1387">
        <v>67723</v>
      </c>
      <c r="H239" s="1844"/>
      <c r="I239" s="1387">
        <v>25000</v>
      </c>
      <c r="J239" s="1795"/>
      <c r="K239" s="1419">
        <f>I239/E239</f>
        <v>1</v>
      </c>
      <c r="L239" s="1420">
        <f t="shared" si="29"/>
        <v>0.36915080548705759</v>
      </c>
    </row>
    <row r="240" spans="1:12" ht="45" customHeight="1">
      <c r="A240" s="1824" t="s">
        <v>859</v>
      </c>
      <c r="B240" s="1501" t="s">
        <v>387</v>
      </c>
      <c r="C240" s="1502" t="s">
        <v>579</v>
      </c>
      <c r="D240" s="1610" t="s">
        <v>793</v>
      </c>
      <c r="E240" s="1452"/>
      <c r="F240" s="1631"/>
      <c r="G240" s="1452">
        <v>10527455</v>
      </c>
      <c r="H240" s="1876">
        <f>SUM(G240:G241)</f>
        <v>11590455</v>
      </c>
      <c r="I240" s="1598">
        <v>5228859.1500000004</v>
      </c>
      <c r="J240" s="1794">
        <f>SUM(I240:I241)</f>
        <v>5228859.1500000004</v>
      </c>
      <c r="K240" s="1490">
        <v>0</v>
      </c>
      <c r="L240" s="1381">
        <f t="shared" si="29"/>
        <v>0.49668786520578811</v>
      </c>
    </row>
    <row r="241" spans="1:12" ht="45" customHeight="1" thickBot="1">
      <c r="A241" s="1827"/>
      <c r="B241" s="1619" t="s">
        <v>403</v>
      </c>
      <c r="C241" s="1620" t="s">
        <v>404</v>
      </c>
      <c r="D241" s="1609" t="s">
        <v>806</v>
      </c>
      <c r="E241" s="1442">
        <v>1063000</v>
      </c>
      <c r="F241" s="1616">
        <f>E241</f>
        <v>1063000</v>
      </c>
      <c r="G241" s="1442">
        <v>1063000</v>
      </c>
      <c r="H241" s="1834"/>
      <c r="I241" s="1628">
        <v>0</v>
      </c>
      <c r="J241" s="1841"/>
      <c r="K241" s="1453">
        <v>0</v>
      </c>
      <c r="L241" s="1454">
        <v>0</v>
      </c>
    </row>
    <row r="242" spans="1:12" ht="45" customHeight="1">
      <c r="A242" s="1788" t="s">
        <v>860</v>
      </c>
      <c r="B242" s="1595" t="s">
        <v>377</v>
      </c>
      <c r="C242" s="1597" t="s">
        <v>83</v>
      </c>
      <c r="D242" s="1602" t="s">
        <v>797</v>
      </c>
      <c r="E242" s="1386">
        <v>189000</v>
      </c>
      <c r="F242" s="1874">
        <f>E242</f>
        <v>189000</v>
      </c>
      <c r="G242" s="1386">
        <v>189000</v>
      </c>
      <c r="H242" s="1832">
        <f>SUM(G242:G243)</f>
        <v>5747716</v>
      </c>
      <c r="I242" s="1598">
        <v>117069.76000000001</v>
      </c>
      <c r="J242" s="1832">
        <f>I242+I243</f>
        <v>5422354.96</v>
      </c>
      <c r="K242" s="1380">
        <f>I242/E242</f>
        <v>0.61941671957671962</v>
      </c>
      <c r="L242" s="1381">
        <f t="shared" ref="L242:L248" si="30">I242/G242</f>
        <v>0.61941671957671962</v>
      </c>
    </row>
    <row r="243" spans="1:12" ht="45" customHeight="1" thickBot="1">
      <c r="A243" s="1789"/>
      <c r="B243" s="1596" t="s">
        <v>387</v>
      </c>
      <c r="C243" s="1624" t="s">
        <v>579</v>
      </c>
      <c r="D243" s="1607" t="s">
        <v>793</v>
      </c>
      <c r="E243" s="1387"/>
      <c r="F243" s="1875"/>
      <c r="G243" s="1387">
        <v>5558716</v>
      </c>
      <c r="H243" s="1844"/>
      <c r="I243" s="1387">
        <v>5305285.2</v>
      </c>
      <c r="J243" s="1844"/>
      <c r="K243" s="1426">
        <v>0</v>
      </c>
      <c r="L243" s="1408">
        <f t="shared" si="30"/>
        <v>0.95440839215387152</v>
      </c>
    </row>
    <row r="244" spans="1:12" ht="45" customHeight="1" thickBot="1">
      <c r="A244" s="1617" t="s">
        <v>861</v>
      </c>
      <c r="B244" s="1382" t="s">
        <v>387</v>
      </c>
      <c r="C244" s="1494" t="s">
        <v>579</v>
      </c>
      <c r="D244" s="1384" t="s">
        <v>793</v>
      </c>
      <c r="E244" s="1379"/>
      <c r="F244" s="1629"/>
      <c r="G244" s="1379">
        <v>5164772</v>
      </c>
      <c r="H244" s="1503">
        <f>G244</f>
        <v>5164772</v>
      </c>
      <c r="I244" s="1379">
        <v>2041025.1</v>
      </c>
      <c r="J244" s="1479">
        <f>I244</f>
        <v>2041025.1</v>
      </c>
      <c r="K244" s="1504">
        <v>0</v>
      </c>
      <c r="L244" s="1403">
        <f t="shared" si="30"/>
        <v>0.39518203320495077</v>
      </c>
    </row>
    <row r="245" spans="1:12" ht="45" customHeight="1">
      <c r="A245" s="1788" t="s">
        <v>862</v>
      </c>
      <c r="B245" s="1595" t="s">
        <v>387</v>
      </c>
      <c r="C245" s="1632" t="s">
        <v>579</v>
      </c>
      <c r="D245" s="1602" t="s">
        <v>793</v>
      </c>
      <c r="E245" s="1386"/>
      <c r="F245" s="1874"/>
      <c r="G245" s="1386">
        <v>5346166</v>
      </c>
      <c r="H245" s="1832">
        <f>G245+G246</f>
        <v>5617292</v>
      </c>
      <c r="I245" s="1598">
        <v>5346164.25</v>
      </c>
      <c r="J245" s="1832">
        <f>I245+I246</f>
        <v>5617289.7999999998</v>
      </c>
      <c r="K245" s="1391">
        <v>0</v>
      </c>
      <c r="L245" s="1381">
        <f t="shared" si="30"/>
        <v>0.99999967266261469</v>
      </c>
    </row>
    <row r="246" spans="1:12" ht="45" customHeight="1" thickBot="1">
      <c r="A246" s="1789"/>
      <c r="B246" s="1596" t="s">
        <v>403</v>
      </c>
      <c r="C246" s="1620" t="s">
        <v>404</v>
      </c>
      <c r="D246" s="1607" t="s">
        <v>793</v>
      </c>
      <c r="E246" s="1387"/>
      <c r="F246" s="1875"/>
      <c r="G246" s="1387">
        <v>271126</v>
      </c>
      <c r="H246" s="1844"/>
      <c r="I246" s="1387">
        <v>271125.55</v>
      </c>
      <c r="J246" s="1844"/>
      <c r="K246" s="1426">
        <v>0</v>
      </c>
      <c r="L246" s="1408">
        <f t="shared" si="30"/>
        <v>0.99999834025508427</v>
      </c>
    </row>
    <row r="247" spans="1:12" ht="45" customHeight="1" thickBot="1">
      <c r="A247" s="1373" t="s">
        <v>863</v>
      </c>
      <c r="B247" s="1374" t="s">
        <v>387</v>
      </c>
      <c r="C247" s="1505" t="s">
        <v>579</v>
      </c>
      <c r="D247" s="1376" t="s">
        <v>793</v>
      </c>
      <c r="E247" s="1377"/>
      <c r="F247" s="1479"/>
      <c r="G247" s="1377">
        <v>5092527</v>
      </c>
      <c r="H247" s="1479">
        <f>G247</f>
        <v>5092527</v>
      </c>
      <c r="I247" s="1377">
        <v>5092525.95</v>
      </c>
      <c r="J247" s="1479">
        <f>I247</f>
        <v>5092525.95</v>
      </c>
      <c r="K247" s="1432">
        <v>0</v>
      </c>
      <c r="L247" s="1403">
        <f t="shared" si="30"/>
        <v>0.99999979381552617</v>
      </c>
    </row>
    <row r="248" spans="1:12" ht="45" customHeight="1">
      <c r="A248" s="1824" t="s">
        <v>864</v>
      </c>
      <c r="B248" s="1501" t="s">
        <v>387</v>
      </c>
      <c r="C248" s="1502" t="s">
        <v>579</v>
      </c>
      <c r="D248" s="1610" t="s">
        <v>793</v>
      </c>
      <c r="E248" s="1452"/>
      <c r="F248" s="1874">
        <f>E249</f>
        <v>1187000</v>
      </c>
      <c r="G248" s="1452">
        <v>4121572</v>
      </c>
      <c r="H248" s="1876">
        <f>SUM(G248:G249)</f>
        <v>5308572</v>
      </c>
      <c r="I248" s="1611">
        <v>3868140.9</v>
      </c>
      <c r="J248" s="1878">
        <f>I248+I249</f>
        <v>3868140.9</v>
      </c>
      <c r="K248" s="1506">
        <v>0</v>
      </c>
      <c r="L248" s="1404">
        <f t="shared" si="30"/>
        <v>0.93851105840198834</v>
      </c>
    </row>
    <row r="249" spans="1:12" ht="45" customHeight="1" thickBot="1">
      <c r="A249" s="1789"/>
      <c r="B249" s="1596" t="s">
        <v>413</v>
      </c>
      <c r="C249" s="1624" t="s">
        <v>584</v>
      </c>
      <c r="D249" s="1607" t="s">
        <v>793</v>
      </c>
      <c r="E249" s="1387">
        <v>1187000</v>
      </c>
      <c r="F249" s="1875"/>
      <c r="G249" s="1387">
        <v>1187000</v>
      </c>
      <c r="H249" s="1844"/>
      <c r="I249" s="1482">
        <v>0</v>
      </c>
      <c r="J249" s="1875"/>
      <c r="K249" s="1426">
        <v>0</v>
      </c>
      <c r="L249" s="1427">
        <v>0</v>
      </c>
    </row>
    <row r="250" spans="1:12" ht="45" customHeight="1" thickBot="1">
      <c r="A250" s="1373" t="s">
        <v>865</v>
      </c>
      <c r="B250" s="1374" t="s">
        <v>387</v>
      </c>
      <c r="C250" s="1505" t="s">
        <v>579</v>
      </c>
      <c r="D250" s="1376" t="s">
        <v>793</v>
      </c>
      <c r="E250" s="1377"/>
      <c r="F250" s="1479"/>
      <c r="G250" s="1377">
        <v>6533484</v>
      </c>
      <c r="H250" s="1479">
        <f>G250</f>
        <v>6533484</v>
      </c>
      <c r="I250" s="1377">
        <v>6533482.1299999999</v>
      </c>
      <c r="J250" s="1630">
        <f>I250</f>
        <v>6533482.1299999999</v>
      </c>
      <c r="K250" s="1432">
        <v>0</v>
      </c>
      <c r="L250" s="1403">
        <f>I250/G250</f>
        <v>0.99999971378211072</v>
      </c>
    </row>
    <row r="251" spans="1:12" ht="45" customHeight="1" thickBot="1">
      <c r="A251" s="1618" t="s">
        <v>866</v>
      </c>
      <c r="B251" s="1507" t="s">
        <v>387</v>
      </c>
      <c r="C251" s="1508" t="s">
        <v>579</v>
      </c>
      <c r="D251" s="1457" t="s">
        <v>793</v>
      </c>
      <c r="E251" s="1393"/>
      <c r="F251" s="1630"/>
      <c r="G251" s="1393">
        <v>6590312</v>
      </c>
      <c r="H251" s="1630">
        <f>G251</f>
        <v>6590312</v>
      </c>
      <c r="I251" s="1393">
        <v>4151785.05</v>
      </c>
      <c r="J251" s="1630">
        <f>I251</f>
        <v>4151785.05</v>
      </c>
      <c r="K251" s="1506">
        <v>0</v>
      </c>
      <c r="L251" s="1404">
        <f>I251/G251</f>
        <v>0.62998307970851752</v>
      </c>
    </row>
    <row r="252" spans="1:12" ht="45" customHeight="1" thickBot="1">
      <c r="A252" s="1509"/>
      <c r="B252" s="1510"/>
      <c r="C252" s="1511"/>
      <c r="D252" s="1512" t="s">
        <v>867</v>
      </c>
      <c r="E252" s="1513">
        <f t="shared" ref="E252:J252" si="31">SUM(E7:E251)</f>
        <v>87340722000</v>
      </c>
      <c r="F252" s="1513">
        <f t="shared" si="31"/>
        <v>87340722000</v>
      </c>
      <c r="G252" s="1513">
        <f>SUM(G7:G251)</f>
        <v>87340722000</v>
      </c>
      <c r="H252" s="1513">
        <f t="shared" si="31"/>
        <v>87340722000</v>
      </c>
      <c r="I252" s="1513">
        <f t="shared" si="31"/>
        <v>32251522974.219994</v>
      </c>
      <c r="J252" s="1513">
        <f t="shared" si="31"/>
        <v>32251522974.220001</v>
      </c>
      <c r="K252" s="1514">
        <f>I252/E252</f>
        <v>0.36926100718768956</v>
      </c>
      <c r="L252" s="1515">
        <f>I252/G252</f>
        <v>0.36926100718768956</v>
      </c>
    </row>
    <row r="253" spans="1:12" ht="45" customHeight="1">
      <c r="A253" s="1365"/>
      <c r="B253" s="1365"/>
      <c r="C253" s="1356"/>
      <c r="D253" s="1516"/>
      <c r="E253" s="1517"/>
      <c r="F253" s="1517"/>
      <c r="G253" s="1517"/>
      <c r="H253" s="1517"/>
      <c r="I253" s="1517"/>
      <c r="J253" s="1517"/>
      <c r="K253" s="1518"/>
      <c r="L253" s="1519"/>
    </row>
    <row r="254" spans="1:12" ht="33" customHeight="1">
      <c r="A254" s="1365"/>
      <c r="B254" s="1520"/>
      <c r="C254" s="1521"/>
      <c r="D254" s="1522"/>
      <c r="E254" s="1523"/>
      <c r="F254" s="1523"/>
      <c r="G254" s="1524"/>
      <c r="H254" s="1523"/>
      <c r="I254" s="1525"/>
      <c r="J254" s="1526"/>
      <c r="K254" s="1523"/>
      <c r="L254" s="1523"/>
    </row>
    <row r="255" spans="1:12" ht="27" customHeight="1">
      <c r="A255" s="1365"/>
      <c r="B255" s="1520"/>
      <c r="C255" s="1521"/>
      <c r="D255" s="1523"/>
      <c r="E255" s="1523"/>
      <c r="F255" s="1523"/>
      <c r="G255" s="1523"/>
      <c r="H255" s="1523"/>
      <c r="I255" s="1527"/>
      <c r="J255" s="1528"/>
      <c r="K255" s="1523"/>
      <c r="L255" s="1523"/>
    </row>
    <row r="256" spans="1:12" ht="27.6" customHeight="1">
      <c r="A256" s="1529"/>
      <c r="B256" s="1520"/>
      <c r="C256" s="1521"/>
      <c r="D256" s="1522"/>
      <c r="E256" s="1530"/>
      <c r="F256" s="1530"/>
      <c r="G256" s="1531"/>
      <c r="H256" s="1530"/>
      <c r="I256" s="1532"/>
    </row>
    <row r="257" spans="1:11" ht="28.9" customHeight="1">
      <c r="A257" s="1529"/>
      <c r="B257" s="1520"/>
      <c r="C257" s="1521"/>
      <c r="D257" s="1363"/>
      <c r="E257" s="1530"/>
      <c r="F257" s="1530"/>
      <c r="G257" s="1531"/>
      <c r="H257" s="1530"/>
      <c r="J257" s="1534"/>
    </row>
    <row r="258" spans="1:11" ht="37.5" customHeight="1">
      <c r="A258" s="1529"/>
      <c r="B258" s="1363"/>
      <c r="C258" s="1363"/>
      <c r="D258" s="1363"/>
      <c r="E258" s="1530"/>
      <c r="F258" s="1530"/>
      <c r="G258" s="1530"/>
      <c r="H258" s="1530"/>
    </row>
    <row r="259" spans="1:11" ht="37.5" customHeight="1">
      <c r="A259" s="1529"/>
      <c r="B259" s="1363"/>
      <c r="C259" s="1363"/>
      <c r="D259" s="1363"/>
      <c r="E259" s="1530"/>
      <c r="F259" s="1530"/>
      <c r="G259" s="1530"/>
      <c r="H259" s="1530"/>
    </row>
    <row r="260" spans="1:11" ht="37.5" customHeight="1">
      <c r="A260" s="1529"/>
      <c r="B260" s="1363"/>
      <c r="C260" s="1363"/>
      <c r="D260" s="1363"/>
      <c r="E260" s="1530"/>
      <c r="F260" s="1530"/>
      <c r="G260" s="1530"/>
      <c r="H260" s="1530"/>
    </row>
    <row r="261" spans="1:11" ht="37.5" customHeight="1">
      <c r="A261" s="1529"/>
      <c r="B261" s="1363"/>
      <c r="C261" s="1363"/>
      <c r="D261" s="1363"/>
      <c r="E261" s="1530"/>
      <c r="F261" s="1530"/>
      <c r="G261" s="1530"/>
      <c r="H261" s="1530"/>
    </row>
    <row r="262" spans="1:11" ht="37.5" customHeight="1">
      <c r="A262" s="1529"/>
      <c r="B262" s="1363"/>
      <c r="C262" s="1363"/>
      <c r="D262" s="1363"/>
      <c r="E262" s="1530"/>
      <c r="F262" s="1530"/>
      <c r="G262" s="1530"/>
      <c r="H262" s="1530"/>
    </row>
    <row r="263" spans="1:11" ht="37.5" customHeight="1">
      <c r="A263" s="1529"/>
      <c r="B263" s="1363"/>
      <c r="C263" s="1363"/>
      <c r="D263" s="1363"/>
      <c r="E263" s="1530"/>
      <c r="F263" s="1530"/>
      <c r="G263" s="1530"/>
      <c r="H263" s="1530"/>
    </row>
    <row r="264" spans="1:11" ht="37.5" customHeight="1">
      <c r="A264" s="1529"/>
      <c r="B264" s="1363"/>
      <c r="C264" s="1363"/>
      <c r="D264" s="1363"/>
      <c r="E264" s="1530"/>
      <c r="F264" s="1530"/>
      <c r="G264" s="1530"/>
      <c r="H264" s="1530"/>
    </row>
    <row r="265" spans="1:11" ht="37.5" customHeight="1">
      <c r="A265" s="1529"/>
      <c r="B265" s="1363"/>
      <c r="C265" s="1363"/>
      <c r="D265" s="1363"/>
      <c r="E265" s="1530"/>
      <c r="F265" s="1530"/>
      <c r="G265" s="1530"/>
      <c r="H265" s="1530"/>
      <c r="K265" s="1535"/>
    </row>
    <row r="266" spans="1:11" ht="37.5" customHeight="1">
      <c r="A266" s="1529"/>
      <c r="B266" s="1363"/>
      <c r="C266" s="1363"/>
      <c r="D266" s="1363"/>
      <c r="E266" s="1530"/>
      <c r="F266" s="1530"/>
      <c r="G266" s="1530"/>
      <c r="H266" s="1530"/>
    </row>
    <row r="267" spans="1:11" ht="37.5" customHeight="1">
      <c r="A267" s="1529"/>
      <c r="B267" s="1363"/>
      <c r="C267" s="1363"/>
      <c r="D267" s="1363"/>
      <c r="E267" s="1530"/>
      <c r="F267" s="1530"/>
      <c r="G267" s="1530"/>
      <c r="H267" s="1530"/>
    </row>
    <row r="268" spans="1:11" ht="37.5" customHeight="1">
      <c r="A268" s="1529"/>
      <c r="B268" s="1363"/>
      <c r="C268" s="1363"/>
      <c r="D268" s="1363"/>
      <c r="E268" s="1530"/>
      <c r="F268" s="1530"/>
      <c r="G268" s="1530"/>
      <c r="H268" s="1530"/>
      <c r="J268" s="1536"/>
    </row>
    <row r="269" spans="1:11" ht="37.5" customHeight="1">
      <c r="A269" s="1529"/>
      <c r="B269" s="1363"/>
      <c r="C269" s="1363"/>
      <c r="D269" s="1363"/>
      <c r="E269" s="1530"/>
      <c r="F269" s="1530"/>
      <c r="G269" s="1530"/>
      <c r="H269" s="1530"/>
    </row>
  </sheetData>
  <mergeCells count="257">
    <mergeCell ref="A248:A249"/>
    <mergeCell ref="F248:F249"/>
    <mergeCell ref="H248:H249"/>
    <mergeCell ref="J248:J249"/>
    <mergeCell ref="A242:A243"/>
    <mergeCell ref="F242:F243"/>
    <mergeCell ref="H242:H243"/>
    <mergeCell ref="J242:J243"/>
    <mergeCell ref="A245:A246"/>
    <mergeCell ref="F245:F246"/>
    <mergeCell ref="H245:H246"/>
    <mergeCell ref="J245:J246"/>
    <mergeCell ref="A238:A239"/>
    <mergeCell ref="F238:F239"/>
    <mergeCell ref="H238:H239"/>
    <mergeCell ref="J238:J239"/>
    <mergeCell ref="A240:A241"/>
    <mergeCell ref="H240:H241"/>
    <mergeCell ref="J240:J241"/>
    <mergeCell ref="A230:A231"/>
    <mergeCell ref="F230:F231"/>
    <mergeCell ref="H230:H231"/>
    <mergeCell ref="J230:J231"/>
    <mergeCell ref="A234:A236"/>
    <mergeCell ref="B234:B235"/>
    <mergeCell ref="C234:C235"/>
    <mergeCell ref="F234:F236"/>
    <mergeCell ref="H234:H236"/>
    <mergeCell ref="J234:J236"/>
    <mergeCell ref="A226:A227"/>
    <mergeCell ref="B226:B227"/>
    <mergeCell ref="C226:C227"/>
    <mergeCell ref="F226:F227"/>
    <mergeCell ref="H226:H227"/>
    <mergeCell ref="J226:J227"/>
    <mergeCell ref="A224:A225"/>
    <mergeCell ref="B224:B225"/>
    <mergeCell ref="C224:C225"/>
    <mergeCell ref="F224:F225"/>
    <mergeCell ref="H224:H225"/>
    <mergeCell ref="J224:J225"/>
    <mergeCell ref="A220:A221"/>
    <mergeCell ref="B220:B221"/>
    <mergeCell ref="C220:C221"/>
    <mergeCell ref="F220:F221"/>
    <mergeCell ref="H220:H221"/>
    <mergeCell ref="J220:J221"/>
    <mergeCell ref="A212:A213"/>
    <mergeCell ref="F212:F213"/>
    <mergeCell ref="H212:H213"/>
    <mergeCell ref="J212:J213"/>
    <mergeCell ref="A215:A216"/>
    <mergeCell ref="B215:B216"/>
    <mergeCell ref="C215:C216"/>
    <mergeCell ref="F215:F216"/>
    <mergeCell ref="H215:H216"/>
    <mergeCell ref="J215:J216"/>
    <mergeCell ref="A206:A210"/>
    <mergeCell ref="B206:B207"/>
    <mergeCell ref="C206:C207"/>
    <mergeCell ref="F206:F210"/>
    <mergeCell ref="H206:H210"/>
    <mergeCell ref="J206:J210"/>
    <mergeCell ref="B208:B210"/>
    <mergeCell ref="C208:C210"/>
    <mergeCell ref="A203:A205"/>
    <mergeCell ref="B203:B205"/>
    <mergeCell ref="C203:C205"/>
    <mergeCell ref="F203:F205"/>
    <mergeCell ref="H203:H205"/>
    <mergeCell ref="J203:J205"/>
    <mergeCell ref="A196:A201"/>
    <mergeCell ref="F196:F201"/>
    <mergeCell ref="H196:H201"/>
    <mergeCell ref="J196:J201"/>
    <mergeCell ref="B197:B198"/>
    <mergeCell ref="C197:C198"/>
    <mergeCell ref="B199:B201"/>
    <mergeCell ref="C199:C201"/>
    <mergeCell ref="A194:A195"/>
    <mergeCell ref="B194:B195"/>
    <mergeCell ref="C194:C195"/>
    <mergeCell ref="F194:F195"/>
    <mergeCell ref="H194:H195"/>
    <mergeCell ref="J194:J195"/>
    <mergeCell ref="A190:A193"/>
    <mergeCell ref="F190:F193"/>
    <mergeCell ref="H190:H193"/>
    <mergeCell ref="J190:J193"/>
    <mergeCell ref="B191:B192"/>
    <mergeCell ref="C191:C192"/>
    <mergeCell ref="A180:A189"/>
    <mergeCell ref="B180:B183"/>
    <mergeCell ref="C180:C183"/>
    <mergeCell ref="F180:F189"/>
    <mergeCell ref="H180:H189"/>
    <mergeCell ref="J180:J189"/>
    <mergeCell ref="B184:B189"/>
    <mergeCell ref="C184:C189"/>
    <mergeCell ref="A153:A166"/>
    <mergeCell ref="F153:F166"/>
    <mergeCell ref="H153:H166"/>
    <mergeCell ref="J153:J166"/>
    <mergeCell ref="B154:B161"/>
    <mergeCell ref="C154:C161"/>
    <mergeCell ref="A175:A179"/>
    <mergeCell ref="F175:F179"/>
    <mergeCell ref="H175:H179"/>
    <mergeCell ref="J175:J179"/>
    <mergeCell ref="B176:B178"/>
    <mergeCell ref="C176:C178"/>
    <mergeCell ref="B162:B166"/>
    <mergeCell ref="C162:C166"/>
    <mergeCell ref="A167:A174"/>
    <mergeCell ref="F167:F174"/>
    <mergeCell ref="H167:H174"/>
    <mergeCell ref="J167:J174"/>
    <mergeCell ref="B168:B173"/>
    <mergeCell ref="C168:C173"/>
    <mergeCell ref="H106:H136"/>
    <mergeCell ref="J106:J136"/>
    <mergeCell ref="B113:B116"/>
    <mergeCell ref="C113:C116"/>
    <mergeCell ref="B117:B132"/>
    <mergeCell ref="C117:C132"/>
    <mergeCell ref="A151:A152"/>
    <mergeCell ref="F151:F152"/>
    <mergeCell ref="H151:H152"/>
    <mergeCell ref="J151:J152"/>
    <mergeCell ref="H145:H150"/>
    <mergeCell ref="J145:J150"/>
    <mergeCell ref="B149:B150"/>
    <mergeCell ref="C149:C150"/>
    <mergeCell ref="A137:A144"/>
    <mergeCell ref="B137:B139"/>
    <mergeCell ref="C137:C139"/>
    <mergeCell ref="F137:F144"/>
    <mergeCell ref="H137:H144"/>
    <mergeCell ref="J137:J144"/>
    <mergeCell ref="B140:B144"/>
    <mergeCell ref="C140:C144"/>
    <mergeCell ref="A106:A112"/>
    <mergeCell ref="A113:A134"/>
    <mergeCell ref="B106:B111"/>
    <mergeCell ref="C106:C111"/>
    <mergeCell ref="A135:A136"/>
    <mergeCell ref="A145:A150"/>
    <mergeCell ref="B145:B148"/>
    <mergeCell ref="C145:C148"/>
    <mergeCell ref="F145:F150"/>
    <mergeCell ref="F106:F136"/>
    <mergeCell ref="J91:J104"/>
    <mergeCell ref="A72:A90"/>
    <mergeCell ref="F72:F90"/>
    <mergeCell ref="H72:H90"/>
    <mergeCell ref="J72:J90"/>
    <mergeCell ref="B73:B90"/>
    <mergeCell ref="C73:C90"/>
    <mergeCell ref="A69:A71"/>
    <mergeCell ref="F69:F71"/>
    <mergeCell ref="H69:H71"/>
    <mergeCell ref="J69:J71"/>
    <mergeCell ref="B70:B71"/>
    <mergeCell ref="C70:C71"/>
    <mergeCell ref="A91:A104"/>
    <mergeCell ref="B91:B104"/>
    <mergeCell ref="C91:C104"/>
    <mergeCell ref="F91:F104"/>
    <mergeCell ref="H91:H104"/>
    <mergeCell ref="A66:A68"/>
    <mergeCell ref="B66:B67"/>
    <mergeCell ref="C66:C67"/>
    <mergeCell ref="F66:F68"/>
    <mergeCell ref="H66:H68"/>
    <mergeCell ref="J66:J68"/>
    <mergeCell ref="H58:H59"/>
    <mergeCell ref="H43:H57"/>
    <mergeCell ref="J43:J57"/>
    <mergeCell ref="B46:B49"/>
    <mergeCell ref="C46:C49"/>
    <mergeCell ref="B50:B54"/>
    <mergeCell ref="C50:C54"/>
    <mergeCell ref="J58:J59"/>
    <mergeCell ref="A60:A65"/>
    <mergeCell ref="B60:B62"/>
    <mergeCell ref="C60:C62"/>
    <mergeCell ref="F60:F65"/>
    <mergeCell ref="H60:H65"/>
    <mergeCell ref="J60:J65"/>
    <mergeCell ref="B63:B65"/>
    <mergeCell ref="C63:C65"/>
    <mergeCell ref="A58:A59"/>
    <mergeCell ref="B58:B59"/>
    <mergeCell ref="C58:C59"/>
    <mergeCell ref="F58:F59"/>
    <mergeCell ref="A35:A41"/>
    <mergeCell ref="B35:B39"/>
    <mergeCell ref="C35:C39"/>
    <mergeCell ref="F35:F41"/>
    <mergeCell ref="H35:H41"/>
    <mergeCell ref="J35:J41"/>
    <mergeCell ref="B40:B41"/>
    <mergeCell ref="C40:C41"/>
    <mergeCell ref="B55:B57"/>
    <mergeCell ref="C55:C57"/>
    <mergeCell ref="B43:B45"/>
    <mergeCell ref="C43:C45"/>
    <mergeCell ref="F43:F57"/>
    <mergeCell ref="A43:A49"/>
    <mergeCell ref="A50:A57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39370078740157483" footer="0.31496062992125984"/>
  <pageSetup paperSize="9" scale="40" firstPageNumber="66" orientation="landscape" useFirstPageNumber="1" r:id="rId1"/>
  <headerFooter alignWithMargins="0">
    <oddHeader>&amp;C&amp;"Arial,Pogrubiony"&amp;23- &amp;P -</oddHeader>
  </headerFooter>
  <rowBreaks count="11" manualBreakCount="11">
    <brk id="28" max="11" man="1"/>
    <brk id="49" max="11" man="1"/>
    <brk id="71" max="11" man="1"/>
    <brk id="90" max="11" man="1"/>
    <brk id="112" max="11" man="1"/>
    <brk id="134" max="11" man="1"/>
    <brk id="152" max="11" man="1"/>
    <brk id="174" max="11" man="1"/>
    <brk id="193" max="11" man="1"/>
    <brk id="214" max="11" man="1"/>
    <brk id="236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zoomScale="70" zoomScaleNormal="70" zoomScaleSheetLayoutView="30" workbookViewId="0">
      <selection activeCell="J31" sqref="J31"/>
    </sheetView>
  </sheetViews>
  <sheetFormatPr defaultRowHeight="14.25"/>
  <cols>
    <col min="1" max="2" width="14" style="1587" customWidth="1"/>
    <col min="3" max="3" width="81.85546875" style="1587" customWidth="1"/>
    <col min="4" max="4" width="15" style="1587" customWidth="1"/>
    <col min="5" max="5" width="14.85546875" style="1587" customWidth="1"/>
    <col min="6" max="6" width="14.85546875" style="1587" bestFit="1" customWidth="1"/>
    <col min="7" max="7" width="15" style="1587" customWidth="1"/>
    <col min="8" max="14" width="14.42578125" style="1590" customWidth="1"/>
    <col min="15" max="15" width="15.85546875" style="1590" customWidth="1"/>
    <col min="16" max="256" width="9.140625" style="1587"/>
    <col min="257" max="258" width="14" style="1587" customWidth="1"/>
    <col min="259" max="259" width="81.85546875" style="1587" customWidth="1"/>
    <col min="260" max="260" width="15" style="1587" customWidth="1"/>
    <col min="261" max="261" width="14.85546875" style="1587" customWidth="1"/>
    <col min="262" max="262" width="14.85546875" style="1587" bestFit="1" customWidth="1"/>
    <col min="263" max="263" width="15" style="1587" customWidth="1"/>
    <col min="264" max="270" width="14.42578125" style="1587" customWidth="1"/>
    <col min="271" max="271" width="15.85546875" style="1587" customWidth="1"/>
    <col min="272" max="512" width="9.140625" style="1587"/>
    <col min="513" max="514" width="14" style="1587" customWidth="1"/>
    <col min="515" max="515" width="81.85546875" style="1587" customWidth="1"/>
    <col min="516" max="516" width="15" style="1587" customWidth="1"/>
    <col min="517" max="517" width="14.85546875" style="1587" customWidth="1"/>
    <col min="518" max="518" width="14.85546875" style="1587" bestFit="1" customWidth="1"/>
    <col min="519" max="519" width="15" style="1587" customWidth="1"/>
    <col min="520" max="526" width="14.42578125" style="1587" customWidth="1"/>
    <col min="527" max="527" width="15.85546875" style="1587" customWidth="1"/>
    <col min="528" max="768" width="9.140625" style="1587"/>
    <col min="769" max="770" width="14" style="1587" customWidth="1"/>
    <col min="771" max="771" width="81.85546875" style="1587" customWidth="1"/>
    <col min="772" max="772" width="15" style="1587" customWidth="1"/>
    <col min="773" max="773" width="14.85546875" style="1587" customWidth="1"/>
    <col min="774" max="774" width="14.85546875" style="1587" bestFit="1" customWidth="1"/>
    <col min="775" max="775" width="15" style="1587" customWidth="1"/>
    <col min="776" max="782" width="14.42578125" style="1587" customWidth="1"/>
    <col min="783" max="783" width="15.85546875" style="1587" customWidth="1"/>
    <col min="784" max="1024" width="9.140625" style="1587"/>
    <col min="1025" max="1026" width="14" style="1587" customWidth="1"/>
    <col min="1027" max="1027" width="81.85546875" style="1587" customWidth="1"/>
    <col min="1028" max="1028" width="15" style="1587" customWidth="1"/>
    <col min="1029" max="1029" width="14.85546875" style="1587" customWidth="1"/>
    <col min="1030" max="1030" width="14.85546875" style="1587" bestFit="1" customWidth="1"/>
    <col min="1031" max="1031" width="15" style="1587" customWidth="1"/>
    <col min="1032" max="1038" width="14.42578125" style="1587" customWidth="1"/>
    <col min="1039" max="1039" width="15.85546875" style="1587" customWidth="1"/>
    <col min="1040" max="1280" width="9.140625" style="1587"/>
    <col min="1281" max="1282" width="14" style="1587" customWidth="1"/>
    <col min="1283" max="1283" width="81.85546875" style="1587" customWidth="1"/>
    <col min="1284" max="1284" width="15" style="1587" customWidth="1"/>
    <col min="1285" max="1285" width="14.85546875" style="1587" customWidth="1"/>
    <col min="1286" max="1286" width="14.85546875" style="1587" bestFit="1" customWidth="1"/>
    <col min="1287" max="1287" width="15" style="1587" customWidth="1"/>
    <col min="1288" max="1294" width="14.42578125" style="1587" customWidth="1"/>
    <col min="1295" max="1295" width="15.85546875" style="1587" customWidth="1"/>
    <col min="1296" max="1536" width="9.140625" style="1587"/>
    <col min="1537" max="1538" width="14" style="1587" customWidth="1"/>
    <col min="1539" max="1539" width="81.85546875" style="1587" customWidth="1"/>
    <col min="1540" max="1540" width="15" style="1587" customWidth="1"/>
    <col min="1541" max="1541" width="14.85546875" style="1587" customWidth="1"/>
    <col min="1542" max="1542" width="14.85546875" style="1587" bestFit="1" customWidth="1"/>
    <col min="1543" max="1543" width="15" style="1587" customWidth="1"/>
    <col min="1544" max="1550" width="14.42578125" style="1587" customWidth="1"/>
    <col min="1551" max="1551" width="15.85546875" style="1587" customWidth="1"/>
    <col min="1552" max="1792" width="9.140625" style="1587"/>
    <col min="1793" max="1794" width="14" style="1587" customWidth="1"/>
    <col min="1795" max="1795" width="81.85546875" style="1587" customWidth="1"/>
    <col min="1796" max="1796" width="15" style="1587" customWidth="1"/>
    <col min="1797" max="1797" width="14.85546875" style="1587" customWidth="1"/>
    <col min="1798" max="1798" width="14.85546875" style="1587" bestFit="1" customWidth="1"/>
    <col min="1799" max="1799" width="15" style="1587" customWidth="1"/>
    <col min="1800" max="1806" width="14.42578125" style="1587" customWidth="1"/>
    <col min="1807" max="1807" width="15.85546875" style="1587" customWidth="1"/>
    <col min="1808" max="2048" width="9.140625" style="1587"/>
    <col min="2049" max="2050" width="14" style="1587" customWidth="1"/>
    <col min="2051" max="2051" width="81.85546875" style="1587" customWidth="1"/>
    <col min="2052" max="2052" width="15" style="1587" customWidth="1"/>
    <col min="2053" max="2053" width="14.85546875" style="1587" customWidth="1"/>
    <col min="2054" max="2054" width="14.85546875" style="1587" bestFit="1" customWidth="1"/>
    <col min="2055" max="2055" width="15" style="1587" customWidth="1"/>
    <col min="2056" max="2062" width="14.42578125" style="1587" customWidth="1"/>
    <col min="2063" max="2063" width="15.85546875" style="1587" customWidth="1"/>
    <col min="2064" max="2304" width="9.140625" style="1587"/>
    <col min="2305" max="2306" width="14" style="1587" customWidth="1"/>
    <col min="2307" max="2307" width="81.85546875" style="1587" customWidth="1"/>
    <col min="2308" max="2308" width="15" style="1587" customWidth="1"/>
    <col min="2309" max="2309" width="14.85546875" style="1587" customWidth="1"/>
    <col min="2310" max="2310" width="14.85546875" style="1587" bestFit="1" customWidth="1"/>
    <col min="2311" max="2311" width="15" style="1587" customWidth="1"/>
    <col min="2312" max="2318" width="14.42578125" style="1587" customWidth="1"/>
    <col min="2319" max="2319" width="15.85546875" style="1587" customWidth="1"/>
    <col min="2320" max="2560" width="9.140625" style="1587"/>
    <col min="2561" max="2562" width="14" style="1587" customWidth="1"/>
    <col min="2563" max="2563" width="81.85546875" style="1587" customWidth="1"/>
    <col min="2564" max="2564" width="15" style="1587" customWidth="1"/>
    <col min="2565" max="2565" width="14.85546875" style="1587" customWidth="1"/>
    <col min="2566" max="2566" width="14.85546875" style="1587" bestFit="1" customWidth="1"/>
    <col min="2567" max="2567" width="15" style="1587" customWidth="1"/>
    <col min="2568" max="2574" width="14.42578125" style="1587" customWidth="1"/>
    <col min="2575" max="2575" width="15.85546875" style="1587" customWidth="1"/>
    <col min="2576" max="2816" width="9.140625" style="1587"/>
    <col min="2817" max="2818" width="14" style="1587" customWidth="1"/>
    <col min="2819" max="2819" width="81.85546875" style="1587" customWidth="1"/>
    <col min="2820" max="2820" width="15" style="1587" customWidth="1"/>
    <col min="2821" max="2821" width="14.85546875" style="1587" customWidth="1"/>
    <col min="2822" max="2822" width="14.85546875" style="1587" bestFit="1" customWidth="1"/>
    <col min="2823" max="2823" width="15" style="1587" customWidth="1"/>
    <col min="2824" max="2830" width="14.42578125" style="1587" customWidth="1"/>
    <col min="2831" max="2831" width="15.85546875" style="1587" customWidth="1"/>
    <col min="2832" max="3072" width="9.140625" style="1587"/>
    <col min="3073" max="3074" width="14" style="1587" customWidth="1"/>
    <col min="3075" max="3075" width="81.85546875" style="1587" customWidth="1"/>
    <col min="3076" max="3076" width="15" style="1587" customWidth="1"/>
    <col min="3077" max="3077" width="14.85546875" style="1587" customWidth="1"/>
    <col min="3078" max="3078" width="14.85546875" style="1587" bestFit="1" customWidth="1"/>
    <col min="3079" max="3079" width="15" style="1587" customWidth="1"/>
    <col min="3080" max="3086" width="14.42578125" style="1587" customWidth="1"/>
    <col min="3087" max="3087" width="15.85546875" style="1587" customWidth="1"/>
    <col min="3088" max="3328" width="9.140625" style="1587"/>
    <col min="3329" max="3330" width="14" style="1587" customWidth="1"/>
    <col min="3331" max="3331" width="81.85546875" style="1587" customWidth="1"/>
    <col min="3332" max="3332" width="15" style="1587" customWidth="1"/>
    <col min="3333" max="3333" width="14.85546875" style="1587" customWidth="1"/>
    <col min="3334" max="3334" width="14.85546875" style="1587" bestFit="1" customWidth="1"/>
    <col min="3335" max="3335" width="15" style="1587" customWidth="1"/>
    <col min="3336" max="3342" width="14.42578125" style="1587" customWidth="1"/>
    <col min="3343" max="3343" width="15.85546875" style="1587" customWidth="1"/>
    <col min="3344" max="3584" width="9.140625" style="1587"/>
    <col min="3585" max="3586" width="14" style="1587" customWidth="1"/>
    <col min="3587" max="3587" width="81.85546875" style="1587" customWidth="1"/>
    <col min="3588" max="3588" width="15" style="1587" customWidth="1"/>
    <col min="3589" max="3589" width="14.85546875" style="1587" customWidth="1"/>
    <col min="3590" max="3590" width="14.85546875" style="1587" bestFit="1" customWidth="1"/>
    <col min="3591" max="3591" width="15" style="1587" customWidth="1"/>
    <col min="3592" max="3598" width="14.42578125" style="1587" customWidth="1"/>
    <col min="3599" max="3599" width="15.85546875" style="1587" customWidth="1"/>
    <col min="3600" max="3840" width="9.140625" style="1587"/>
    <col min="3841" max="3842" width="14" style="1587" customWidth="1"/>
    <col min="3843" max="3843" width="81.85546875" style="1587" customWidth="1"/>
    <col min="3844" max="3844" width="15" style="1587" customWidth="1"/>
    <col min="3845" max="3845" width="14.85546875" style="1587" customWidth="1"/>
    <col min="3846" max="3846" width="14.85546875" style="1587" bestFit="1" customWidth="1"/>
    <col min="3847" max="3847" width="15" style="1587" customWidth="1"/>
    <col min="3848" max="3854" width="14.42578125" style="1587" customWidth="1"/>
    <col min="3855" max="3855" width="15.85546875" style="1587" customWidth="1"/>
    <col min="3856" max="4096" width="9.140625" style="1587"/>
    <col min="4097" max="4098" width="14" style="1587" customWidth="1"/>
    <col min="4099" max="4099" width="81.85546875" style="1587" customWidth="1"/>
    <col min="4100" max="4100" width="15" style="1587" customWidth="1"/>
    <col min="4101" max="4101" width="14.85546875" style="1587" customWidth="1"/>
    <col min="4102" max="4102" width="14.85546875" style="1587" bestFit="1" customWidth="1"/>
    <col min="4103" max="4103" width="15" style="1587" customWidth="1"/>
    <col min="4104" max="4110" width="14.42578125" style="1587" customWidth="1"/>
    <col min="4111" max="4111" width="15.85546875" style="1587" customWidth="1"/>
    <col min="4112" max="4352" width="9.140625" style="1587"/>
    <col min="4353" max="4354" width="14" style="1587" customWidth="1"/>
    <col min="4355" max="4355" width="81.85546875" style="1587" customWidth="1"/>
    <col min="4356" max="4356" width="15" style="1587" customWidth="1"/>
    <col min="4357" max="4357" width="14.85546875" style="1587" customWidth="1"/>
    <col min="4358" max="4358" width="14.85546875" style="1587" bestFit="1" customWidth="1"/>
    <col min="4359" max="4359" width="15" style="1587" customWidth="1"/>
    <col min="4360" max="4366" width="14.42578125" style="1587" customWidth="1"/>
    <col min="4367" max="4367" width="15.85546875" style="1587" customWidth="1"/>
    <col min="4368" max="4608" width="9.140625" style="1587"/>
    <col min="4609" max="4610" width="14" style="1587" customWidth="1"/>
    <col min="4611" max="4611" width="81.85546875" style="1587" customWidth="1"/>
    <col min="4612" max="4612" width="15" style="1587" customWidth="1"/>
    <col min="4613" max="4613" width="14.85546875" style="1587" customWidth="1"/>
    <col min="4614" max="4614" width="14.85546875" style="1587" bestFit="1" customWidth="1"/>
    <col min="4615" max="4615" width="15" style="1587" customWidth="1"/>
    <col min="4616" max="4622" width="14.42578125" style="1587" customWidth="1"/>
    <col min="4623" max="4623" width="15.85546875" style="1587" customWidth="1"/>
    <col min="4624" max="4864" width="9.140625" style="1587"/>
    <col min="4865" max="4866" width="14" style="1587" customWidth="1"/>
    <col min="4867" max="4867" width="81.85546875" style="1587" customWidth="1"/>
    <col min="4868" max="4868" width="15" style="1587" customWidth="1"/>
    <col min="4869" max="4869" width="14.85546875" style="1587" customWidth="1"/>
    <col min="4870" max="4870" width="14.85546875" style="1587" bestFit="1" customWidth="1"/>
    <col min="4871" max="4871" width="15" style="1587" customWidth="1"/>
    <col min="4872" max="4878" width="14.42578125" style="1587" customWidth="1"/>
    <col min="4879" max="4879" width="15.85546875" style="1587" customWidth="1"/>
    <col min="4880" max="5120" width="9.140625" style="1587"/>
    <col min="5121" max="5122" width="14" style="1587" customWidth="1"/>
    <col min="5123" max="5123" width="81.85546875" style="1587" customWidth="1"/>
    <col min="5124" max="5124" width="15" style="1587" customWidth="1"/>
    <col min="5125" max="5125" width="14.85546875" style="1587" customWidth="1"/>
    <col min="5126" max="5126" width="14.85546875" style="1587" bestFit="1" customWidth="1"/>
    <col min="5127" max="5127" width="15" style="1587" customWidth="1"/>
    <col min="5128" max="5134" width="14.42578125" style="1587" customWidth="1"/>
    <col min="5135" max="5135" width="15.85546875" style="1587" customWidth="1"/>
    <col min="5136" max="5376" width="9.140625" style="1587"/>
    <col min="5377" max="5378" width="14" style="1587" customWidth="1"/>
    <col min="5379" max="5379" width="81.85546875" style="1587" customWidth="1"/>
    <col min="5380" max="5380" width="15" style="1587" customWidth="1"/>
    <col min="5381" max="5381" width="14.85546875" style="1587" customWidth="1"/>
    <col min="5382" max="5382" width="14.85546875" style="1587" bestFit="1" customWidth="1"/>
    <col min="5383" max="5383" width="15" style="1587" customWidth="1"/>
    <col min="5384" max="5390" width="14.42578125" style="1587" customWidth="1"/>
    <col min="5391" max="5391" width="15.85546875" style="1587" customWidth="1"/>
    <col min="5392" max="5632" width="9.140625" style="1587"/>
    <col min="5633" max="5634" width="14" style="1587" customWidth="1"/>
    <col min="5635" max="5635" width="81.85546875" style="1587" customWidth="1"/>
    <col min="5636" max="5636" width="15" style="1587" customWidth="1"/>
    <col min="5637" max="5637" width="14.85546875" style="1587" customWidth="1"/>
    <col min="5638" max="5638" width="14.85546875" style="1587" bestFit="1" customWidth="1"/>
    <col min="5639" max="5639" width="15" style="1587" customWidth="1"/>
    <col min="5640" max="5646" width="14.42578125" style="1587" customWidth="1"/>
    <col min="5647" max="5647" width="15.85546875" style="1587" customWidth="1"/>
    <col min="5648" max="5888" width="9.140625" style="1587"/>
    <col min="5889" max="5890" width="14" style="1587" customWidth="1"/>
    <col min="5891" max="5891" width="81.85546875" style="1587" customWidth="1"/>
    <col min="5892" max="5892" width="15" style="1587" customWidth="1"/>
    <col min="5893" max="5893" width="14.85546875" style="1587" customWidth="1"/>
    <col min="5894" max="5894" width="14.85546875" style="1587" bestFit="1" customWidth="1"/>
    <col min="5895" max="5895" width="15" style="1587" customWidth="1"/>
    <col min="5896" max="5902" width="14.42578125" style="1587" customWidth="1"/>
    <col min="5903" max="5903" width="15.85546875" style="1587" customWidth="1"/>
    <col min="5904" max="6144" width="9.140625" style="1587"/>
    <col min="6145" max="6146" width="14" style="1587" customWidth="1"/>
    <col min="6147" max="6147" width="81.85546875" style="1587" customWidth="1"/>
    <col min="6148" max="6148" width="15" style="1587" customWidth="1"/>
    <col min="6149" max="6149" width="14.85546875" style="1587" customWidth="1"/>
    <col min="6150" max="6150" width="14.85546875" style="1587" bestFit="1" customWidth="1"/>
    <col min="6151" max="6151" width="15" style="1587" customWidth="1"/>
    <col min="6152" max="6158" width="14.42578125" style="1587" customWidth="1"/>
    <col min="6159" max="6159" width="15.85546875" style="1587" customWidth="1"/>
    <col min="6160" max="6400" width="9.140625" style="1587"/>
    <col min="6401" max="6402" width="14" style="1587" customWidth="1"/>
    <col min="6403" max="6403" width="81.85546875" style="1587" customWidth="1"/>
    <col min="6404" max="6404" width="15" style="1587" customWidth="1"/>
    <col min="6405" max="6405" width="14.85546875" style="1587" customWidth="1"/>
    <col min="6406" max="6406" width="14.85546875" style="1587" bestFit="1" customWidth="1"/>
    <col min="6407" max="6407" width="15" style="1587" customWidth="1"/>
    <col min="6408" max="6414" width="14.42578125" style="1587" customWidth="1"/>
    <col min="6415" max="6415" width="15.85546875" style="1587" customWidth="1"/>
    <col min="6416" max="6656" width="9.140625" style="1587"/>
    <col min="6657" max="6658" width="14" style="1587" customWidth="1"/>
    <col min="6659" max="6659" width="81.85546875" style="1587" customWidth="1"/>
    <col min="6660" max="6660" width="15" style="1587" customWidth="1"/>
    <col min="6661" max="6661" width="14.85546875" style="1587" customWidth="1"/>
    <col min="6662" max="6662" width="14.85546875" style="1587" bestFit="1" customWidth="1"/>
    <col min="6663" max="6663" width="15" style="1587" customWidth="1"/>
    <col min="6664" max="6670" width="14.42578125" style="1587" customWidth="1"/>
    <col min="6671" max="6671" width="15.85546875" style="1587" customWidth="1"/>
    <col min="6672" max="6912" width="9.140625" style="1587"/>
    <col min="6913" max="6914" width="14" style="1587" customWidth="1"/>
    <col min="6915" max="6915" width="81.85546875" style="1587" customWidth="1"/>
    <col min="6916" max="6916" width="15" style="1587" customWidth="1"/>
    <col min="6917" max="6917" width="14.85546875" style="1587" customWidth="1"/>
    <col min="6918" max="6918" width="14.85546875" style="1587" bestFit="1" customWidth="1"/>
    <col min="6919" max="6919" width="15" style="1587" customWidth="1"/>
    <col min="6920" max="6926" width="14.42578125" style="1587" customWidth="1"/>
    <col min="6927" max="6927" width="15.85546875" style="1587" customWidth="1"/>
    <col min="6928" max="7168" width="9.140625" style="1587"/>
    <col min="7169" max="7170" width="14" style="1587" customWidth="1"/>
    <col min="7171" max="7171" width="81.85546875" style="1587" customWidth="1"/>
    <col min="7172" max="7172" width="15" style="1587" customWidth="1"/>
    <col min="7173" max="7173" width="14.85546875" style="1587" customWidth="1"/>
    <col min="7174" max="7174" width="14.85546875" style="1587" bestFit="1" customWidth="1"/>
    <col min="7175" max="7175" width="15" style="1587" customWidth="1"/>
    <col min="7176" max="7182" width="14.42578125" style="1587" customWidth="1"/>
    <col min="7183" max="7183" width="15.85546875" style="1587" customWidth="1"/>
    <col min="7184" max="7424" width="9.140625" style="1587"/>
    <col min="7425" max="7426" width="14" style="1587" customWidth="1"/>
    <col min="7427" max="7427" width="81.85546875" style="1587" customWidth="1"/>
    <col min="7428" max="7428" width="15" style="1587" customWidth="1"/>
    <col min="7429" max="7429" width="14.85546875" style="1587" customWidth="1"/>
    <col min="7430" max="7430" width="14.85546875" style="1587" bestFit="1" customWidth="1"/>
    <col min="7431" max="7431" width="15" style="1587" customWidth="1"/>
    <col min="7432" max="7438" width="14.42578125" style="1587" customWidth="1"/>
    <col min="7439" max="7439" width="15.85546875" style="1587" customWidth="1"/>
    <col min="7440" max="7680" width="9.140625" style="1587"/>
    <col min="7681" max="7682" width="14" style="1587" customWidth="1"/>
    <col min="7683" max="7683" width="81.85546875" style="1587" customWidth="1"/>
    <col min="7684" max="7684" width="15" style="1587" customWidth="1"/>
    <col min="7685" max="7685" width="14.85546875" style="1587" customWidth="1"/>
    <col min="7686" max="7686" width="14.85546875" style="1587" bestFit="1" customWidth="1"/>
    <col min="7687" max="7687" width="15" style="1587" customWidth="1"/>
    <col min="7688" max="7694" width="14.42578125" style="1587" customWidth="1"/>
    <col min="7695" max="7695" width="15.85546875" style="1587" customWidth="1"/>
    <col min="7696" max="7936" width="9.140625" style="1587"/>
    <col min="7937" max="7938" width="14" style="1587" customWidth="1"/>
    <col min="7939" max="7939" width="81.85546875" style="1587" customWidth="1"/>
    <col min="7940" max="7940" width="15" style="1587" customWidth="1"/>
    <col min="7941" max="7941" width="14.85546875" style="1587" customWidth="1"/>
    <col min="7942" max="7942" width="14.85546875" style="1587" bestFit="1" customWidth="1"/>
    <col min="7943" max="7943" width="15" style="1587" customWidth="1"/>
    <col min="7944" max="7950" width="14.42578125" style="1587" customWidth="1"/>
    <col min="7951" max="7951" width="15.85546875" style="1587" customWidth="1"/>
    <col min="7952" max="8192" width="9.140625" style="1587"/>
    <col min="8193" max="8194" width="14" style="1587" customWidth="1"/>
    <col min="8195" max="8195" width="81.85546875" style="1587" customWidth="1"/>
    <col min="8196" max="8196" width="15" style="1587" customWidth="1"/>
    <col min="8197" max="8197" width="14.85546875" style="1587" customWidth="1"/>
    <col min="8198" max="8198" width="14.85546875" style="1587" bestFit="1" customWidth="1"/>
    <col min="8199" max="8199" width="15" style="1587" customWidth="1"/>
    <col min="8200" max="8206" width="14.42578125" style="1587" customWidth="1"/>
    <col min="8207" max="8207" width="15.85546875" style="1587" customWidth="1"/>
    <col min="8208" max="8448" width="9.140625" style="1587"/>
    <col min="8449" max="8450" width="14" style="1587" customWidth="1"/>
    <col min="8451" max="8451" width="81.85546875" style="1587" customWidth="1"/>
    <col min="8452" max="8452" width="15" style="1587" customWidth="1"/>
    <col min="8453" max="8453" width="14.85546875" style="1587" customWidth="1"/>
    <col min="8454" max="8454" width="14.85546875" style="1587" bestFit="1" customWidth="1"/>
    <col min="8455" max="8455" width="15" style="1587" customWidth="1"/>
    <col min="8456" max="8462" width="14.42578125" style="1587" customWidth="1"/>
    <col min="8463" max="8463" width="15.85546875" style="1587" customWidth="1"/>
    <col min="8464" max="8704" width="9.140625" style="1587"/>
    <col min="8705" max="8706" width="14" style="1587" customWidth="1"/>
    <col min="8707" max="8707" width="81.85546875" style="1587" customWidth="1"/>
    <col min="8708" max="8708" width="15" style="1587" customWidth="1"/>
    <col min="8709" max="8709" width="14.85546875" style="1587" customWidth="1"/>
    <col min="8710" max="8710" width="14.85546875" style="1587" bestFit="1" customWidth="1"/>
    <col min="8711" max="8711" width="15" style="1587" customWidth="1"/>
    <col min="8712" max="8718" width="14.42578125" style="1587" customWidth="1"/>
    <col min="8719" max="8719" width="15.85546875" style="1587" customWidth="1"/>
    <col min="8720" max="8960" width="9.140625" style="1587"/>
    <col min="8961" max="8962" width="14" style="1587" customWidth="1"/>
    <col min="8963" max="8963" width="81.85546875" style="1587" customWidth="1"/>
    <col min="8964" max="8964" width="15" style="1587" customWidth="1"/>
    <col min="8965" max="8965" width="14.85546875" style="1587" customWidth="1"/>
    <col min="8966" max="8966" width="14.85546875" style="1587" bestFit="1" customWidth="1"/>
    <col min="8967" max="8967" width="15" style="1587" customWidth="1"/>
    <col min="8968" max="8974" width="14.42578125" style="1587" customWidth="1"/>
    <col min="8975" max="8975" width="15.85546875" style="1587" customWidth="1"/>
    <col min="8976" max="9216" width="9.140625" style="1587"/>
    <col min="9217" max="9218" width="14" style="1587" customWidth="1"/>
    <col min="9219" max="9219" width="81.85546875" style="1587" customWidth="1"/>
    <col min="9220" max="9220" width="15" style="1587" customWidth="1"/>
    <col min="9221" max="9221" width="14.85546875" style="1587" customWidth="1"/>
    <col min="9222" max="9222" width="14.85546875" style="1587" bestFit="1" customWidth="1"/>
    <col min="9223" max="9223" width="15" style="1587" customWidth="1"/>
    <col min="9224" max="9230" width="14.42578125" style="1587" customWidth="1"/>
    <col min="9231" max="9231" width="15.85546875" style="1587" customWidth="1"/>
    <col min="9232" max="9472" width="9.140625" style="1587"/>
    <col min="9473" max="9474" width="14" style="1587" customWidth="1"/>
    <col min="9475" max="9475" width="81.85546875" style="1587" customWidth="1"/>
    <col min="9476" max="9476" width="15" style="1587" customWidth="1"/>
    <col min="9477" max="9477" width="14.85546875" style="1587" customWidth="1"/>
    <col min="9478" max="9478" width="14.85546875" style="1587" bestFit="1" customWidth="1"/>
    <col min="9479" max="9479" width="15" style="1587" customWidth="1"/>
    <col min="9480" max="9486" width="14.42578125" style="1587" customWidth="1"/>
    <col min="9487" max="9487" width="15.85546875" style="1587" customWidth="1"/>
    <col min="9488" max="9728" width="9.140625" style="1587"/>
    <col min="9729" max="9730" width="14" style="1587" customWidth="1"/>
    <col min="9731" max="9731" width="81.85546875" style="1587" customWidth="1"/>
    <col min="9732" max="9732" width="15" style="1587" customWidth="1"/>
    <col min="9733" max="9733" width="14.85546875" style="1587" customWidth="1"/>
    <col min="9734" max="9734" width="14.85546875" style="1587" bestFit="1" customWidth="1"/>
    <col min="9735" max="9735" width="15" style="1587" customWidth="1"/>
    <col min="9736" max="9742" width="14.42578125" style="1587" customWidth="1"/>
    <col min="9743" max="9743" width="15.85546875" style="1587" customWidth="1"/>
    <col min="9744" max="9984" width="9.140625" style="1587"/>
    <col min="9985" max="9986" width="14" style="1587" customWidth="1"/>
    <col min="9987" max="9987" width="81.85546875" style="1587" customWidth="1"/>
    <col min="9988" max="9988" width="15" style="1587" customWidth="1"/>
    <col min="9989" max="9989" width="14.85546875" style="1587" customWidth="1"/>
    <col min="9990" max="9990" width="14.85546875" style="1587" bestFit="1" customWidth="1"/>
    <col min="9991" max="9991" width="15" style="1587" customWidth="1"/>
    <col min="9992" max="9998" width="14.42578125" style="1587" customWidth="1"/>
    <col min="9999" max="9999" width="15.85546875" style="1587" customWidth="1"/>
    <col min="10000" max="10240" width="9.140625" style="1587"/>
    <col min="10241" max="10242" width="14" style="1587" customWidth="1"/>
    <col min="10243" max="10243" width="81.85546875" style="1587" customWidth="1"/>
    <col min="10244" max="10244" width="15" style="1587" customWidth="1"/>
    <col min="10245" max="10245" width="14.85546875" style="1587" customWidth="1"/>
    <col min="10246" max="10246" width="14.85546875" style="1587" bestFit="1" customWidth="1"/>
    <col min="10247" max="10247" width="15" style="1587" customWidth="1"/>
    <col min="10248" max="10254" width="14.42578125" style="1587" customWidth="1"/>
    <col min="10255" max="10255" width="15.85546875" style="1587" customWidth="1"/>
    <col min="10256" max="10496" width="9.140625" style="1587"/>
    <col min="10497" max="10498" width="14" style="1587" customWidth="1"/>
    <col min="10499" max="10499" width="81.85546875" style="1587" customWidth="1"/>
    <col min="10500" max="10500" width="15" style="1587" customWidth="1"/>
    <col min="10501" max="10501" width="14.85546875" style="1587" customWidth="1"/>
    <col min="10502" max="10502" width="14.85546875" style="1587" bestFit="1" customWidth="1"/>
    <col min="10503" max="10503" width="15" style="1587" customWidth="1"/>
    <col min="10504" max="10510" width="14.42578125" style="1587" customWidth="1"/>
    <col min="10511" max="10511" width="15.85546875" style="1587" customWidth="1"/>
    <col min="10512" max="10752" width="9.140625" style="1587"/>
    <col min="10753" max="10754" width="14" style="1587" customWidth="1"/>
    <col min="10755" max="10755" width="81.85546875" style="1587" customWidth="1"/>
    <col min="10756" max="10756" width="15" style="1587" customWidth="1"/>
    <col min="10757" max="10757" width="14.85546875" style="1587" customWidth="1"/>
    <col min="10758" max="10758" width="14.85546875" style="1587" bestFit="1" customWidth="1"/>
    <col min="10759" max="10759" width="15" style="1587" customWidth="1"/>
    <col min="10760" max="10766" width="14.42578125" style="1587" customWidth="1"/>
    <col min="10767" max="10767" width="15.85546875" style="1587" customWidth="1"/>
    <col min="10768" max="11008" width="9.140625" style="1587"/>
    <col min="11009" max="11010" width="14" style="1587" customWidth="1"/>
    <col min="11011" max="11011" width="81.85546875" style="1587" customWidth="1"/>
    <col min="11012" max="11012" width="15" style="1587" customWidth="1"/>
    <col min="11013" max="11013" width="14.85546875" style="1587" customWidth="1"/>
    <col min="11014" max="11014" width="14.85546875" style="1587" bestFit="1" customWidth="1"/>
    <col min="11015" max="11015" width="15" style="1587" customWidth="1"/>
    <col min="11016" max="11022" width="14.42578125" style="1587" customWidth="1"/>
    <col min="11023" max="11023" width="15.85546875" style="1587" customWidth="1"/>
    <col min="11024" max="11264" width="9.140625" style="1587"/>
    <col min="11265" max="11266" width="14" style="1587" customWidth="1"/>
    <col min="11267" max="11267" width="81.85546875" style="1587" customWidth="1"/>
    <col min="11268" max="11268" width="15" style="1587" customWidth="1"/>
    <col min="11269" max="11269" width="14.85546875" style="1587" customWidth="1"/>
    <col min="11270" max="11270" width="14.85546875" style="1587" bestFit="1" customWidth="1"/>
    <col min="11271" max="11271" width="15" style="1587" customWidth="1"/>
    <col min="11272" max="11278" width="14.42578125" style="1587" customWidth="1"/>
    <col min="11279" max="11279" width="15.85546875" style="1587" customWidth="1"/>
    <col min="11280" max="11520" width="9.140625" style="1587"/>
    <col min="11521" max="11522" width="14" style="1587" customWidth="1"/>
    <col min="11523" max="11523" width="81.85546875" style="1587" customWidth="1"/>
    <col min="11524" max="11524" width="15" style="1587" customWidth="1"/>
    <col min="11525" max="11525" width="14.85546875" style="1587" customWidth="1"/>
    <col min="11526" max="11526" width="14.85546875" style="1587" bestFit="1" customWidth="1"/>
    <col min="11527" max="11527" width="15" style="1587" customWidth="1"/>
    <col min="11528" max="11534" width="14.42578125" style="1587" customWidth="1"/>
    <col min="11535" max="11535" width="15.85546875" style="1587" customWidth="1"/>
    <col min="11536" max="11776" width="9.140625" style="1587"/>
    <col min="11777" max="11778" width="14" style="1587" customWidth="1"/>
    <col min="11779" max="11779" width="81.85546875" style="1587" customWidth="1"/>
    <col min="11780" max="11780" width="15" style="1587" customWidth="1"/>
    <col min="11781" max="11781" width="14.85546875" style="1587" customWidth="1"/>
    <col min="11782" max="11782" width="14.85546875" style="1587" bestFit="1" customWidth="1"/>
    <col min="11783" max="11783" width="15" style="1587" customWidth="1"/>
    <col min="11784" max="11790" width="14.42578125" style="1587" customWidth="1"/>
    <col min="11791" max="11791" width="15.85546875" style="1587" customWidth="1"/>
    <col min="11792" max="12032" width="9.140625" style="1587"/>
    <col min="12033" max="12034" width="14" style="1587" customWidth="1"/>
    <col min="12035" max="12035" width="81.85546875" style="1587" customWidth="1"/>
    <col min="12036" max="12036" width="15" style="1587" customWidth="1"/>
    <col min="12037" max="12037" width="14.85546875" style="1587" customWidth="1"/>
    <col min="12038" max="12038" width="14.85546875" style="1587" bestFit="1" customWidth="1"/>
    <col min="12039" max="12039" width="15" style="1587" customWidth="1"/>
    <col min="12040" max="12046" width="14.42578125" style="1587" customWidth="1"/>
    <col min="12047" max="12047" width="15.85546875" style="1587" customWidth="1"/>
    <col min="12048" max="12288" width="9.140625" style="1587"/>
    <col min="12289" max="12290" width="14" style="1587" customWidth="1"/>
    <col min="12291" max="12291" width="81.85546875" style="1587" customWidth="1"/>
    <col min="12292" max="12292" width="15" style="1587" customWidth="1"/>
    <col min="12293" max="12293" width="14.85546875" style="1587" customWidth="1"/>
    <col min="12294" max="12294" width="14.85546875" style="1587" bestFit="1" customWidth="1"/>
    <col min="12295" max="12295" width="15" style="1587" customWidth="1"/>
    <col min="12296" max="12302" width="14.42578125" style="1587" customWidth="1"/>
    <col min="12303" max="12303" width="15.85546875" style="1587" customWidth="1"/>
    <col min="12304" max="12544" width="9.140625" style="1587"/>
    <col min="12545" max="12546" width="14" style="1587" customWidth="1"/>
    <col min="12547" max="12547" width="81.85546875" style="1587" customWidth="1"/>
    <col min="12548" max="12548" width="15" style="1587" customWidth="1"/>
    <col min="12549" max="12549" width="14.85546875" style="1587" customWidth="1"/>
    <col min="12550" max="12550" width="14.85546875" style="1587" bestFit="1" customWidth="1"/>
    <col min="12551" max="12551" width="15" style="1587" customWidth="1"/>
    <col min="12552" max="12558" width="14.42578125" style="1587" customWidth="1"/>
    <col min="12559" max="12559" width="15.85546875" style="1587" customWidth="1"/>
    <col min="12560" max="12800" width="9.140625" style="1587"/>
    <col min="12801" max="12802" width="14" style="1587" customWidth="1"/>
    <col min="12803" max="12803" width="81.85546875" style="1587" customWidth="1"/>
    <col min="12804" max="12804" width="15" style="1587" customWidth="1"/>
    <col min="12805" max="12805" width="14.85546875" style="1587" customWidth="1"/>
    <col min="12806" max="12806" width="14.85546875" style="1587" bestFit="1" customWidth="1"/>
    <col min="12807" max="12807" width="15" style="1587" customWidth="1"/>
    <col min="12808" max="12814" width="14.42578125" style="1587" customWidth="1"/>
    <col min="12815" max="12815" width="15.85546875" style="1587" customWidth="1"/>
    <col min="12816" max="13056" width="9.140625" style="1587"/>
    <col min="13057" max="13058" width="14" style="1587" customWidth="1"/>
    <col min="13059" max="13059" width="81.85546875" style="1587" customWidth="1"/>
    <col min="13060" max="13060" width="15" style="1587" customWidth="1"/>
    <col min="13061" max="13061" width="14.85546875" style="1587" customWidth="1"/>
    <col min="13062" max="13062" width="14.85546875" style="1587" bestFit="1" customWidth="1"/>
    <col min="13063" max="13063" width="15" style="1587" customWidth="1"/>
    <col min="13064" max="13070" width="14.42578125" style="1587" customWidth="1"/>
    <col min="13071" max="13071" width="15.85546875" style="1587" customWidth="1"/>
    <col min="13072" max="13312" width="9.140625" style="1587"/>
    <col min="13313" max="13314" width="14" style="1587" customWidth="1"/>
    <col min="13315" max="13315" width="81.85546875" style="1587" customWidth="1"/>
    <col min="13316" max="13316" width="15" style="1587" customWidth="1"/>
    <col min="13317" max="13317" width="14.85546875" style="1587" customWidth="1"/>
    <col min="13318" max="13318" width="14.85546875" style="1587" bestFit="1" customWidth="1"/>
    <col min="13319" max="13319" width="15" style="1587" customWidth="1"/>
    <col min="13320" max="13326" width="14.42578125" style="1587" customWidth="1"/>
    <col min="13327" max="13327" width="15.85546875" style="1587" customWidth="1"/>
    <col min="13328" max="13568" width="9.140625" style="1587"/>
    <col min="13569" max="13570" width="14" style="1587" customWidth="1"/>
    <col min="13571" max="13571" width="81.85546875" style="1587" customWidth="1"/>
    <col min="13572" max="13572" width="15" style="1587" customWidth="1"/>
    <col min="13573" max="13573" width="14.85546875" style="1587" customWidth="1"/>
    <col min="13574" max="13574" width="14.85546875" style="1587" bestFit="1" customWidth="1"/>
    <col min="13575" max="13575" width="15" style="1587" customWidth="1"/>
    <col min="13576" max="13582" width="14.42578125" style="1587" customWidth="1"/>
    <col min="13583" max="13583" width="15.85546875" style="1587" customWidth="1"/>
    <col min="13584" max="13824" width="9.140625" style="1587"/>
    <col min="13825" max="13826" width="14" style="1587" customWidth="1"/>
    <col min="13827" max="13827" width="81.85546875" style="1587" customWidth="1"/>
    <col min="13828" max="13828" width="15" style="1587" customWidth="1"/>
    <col min="13829" max="13829" width="14.85546875" style="1587" customWidth="1"/>
    <col min="13830" max="13830" width="14.85546875" style="1587" bestFit="1" customWidth="1"/>
    <col min="13831" max="13831" width="15" style="1587" customWidth="1"/>
    <col min="13832" max="13838" width="14.42578125" style="1587" customWidth="1"/>
    <col min="13839" max="13839" width="15.85546875" style="1587" customWidth="1"/>
    <col min="13840" max="14080" width="9.140625" style="1587"/>
    <col min="14081" max="14082" width="14" style="1587" customWidth="1"/>
    <col min="14083" max="14083" width="81.85546875" style="1587" customWidth="1"/>
    <col min="14084" max="14084" width="15" style="1587" customWidth="1"/>
    <col min="14085" max="14085" width="14.85546875" style="1587" customWidth="1"/>
    <col min="14086" max="14086" width="14.85546875" style="1587" bestFit="1" customWidth="1"/>
    <col min="14087" max="14087" width="15" style="1587" customWidth="1"/>
    <col min="14088" max="14094" width="14.42578125" style="1587" customWidth="1"/>
    <col min="14095" max="14095" width="15.85546875" style="1587" customWidth="1"/>
    <col min="14096" max="14336" width="9.140625" style="1587"/>
    <col min="14337" max="14338" width="14" style="1587" customWidth="1"/>
    <col min="14339" max="14339" width="81.85546875" style="1587" customWidth="1"/>
    <col min="14340" max="14340" width="15" style="1587" customWidth="1"/>
    <col min="14341" max="14341" width="14.85546875" style="1587" customWidth="1"/>
    <col min="14342" max="14342" width="14.85546875" style="1587" bestFit="1" customWidth="1"/>
    <col min="14343" max="14343" width="15" style="1587" customWidth="1"/>
    <col min="14344" max="14350" width="14.42578125" style="1587" customWidth="1"/>
    <col min="14351" max="14351" width="15.85546875" style="1587" customWidth="1"/>
    <col min="14352" max="14592" width="9.140625" style="1587"/>
    <col min="14593" max="14594" width="14" style="1587" customWidth="1"/>
    <col min="14595" max="14595" width="81.85546875" style="1587" customWidth="1"/>
    <col min="14596" max="14596" width="15" style="1587" customWidth="1"/>
    <col min="14597" max="14597" width="14.85546875" style="1587" customWidth="1"/>
    <col min="14598" max="14598" width="14.85546875" style="1587" bestFit="1" customWidth="1"/>
    <col min="14599" max="14599" width="15" style="1587" customWidth="1"/>
    <col min="14600" max="14606" width="14.42578125" style="1587" customWidth="1"/>
    <col min="14607" max="14607" width="15.85546875" style="1587" customWidth="1"/>
    <col min="14608" max="14848" width="9.140625" style="1587"/>
    <col min="14849" max="14850" width="14" style="1587" customWidth="1"/>
    <col min="14851" max="14851" width="81.85546875" style="1587" customWidth="1"/>
    <col min="14852" max="14852" width="15" style="1587" customWidth="1"/>
    <col min="14853" max="14853" width="14.85546875" style="1587" customWidth="1"/>
    <col min="14854" max="14854" width="14.85546875" style="1587" bestFit="1" customWidth="1"/>
    <col min="14855" max="14855" width="15" style="1587" customWidth="1"/>
    <col min="14856" max="14862" width="14.42578125" style="1587" customWidth="1"/>
    <col min="14863" max="14863" width="15.85546875" style="1587" customWidth="1"/>
    <col min="14864" max="15104" width="9.140625" style="1587"/>
    <col min="15105" max="15106" width="14" style="1587" customWidth="1"/>
    <col min="15107" max="15107" width="81.85546875" style="1587" customWidth="1"/>
    <col min="15108" max="15108" width="15" style="1587" customWidth="1"/>
    <col min="15109" max="15109" width="14.85546875" style="1587" customWidth="1"/>
    <col min="15110" max="15110" width="14.85546875" style="1587" bestFit="1" customWidth="1"/>
    <col min="15111" max="15111" width="15" style="1587" customWidth="1"/>
    <col min="15112" max="15118" width="14.42578125" style="1587" customWidth="1"/>
    <col min="15119" max="15119" width="15.85546875" style="1587" customWidth="1"/>
    <col min="15120" max="15360" width="9.140625" style="1587"/>
    <col min="15361" max="15362" width="14" style="1587" customWidth="1"/>
    <col min="15363" max="15363" width="81.85546875" style="1587" customWidth="1"/>
    <col min="15364" max="15364" width="15" style="1587" customWidth="1"/>
    <col min="15365" max="15365" width="14.85546875" style="1587" customWidth="1"/>
    <col min="15366" max="15366" width="14.85546875" style="1587" bestFit="1" customWidth="1"/>
    <col min="15367" max="15367" width="15" style="1587" customWidth="1"/>
    <col min="15368" max="15374" width="14.42578125" style="1587" customWidth="1"/>
    <col min="15375" max="15375" width="15.85546875" style="1587" customWidth="1"/>
    <col min="15376" max="15616" width="9.140625" style="1587"/>
    <col min="15617" max="15618" width="14" style="1587" customWidth="1"/>
    <col min="15619" max="15619" width="81.85546875" style="1587" customWidth="1"/>
    <col min="15620" max="15620" width="15" style="1587" customWidth="1"/>
    <col min="15621" max="15621" width="14.85546875" style="1587" customWidth="1"/>
    <col min="15622" max="15622" width="14.85546875" style="1587" bestFit="1" customWidth="1"/>
    <col min="15623" max="15623" width="15" style="1587" customWidth="1"/>
    <col min="15624" max="15630" width="14.42578125" style="1587" customWidth="1"/>
    <col min="15631" max="15631" width="15.85546875" style="1587" customWidth="1"/>
    <col min="15632" max="15872" width="9.140625" style="1587"/>
    <col min="15873" max="15874" width="14" style="1587" customWidth="1"/>
    <col min="15875" max="15875" width="81.85546875" style="1587" customWidth="1"/>
    <col min="15876" max="15876" width="15" style="1587" customWidth="1"/>
    <col min="15877" max="15877" width="14.85546875" style="1587" customWidth="1"/>
    <col min="15878" max="15878" width="14.85546875" style="1587" bestFit="1" customWidth="1"/>
    <col min="15879" max="15879" width="15" style="1587" customWidth="1"/>
    <col min="15880" max="15886" width="14.42578125" style="1587" customWidth="1"/>
    <col min="15887" max="15887" width="15.85546875" style="1587" customWidth="1"/>
    <col min="15888" max="16128" width="9.140625" style="1587"/>
    <col min="16129" max="16130" width="14" style="1587" customWidth="1"/>
    <col min="16131" max="16131" width="81.85546875" style="1587" customWidth="1"/>
    <col min="16132" max="16132" width="15" style="1587" customWidth="1"/>
    <col min="16133" max="16133" width="14.85546875" style="1587" customWidth="1"/>
    <col min="16134" max="16134" width="14.85546875" style="1587" bestFit="1" customWidth="1"/>
    <col min="16135" max="16135" width="15" style="1587" customWidth="1"/>
    <col min="16136" max="16142" width="14.42578125" style="1587" customWidth="1"/>
    <col min="16143" max="16143" width="15.85546875" style="1587" customWidth="1"/>
    <col min="16144" max="16384" width="9.140625" style="1587"/>
  </cols>
  <sheetData>
    <row r="1" spans="1:15" s="1548" customFormat="1" ht="16.5">
      <c r="A1" s="1541" t="s">
        <v>868</v>
      </c>
      <c r="B1" s="1542"/>
      <c r="C1" s="1543"/>
      <c r="D1" s="1543"/>
      <c r="E1" s="1543"/>
      <c r="F1" s="1544"/>
      <c r="G1" s="1545"/>
      <c r="H1" s="1545"/>
      <c r="I1" s="1546"/>
      <c r="J1" s="1546"/>
      <c r="K1" s="1546"/>
      <c r="L1" s="1546"/>
      <c r="M1" s="1546"/>
      <c r="N1" s="1546"/>
      <c r="O1" s="1547"/>
    </row>
    <row r="2" spans="1:15" s="1549" customFormat="1" ht="16.5">
      <c r="A2" s="1879" t="s">
        <v>869</v>
      </c>
      <c r="B2" s="1879"/>
      <c r="C2" s="1879"/>
      <c r="D2" s="1879"/>
      <c r="E2" s="1879"/>
      <c r="F2" s="1879"/>
      <c r="G2" s="1879"/>
      <c r="H2" s="1879"/>
      <c r="I2" s="1879"/>
      <c r="J2" s="1879"/>
      <c r="K2" s="1879"/>
      <c r="L2" s="1879"/>
      <c r="M2" s="1879"/>
      <c r="N2" s="1879"/>
      <c r="O2" s="1879"/>
    </row>
    <row r="3" spans="1:15" s="1549" customFormat="1" ht="16.5">
      <c r="A3" s="1550"/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550"/>
      <c r="M3" s="1550"/>
      <c r="N3" s="1550"/>
      <c r="O3" s="1550"/>
    </row>
    <row r="4" spans="1:15" s="1554" customFormat="1" ht="12.75" customHeight="1">
      <c r="A4" s="1551"/>
      <c r="B4" s="1551"/>
      <c r="C4" s="1551"/>
      <c r="D4" s="1551"/>
      <c r="E4" s="1551"/>
      <c r="F4" s="1551"/>
      <c r="G4" s="1551"/>
      <c r="H4" s="1552"/>
      <c r="I4" s="1553"/>
      <c r="J4" s="1552"/>
      <c r="K4" s="1552"/>
      <c r="L4" s="1552"/>
      <c r="M4" s="1552"/>
      <c r="N4" s="1552"/>
      <c r="O4" s="1553" t="s">
        <v>2</v>
      </c>
    </row>
    <row r="5" spans="1:15" s="1554" customFormat="1" ht="21.75" customHeight="1">
      <c r="A5" s="1880" t="s">
        <v>870</v>
      </c>
      <c r="B5" s="1881"/>
      <c r="C5" s="1882" t="s">
        <v>871</v>
      </c>
      <c r="D5" s="1885" t="s">
        <v>872</v>
      </c>
      <c r="E5" s="1886"/>
      <c r="F5" s="1886"/>
      <c r="G5" s="1886"/>
      <c r="H5" s="1886"/>
      <c r="I5" s="1886"/>
      <c r="J5" s="1886"/>
      <c r="K5" s="1886"/>
      <c r="L5" s="1886"/>
      <c r="M5" s="1886"/>
      <c r="N5" s="1887"/>
      <c r="O5" s="1888" t="s">
        <v>873</v>
      </c>
    </row>
    <row r="6" spans="1:15" s="1554" customFormat="1" ht="11.25" customHeight="1">
      <c r="A6" s="1882" t="s">
        <v>874</v>
      </c>
      <c r="B6" s="1882" t="s">
        <v>875</v>
      </c>
      <c r="C6" s="1883"/>
      <c r="D6" s="1882">
        <v>2020</v>
      </c>
      <c r="E6" s="1882">
        <v>2019</v>
      </c>
      <c r="F6" s="1882">
        <v>2018</v>
      </c>
      <c r="G6" s="1882">
        <v>2017</v>
      </c>
      <c r="H6" s="1882">
        <v>2016</v>
      </c>
      <c r="I6" s="1882">
        <v>2015</v>
      </c>
      <c r="J6" s="1891">
        <v>2014</v>
      </c>
      <c r="K6" s="1891">
        <v>2013</v>
      </c>
      <c r="L6" s="1891">
        <v>2012</v>
      </c>
      <c r="M6" s="1891">
        <v>2011</v>
      </c>
      <c r="N6" s="1891">
        <v>2010</v>
      </c>
      <c r="O6" s="1889"/>
    </row>
    <row r="7" spans="1:15" s="1554" customFormat="1" ht="12" customHeight="1">
      <c r="A7" s="1883"/>
      <c r="B7" s="1883"/>
      <c r="C7" s="1883"/>
      <c r="D7" s="1883"/>
      <c r="E7" s="1883"/>
      <c r="F7" s="1883"/>
      <c r="G7" s="1883"/>
      <c r="H7" s="1883"/>
      <c r="I7" s="1883"/>
      <c r="J7" s="1892"/>
      <c r="K7" s="1892"/>
      <c r="L7" s="1892"/>
      <c r="M7" s="1892"/>
      <c r="N7" s="1892"/>
      <c r="O7" s="1889"/>
    </row>
    <row r="8" spans="1:15" s="1554" customFormat="1" ht="12" customHeight="1">
      <c r="A8" s="1883"/>
      <c r="B8" s="1883"/>
      <c r="C8" s="1883"/>
      <c r="D8" s="1883"/>
      <c r="E8" s="1883"/>
      <c r="F8" s="1883"/>
      <c r="G8" s="1883"/>
      <c r="H8" s="1883"/>
      <c r="I8" s="1883"/>
      <c r="J8" s="1892"/>
      <c r="K8" s="1892"/>
      <c r="L8" s="1892"/>
      <c r="M8" s="1892"/>
      <c r="N8" s="1892"/>
      <c r="O8" s="1889"/>
    </row>
    <row r="9" spans="1:15" s="1554" customFormat="1" ht="12" customHeight="1">
      <c r="A9" s="1883"/>
      <c r="B9" s="1883"/>
      <c r="C9" s="1883"/>
      <c r="D9" s="1883"/>
      <c r="E9" s="1883"/>
      <c r="F9" s="1883"/>
      <c r="G9" s="1883"/>
      <c r="H9" s="1883"/>
      <c r="I9" s="1883"/>
      <c r="J9" s="1892"/>
      <c r="K9" s="1892"/>
      <c r="L9" s="1892"/>
      <c r="M9" s="1892"/>
      <c r="N9" s="1892"/>
      <c r="O9" s="1889"/>
    </row>
    <row r="10" spans="1:15" s="1554" customFormat="1" ht="29.1" customHeight="1">
      <c r="A10" s="1884"/>
      <c r="B10" s="1884"/>
      <c r="C10" s="1884"/>
      <c r="D10" s="1884"/>
      <c r="E10" s="1884"/>
      <c r="F10" s="1884"/>
      <c r="G10" s="1884"/>
      <c r="H10" s="1884"/>
      <c r="I10" s="1884"/>
      <c r="J10" s="1893"/>
      <c r="K10" s="1893"/>
      <c r="L10" s="1893"/>
      <c r="M10" s="1893"/>
      <c r="N10" s="1893"/>
      <c r="O10" s="1890"/>
    </row>
    <row r="11" spans="1:15" s="1557" customFormat="1" ht="12.75">
      <c r="A11" s="1555">
        <v>1</v>
      </c>
      <c r="B11" s="1556">
        <v>2</v>
      </c>
      <c r="C11" s="1556">
        <v>3</v>
      </c>
      <c r="D11" s="1555">
        <v>4</v>
      </c>
      <c r="E11" s="1556">
        <v>5</v>
      </c>
      <c r="F11" s="1556">
        <v>6</v>
      </c>
      <c r="G11" s="1555">
        <v>7</v>
      </c>
      <c r="H11" s="1556">
        <v>8</v>
      </c>
      <c r="I11" s="1556">
        <v>9</v>
      </c>
      <c r="J11" s="1555">
        <v>10</v>
      </c>
      <c r="K11" s="1556">
        <v>11</v>
      </c>
      <c r="L11" s="1556">
        <v>12</v>
      </c>
      <c r="M11" s="1555">
        <v>13</v>
      </c>
      <c r="N11" s="1556">
        <v>14</v>
      </c>
      <c r="O11" s="1556">
        <v>15</v>
      </c>
    </row>
    <row r="12" spans="1:15" s="1557" customFormat="1" ht="25.15" customHeight="1">
      <c r="A12" s="1555">
        <v>16</v>
      </c>
      <c r="B12" s="1555">
        <v>750</v>
      </c>
      <c r="C12" s="1558" t="s">
        <v>796</v>
      </c>
      <c r="D12" s="1559">
        <v>887112.98</v>
      </c>
      <c r="E12" s="1559">
        <v>72334.559999999998</v>
      </c>
      <c r="F12" s="1559">
        <v>33349.15</v>
      </c>
      <c r="G12" s="1560">
        <v>0</v>
      </c>
      <c r="H12" s="1560">
        <v>0</v>
      </c>
      <c r="I12" s="1560">
        <v>0</v>
      </c>
      <c r="J12" s="1560">
        <v>0</v>
      </c>
      <c r="K12" s="1560">
        <v>0</v>
      </c>
      <c r="L12" s="1560">
        <v>0</v>
      </c>
      <c r="M12" s="1560">
        <v>0</v>
      </c>
      <c r="N12" s="1560">
        <v>0</v>
      </c>
      <c r="O12" s="1561">
        <v>95.98</v>
      </c>
    </row>
    <row r="13" spans="1:15" s="1563" customFormat="1" ht="25.15" customHeight="1">
      <c r="A13" s="1562">
        <v>17</v>
      </c>
      <c r="B13" s="1555">
        <v>750</v>
      </c>
      <c r="C13" s="1558" t="s">
        <v>796</v>
      </c>
      <c r="D13" s="1559">
        <v>82481.8</v>
      </c>
      <c r="E13" s="1559">
        <v>492768.07</v>
      </c>
      <c r="F13" s="1559">
        <v>7203.4</v>
      </c>
      <c r="G13" s="1560">
        <v>0</v>
      </c>
      <c r="H13" s="1560">
        <v>0</v>
      </c>
      <c r="I13" s="1560">
        <v>0</v>
      </c>
      <c r="J13" s="1560">
        <v>0</v>
      </c>
      <c r="K13" s="1560">
        <v>0</v>
      </c>
      <c r="L13" s="1560">
        <v>0</v>
      </c>
      <c r="M13" s="1560">
        <v>0</v>
      </c>
      <c r="N13" s="1560">
        <v>0</v>
      </c>
      <c r="O13" s="1559">
        <v>8306.19</v>
      </c>
    </row>
    <row r="14" spans="1:15" s="1563" customFormat="1" ht="25.15" customHeight="1">
      <c r="A14" s="1562">
        <v>19</v>
      </c>
      <c r="B14" s="1564">
        <v>750</v>
      </c>
      <c r="C14" s="1558" t="s">
        <v>793</v>
      </c>
      <c r="D14" s="1561">
        <v>13.22</v>
      </c>
      <c r="E14" s="1560">
        <v>0</v>
      </c>
      <c r="F14" s="1560">
        <v>0</v>
      </c>
      <c r="G14" s="1560">
        <v>0</v>
      </c>
      <c r="H14" s="1560">
        <v>0</v>
      </c>
      <c r="I14" s="1560">
        <v>0</v>
      </c>
      <c r="J14" s="1560">
        <v>0</v>
      </c>
      <c r="K14" s="1560">
        <v>0</v>
      </c>
      <c r="L14" s="1560">
        <v>0</v>
      </c>
      <c r="M14" s="1560">
        <v>0</v>
      </c>
      <c r="N14" s="1560">
        <v>0</v>
      </c>
      <c r="O14" s="1560">
        <v>0</v>
      </c>
    </row>
    <row r="15" spans="1:15" s="1563" customFormat="1" ht="25.15" customHeight="1">
      <c r="A15" s="1565">
        <v>20</v>
      </c>
      <c r="B15" s="1564">
        <v>500</v>
      </c>
      <c r="C15" s="1558" t="s">
        <v>876</v>
      </c>
      <c r="D15" s="1559">
        <v>0</v>
      </c>
      <c r="E15" s="1559">
        <v>0</v>
      </c>
      <c r="F15" s="1559">
        <v>0</v>
      </c>
      <c r="G15" s="1559">
        <v>0</v>
      </c>
      <c r="H15" s="1559">
        <v>0</v>
      </c>
      <c r="I15" s="1559">
        <v>6461</v>
      </c>
      <c r="J15" s="1559">
        <v>18530.7</v>
      </c>
      <c r="K15" s="1559">
        <v>0</v>
      </c>
      <c r="L15" s="1559">
        <v>0</v>
      </c>
      <c r="M15" s="1559">
        <v>0</v>
      </c>
      <c r="N15" s="1559">
        <v>0</v>
      </c>
      <c r="O15" s="1559">
        <v>0</v>
      </c>
    </row>
    <row r="16" spans="1:15" s="1563" customFormat="1" ht="25.15" customHeight="1">
      <c r="A16" s="1894">
        <v>24</v>
      </c>
      <c r="B16" s="1555">
        <v>730</v>
      </c>
      <c r="C16" s="1558" t="s">
        <v>793</v>
      </c>
      <c r="D16" s="1559">
        <v>1103708.08</v>
      </c>
      <c r="E16" s="1559">
        <v>6761.63</v>
      </c>
      <c r="F16" s="1559">
        <v>9387.73</v>
      </c>
      <c r="G16" s="1560">
        <v>0</v>
      </c>
      <c r="H16" s="1560">
        <v>0</v>
      </c>
      <c r="I16" s="1560">
        <v>0</v>
      </c>
      <c r="J16" s="1560">
        <v>0</v>
      </c>
      <c r="K16" s="1560">
        <v>0</v>
      </c>
      <c r="L16" s="1560">
        <v>0</v>
      </c>
      <c r="M16" s="1560">
        <v>0</v>
      </c>
      <c r="N16" s="1560">
        <v>0</v>
      </c>
      <c r="O16" s="1561">
        <v>7.0000000000000007E-2</v>
      </c>
    </row>
    <row r="17" spans="1:15" s="1563" customFormat="1" ht="25.15" customHeight="1">
      <c r="A17" s="1896"/>
      <c r="B17" s="1564">
        <v>801</v>
      </c>
      <c r="C17" s="1558" t="s">
        <v>796</v>
      </c>
      <c r="D17" s="1559">
        <v>16857.53</v>
      </c>
      <c r="E17" s="1559">
        <v>1341.77</v>
      </c>
      <c r="F17" s="1560">
        <v>0</v>
      </c>
      <c r="G17" s="1560">
        <v>0</v>
      </c>
      <c r="H17" s="1560">
        <v>0</v>
      </c>
      <c r="I17" s="1560">
        <v>0</v>
      </c>
      <c r="J17" s="1560">
        <v>0</v>
      </c>
      <c r="K17" s="1560">
        <v>0</v>
      </c>
      <c r="L17" s="1566">
        <v>0</v>
      </c>
      <c r="M17" s="1560">
        <v>0</v>
      </c>
      <c r="N17" s="1560">
        <v>0</v>
      </c>
      <c r="O17" s="1560">
        <v>0</v>
      </c>
    </row>
    <row r="18" spans="1:15" s="1563" customFormat="1" ht="25.15" customHeight="1">
      <c r="A18" s="1896"/>
      <c r="B18" s="1882">
        <v>921</v>
      </c>
      <c r="C18" s="1558" t="s">
        <v>877</v>
      </c>
      <c r="D18" s="1560">
        <v>0</v>
      </c>
      <c r="E18" s="1560">
        <v>0</v>
      </c>
      <c r="F18" s="1560">
        <v>0</v>
      </c>
      <c r="G18" s="1561">
        <v>64.56</v>
      </c>
      <c r="H18" s="1559">
        <v>4286.1099999999997</v>
      </c>
      <c r="I18" s="1559">
        <v>5367.31</v>
      </c>
      <c r="J18" s="1559">
        <v>3060.81</v>
      </c>
      <c r="K18" s="1560">
        <v>0</v>
      </c>
      <c r="L18" s="1560">
        <v>0</v>
      </c>
      <c r="M18" s="1560">
        <v>0</v>
      </c>
      <c r="N18" s="1560">
        <v>0</v>
      </c>
      <c r="O18" s="1560">
        <v>0</v>
      </c>
    </row>
    <row r="19" spans="1:15" s="1563" customFormat="1" ht="25.15" customHeight="1">
      <c r="A19" s="1896"/>
      <c r="B19" s="1883"/>
      <c r="C19" s="1558" t="s">
        <v>821</v>
      </c>
      <c r="D19" s="1559">
        <v>236981.74000000002</v>
      </c>
      <c r="E19" s="1560">
        <v>0</v>
      </c>
      <c r="F19" s="1560">
        <v>0</v>
      </c>
      <c r="G19" s="1560">
        <v>0</v>
      </c>
      <c r="H19" s="1560">
        <v>0</v>
      </c>
      <c r="I19" s="1560">
        <v>0</v>
      </c>
      <c r="J19" s="1560">
        <v>0</v>
      </c>
      <c r="K19" s="1560">
        <v>0</v>
      </c>
      <c r="L19" s="1560">
        <v>0</v>
      </c>
      <c r="M19" s="1560">
        <v>0</v>
      </c>
      <c r="N19" s="1560">
        <v>0</v>
      </c>
      <c r="O19" s="1560">
        <v>0</v>
      </c>
    </row>
    <row r="20" spans="1:15" s="1563" customFormat="1" ht="25.15" customHeight="1">
      <c r="A20" s="1896"/>
      <c r="B20" s="1883"/>
      <c r="C20" s="1558" t="s">
        <v>822</v>
      </c>
      <c r="D20" s="1559">
        <v>8231.2199999999993</v>
      </c>
      <c r="E20" s="1560">
        <v>0</v>
      </c>
      <c r="F20" s="1560">
        <v>0</v>
      </c>
      <c r="G20" s="1560">
        <v>0</v>
      </c>
      <c r="H20" s="1560">
        <v>0</v>
      </c>
      <c r="I20" s="1560">
        <v>0</v>
      </c>
      <c r="J20" s="1560">
        <v>0</v>
      </c>
      <c r="K20" s="1560">
        <v>0</v>
      </c>
      <c r="L20" s="1560">
        <v>0</v>
      </c>
      <c r="M20" s="1560">
        <v>0</v>
      </c>
      <c r="N20" s="1560">
        <v>0</v>
      </c>
      <c r="O20" s="1560">
        <v>0</v>
      </c>
    </row>
    <row r="21" spans="1:15" s="1563" customFormat="1" ht="25.15" customHeight="1">
      <c r="A21" s="1896"/>
      <c r="B21" s="1884"/>
      <c r="C21" s="1558" t="s">
        <v>793</v>
      </c>
      <c r="D21" s="1559">
        <v>33838995.170000002</v>
      </c>
      <c r="E21" s="1559">
        <v>121086.72</v>
      </c>
      <c r="F21" s="1560">
        <v>0</v>
      </c>
      <c r="G21" s="1560">
        <v>0</v>
      </c>
      <c r="H21" s="1560">
        <v>0</v>
      </c>
      <c r="I21" s="1560">
        <v>0</v>
      </c>
      <c r="J21" s="1560">
        <v>0</v>
      </c>
      <c r="K21" s="1560">
        <v>0</v>
      </c>
      <c r="L21" s="1560">
        <v>0</v>
      </c>
      <c r="M21" s="1560">
        <v>0</v>
      </c>
      <c r="N21" s="1560">
        <v>0</v>
      </c>
      <c r="O21" s="1567">
        <v>87079.17</v>
      </c>
    </row>
    <row r="22" spans="1:15" s="1563" customFormat="1" ht="25.15" customHeight="1">
      <c r="A22" s="1894">
        <v>27</v>
      </c>
      <c r="B22" s="1555">
        <v>150</v>
      </c>
      <c r="C22" s="1558" t="s">
        <v>878</v>
      </c>
      <c r="D22" s="1560">
        <v>0</v>
      </c>
      <c r="E22" s="1560">
        <v>0</v>
      </c>
      <c r="F22" s="1560">
        <v>0</v>
      </c>
      <c r="G22" s="1560">
        <v>0</v>
      </c>
      <c r="H22" s="1567">
        <v>104672.98</v>
      </c>
      <c r="I22" s="1567">
        <v>114112.28</v>
      </c>
      <c r="J22" s="1567">
        <v>502815.22</v>
      </c>
      <c r="K22" s="1567">
        <v>172217.27</v>
      </c>
      <c r="L22" s="1567">
        <v>47777.15</v>
      </c>
      <c r="M22" s="1567">
        <v>1673.69</v>
      </c>
      <c r="N22" s="1567">
        <v>5715.66</v>
      </c>
      <c r="O22" s="1560">
        <v>0</v>
      </c>
    </row>
    <row r="23" spans="1:15" s="1563" customFormat="1" ht="25.15" customHeight="1">
      <c r="A23" s="1896"/>
      <c r="B23" s="1882">
        <v>750</v>
      </c>
      <c r="C23" s="1558" t="s">
        <v>878</v>
      </c>
      <c r="D23" s="1560">
        <v>0</v>
      </c>
      <c r="E23" s="1560">
        <v>0</v>
      </c>
      <c r="F23" s="1560">
        <v>0</v>
      </c>
      <c r="G23" s="1560">
        <v>0</v>
      </c>
      <c r="H23" s="1560">
        <v>0</v>
      </c>
      <c r="I23" s="1559">
        <v>2975</v>
      </c>
      <c r="J23" s="1567">
        <v>14154.52</v>
      </c>
      <c r="K23" s="1561">
        <v>285179.23</v>
      </c>
      <c r="L23" s="1561">
        <v>238383.49</v>
      </c>
      <c r="M23" s="1560">
        <v>0</v>
      </c>
      <c r="N23" s="1560">
        <v>0</v>
      </c>
      <c r="O23" s="1560">
        <v>0</v>
      </c>
    </row>
    <row r="24" spans="1:15" s="1563" customFormat="1" ht="25.15" customHeight="1">
      <c r="A24" s="1895"/>
      <c r="B24" s="1884"/>
      <c r="C24" s="1558" t="s">
        <v>797</v>
      </c>
      <c r="D24" s="1567">
        <v>27472424.729999997</v>
      </c>
      <c r="E24" s="1559">
        <v>2677726.79</v>
      </c>
      <c r="F24" s="1559">
        <v>194449498.61000001</v>
      </c>
      <c r="G24" s="1559">
        <v>14998.42</v>
      </c>
      <c r="H24" s="1567">
        <v>203770.55</v>
      </c>
      <c r="I24" s="1560">
        <v>0</v>
      </c>
      <c r="J24" s="1560">
        <v>0</v>
      </c>
      <c r="K24" s="1560">
        <v>0</v>
      </c>
      <c r="L24" s="1560">
        <v>0</v>
      </c>
      <c r="M24" s="1560">
        <v>0</v>
      </c>
      <c r="N24" s="1560">
        <v>0</v>
      </c>
      <c r="O24" s="1559">
        <v>7497.45</v>
      </c>
    </row>
    <row r="25" spans="1:15" s="1563" customFormat="1" ht="25.15" customHeight="1">
      <c r="A25" s="1894">
        <v>28</v>
      </c>
      <c r="B25" s="1882">
        <v>730</v>
      </c>
      <c r="C25" s="1558" t="s">
        <v>878</v>
      </c>
      <c r="D25" s="1560">
        <v>0</v>
      </c>
      <c r="E25" s="1560">
        <v>0</v>
      </c>
      <c r="F25" s="1560">
        <v>0</v>
      </c>
      <c r="G25" s="1560">
        <v>0</v>
      </c>
      <c r="H25" s="1567">
        <v>438651.93</v>
      </c>
      <c r="I25" s="1567">
        <v>1364854.61</v>
      </c>
      <c r="J25" s="1567">
        <v>794820.04</v>
      </c>
      <c r="K25" s="1567">
        <v>1136946.51</v>
      </c>
      <c r="L25" s="1567">
        <v>5412.23</v>
      </c>
      <c r="M25" s="1567">
        <v>52604.35</v>
      </c>
      <c r="N25" s="1560">
        <v>0</v>
      </c>
      <c r="O25" s="1560">
        <v>0</v>
      </c>
    </row>
    <row r="26" spans="1:15" s="1563" customFormat="1" ht="25.15" customHeight="1">
      <c r="A26" s="1896"/>
      <c r="B26" s="1883"/>
      <c r="C26" s="1558" t="s">
        <v>879</v>
      </c>
      <c r="D26" s="1560">
        <v>0</v>
      </c>
      <c r="E26" s="1560">
        <v>0</v>
      </c>
      <c r="F26" s="1560">
        <v>0</v>
      </c>
      <c r="G26" s="1560">
        <v>0</v>
      </c>
      <c r="H26" s="1561">
        <v>343.47</v>
      </c>
      <c r="I26" s="1561">
        <v>168.6</v>
      </c>
      <c r="J26" s="1560">
        <v>0</v>
      </c>
      <c r="K26" s="1560">
        <v>0</v>
      </c>
      <c r="L26" s="1560">
        <v>0</v>
      </c>
      <c r="M26" s="1560">
        <v>0</v>
      </c>
      <c r="N26" s="1560">
        <v>0</v>
      </c>
      <c r="O26" s="1560">
        <v>0</v>
      </c>
    </row>
    <row r="27" spans="1:15" s="1563" customFormat="1" ht="25.15" customHeight="1">
      <c r="A27" s="1896"/>
      <c r="B27" s="1883"/>
      <c r="C27" s="1558" t="s">
        <v>794</v>
      </c>
      <c r="D27" s="1559">
        <v>334300775.28000003</v>
      </c>
      <c r="E27" s="1559">
        <v>10092630.33</v>
      </c>
      <c r="F27" s="1567">
        <v>4152371.54</v>
      </c>
      <c r="G27" s="1567">
        <v>1919953.01</v>
      </c>
      <c r="H27" s="1567">
        <v>6841135.75</v>
      </c>
      <c r="I27" s="1560">
        <v>0</v>
      </c>
      <c r="J27" s="1560">
        <v>0</v>
      </c>
      <c r="K27" s="1560">
        <v>0</v>
      </c>
      <c r="L27" s="1560">
        <v>0</v>
      </c>
      <c r="M27" s="1560">
        <v>0</v>
      </c>
      <c r="N27" s="1560">
        <v>0</v>
      </c>
      <c r="O27" s="1568">
        <v>498356.5</v>
      </c>
    </row>
    <row r="28" spans="1:15" s="1563" customFormat="1" ht="25.15" customHeight="1">
      <c r="A28" s="1896"/>
      <c r="B28" s="1884"/>
      <c r="C28" s="1558" t="s">
        <v>796</v>
      </c>
      <c r="D28" s="1559">
        <v>9753320.6099999994</v>
      </c>
      <c r="E28" s="1559">
        <v>4936488.6500000004</v>
      </c>
      <c r="F28" s="1567">
        <v>163821.89000000001</v>
      </c>
      <c r="G28" s="1567">
        <v>69674.3</v>
      </c>
      <c r="H28" s="1567">
        <v>22599.35</v>
      </c>
      <c r="I28" s="1560">
        <v>0</v>
      </c>
      <c r="J28" s="1560">
        <v>0</v>
      </c>
      <c r="K28" s="1560">
        <v>0</v>
      </c>
      <c r="L28" s="1560">
        <v>0</v>
      </c>
      <c r="M28" s="1560">
        <v>0</v>
      </c>
      <c r="N28" s="1560">
        <v>0</v>
      </c>
      <c r="O28" s="1568">
        <v>83211.179999999993</v>
      </c>
    </row>
    <row r="29" spans="1:15" s="1563" customFormat="1" ht="25.15" customHeight="1">
      <c r="A29" s="1894">
        <v>30</v>
      </c>
      <c r="B29" s="1882">
        <v>801</v>
      </c>
      <c r="C29" s="1558" t="s">
        <v>880</v>
      </c>
      <c r="D29" s="1560">
        <v>0</v>
      </c>
      <c r="E29" s="1560">
        <v>0</v>
      </c>
      <c r="F29" s="1560">
        <v>0</v>
      </c>
      <c r="G29" s="1560">
        <v>0</v>
      </c>
      <c r="H29" s="1560">
        <v>0</v>
      </c>
      <c r="I29" s="1559">
        <v>72508.850000000006</v>
      </c>
      <c r="J29" s="1559">
        <v>158266.01</v>
      </c>
      <c r="K29" s="1560">
        <v>0</v>
      </c>
      <c r="L29" s="1568">
        <v>21453.8</v>
      </c>
      <c r="M29" s="1560">
        <v>0</v>
      </c>
      <c r="N29" s="1560">
        <v>0</v>
      </c>
      <c r="O29" s="1560">
        <v>0</v>
      </c>
    </row>
    <row r="30" spans="1:15" s="1563" customFormat="1" ht="25.15" customHeight="1">
      <c r="A30" s="1895"/>
      <c r="B30" s="1884"/>
      <c r="C30" s="1558" t="s">
        <v>796</v>
      </c>
      <c r="D30" s="1559">
        <v>2234605.4900000002</v>
      </c>
      <c r="E30" s="1559">
        <v>697644.56</v>
      </c>
      <c r="F30" s="1559">
        <v>50562.37</v>
      </c>
      <c r="G30" s="1560">
        <v>0</v>
      </c>
      <c r="H30" s="1560">
        <v>0</v>
      </c>
      <c r="I30" s="1560">
        <v>0</v>
      </c>
      <c r="J30" s="1560">
        <v>0</v>
      </c>
      <c r="K30" s="1560">
        <v>0</v>
      </c>
      <c r="L30" s="1560">
        <v>0</v>
      </c>
      <c r="M30" s="1560">
        <v>0</v>
      </c>
      <c r="N30" s="1560">
        <v>0</v>
      </c>
      <c r="O30" s="1567">
        <v>10973.6</v>
      </c>
    </row>
    <row r="31" spans="1:15" s="1563" customFormat="1" ht="25.15" customHeight="1">
      <c r="A31" s="1894">
        <v>31</v>
      </c>
      <c r="B31" s="1555">
        <v>150</v>
      </c>
      <c r="C31" s="1558" t="s">
        <v>880</v>
      </c>
      <c r="D31" s="1560">
        <v>0</v>
      </c>
      <c r="E31" s="1560">
        <v>0</v>
      </c>
      <c r="F31" s="1560">
        <v>0</v>
      </c>
      <c r="G31" s="1560">
        <v>0</v>
      </c>
      <c r="H31" s="1560">
        <v>0</v>
      </c>
      <c r="I31" s="1560">
        <v>0</v>
      </c>
      <c r="J31" s="1559">
        <v>3600</v>
      </c>
      <c r="K31" s="1560">
        <v>0</v>
      </c>
      <c r="L31" s="1560">
        <v>0</v>
      </c>
      <c r="M31" s="1560">
        <v>0</v>
      </c>
      <c r="N31" s="1559">
        <v>13888.17</v>
      </c>
      <c r="O31" s="1560">
        <v>0</v>
      </c>
    </row>
    <row r="32" spans="1:15" s="1563" customFormat="1" ht="25.15" customHeight="1">
      <c r="A32" s="1895"/>
      <c r="B32" s="1555">
        <v>853</v>
      </c>
      <c r="C32" s="1558" t="s">
        <v>796</v>
      </c>
      <c r="D32" s="1559">
        <v>10638437.74</v>
      </c>
      <c r="E32" s="1559">
        <v>4193427.46</v>
      </c>
      <c r="F32" s="1559">
        <v>144347.39000000001</v>
      </c>
      <c r="G32" s="1560">
        <v>0</v>
      </c>
      <c r="H32" s="1560">
        <v>0</v>
      </c>
      <c r="I32" s="1560">
        <v>0</v>
      </c>
      <c r="J32" s="1560">
        <v>0</v>
      </c>
      <c r="K32" s="1560">
        <v>0</v>
      </c>
      <c r="L32" s="1560">
        <v>0</v>
      </c>
      <c r="M32" s="1560">
        <v>0</v>
      </c>
      <c r="N32" s="1560">
        <v>0</v>
      </c>
      <c r="O32" s="1569">
        <v>2629.23</v>
      </c>
    </row>
    <row r="33" spans="1:15" s="1563" customFormat="1" ht="25.15" customHeight="1">
      <c r="A33" s="1894">
        <v>32</v>
      </c>
      <c r="B33" s="1882">
        <v>801</v>
      </c>
      <c r="C33" s="1558" t="s">
        <v>796</v>
      </c>
      <c r="D33" s="1559">
        <v>3296.37</v>
      </c>
      <c r="E33" s="1560">
        <v>0</v>
      </c>
      <c r="F33" s="1560">
        <v>0</v>
      </c>
      <c r="G33" s="1560">
        <v>0</v>
      </c>
      <c r="H33" s="1560">
        <v>0</v>
      </c>
      <c r="I33" s="1560">
        <v>0</v>
      </c>
      <c r="J33" s="1560">
        <v>0</v>
      </c>
      <c r="K33" s="1560">
        <v>0</v>
      </c>
      <c r="L33" s="1560">
        <v>0</v>
      </c>
      <c r="M33" s="1560">
        <v>0</v>
      </c>
      <c r="N33" s="1560">
        <v>0</v>
      </c>
      <c r="O33" s="1560">
        <v>0</v>
      </c>
    </row>
    <row r="34" spans="1:15" s="1563" customFormat="1" ht="25.15" customHeight="1">
      <c r="A34" s="1896"/>
      <c r="B34" s="1883"/>
      <c r="C34" s="1558" t="s">
        <v>802</v>
      </c>
      <c r="D34" s="1560">
        <v>0</v>
      </c>
      <c r="E34" s="1559">
        <v>2836.8</v>
      </c>
      <c r="F34" s="1560">
        <v>0</v>
      </c>
      <c r="G34" s="1560">
        <v>0</v>
      </c>
      <c r="H34" s="1560">
        <v>0</v>
      </c>
      <c r="I34" s="1560">
        <v>0</v>
      </c>
      <c r="J34" s="1560">
        <v>0</v>
      </c>
      <c r="K34" s="1560">
        <v>0</v>
      </c>
      <c r="L34" s="1560">
        <v>0</v>
      </c>
      <c r="M34" s="1560">
        <v>0</v>
      </c>
      <c r="N34" s="1560">
        <v>0</v>
      </c>
      <c r="O34" s="1560">
        <v>0</v>
      </c>
    </row>
    <row r="35" spans="1:15" s="1563" customFormat="1" ht="25.15" customHeight="1">
      <c r="A35" s="1895"/>
      <c r="B35" s="1884"/>
      <c r="C35" s="1558" t="s">
        <v>812</v>
      </c>
      <c r="D35" s="1559">
        <v>4615.76</v>
      </c>
      <c r="E35" s="1560">
        <v>0</v>
      </c>
      <c r="F35" s="1560">
        <v>0</v>
      </c>
      <c r="G35" s="1560">
        <v>0</v>
      </c>
      <c r="H35" s="1560">
        <v>0</v>
      </c>
      <c r="I35" s="1560">
        <v>0</v>
      </c>
      <c r="J35" s="1560">
        <v>0</v>
      </c>
      <c r="K35" s="1560">
        <v>0</v>
      </c>
      <c r="L35" s="1560">
        <v>0</v>
      </c>
      <c r="M35" s="1560">
        <v>0</v>
      </c>
      <c r="N35" s="1560">
        <v>0</v>
      </c>
      <c r="O35" s="1560">
        <v>0</v>
      </c>
    </row>
    <row r="36" spans="1:15" s="1563" customFormat="1" ht="25.15" customHeight="1">
      <c r="A36" s="1894">
        <v>34</v>
      </c>
      <c r="B36" s="1882">
        <v>150</v>
      </c>
      <c r="C36" s="1558" t="s">
        <v>878</v>
      </c>
      <c r="D36" s="1560">
        <v>0</v>
      </c>
      <c r="E36" s="1560">
        <v>0</v>
      </c>
      <c r="F36" s="1560">
        <v>0</v>
      </c>
      <c r="G36" s="1560">
        <v>0</v>
      </c>
      <c r="H36" s="1559">
        <v>108193.77</v>
      </c>
      <c r="I36" s="1559">
        <v>2011610.84</v>
      </c>
      <c r="J36" s="1567">
        <v>378071.5</v>
      </c>
      <c r="K36" s="1567">
        <v>113924.79</v>
      </c>
      <c r="L36" s="1567">
        <v>28044.93</v>
      </c>
      <c r="M36" s="1567">
        <v>1081.53</v>
      </c>
      <c r="N36" s="1567">
        <v>135148.29999999999</v>
      </c>
      <c r="O36" s="1560">
        <v>0</v>
      </c>
    </row>
    <row r="37" spans="1:15" s="1563" customFormat="1" ht="25.15" customHeight="1">
      <c r="A37" s="1896"/>
      <c r="B37" s="1883"/>
      <c r="C37" s="1558" t="s">
        <v>794</v>
      </c>
      <c r="D37" s="1559">
        <v>38693765.43</v>
      </c>
      <c r="E37" s="1559">
        <v>7015777.54</v>
      </c>
      <c r="F37" s="1559">
        <v>1095914.22</v>
      </c>
      <c r="G37" s="1559">
        <v>424418.61</v>
      </c>
      <c r="H37" s="1560">
        <v>0</v>
      </c>
      <c r="I37" s="1560">
        <v>0</v>
      </c>
      <c r="J37" s="1560">
        <v>0</v>
      </c>
      <c r="K37" s="1560">
        <v>0</v>
      </c>
      <c r="L37" s="1560">
        <v>0</v>
      </c>
      <c r="M37" s="1560">
        <v>0</v>
      </c>
      <c r="N37" s="1560">
        <v>0</v>
      </c>
      <c r="O37" s="1560">
        <v>0</v>
      </c>
    </row>
    <row r="38" spans="1:15" s="1563" customFormat="1" ht="25.15" customHeight="1">
      <c r="A38" s="1896"/>
      <c r="B38" s="1883"/>
      <c r="C38" s="1558" t="s">
        <v>795</v>
      </c>
      <c r="D38" s="1559">
        <v>3110835.61</v>
      </c>
      <c r="E38" s="1559">
        <v>1833423.68</v>
      </c>
      <c r="F38" s="1570">
        <v>160408.97</v>
      </c>
      <c r="G38" s="1570">
        <v>708825.72</v>
      </c>
      <c r="H38" s="1560">
        <v>0</v>
      </c>
      <c r="I38" s="1560">
        <v>0</v>
      </c>
      <c r="J38" s="1560">
        <v>0</v>
      </c>
      <c r="K38" s="1560">
        <v>0</v>
      </c>
      <c r="L38" s="1560">
        <v>0</v>
      </c>
      <c r="M38" s="1560">
        <v>0</v>
      </c>
      <c r="N38" s="1560">
        <v>0</v>
      </c>
      <c r="O38" s="1560">
        <v>0</v>
      </c>
    </row>
    <row r="39" spans="1:15" s="1563" customFormat="1" ht="25.15" customHeight="1">
      <c r="A39" s="1896"/>
      <c r="B39" s="1883"/>
      <c r="C39" s="1558" t="s">
        <v>819</v>
      </c>
      <c r="D39" s="1560">
        <v>0</v>
      </c>
      <c r="E39" s="1560">
        <v>0</v>
      </c>
      <c r="F39" s="1560">
        <v>0</v>
      </c>
      <c r="G39" s="1560">
        <v>0</v>
      </c>
      <c r="H39" s="1567">
        <v>9113.75</v>
      </c>
      <c r="I39" s="1561">
        <v>82.01</v>
      </c>
      <c r="J39" s="1560">
        <v>0</v>
      </c>
      <c r="K39" s="1560">
        <v>0</v>
      </c>
      <c r="L39" s="1560">
        <v>0</v>
      </c>
      <c r="M39" s="1560">
        <v>0</v>
      </c>
      <c r="N39" s="1560">
        <v>0</v>
      </c>
      <c r="O39" s="1560">
        <v>0</v>
      </c>
    </row>
    <row r="40" spans="1:15" s="1563" customFormat="1" ht="25.15" customHeight="1">
      <c r="A40" s="1896"/>
      <c r="B40" s="1884"/>
      <c r="C40" s="1558" t="s">
        <v>796</v>
      </c>
      <c r="D40" s="1570">
        <v>630860.86</v>
      </c>
      <c r="E40" s="1559">
        <v>40797.21</v>
      </c>
      <c r="F40" s="1560">
        <v>0</v>
      </c>
      <c r="G40" s="1559">
        <v>4489.51</v>
      </c>
      <c r="H40" s="1560">
        <v>0</v>
      </c>
      <c r="I40" s="1560">
        <v>0</v>
      </c>
      <c r="J40" s="1560">
        <v>0</v>
      </c>
      <c r="K40" s="1560">
        <v>0</v>
      </c>
      <c r="L40" s="1560">
        <v>0</v>
      </c>
      <c r="M40" s="1560">
        <v>0</v>
      </c>
      <c r="N40" s="1560">
        <v>0</v>
      </c>
      <c r="O40" s="1560">
        <v>0</v>
      </c>
    </row>
    <row r="41" spans="1:15" s="1563" customFormat="1" ht="25.15" customHeight="1">
      <c r="A41" s="1896"/>
      <c r="B41" s="1571">
        <v>730</v>
      </c>
      <c r="C41" s="1558" t="s">
        <v>796</v>
      </c>
      <c r="D41" s="1560">
        <v>0</v>
      </c>
      <c r="E41" s="1559">
        <v>2518.21</v>
      </c>
      <c r="F41" s="1560">
        <v>0</v>
      </c>
      <c r="G41" s="1560">
        <v>0</v>
      </c>
      <c r="H41" s="1560">
        <v>0</v>
      </c>
      <c r="I41" s="1560">
        <v>0</v>
      </c>
      <c r="J41" s="1560">
        <v>0</v>
      </c>
      <c r="K41" s="1560">
        <v>0</v>
      </c>
      <c r="L41" s="1560">
        <v>0</v>
      </c>
      <c r="M41" s="1560">
        <v>0</v>
      </c>
      <c r="N41" s="1560">
        <v>0</v>
      </c>
      <c r="O41" s="1560">
        <v>0</v>
      </c>
    </row>
    <row r="42" spans="1:15" s="1563" customFormat="1" ht="25.15" customHeight="1">
      <c r="A42" s="1896"/>
      <c r="B42" s="1882">
        <v>750</v>
      </c>
      <c r="C42" s="1558" t="s">
        <v>821</v>
      </c>
      <c r="D42" s="1567">
        <v>17426.849999999999</v>
      </c>
      <c r="E42" s="1560">
        <v>0</v>
      </c>
      <c r="F42" s="1560">
        <v>0</v>
      </c>
      <c r="G42" s="1560">
        <v>0</v>
      </c>
      <c r="H42" s="1560">
        <v>0</v>
      </c>
      <c r="I42" s="1560">
        <v>0</v>
      </c>
      <c r="J42" s="1560">
        <v>0</v>
      </c>
      <c r="K42" s="1560">
        <v>0</v>
      </c>
      <c r="L42" s="1560">
        <v>0</v>
      </c>
      <c r="M42" s="1560">
        <v>0</v>
      </c>
      <c r="N42" s="1560">
        <v>0</v>
      </c>
      <c r="O42" s="1560">
        <v>0</v>
      </c>
    </row>
    <row r="43" spans="1:15" s="1563" customFormat="1" ht="25.15" customHeight="1">
      <c r="A43" s="1896"/>
      <c r="B43" s="1883"/>
      <c r="C43" s="1558" t="s">
        <v>822</v>
      </c>
      <c r="D43" s="1567">
        <v>18029.650000000001</v>
      </c>
      <c r="E43" s="1560">
        <v>0</v>
      </c>
      <c r="F43" s="1560">
        <v>0</v>
      </c>
      <c r="G43" s="1560">
        <v>0</v>
      </c>
      <c r="H43" s="1560">
        <v>0</v>
      </c>
      <c r="I43" s="1560">
        <v>0</v>
      </c>
      <c r="J43" s="1560">
        <v>0</v>
      </c>
      <c r="K43" s="1560">
        <v>0</v>
      </c>
      <c r="L43" s="1560">
        <v>0</v>
      </c>
      <c r="M43" s="1560">
        <v>0</v>
      </c>
      <c r="N43" s="1560">
        <v>0</v>
      </c>
      <c r="O43" s="1560">
        <v>0</v>
      </c>
    </row>
    <row r="44" spans="1:15" s="1563" customFormat="1" ht="25.15" customHeight="1">
      <c r="A44" s="1896"/>
      <c r="B44" s="1884"/>
      <c r="C44" s="1558" t="s">
        <v>796</v>
      </c>
      <c r="D44" s="1559">
        <v>164239.07999999999</v>
      </c>
      <c r="E44" s="1559">
        <v>319607.98</v>
      </c>
      <c r="F44" s="1559">
        <v>149639.65</v>
      </c>
      <c r="G44" s="1570">
        <v>0.13</v>
      </c>
      <c r="H44" s="1560">
        <v>0</v>
      </c>
      <c r="I44" s="1560">
        <v>0</v>
      </c>
      <c r="J44" s="1560">
        <v>0</v>
      </c>
      <c r="K44" s="1560">
        <v>0</v>
      </c>
      <c r="L44" s="1560">
        <v>0</v>
      </c>
      <c r="M44" s="1560">
        <v>0</v>
      </c>
      <c r="N44" s="1560">
        <v>0</v>
      </c>
      <c r="O44" s="1567">
        <v>9237.93</v>
      </c>
    </row>
    <row r="45" spans="1:15" s="1563" customFormat="1" ht="25.15" customHeight="1">
      <c r="A45" s="1896"/>
      <c r="B45" s="1882">
        <v>758</v>
      </c>
      <c r="C45" s="1558" t="s">
        <v>880</v>
      </c>
      <c r="D45" s="1560">
        <v>0</v>
      </c>
      <c r="E45" s="1560">
        <v>0</v>
      </c>
      <c r="F45" s="1560">
        <v>0</v>
      </c>
      <c r="G45" s="1560">
        <v>0</v>
      </c>
      <c r="H45" s="1560">
        <v>0</v>
      </c>
      <c r="I45" s="1567">
        <v>18475.79</v>
      </c>
      <c r="J45" s="1567">
        <v>157319.37</v>
      </c>
      <c r="K45" s="1567">
        <v>78557.3</v>
      </c>
      <c r="L45" s="1567">
        <v>180646.94</v>
      </c>
      <c r="M45" s="1567">
        <v>87268.77</v>
      </c>
      <c r="N45" s="1567">
        <v>15885.5</v>
      </c>
      <c r="O45" s="1567">
        <v>64328.49</v>
      </c>
    </row>
    <row r="46" spans="1:15" s="1563" customFormat="1" ht="25.15" customHeight="1">
      <c r="A46" s="1896"/>
      <c r="B46" s="1883"/>
      <c r="C46" s="1558" t="s">
        <v>881</v>
      </c>
      <c r="D46" s="1560">
        <v>0</v>
      </c>
      <c r="E46" s="1560">
        <v>0</v>
      </c>
      <c r="F46" s="1560">
        <v>0</v>
      </c>
      <c r="G46" s="1560">
        <v>0</v>
      </c>
      <c r="H46" s="1560">
        <v>0</v>
      </c>
      <c r="I46" s="1567">
        <v>61054.31</v>
      </c>
      <c r="J46" s="1567">
        <v>399915.35</v>
      </c>
      <c r="K46" s="1567">
        <v>3113.6</v>
      </c>
      <c r="L46" s="1560">
        <v>0</v>
      </c>
      <c r="M46" s="1567">
        <v>66222.080000000002</v>
      </c>
      <c r="N46" s="1567">
        <v>4599.84</v>
      </c>
      <c r="O46" s="1560">
        <v>0</v>
      </c>
    </row>
    <row r="47" spans="1:15" s="1563" customFormat="1" ht="25.15" customHeight="1">
      <c r="A47" s="1896"/>
      <c r="B47" s="1883"/>
      <c r="C47" s="1558" t="s">
        <v>882</v>
      </c>
      <c r="D47" s="1559">
        <v>9365194.7100000009</v>
      </c>
      <c r="E47" s="1559">
        <v>3114898.81</v>
      </c>
      <c r="F47" s="1559">
        <v>1267828.74</v>
      </c>
      <c r="G47" s="1559">
        <v>22839.14</v>
      </c>
      <c r="H47" s="1560">
        <v>0</v>
      </c>
      <c r="I47" s="1560">
        <v>0</v>
      </c>
      <c r="J47" s="1560">
        <v>0</v>
      </c>
      <c r="K47" s="1560">
        <v>0</v>
      </c>
      <c r="L47" s="1560">
        <v>0</v>
      </c>
      <c r="M47" s="1560">
        <v>0</v>
      </c>
      <c r="N47" s="1560">
        <v>0</v>
      </c>
      <c r="O47" s="1561">
        <v>4.8099999999999996</v>
      </c>
    </row>
    <row r="48" spans="1:15" s="1563" customFormat="1" ht="25.15" customHeight="1">
      <c r="A48" s="1896"/>
      <c r="B48" s="1883"/>
      <c r="C48" s="1558" t="s">
        <v>883</v>
      </c>
      <c r="D48" s="1560">
        <v>0</v>
      </c>
      <c r="E48" s="1560">
        <v>0</v>
      </c>
      <c r="F48" s="1560">
        <v>0</v>
      </c>
      <c r="G48" s="1560">
        <v>0</v>
      </c>
      <c r="H48" s="1560">
        <v>0</v>
      </c>
      <c r="I48" s="1567">
        <v>3413.06</v>
      </c>
      <c r="J48" s="1567">
        <v>6055.06</v>
      </c>
      <c r="K48" s="1560">
        <v>0</v>
      </c>
      <c r="L48" s="1560">
        <v>0</v>
      </c>
      <c r="M48" s="1567">
        <v>632.57000000000005</v>
      </c>
      <c r="N48" s="1560">
        <v>0</v>
      </c>
      <c r="O48" s="1560">
        <v>0</v>
      </c>
    </row>
    <row r="49" spans="1:15" s="1563" customFormat="1" ht="25.15" customHeight="1">
      <c r="A49" s="1896"/>
      <c r="B49" s="1883"/>
      <c r="C49" s="1558" t="s">
        <v>884</v>
      </c>
      <c r="D49" s="1559">
        <v>37151875.969999999</v>
      </c>
      <c r="E49" s="1559">
        <v>1880885.32</v>
      </c>
      <c r="F49" s="1559">
        <v>174945.34</v>
      </c>
      <c r="G49" s="1559">
        <v>2390.0400000000004</v>
      </c>
      <c r="H49" s="1560">
        <v>0</v>
      </c>
      <c r="I49" s="1560">
        <v>0</v>
      </c>
      <c r="J49" s="1560">
        <v>0</v>
      </c>
      <c r="K49" s="1560">
        <v>0</v>
      </c>
      <c r="L49" s="1560">
        <v>0</v>
      </c>
      <c r="M49" s="1560">
        <v>0</v>
      </c>
      <c r="N49" s="1560">
        <v>0</v>
      </c>
      <c r="O49" s="1560">
        <v>0</v>
      </c>
    </row>
    <row r="50" spans="1:15" s="1563" customFormat="1" ht="25.15" customHeight="1">
      <c r="A50" s="1896"/>
      <c r="B50" s="1883"/>
      <c r="C50" s="1558" t="s">
        <v>885</v>
      </c>
      <c r="D50" s="1560">
        <v>0</v>
      </c>
      <c r="E50" s="1560">
        <v>0</v>
      </c>
      <c r="F50" s="1560">
        <v>0</v>
      </c>
      <c r="G50" s="1560">
        <v>0</v>
      </c>
      <c r="H50" s="1560">
        <v>0</v>
      </c>
      <c r="I50" s="1559">
        <v>28419.759999999998</v>
      </c>
      <c r="J50" s="1567">
        <v>213452.33</v>
      </c>
      <c r="K50" s="1567">
        <v>38586.97</v>
      </c>
      <c r="L50" s="1560">
        <v>0</v>
      </c>
      <c r="M50" s="1560">
        <v>0</v>
      </c>
      <c r="N50" s="1560">
        <v>0</v>
      </c>
      <c r="O50" s="1560">
        <v>0</v>
      </c>
    </row>
    <row r="51" spans="1:15" s="1563" customFormat="1" ht="25.15" customHeight="1">
      <c r="A51" s="1896"/>
      <c r="B51" s="1883"/>
      <c r="C51" s="1558" t="s">
        <v>886</v>
      </c>
      <c r="D51" s="1559">
        <v>26500114.199999999</v>
      </c>
      <c r="E51" s="1559">
        <v>2924134.06</v>
      </c>
      <c r="F51" s="1559">
        <v>1395833.77</v>
      </c>
      <c r="G51" s="1559">
        <v>88289.77</v>
      </c>
      <c r="H51" s="1559">
        <v>1550.3</v>
      </c>
      <c r="I51" s="1560">
        <v>0</v>
      </c>
      <c r="J51" s="1560">
        <v>0</v>
      </c>
      <c r="K51" s="1560">
        <v>0</v>
      </c>
      <c r="L51" s="1560">
        <v>0</v>
      </c>
      <c r="M51" s="1560">
        <v>0</v>
      </c>
      <c r="N51" s="1560">
        <v>0</v>
      </c>
      <c r="O51" s="1567">
        <v>49874.71</v>
      </c>
    </row>
    <row r="52" spans="1:15" s="1563" customFormat="1" ht="25.15" customHeight="1">
      <c r="A52" s="1896"/>
      <c r="B52" s="1883"/>
      <c r="C52" s="1558" t="s">
        <v>887</v>
      </c>
      <c r="D52" s="1560">
        <v>0</v>
      </c>
      <c r="E52" s="1560">
        <v>0</v>
      </c>
      <c r="F52" s="1560">
        <v>0</v>
      </c>
      <c r="G52" s="1560">
        <v>0</v>
      </c>
      <c r="H52" s="1560">
        <v>0</v>
      </c>
      <c r="I52" s="1560">
        <v>0</v>
      </c>
      <c r="J52" s="1560">
        <v>0</v>
      </c>
      <c r="K52" s="1560">
        <v>0</v>
      </c>
      <c r="L52" s="1560">
        <v>0</v>
      </c>
      <c r="M52" s="1560">
        <v>0</v>
      </c>
      <c r="N52" s="1567">
        <v>218334.39</v>
      </c>
      <c r="O52" s="1560">
        <v>0</v>
      </c>
    </row>
    <row r="53" spans="1:15" s="1563" customFormat="1" ht="25.15" customHeight="1">
      <c r="A53" s="1896"/>
      <c r="B53" s="1883"/>
      <c r="C53" s="1558" t="s">
        <v>847</v>
      </c>
      <c r="D53" s="1559">
        <v>13453610.789999999</v>
      </c>
      <c r="E53" s="1559">
        <v>200926.81</v>
      </c>
      <c r="F53" s="1559">
        <v>88717.84</v>
      </c>
      <c r="G53" s="1559">
        <v>352800.64</v>
      </c>
      <c r="H53" s="1559">
        <v>27750.03</v>
      </c>
      <c r="I53" s="1560">
        <v>0</v>
      </c>
      <c r="J53" s="1560">
        <v>0</v>
      </c>
      <c r="K53" s="1560">
        <v>0</v>
      </c>
      <c r="L53" s="1560">
        <v>0</v>
      </c>
      <c r="M53" s="1560">
        <v>0</v>
      </c>
      <c r="N53" s="1560">
        <v>0</v>
      </c>
      <c r="O53" s="1560">
        <v>0</v>
      </c>
    </row>
    <row r="54" spans="1:15" s="1563" customFormat="1" ht="25.15" customHeight="1">
      <c r="A54" s="1896"/>
      <c r="B54" s="1883"/>
      <c r="C54" s="1558" t="s">
        <v>888</v>
      </c>
      <c r="D54" s="1560">
        <v>0</v>
      </c>
      <c r="E54" s="1560">
        <v>0</v>
      </c>
      <c r="F54" s="1560">
        <v>0</v>
      </c>
      <c r="G54" s="1560">
        <v>0</v>
      </c>
      <c r="H54" s="1559">
        <v>2091</v>
      </c>
      <c r="I54" s="1560">
        <v>0</v>
      </c>
      <c r="J54" s="1561">
        <v>16.14</v>
      </c>
      <c r="K54" s="1561">
        <v>23.82</v>
      </c>
      <c r="L54" s="1567">
        <v>7288499.6299999999</v>
      </c>
      <c r="M54" s="1560">
        <v>0</v>
      </c>
      <c r="N54" s="1567">
        <v>341472.03</v>
      </c>
      <c r="O54" s="1560">
        <v>0</v>
      </c>
    </row>
    <row r="55" spans="1:15" s="1563" customFormat="1" ht="28.5" customHeight="1">
      <c r="A55" s="1896"/>
      <c r="B55" s="1883"/>
      <c r="C55" s="1558" t="s">
        <v>802</v>
      </c>
      <c r="D55" s="1559">
        <v>29060005.780000001</v>
      </c>
      <c r="E55" s="1559">
        <v>3589468.05</v>
      </c>
      <c r="F55" s="1570">
        <v>280924.03999999998</v>
      </c>
      <c r="G55" s="1559">
        <v>49744.85</v>
      </c>
      <c r="H55" s="1559">
        <v>2944876</v>
      </c>
      <c r="I55" s="1560">
        <v>0</v>
      </c>
      <c r="J55" s="1560">
        <v>0</v>
      </c>
      <c r="K55" s="1560">
        <v>0</v>
      </c>
      <c r="L55" s="1560">
        <v>0</v>
      </c>
      <c r="M55" s="1560">
        <v>0</v>
      </c>
      <c r="N55" s="1560">
        <v>0</v>
      </c>
      <c r="O55" s="1567">
        <v>116087.4</v>
      </c>
    </row>
    <row r="56" spans="1:15" s="1563" customFormat="1" ht="25.15" customHeight="1">
      <c r="A56" s="1896"/>
      <c r="B56" s="1883"/>
      <c r="C56" s="1558" t="s">
        <v>889</v>
      </c>
      <c r="D56" s="1560">
        <v>0</v>
      </c>
      <c r="E56" s="1560">
        <v>0</v>
      </c>
      <c r="F56" s="1560">
        <v>0</v>
      </c>
      <c r="G56" s="1560">
        <v>0</v>
      </c>
      <c r="H56" s="1560">
        <v>0</v>
      </c>
      <c r="I56" s="1560">
        <v>0</v>
      </c>
      <c r="J56" s="1560">
        <v>0</v>
      </c>
      <c r="K56" s="1560">
        <v>0</v>
      </c>
      <c r="L56" s="1561">
        <v>0.4</v>
      </c>
      <c r="M56" s="1567">
        <v>808.11</v>
      </c>
      <c r="N56" s="1560">
        <v>0</v>
      </c>
      <c r="O56" s="1560">
        <v>0</v>
      </c>
    </row>
    <row r="57" spans="1:15" s="1563" customFormat="1" ht="25.15" customHeight="1">
      <c r="A57" s="1896"/>
      <c r="B57" s="1883"/>
      <c r="C57" s="1558" t="s">
        <v>803</v>
      </c>
      <c r="D57" s="1559">
        <v>39456938.5</v>
      </c>
      <c r="E57" s="1559">
        <v>2534376.36</v>
      </c>
      <c r="F57" s="1559">
        <v>544361.81000000006</v>
      </c>
      <c r="G57" s="1559">
        <v>260526.06</v>
      </c>
      <c r="H57" s="1559">
        <v>113257.48</v>
      </c>
      <c r="I57" s="1560">
        <v>0</v>
      </c>
      <c r="J57" s="1560">
        <v>0</v>
      </c>
      <c r="K57" s="1560">
        <v>0</v>
      </c>
      <c r="L57" s="1560">
        <v>0</v>
      </c>
      <c r="M57" s="1560">
        <v>0</v>
      </c>
      <c r="N57" s="1560">
        <v>0</v>
      </c>
      <c r="O57" s="1567">
        <v>681580.31</v>
      </c>
    </row>
    <row r="58" spans="1:15" s="1563" customFormat="1" ht="25.15" customHeight="1">
      <c r="A58" s="1896"/>
      <c r="B58" s="1883"/>
      <c r="C58" s="1558" t="s">
        <v>890</v>
      </c>
      <c r="D58" s="1560">
        <v>0</v>
      </c>
      <c r="E58" s="1560">
        <v>0</v>
      </c>
      <c r="F58" s="1560">
        <v>0</v>
      </c>
      <c r="G58" s="1560">
        <v>0</v>
      </c>
      <c r="H58" s="1560">
        <v>0</v>
      </c>
      <c r="I58" s="1560">
        <v>0</v>
      </c>
      <c r="J58" s="1561">
        <v>27.96</v>
      </c>
      <c r="K58" s="1560">
        <v>0</v>
      </c>
      <c r="L58" s="1567">
        <v>377857.09</v>
      </c>
      <c r="M58" s="1567">
        <v>3438.86</v>
      </c>
      <c r="N58" s="1560">
        <v>0</v>
      </c>
      <c r="O58" s="1560">
        <v>0</v>
      </c>
    </row>
    <row r="59" spans="1:15" s="1563" customFormat="1" ht="25.15" customHeight="1">
      <c r="A59" s="1896"/>
      <c r="B59" s="1883"/>
      <c r="C59" s="1558" t="s">
        <v>891</v>
      </c>
      <c r="D59" s="1559">
        <v>13358893.779999999</v>
      </c>
      <c r="E59" s="1559">
        <v>3846938.61</v>
      </c>
      <c r="F59" s="1559">
        <v>6794162.6900000004</v>
      </c>
      <c r="G59" s="1559">
        <v>380474.91</v>
      </c>
      <c r="H59" s="1559">
        <v>31038.799999999999</v>
      </c>
      <c r="I59" s="1560">
        <v>0</v>
      </c>
      <c r="J59" s="1560">
        <v>0</v>
      </c>
      <c r="K59" s="1560">
        <v>0</v>
      </c>
      <c r="L59" s="1560">
        <v>0</v>
      </c>
      <c r="M59" s="1560">
        <v>0</v>
      </c>
      <c r="N59" s="1560">
        <v>0</v>
      </c>
      <c r="O59" s="1567">
        <v>39118.44</v>
      </c>
    </row>
    <row r="60" spans="1:15" s="1563" customFormat="1" ht="25.15" customHeight="1">
      <c r="A60" s="1896"/>
      <c r="B60" s="1883"/>
      <c r="C60" s="1558" t="s">
        <v>805</v>
      </c>
      <c r="D60" s="1559">
        <v>8039700.04</v>
      </c>
      <c r="E60" s="1559">
        <v>1320865.43</v>
      </c>
      <c r="F60" s="1559">
        <v>199659.31</v>
      </c>
      <c r="G60" s="1559">
        <v>3489.39</v>
      </c>
      <c r="H60" s="1559">
        <v>64864.69</v>
      </c>
      <c r="I60" s="1560">
        <v>0</v>
      </c>
      <c r="J60" s="1560">
        <v>0</v>
      </c>
      <c r="K60" s="1560">
        <v>0</v>
      </c>
      <c r="L60" s="1560">
        <v>0</v>
      </c>
      <c r="M60" s="1560">
        <v>0</v>
      </c>
      <c r="N60" s="1560">
        <v>0</v>
      </c>
      <c r="O60" s="1560">
        <v>0</v>
      </c>
    </row>
    <row r="61" spans="1:15" s="1563" customFormat="1" ht="25.15" customHeight="1">
      <c r="A61" s="1896"/>
      <c r="B61" s="1883"/>
      <c r="C61" s="1558" t="s">
        <v>892</v>
      </c>
      <c r="D61" s="1560">
        <v>0</v>
      </c>
      <c r="E61" s="1560">
        <v>0</v>
      </c>
      <c r="F61" s="1560">
        <v>0</v>
      </c>
      <c r="G61" s="1560">
        <v>0</v>
      </c>
      <c r="H61" s="1560">
        <v>0</v>
      </c>
      <c r="I61" s="1560">
        <v>0</v>
      </c>
      <c r="J61" s="1560">
        <v>0</v>
      </c>
      <c r="K61" s="1560">
        <v>0</v>
      </c>
      <c r="L61" s="1567">
        <v>635466.49</v>
      </c>
      <c r="M61" s="1567">
        <v>1786982.1</v>
      </c>
      <c r="N61" s="1567">
        <v>502863.35999999999</v>
      </c>
      <c r="O61" s="1560">
        <v>0</v>
      </c>
    </row>
    <row r="62" spans="1:15" s="1563" customFormat="1" ht="25.15" customHeight="1">
      <c r="A62" s="1896"/>
      <c r="B62" s="1883"/>
      <c r="C62" s="1558" t="s">
        <v>806</v>
      </c>
      <c r="D62" s="1559">
        <v>15151611.359999999</v>
      </c>
      <c r="E62" s="1559">
        <v>1126914.1499999999</v>
      </c>
      <c r="F62" s="1559">
        <v>23246.12</v>
      </c>
      <c r="G62" s="1560">
        <v>0</v>
      </c>
      <c r="H62" s="1560">
        <v>0</v>
      </c>
      <c r="I62" s="1560">
        <v>0</v>
      </c>
      <c r="J62" s="1560">
        <v>0</v>
      </c>
      <c r="K62" s="1560">
        <v>0</v>
      </c>
      <c r="L62" s="1560">
        <v>0</v>
      </c>
      <c r="M62" s="1560">
        <v>0</v>
      </c>
      <c r="N62" s="1560">
        <v>0</v>
      </c>
      <c r="O62" s="1560">
        <v>0</v>
      </c>
    </row>
    <row r="63" spans="1:15" s="1563" customFormat="1" ht="25.15" customHeight="1">
      <c r="A63" s="1896"/>
      <c r="B63" s="1883"/>
      <c r="C63" s="1558" t="s">
        <v>893</v>
      </c>
      <c r="D63" s="1560">
        <v>0</v>
      </c>
      <c r="E63" s="1560">
        <v>0</v>
      </c>
      <c r="F63" s="1560">
        <v>0</v>
      </c>
      <c r="G63" s="1560">
        <v>0</v>
      </c>
      <c r="H63" s="1560">
        <v>0</v>
      </c>
      <c r="I63" s="1559">
        <v>71386.679999999993</v>
      </c>
      <c r="J63" s="1567">
        <v>26440.15</v>
      </c>
      <c r="K63" s="1567">
        <v>71471.460000000006</v>
      </c>
      <c r="L63" s="1559">
        <v>4823.26</v>
      </c>
      <c r="M63" s="1560">
        <v>0</v>
      </c>
      <c r="N63" s="1560">
        <v>0</v>
      </c>
      <c r="O63" s="1560">
        <v>0</v>
      </c>
    </row>
    <row r="64" spans="1:15" s="1563" customFormat="1" ht="25.15" customHeight="1">
      <c r="A64" s="1896"/>
      <c r="B64" s="1883"/>
      <c r="C64" s="1558" t="s">
        <v>807</v>
      </c>
      <c r="D64" s="1559">
        <v>4114415.01</v>
      </c>
      <c r="E64" s="1559">
        <v>283168.05</v>
      </c>
      <c r="F64" s="1559">
        <v>288762.14999999997</v>
      </c>
      <c r="G64" s="1560">
        <v>0</v>
      </c>
      <c r="H64" s="1560">
        <v>0</v>
      </c>
      <c r="I64" s="1560">
        <v>0</v>
      </c>
      <c r="J64" s="1560">
        <v>0</v>
      </c>
      <c r="K64" s="1560">
        <v>0</v>
      </c>
      <c r="L64" s="1560">
        <v>0</v>
      </c>
      <c r="M64" s="1560">
        <v>0</v>
      </c>
      <c r="N64" s="1560">
        <v>0</v>
      </c>
      <c r="O64" s="1560">
        <v>0</v>
      </c>
    </row>
    <row r="65" spans="1:15" s="1563" customFormat="1" ht="25.15" customHeight="1">
      <c r="A65" s="1896"/>
      <c r="B65" s="1883"/>
      <c r="C65" s="1558" t="s">
        <v>894</v>
      </c>
      <c r="D65" s="1560">
        <v>0</v>
      </c>
      <c r="E65" s="1560">
        <v>0</v>
      </c>
      <c r="F65" s="1560">
        <v>0</v>
      </c>
      <c r="G65" s="1560">
        <v>0</v>
      </c>
      <c r="H65" s="1560">
        <v>0</v>
      </c>
      <c r="I65" s="1560">
        <v>0</v>
      </c>
      <c r="J65" s="1559">
        <v>44504.49</v>
      </c>
      <c r="K65" s="1560">
        <v>0</v>
      </c>
      <c r="L65" s="1560">
        <v>0</v>
      </c>
      <c r="M65" s="1559">
        <v>14115.81</v>
      </c>
      <c r="N65" s="1559">
        <v>1741.71</v>
      </c>
      <c r="O65" s="1560">
        <v>0</v>
      </c>
    </row>
    <row r="66" spans="1:15" s="1563" customFormat="1" ht="25.15" customHeight="1">
      <c r="A66" s="1896"/>
      <c r="B66" s="1883"/>
      <c r="C66" s="1558" t="s">
        <v>895</v>
      </c>
      <c r="D66" s="1559">
        <v>24814482.309999999</v>
      </c>
      <c r="E66" s="1559">
        <v>4247650.7300000004</v>
      </c>
      <c r="F66" s="1559">
        <v>1429172.09</v>
      </c>
      <c r="G66" s="1559">
        <v>111460.77</v>
      </c>
      <c r="H66" s="1559">
        <v>4202.37</v>
      </c>
      <c r="I66" s="1560">
        <v>0</v>
      </c>
      <c r="J66" s="1560">
        <v>0</v>
      </c>
      <c r="K66" s="1560">
        <v>0</v>
      </c>
      <c r="L66" s="1560">
        <v>0</v>
      </c>
      <c r="M66" s="1560">
        <v>0</v>
      </c>
      <c r="N66" s="1560">
        <v>0</v>
      </c>
      <c r="O66" s="1560">
        <v>0</v>
      </c>
    </row>
    <row r="67" spans="1:15" s="1563" customFormat="1" ht="25.15" customHeight="1">
      <c r="A67" s="1896"/>
      <c r="B67" s="1883"/>
      <c r="C67" s="1558" t="s">
        <v>896</v>
      </c>
      <c r="D67" s="1560">
        <v>0</v>
      </c>
      <c r="E67" s="1560">
        <v>0</v>
      </c>
      <c r="F67" s="1560">
        <v>0</v>
      </c>
      <c r="G67" s="1560">
        <v>0</v>
      </c>
      <c r="H67" s="1559">
        <v>3657.09</v>
      </c>
      <c r="I67" s="1559">
        <v>45971.43</v>
      </c>
      <c r="J67" s="1560">
        <v>0</v>
      </c>
      <c r="K67" s="1567">
        <v>7976.32</v>
      </c>
      <c r="L67" s="1567">
        <v>15283</v>
      </c>
      <c r="M67" s="1567">
        <v>14556.12</v>
      </c>
      <c r="N67" s="1567">
        <v>21823.32</v>
      </c>
      <c r="O67" s="1560">
        <v>0</v>
      </c>
    </row>
    <row r="68" spans="1:15" s="1563" customFormat="1" ht="25.15" customHeight="1">
      <c r="A68" s="1896"/>
      <c r="B68" s="1883"/>
      <c r="C68" s="1558" t="s">
        <v>897</v>
      </c>
      <c r="D68" s="1559">
        <v>19838790.810000002</v>
      </c>
      <c r="E68" s="1559">
        <v>2080059.23</v>
      </c>
      <c r="F68" s="1559">
        <v>3718190.25</v>
      </c>
      <c r="G68" s="1559">
        <v>808496.98</v>
      </c>
      <c r="H68" s="1559">
        <v>1838.49</v>
      </c>
      <c r="I68" s="1560">
        <v>0</v>
      </c>
      <c r="J68" s="1560">
        <v>0</v>
      </c>
      <c r="K68" s="1560">
        <v>0</v>
      </c>
      <c r="L68" s="1560">
        <v>0</v>
      </c>
      <c r="M68" s="1560">
        <v>0</v>
      </c>
      <c r="N68" s="1560">
        <v>0</v>
      </c>
      <c r="O68" s="1560">
        <v>0</v>
      </c>
    </row>
    <row r="69" spans="1:15" s="1563" customFormat="1" ht="25.15" customHeight="1">
      <c r="A69" s="1896"/>
      <c r="B69" s="1883"/>
      <c r="C69" s="1558" t="s">
        <v>898</v>
      </c>
      <c r="D69" s="1560">
        <v>0</v>
      </c>
      <c r="E69" s="1560">
        <v>0</v>
      </c>
      <c r="F69" s="1560">
        <v>0</v>
      </c>
      <c r="G69" s="1560">
        <v>0</v>
      </c>
      <c r="H69" s="1560">
        <v>0</v>
      </c>
      <c r="I69" s="1559">
        <v>36026.75</v>
      </c>
      <c r="J69" s="1559">
        <v>2076.5500000000002</v>
      </c>
      <c r="K69" s="1560">
        <v>0</v>
      </c>
      <c r="L69" s="1560">
        <v>0</v>
      </c>
      <c r="M69" s="1567">
        <v>80584.12</v>
      </c>
      <c r="N69" s="1560">
        <v>0</v>
      </c>
      <c r="O69" s="1560">
        <v>0</v>
      </c>
    </row>
    <row r="70" spans="1:15" s="1563" customFormat="1" ht="25.15" customHeight="1">
      <c r="A70" s="1896"/>
      <c r="B70" s="1883"/>
      <c r="C70" s="1558" t="s">
        <v>899</v>
      </c>
      <c r="D70" s="1559">
        <v>7717759.2199999997</v>
      </c>
      <c r="E70" s="1559">
        <v>1667880.42</v>
      </c>
      <c r="F70" s="1559">
        <v>41381.71</v>
      </c>
      <c r="G70" s="1560">
        <v>0</v>
      </c>
      <c r="H70" s="1560">
        <v>0</v>
      </c>
      <c r="I70" s="1560">
        <v>0</v>
      </c>
      <c r="J70" s="1560">
        <v>0</v>
      </c>
      <c r="K70" s="1560">
        <v>0</v>
      </c>
      <c r="L70" s="1560">
        <v>0</v>
      </c>
      <c r="M70" s="1560">
        <v>0</v>
      </c>
      <c r="N70" s="1560">
        <v>0</v>
      </c>
      <c r="O70" s="1560">
        <v>0</v>
      </c>
    </row>
    <row r="71" spans="1:15" s="1563" customFormat="1" ht="25.15" customHeight="1">
      <c r="A71" s="1896"/>
      <c r="B71" s="1883"/>
      <c r="C71" s="1558" t="s">
        <v>900</v>
      </c>
      <c r="D71" s="1560">
        <v>0</v>
      </c>
      <c r="E71" s="1560">
        <v>0</v>
      </c>
      <c r="F71" s="1560">
        <v>0</v>
      </c>
      <c r="G71" s="1560">
        <v>0</v>
      </c>
      <c r="H71" s="1560">
        <v>0</v>
      </c>
      <c r="I71" s="1567">
        <v>561.09</v>
      </c>
      <c r="J71" s="1567">
        <v>22302.28</v>
      </c>
      <c r="K71" s="1567">
        <v>298923.96999999997</v>
      </c>
      <c r="L71" s="1567">
        <v>9321.7099999999991</v>
      </c>
      <c r="M71" s="1567">
        <v>212774.73</v>
      </c>
      <c r="N71" s="1560">
        <v>0</v>
      </c>
      <c r="O71" s="1560">
        <v>0</v>
      </c>
    </row>
    <row r="72" spans="1:15" s="1563" customFormat="1" ht="25.15" customHeight="1">
      <c r="A72" s="1896"/>
      <c r="B72" s="1883"/>
      <c r="C72" s="1558" t="s">
        <v>901</v>
      </c>
      <c r="D72" s="1559">
        <v>5310820.9499999993</v>
      </c>
      <c r="E72" s="1559">
        <v>2150651.35</v>
      </c>
      <c r="F72" s="1559">
        <v>269332.33</v>
      </c>
      <c r="G72" s="1570">
        <v>208220.34</v>
      </c>
      <c r="H72" s="1560">
        <v>0</v>
      </c>
      <c r="I72" s="1560">
        <v>0</v>
      </c>
      <c r="J72" s="1560">
        <v>0</v>
      </c>
      <c r="K72" s="1560">
        <v>0</v>
      </c>
      <c r="L72" s="1560">
        <v>0</v>
      </c>
      <c r="M72" s="1560">
        <v>0</v>
      </c>
      <c r="N72" s="1560">
        <v>0</v>
      </c>
      <c r="O72" s="1559">
        <v>33223.199999999997</v>
      </c>
    </row>
    <row r="73" spans="1:15" s="1563" customFormat="1" ht="25.15" customHeight="1">
      <c r="A73" s="1896"/>
      <c r="B73" s="1883"/>
      <c r="C73" s="1558" t="s">
        <v>812</v>
      </c>
      <c r="D73" s="1559">
        <v>8412040.6400000006</v>
      </c>
      <c r="E73" s="1559">
        <v>3349598.39</v>
      </c>
      <c r="F73" s="1559">
        <v>660382.87</v>
      </c>
      <c r="G73" s="1559">
        <v>575777.68000000005</v>
      </c>
      <c r="H73" s="1567">
        <v>10103.33</v>
      </c>
      <c r="I73" s="1560">
        <v>0</v>
      </c>
      <c r="J73" s="1560">
        <v>0</v>
      </c>
      <c r="K73" s="1560">
        <v>0</v>
      </c>
      <c r="L73" s="1560">
        <v>0</v>
      </c>
      <c r="M73" s="1560">
        <v>0</v>
      </c>
      <c r="N73" s="1560">
        <v>0</v>
      </c>
      <c r="O73" s="1560">
        <v>0</v>
      </c>
    </row>
    <row r="74" spans="1:15" s="1563" customFormat="1" ht="25.15" customHeight="1">
      <c r="A74" s="1896"/>
      <c r="B74" s="1883"/>
      <c r="C74" s="1558" t="s">
        <v>902</v>
      </c>
      <c r="D74" s="1560">
        <v>0</v>
      </c>
      <c r="E74" s="1560">
        <v>0</v>
      </c>
      <c r="F74" s="1560">
        <v>0</v>
      </c>
      <c r="G74" s="1560">
        <v>0</v>
      </c>
      <c r="H74" s="1560">
        <v>0</v>
      </c>
      <c r="I74" s="1570">
        <v>360.58</v>
      </c>
      <c r="J74" s="1560">
        <v>0</v>
      </c>
      <c r="K74" s="1560">
        <v>0</v>
      </c>
      <c r="L74" s="1560">
        <v>0</v>
      </c>
      <c r="M74" s="1560">
        <v>0</v>
      </c>
      <c r="N74" s="1560">
        <v>0</v>
      </c>
      <c r="O74" s="1560">
        <v>0</v>
      </c>
    </row>
    <row r="75" spans="1:15" s="1563" customFormat="1" ht="25.15" customHeight="1">
      <c r="A75" s="1896"/>
      <c r="B75" s="1884"/>
      <c r="C75" s="1558" t="s">
        <v>903</v>
      </c>
      <c r="D75" s="1559">
        <v>26040096.41</v>
      </c>
      <c r="E75" s="1559">
        <v>1219630.3400000001</v>
      </c>
      <c r="F75" s="1559">
        <v>722230.55</v>
      </c>
      <c r="G75" s="1559">
        <v>298161.44</v>
      </c>
      <c r="H75" s="1560">
        <v>0</v>
      </c>
      <c r="I75" s="1560">
        <v>0</v>
      </c>
      <c r="J75" s="1560">
        <v>0</v>
      </c>
      <c r="K75" s="1560">
        <v>0</v>
      </c>
      <c r="L75" s="1560">
        <v>0</v>
      </c>
      <c r="M75" s="1560">
        <v>0</v>
      </c>
      <c r="N75" s="1560">
        <v>0</v>
      </c>
      <c r="O75" s="1559">
        <v>42637.82</v>
      </c>
    </row>
    <row r="76" spans="1:15" s="1563" customFormat="1" ht="25.15" customHeight="1">
      <c r="A76" s="1896"/>
      <c r="B76" s="1555">
        <v>801</v>
      </c>
      <c r="C76" s="1558" t="s">
        <v>796</v>
      </c>
      <c r="D76" s="1559">
        <v>897246.87</v>
      </c>
      <c r="E76" s="1559">
        <v>418455.9</v>
      </c>
      <c r="F76" s="1559">
        <v>1258251.99</v>
      </c>
      <c r="G76" s="1559">
        <v>24790.080000000002</v>
      </c>
      <c r="H76" s="1560">
        <v>0</v>
      </c>
      <c r="I76" s="1560">
        <v>0</v>
      </c>
      <c r="J76" s="1560">
        <v>0</v>
      </c>
      <c r="K76" s="1560">
        <v>0</v>
      </c>
      <c r="L76" s="1560">
        <v>0</v>
      </c>
      <c r="M76" s="1560">
        <v>0</v>
      </c>
      <c r="N76" s="1560">
        <v>0</v>
      </c>
      <c r="O76" s="1559">
        <v>13996.42</v>
      </c>
    </row>
    <row r="77" spans="1:15" s="1563" customFormat="1" ht="25.15" customHeight="1">
      <c r="A77" s="1896"/>
      <c r="B77" s="1555">
        <v>851</v>
      </c>
      <c r="C77" s="1558" t="s">
        <v>796</v>
      </c>
      <c r="D77" s="1559">
        <v>2306737.29</v>
      </c>
      <c r="E77" s="1559">
        <v>22825.51</v>
      </c>
      <c r="F77" s="1559">
        <v>1950.64</v>
      </c>
      <c r="G77" s="1560">
        <v>0</v>
      </c>
      <c r="H77" s="1560">
        <v>0</v>
      </c>
      <c r="I77" s="1560">
        <v>0</v>
      </c>
      <c r="J77" s="1560">
        <v>0</v>
      </c>
      <c r="K77" s="1560">
        <v>0</v>
      </c>
      <c r="L77" s="1560">
        <v>0</v>
      </c>
      <c r="M77" s="1560">
        <v>0</v>
      </c>
      <c r="N77" s="1560">
        <v>0</v>
      </c>
      <c r="O77" s="1560">
        <v>0</v>
      </c>
    </row>
    <row r="78" spans="1:15" s="1563" customFormat="1" ht="25.15" customHeight="1">
      <c r="A78" s="1896"/>
      <c r="B78" s="1555">
        <v>852</v>
      </c>
      <c r="C78" s="1558" t="s">
        <v>796</v>
      </c>
      <c r="D78" s="1560">
        <v>0</v>
      </c>
      <c r="E78" s="1570">
        <v>412.08</v>
      </c>
      <c r="F78" s="1560">
        <v>0</v>
      </c>
      <c r="G78" s="1560">
        <v>0</v>
      </c>
      <c r="H78" s="1560">
        <v>0</v>
      </c>
      <c r="I78" s="1560">
        <v>0</v>
      </c>
      <c r="J78" s="1560">
        <v>0</v>
      </c>
      <c r="K78" s="1560">
        <v>0</v>
      </c>
      <c r="L78" s="1560">
        <v>0</v>
      </c>
      <c r="M78" s="1560">
        <v>0</v>
      </c>
      <c r="N78" s="1560">
        <v>0</v>
      </c>
      <c r="O78" s="1559">
        <v>18044.050000000003</v>
      </c>
    </row>
    <row r="79" spans="1:15" s="1563" customFormat="1" ht="25.15" customHeight="1">
      <c r="A79" s="1895"/>
      <c r="B79" s="1555">
        <v>853</v>
      </c>
      <c r="C79" s="1558" t="s">
        <v>796</v>
      </c>
      <c r="D79" s="1559">
        <v>3192322.75</v>
      </c>
      <c r="E79" s="1559">
        <v>463466.5</v>
      </c>
      <c r="F79" s="1559">
        <v>301627.03999999998</v>
      </c>
      <c r="G79" s="1559">
        <v>118107.97</v>
      </c>
      <c r="H79" s="1560">
        <v>0</v>
      </c>
      <c r="I79" s="1560">
        <v>0</v>
      </c>
      <c r="J79" s="1560">
        <v>0</v>
      </c>
      <c r="K79" s="1560">
        <v>0</v>
      </c>
      <c r="L79" s="1560">
        <v>0</v>
      </c>
      <c r="M79" s="1560">
        <v>0</v>
      </c>
      <c r="N79" s="1560">
        <v>0</v>
      </c>
      <c r="O79" s="1559">
        <v>508.78000000000003</v>
      </c>
    </row>
    <row r="80" spans="1:15" s="1563" customFormat="1" ht="25.15" customHeight="1">
      <c r="A80" s="1562">
        <v>37</v>
      </c>
      <c r="B80" s="1555">
        <v>755</v>
      </c>
      <c r="C80" s="1558" t="s">
        <v>796</v>
      </c>
      <c r="D80" s="1559">
        <v>763173.43</v>
      </c>
      <c r="E80" s="1559">
        <v>10094.879999999999</v>
      </c>
      <c r="F80" s="1560">
        <v>0</v>
      </c>
      <c r="G80" s="1560">
        <v>0</v>
      </c>
      <c r="H80" s="1560">
        <v>0</v>
      </c>
      <c r="I80" s="1560">
        <v>0</v>
      </c>
      <c r="J80" s="1560">
        <v>0</v>
      </c>
      <c r="K80" s="1560">
        <v>0</v>
      </c>
      <c r="L80" s="1560">
        <v>0</v>
      </c>
      <c r="M80" s="1560">
        <v>0</v>
      </c>
      <c r="N80" s="1560">
        <v>0</v>
      </c>
      <c r="O80" s="1560">
        <v>0</v>
      </c>
    </row>
    <row r="81" spans="1:15" s="1563" customFormat="1" ht="25.15" customHeight="1">
      <c r="A81" s="1896">
        <v>39</v>
      </c>
      <c r="B81" s="1882">
        <v>600</v>
      </c>
      <c r="C81" s="1572" t="s">
        <v>815</v>
      </c>
      <c r="D81" s="1560">
        <v>0</v>
      </c>
      <c r="E81" s="1560">
        <v>0</v>
      </c>
      <c r="F81" s="1559">
        <v>1822.87</v>
      </c>
      <c r="G81" s="1560">
        <v>0</v>
      </c>
      <c r="H81" s="1560">
        <v>0</v>
      </c>
      <c r="I81" s="1560">
        <v>0</v>
      </c>
      <c r="J81" s="1560">
        <v>0</v>
      </c>
      <c r="K81" s="1560">
        <v>0</v>
      </c>
      <c r="L81" s="1560">
        <v>0</v>
      </c>
      <c r="M81" s="1560">
        <v>0</v>
      </c>
      <c r="N81" s="1560">
        <v>0</v>
      </c>
      <c r="O81" s="1560">
        <v>0</v>
      </c>
    </row>
    <row r="82" spans="1:15" s="1563" customFormat="1" ht="25.15" customHeight="1">
      <c r="A82" s="1896"/>
      <c r="B82" s="1883"/>
      <c r="C82" s="1573" t="s">
        <v>793</v>
      </c>
      <c r="D82" s="1559">
        <v>135924911.65000001</v>
      </c>
      <c r="E82" s="1559">
        <v>574472.69999999995</v>
      </c>
      <c r="F82" s="1559">
        <v>4856506.6500000004</v>
      </c>
      <c r="G82" s="1560">
        <v>0</v>
      </c>
      <c r="H82" s="1560">
        <v>0</v>
      </c>
      <c r="I82" s="1560">
        <v>0</v>
      </c>
      <c r="J82" s="1560">
        <v>0</v>
      </c>
      <c r="K82" s="1560">
        <v>0</v>
      </c>
      <c r="L82" s="1560">
        <v>0</v>
      </c>
      <c r="M82" s="1560">
        <v>0</v>
      </c>
      <c r="N82" s="1560">
        <v>0</v>
      </c>
      <c r="O82" s="1560">
        <v>0</v>
      </c>
    </row>
    <row r="83" spans="1:15" s="1563" customFormat="1" ht="25.15" customHeight="1">
      <c r="A83" s="1895"/>
      <c r="B83" s="1884"/>
      <c r="C83" s="1558" t="s">
        <v>795</v>
      </c>
      <c r="D83" s="1559">
        <v>13519734.35</v>
      </c>
      <c r="E83" s="1560">
        <v>0</v>
      </c>
      <c r="F83" s="1560">
        <v>0</v>
      </c>
      <c r="G83" s="1560">
        <v>0</v>
      </c>
      <c r="H83" s="1560">
        <v>0</v>
      </c>
      <c r="I83" s="1560">
        <v>0</v>
      </c>
      <c r="J83" s="1560">
        <v>0</v>
      </c>
      <c r="K83" s="1560">
        <v>0</v>
      </c>
      <c r="L83" s="1560">
        <v>0</v>
      </c>
      <c r="M83" s="1560">
        <v>0</v>
      </c>
      <c r="N83" s="1560">
        <v>0</v>
      </c>
      <c r="O83" s="1560">
        <v>0</v>
      </c>
    </row>
    <row r="84" spans="1:15" s="1563" customFormat="1" ht="25.15" customHeight="1">
      <c r="A84" s="1894">
        <v>41</v>
      </c>
      <c r="B84" s="1555">
        <v>801</v>
      </c>
      <c r="C84" s="1558" t="s">
        <v>796</v>
      </c>
      <c r="D84" s="1559">
        <v>938.86</v>
      </c>
      <c r="E84" s="1560">
        <v>0</v>
      </c>
      <c r="F84" s="1560">
        <v>0</v>
      </c>
      <c r="G84" s="1560">
        <v>0</v>
      </c>
      <c r="H84" s="1560">
        <v>0</v>
      </c>
      <c r="I84" s="1560">
        <v>0</v>
      </c>
      <c r="J84" s="1560">
        <v>0</v>
      </c>
      <c r="K84" s="1560">
        <v>0</v>
      </c>
      <c r="L84" s="1560">
        <v>0</v>
      </c>
      <c r="M84" s="1560">
        <v>0</v>
      </c>
      <c r="N84" s="1560">
        <v>0</v>
      </c>
      <c r="O84" s="1560">
        <v>0</v>
      </c>
    </row>
    <row r="85" spans="1:15" s="1563" customFormat="1" ht="25.15" customHeight="1">
      <c r="A85" s="1896"/>
      <c r="B85" s="1882">
        <v>900</v>
      </c>
      <c r="C85" s="1558" t="s">
        <v>793</v>
      </c>
      <c r="D85" s="1559">
        <v>5785.8</v>
      </c>
      <c r="E85" s="1570">
        <v>82.29</v>
      </c>
      <c r="F85" s="1560">
        <v>0</v>
      </c>
      <c r="G85" s="1560">
        <v>0</v>
      </c>
      <c r="H85" s="1560">
        <v>0</v>
      </c>
      <c r="I85" s="1560">
        <v>0</v>
      </c>
      <c r="J85" s="1560">
        <v>0</v>
      </c>
      <c r="K85" s="1560">
        <v>0</v>
      </c>
      <c r="L85" s="1560">
        <v>0</v>
      </c>
      <c r="M85" s="1560">
        <v>0</v>
      </c>
      <c r="N85" s="1560">
        <v>0</v>
      </c>
      <c r="O85" s="1560">
        <v>0</v>
      </c>
    </row>
    <row r="86" spans="1:15" s="1563" customFormat="1" ht="25.15" customHeight="1">
      <c r="A86" s="1895"/>
      <c r="B86" s="1884"/>
      <c r="C86" s="1558" t="s">
        <v>879</v>
      </c>
      <c r="D86" s="1560">
        <v>0</v>
      </c>
      <c r="E86" s="1560">
        <v>0</v>
      </c>
      <c r="F86" s="1560">
        <v>0</v>
      </c>
      <c r="G86" s="1560">
        <v>0</v>
      </c>
      <c r="H86" s="1567">
        <v>18190</v>
      </c>
      <c r="I86" s="1567">
        <v>238935</v>
      </c>
      <c r="J86" s="1560">
        <v>0</v>
      </c>
      <c r="K86" s="1560">
        <v>0</v>
      </c>
      <c r="L86" s="1560">
        <v>0</v>
      </c>
      <c r="M86" s="1567">
        <v>166540.67000000001</v>
      </c>
      <c r="N86" s="1560">
        <v>0</v>
      </c>
      <c r="O86" s="1560">
        <v>0</v>
      </c>
    </row>
    <row r="87" spans="1:15" s="1563" customFormat="1" ht="25.15" customHeight="1">
      <c r="A87" s="1562">
        <v>44</v>
      </c>
      <c r="B87" s="1574" t="s">
        <v>350</v>
      </c>
      <c r="C87" s="1558" t="s">
        <v>904</v>
      </c>
      <c r="D87" s="1559">
        <v>4043.86</v>
      </c>
      <c r="E87" s="1559">
        <v>19151.03</v>
      </c>
      <c r="F87" s="1560">
        <v>0</v>
      </c>
      <c r="G87" s="1560">
        <v>0</v>
      </c>
      <c r="H87" s="1560">
        <v>0</v>
      </c>
      <c r="I87" s="1560">
        <v>0</v>
      </c>
      <c r="J87" s="1560">
        <v>0</v>
      </c>
      <c r="K87" s="1560">
        <v>0</v>
      </c>
      <c r="L87" s="1560">
        <v>0</v>
      </c>
      <c r="M87" s="1560">
        <v>0</v>
      </c>
      <c r="N87" s="1560">
        <v>0</v>
      </c>
      <c r="O87" s="1560">
        <v>0</v>
      </c>
    </row>
    <row r="88" spans="1:15" s="1563" customFormat="1" ht="25.15" customHeight="1">
      <c r="A88" s="1894">
        <v>46</v>
      </c>
      <c r="B88" s="1564">
        <v>750</v>
      </c>
      <c r="C88" s="1558" t="s">
        <v>796</v>
      </c>
      <c r="D88" s="1570">
        <v>150.16999999999999</v>
      </c>
      <c r="E88" s="1560">
        <v>0</v>
      </c>
      <c r="F88" s="1560">
        <v>0</v>
      </c>
      <c r="G88" s="1560">
        <v>0</v>
      </c>
      <c r="H88" s="1560">
        <v>0</v>
      </c>
      <c r="I88" s="1560">
        <v>0</v>
      </c>
      <c r="J88" s="1560">
        <v>0</v>
      </c>
      <c r="K88" s="1560">
        <v>0</v>
      </c>
      <c r="L88" s="1560">
        <v>0</v>
      </c>
      <c r="M88" s="1560">
        <v>0</v>
      </c>
      <c r="N88" s="1560">
        <v>0</v>
      </c>
      <c r="O88" s="1560">
        <v>0</v>
      </c>
    </row>
    <row r="89" spans="1:15" s="1563" customFormat="1" ht="25.15" customHeight="1">
      <c r="A89" s="1896"/>
      <c r="B89" s="1882">
        <v>851</v>
      </c>
      <c r="C89" s="1558" t="s">
        <v>793</v>
      </c>
      <c r="D89" s="1559">
        <v>8694320.9499999993</v>
      </c>
      <c r="E89" s="1567">
        <v>5215.2</v>
      </c>
      <c r="F89" s="1560">
        <v>0</v>
      </c>
      <c r="G89" s="1560">
        <v>0</v>
      </c>
      <c r="H89" s="1560">
        <v>0</v>
      </c>
      <c r="I89" s="1560">
        <v>0</v>
      </c>
      <c r="J89" s="1560">
        <v>0</v>
      </c>
      <c r="K89" s="1560">
        <v>0</v>
      </c>
      <c r="L89" s="1560">
        <v>0</v>
      </c>
      <c r="M89" s="1560">
        <v>0</v>
      </c>
      <c r="N89" s="1560">
        <v>0</v>
      </c>
      <c r="O89" s="1560">
        <v>0</v>
      </c>
    </row>
    <row r="90" spans="1:15" s="1563" customFormat="1" ht="25.15" customHeight="1">
      <c r="A90" s="1895"/>
      <c r="B90" s="1884"/>
      <c r="C90" s="1558" t="s">
        <v>796</v>
      </c>
      <c r="D90" s="1559">
        <v>3787667.1</v>
      </c>
      <c r="E90" s="1559">
        <v>1136899.75</v>
      </c>
      <c r="F90" s="1567">
        <v>693658.45</v>
      </c>
      <c r="G90" s="1567">
        <v>581654.24</v>
      </c>
      <c r="H90" s="1567">
        <v>1721.07</v>
      </c>
      <c r="I90" s="1560">
        <v>0</v>
      </c>
      <c r="J90" s="1560">
        <v>0</v>
      </c>
      <c r="K90" s="1560">
        <v>0</v>
      </c>
      <c r="L90" s="1560">
        <v>0</v>
      </c>
      <c r="M90" s="1560">
        <v>0</v>
      </c>
      <c r="N90" s="1560">
        <v>0</v>
      </c>
      <c r="O90" s="1560">
        <v>0</v>
      </c>
    </row>
    <row r="91" spans="1:15" s="1563" customFormat="1" ht="25.15" customHeight="1">
      <c r="A91" s="1894">
        <v>47</v>
      </c>
      <c r="B91" s="1571">
        <v>150</v>
      </c>
      <c r="C91" s="1558" t="s">
        <v>793</v>
      </c>
      <c r="D91" s="1559">
        <v>52054.27</v>
      </c>
      <c r="E91" s="1560">
        <v>0</v>
      </c>
      <c r="F91" s="1560">
        <v>0</v>
      </c>
      <c r="G91" s="1560">
        <v>0</v>
      </c>
      <c r="H91" s="1560">
        <v>0</v>
      </c>
      <c r="I91" s="1560">
        <v>0</v>
      </c>
      <c r="J91" s="1560">
        <v>0</v>
      </c>
      <c r="K91" s="1560">
        <v>0</v>
      </c>
      <c r="L91" s="1560">
        <v>0</v>
      </c>
      <c r="M91" s="1560">
        <v>0</v>
      </c>
      <c r="N91" s="1560">
        <v>0</v>
      </c>
      <c r="O91" s="1560">
        <v>0</v>
      </c>
    </row>
    <row r="92" spans="1:15" s="1563" customFormat="1" ht="25.15" customHeight="1">
      <c r="A92" s="1895"/>
      <c r="B92" s="1555">
        <v>900</v>
      </c>
      <c r="C92" s="1558" t="s">
        <v>793</v>
      </c>
      <c r="D92" s="1559">
        <v>24747986.329999998</v>
      </c>
      <c r="E92" s="1559">
        <v>544880.36</v>
      </c>
      <c r="F92" s="1559">
        <v>92031.72</v>
      </c>
      <c r="G92" s="1559">
        <v>1653.34</v>
      </c>
      <c r="H92" s="1560">
        <v>0</v>
      </c>
      <c r="I92" s="1560">
        <v>0</v>
      </c>
      <c r="J92" s="1560">
        <v>0</v>
      </c>
      <c r="K92" s="1560">
        <v>0</v>
      </c>
      <c r="L92" s="1560">
        <v>0</v>
      </c>
      <c r="M92" s="1560">
        <v>0</v>
      </c>
      <c r="N92" s="1560">
        <v>0</v>
      </c>
      <c r="O92" s="1560">
        <v>0</v>
      </c>
    </row>
    <row r="93" spans="1:15" s="1563" customFormat="1" ht="25.15" customHeight="1">
      <c r="A93" s="1894">
        <v>51</v>
      </c>
      <c r="B93" s="1574" t="s">
        <v>352</v>
      </c>
      <c r="C93" s="1558" t="s">
        <v>793</v>
      </c>
      <c r="D93" s="1559">
        <v>5648495.2599999998</v>
      </c>
      <c r="E93" s="1559">
        <v>1402.5</v>
      </c>
      <c r="F93" s="1560">
        <v>0</v>
      </c>
      <c r="G93" s="1560">
        <v>0</v>
      </c>
      <c r="H93" s="1560">
        <v>0</v>
      </c>
      <c r="I93" s="1560">
        <v>0</v>
      </c>
      <c r="J93" s="1560">
        <v>0</v>
      </c>
      <c r="K93" s="1560">
        <v>0</v>
      </c>
      <c r="L93" s="1560">
        <v>0</v>
      </c>
      <c r="M93" s="1560">
        <v>0</v>
      </c>
      <c r="N93" s="1560">
        <v>0</v>
      </c>
      <c r="O93" s="1560">
        <v>0</v>
      </c>
    </row>
    <row r="94" spans="1:15" s="1563" customFormat="1" ht="25.15" customHeight="1">
      <c r="A94" s="1896"/>
      <c r="B94" s="1899" t="s">
        <v>413</v>
      </c>
      <c r="C94" s="1558" t="s">
        <v>821</v>
      </c>
      <c r="D94" s="1559">
        <v>147591.06</v>
      </c>
      <c r="E94" s="1560">
        <v>0</v>
      </c>
      <c r="F94" s="1560">
        <v>0</v>
      </c>
      <c r="G94" s="1560">
        <v>0</v>
      </c>
      <c r="H94" s="1560">
        <v>0</v>
      </c>
      <c r="I94" s="1560">
        <v>0</v>
      </c>
      <c r="J94" s="1560">
        <v>0</v>
      </c>
      <c r="K94" s="1560">
        <v>0</v>
      </c>
      <c r="L94" s="1560">
        <v>0</v>
      </c>
      <c r="M94" s="1560">
        <v>0</v>
      </c>
      <c r="N94" s="1560">
        <v>0</v>
      </c>
      <c r="O94" s="1560">
        <v>0</v>
      </c>
    </row>
    <row r="95" spans="1:15" s="1563" customFormat="1" ht="25.15" customHeight="1">
      <c r="A95" s="1896"/>
      <c r="B95" s="1900"/>
      <c r="C95" s="1558" t="s">
        <v>793</v>
      </c>
      <c r="D95" s="1559">
        <v>99907882.980000004</v>
      </c>
      <c r="E95" s="1559">
        <v>115667.47</v>
      </c>
      <c r="F95" s="1559">
        <v>69900.5</v>
      </c>
      <c r="G95" s="1560">
        <v>0</v>
      </c>
      <c r="H95" s="1560">
        <v>0</v>
      </c>
      <c r="I95" s="1560">
        <v>0</v>
      </c>
      <c r="J95" s="1560">
        <v>0</v>
      </c>
      <c r="K95" s="1560">
        <v>0</v>
      </c>
      <c r="L95" s="1560">
        <v>0</v>
      </c>
      <c r="M95" s="1560">
        <v>0</v>
      </c>
      <c r="N95" s="1560">
        <v>0</v>
      </c>
      <c r="O95" s="1567">
        <v>9340.2000000000007</v>
      </c>
    </row>
    <row r="96" spans="1:15" s="1563" customFormat="1" ht="25.15" customHeight="1">
      <c r="A96" s="1895"/>
      <c r="B96" s="1901"/>
      <c r="C96" s="1558" t="s">
        <v>879</v>
      </c>
      <c r="D96" s="1560">
        <v>0</v>
      </c>
      <c r="E96" s="1560">
        <v>0</v>
      </c>
      <c r="F96" s="1560">
        <v>0</v>
      </c>
      <c r="G96" s="1560">
        <v>0</v>
      </c>
      <c r="H96" s="1560">
        <v>0</v>
      </c>
      <c r="I96" s="1560">
        <v>0</v>
      </c>
      <c r="J96" s="1559">
        <v>222389.01</v>
      </c>
      <c r="K96" s="1560">
        <v>0</v>
      </c>
      <c r="L96" s="1560">
        <v>0</v>
      </c>
      <c r="M96" s="1560">
        <v>0</v>
      </c>
      <c r="N96" s="1560">
        <v>0</v>
      </c>
      <c r="O96" s="1560">
        <v>0</v>
      </c>
    </row>
    <row r="97" spans="1:15" s="1563" customFormat="1" ht="25.15" customHeight="1">
      <c r="A97" s="1894">
        <v>57</v>
      </c>
      <c r="B97" s="1882">
        <v>754</v>
      </c>
      <c r="C97" s="1558" t="s">
        <v>793</v>
      </c>
      <c r="D97" s="1559">
        <v>4261.13</v>
      </c>
      <c r="E97" s="1559">
        <v>6308.47</v>
      </c>
      <c r="F97" s="1560">
        <v>0</v>
      </c>
      <c r="G97" s="1560">
        <v>0</v>
      </c>
      <c r="H97" s="1560">
        <v>0</v>
      </c>
      <c r="I97" s="1560">
        <v>0</v>
      </c>
      <c r="J97" s="1560">
        <v>0</v>
      </c>
      <c r="K97" s="1560">
        <v>0</v>
      </c>
      <c r="L97" s="1560">
        <v>0</v>
      </c>
      <c r="M97" s="1560">
        <v>0</v>
      </c>
      <c r="N97" s="1560">
        <v>0</v>
      </c>
      <c r="O97" s="1560">
        <v>0</v>
      </c>
    </row>
    <row r="98" spans="1:15" s="1563" customFormat="1" ht="25.15" customHeight="1">
      <c r="A98" s="1895"/>
      <c r="B98" s="1884"/>
      <c r="C98" s="1558" t="s">
        <v>796</v>
      </c>
      <c r="D98" s="1567">
        <v>766.73</v>
      </c>
      <c r="E98" s="1560">
        <v>0</v>
      </c>
      <c r="F98" s="1560">
        <v>0</v>
      </c>
      <c r="G98" s="1560">
        <v>0</v>
      </c>
      <c r="H98" s="1560">
        <v>0</v>
      </c>
      <c r="I98" s="1560">
        <v>0</v>
      </c>
      <c r="J98" s="1560">
        <v>0</v>
      </c>
      <c r="K98" s="1560">
        <v>0</v>
      </c>
      <c r="L98" s="1560">
        <v>0</v>
      </c>
      <c r="M98" s="1560">
        <v>0</v>
      </c>
      <c r="N98" s="1560">
        <v>0</v>
      </c>
      <c r="O98" s="1560">
        <v>0</v>
      </c>
    </row>
    <row r="99" spans="1:15" s="1563" customFormat="1" ht="25.15" customHeight="1">
      <c r="A99" s="1894">
        <v>62</v>
      </c>
      <c r="B99" s="1897">
        <v>50</v>
      </c>
      <c r="C99" s="1558" t="s">
        <v>905</v>
      </c>
      <c r="D99" s="1559">
        <v>6175086.6500000004</v>
      </c>
      <c r="E99" s="1559">
        <v>1509855.6199999999</v>
      </c>
      <c r="F99" s="1567">
        <v>1091442.8800000004</v>
      </c>
      <c r="G99" s="1567">
        <v>71800.350000000006</v>
      </c>
      <c r="H99" s="1560">
        <v>0</v>
      </c>
      <c r="I99" s="1560">
        <v>0</v>
      </c>
      <c r="J99" s="1560">
        <v>0</v>
      </c>
      <c r="K99" s="1560">
        <v>0</v>
      </c>
      <c r="L99" s="1560">
        <v>0</v>
      </c>
      <c r="M99" s="1560">
        <v>0</v>
      </c>
      <c r="N99" s="1560">
        <v>0</v>
      </c>
      <c r="O99" s="1567">
        <v>2255622.91</v>
      </c>
    </row>
    <row r="100" spans="1:15" s="1575" customFormat="1" ht="24.75" customHeight="1">
      <c r="A100" s="1895"/>
      <c r="B100" s="1898"/>
      <c r="C100" s="1573" t="s">
        <v>906</v>
      </c>
      <c r="D100" s="1560">
        <v>0</v>
      </c>
      <c r="E100" s="1560">
        <v>0</v>
      </c>
      <c r="F100" s="1560">
        <v>0</v>
      </c>
      <c r="G100" s="1560">
        <v>0</v>
      </c>
      <c r="H100" s="1567">
        <v>13774.5</v>
      </c>
      <c r="I100" s="1567">
        <v>77454.5</v>
      </c>
      <c r="J100" s="1567">
        <v>22682.1</v>
      </c>
      <c r="K100" s="1567">
        <v>51236.11</v>
      </c>
      <c r="L100" s="1567">
        <v>18169.86</v>
      </c>
      <c r="M100" s="1567">
        <v>683.23000000000013</v>
      </c>
      <c r="N100" s="1560">
        <v>0</v>
      </c>
      <c r="O100" s="1567">
        <v>2015.78</v>
      </c>
    </row>
    <row r="101" spans="1:15" s="1563" customFormat="1" ht="32.25" customHeight="1">
      <c r="A101" s="1562" t="s">
        <v>855</v>
      </c>
      <c r="B101" s="1576">
        <v>855</v>
      </c>
      <c r="C101" s="1558" t="s">
        <v>796</v>
      </c>
      <c r="D101" s="1559">
        <v>3774.58</v>
      </c>
      <c r="E101" s="1560">
        <v>0</v>
      </c>
      <c r="F101" s="1560">
        <v>0</v>
      </c>
      <c r="G101" s="1560">
        <v>0</v>
      </c>
      <c r="H101" s="1560">
        <v>0</v>
      </c>
      <c r="I101" s="1560">
        <v>0</v>
      </c>
      <c r="J101" s="1560">
        <v>0</v>
      </c>
      <c r="K101" s="1560">
        <v>0</v>
      </c>
      <c r="L101" s="1560">
        <v>0</v>
      </c>
      <c r="M101" s="1560">
        <v>0</v>
      </c>
      <c r="N101" s="1560">
        <v>0</v>
      </c>
      <c r="O101" s="1560">
        <v>0</v>
      </c>
    </row>
    <row r="102" spans="1:15" s="1563" customFormat="1" ht="25.15" customHeight="1">
      <c r="A102" s="1562" t="s">
        <v>857</v>
      </c>
      <c r="B102" s="1576">
        <v>855</v>
      </c>
      <c r="C102" s="1558" t="s">
        <v>796</v>
      </c>
      <c r="D102" s="1560">
        <v>0</v>
      </c>
      <c r="E102" s="1560">
        <v>0</v>
      </c>
      <c r="F102" s="1560">
        <v>0</v>
      </c>
      <c r="G102" s="1560">
        <v>0</v>
      </c>
      <c r="H102" s="1560">
        <v>0</v>
      </c>
      <c r="I102" s="1560">
        <v>0</v>
      </c>
      <c r="J102" s="1560">
        <v>0</v>
      </c>
      <c r="K102" s="1560">
        <v>0</v>
      </c>
      <c r="L102" s="1560">
        <v>0</v>
      </c>
      <c r="M102" s="1560">
        <v>0</v>
      </c>
      <c r="N102" s="1560">
        <v>0</v>
      </c>
      <c r="O102" s="1561">
        <v>61.24</v>
      </c>
    </row>
    <row r="103" spans="1:15" s="1563" customFormat="1" ht="25.15" customHeight="1">
      <c r="A103" s="1562" t="s">
        <v>861</v>
      </c>
      <c r="B103" s="1576">
        <v>855</v>
      </c>
      <c r="C103" s="1558" t="s">
        <v>796</v>
      </c>
      <c r="D103" s="1570">
        <v>0.31</v>
      </c>
      <c r="E103" s="1560">
        <v>0</v>
      </c>
      <c r="F103" s="1560">
        <v>0</v>
      </c>
      <c r="G103" s="1560">
        <v>0</v>
      </c>
      <c r="H103" s="1560">
        <v>0</v>
      </c>
      <c r="I103" s="1560">
        <v>0</v>
      </c>
      <c r="J103" s="1560">
        <v>0</v>
      </c>
      <c r="K103" s="1560">
        <v>0</v>
      </c>
      <c r="L103" s="1560">
        <v>0</v>
      </c>
      <c r="M103" s="1560">
        <v>0</v>
      </c>
      <c r="N103" s="1560">
        <v>0</v>
      </c>
      <c r="O103" s="1560">
        <v>0</v>
      </c>
    </row>
    <row r="104" spans="1:15" s="1563" customFormat="1" ht="25.15" customHeight="1">
      <c r="A104" s="1577"/>
      <c r="B104" s="1578"/>
      <c r="C104" s="1578"/>
      <c r="D104" s="1579">
        <f t="shared" ref="D104:O104" si="0">SUM(D12:D103)</f>
        <v>1056788298.0599997</v>
      </c>
      <c r="E104" s="1579">
        <f t="shared" si="0"/>
        <v>72874408.330000028</v>
      </c>
      <c r="F104" s="1579">
        <f t="shared" si="0"/>
        <v>226682829.27000004</v>
      </c>
      <c r="G104" s="1579">
        <f t="shared" si="0"/>
        <v>7103102.2499999981</v>
      </c>
      <c r="H104" s="1579">
        <f t="shared" si="0"/>
        <v>10971682.809999999</v>
      </c>
      <c r="I104" s="1579">
        <f t="shared" si="0"/>
        <v>4160199.45</v>
      </c>
      <c r="J104" s="1579">
        <f t="shared" si="0"/>
        <v>2990499.5900000003</v>
      </c>
      <c r="K104" s="1579">
        <f t="shared" si="0"/>
        <v>2258157.35</v>
      </c>
      <c r="L104" s="1569">
        <f t="shared" si="0"/>
        <v>8871139.9800000004</v>
      </c>
      <c r="M104" s="1579">
        <f t="shared" si="0"/>
        <v>2489966.7400000002</v>
      </c>
      <c r="N104" s="1579">
        <f t="shared" si="0"/>
        <v>1261472.28</v>
      </c>
      <c r="O104" s="1579">
        <f t="shared" si="0"/>
        <v>4033831.86</v>
      </c>
    </row>
    <row r="105" spans="1:15" s="1583" customFormat="1" ht="18.600000000000001" customHeight="1">
      <c r="A105" s="1580"/>
      <c r="B105" s="1580"/>
      <c r="C105" s="1580"/>
      <c r="D105" s="1580"/>
      <c r="E105" s="1580"/>
      <c r="F105" s="1580"/>
      <c r="G105" s="1580"/>
      <c r="H105" s="1581"/>
      <c r="I105" s="1581"/>
      <c r="J105" s="1581"/>
      <c r="K105" s="1581"/>
      <c r="L105" s="1581"/>
      <c r="M105" s="1582"/>
      <c r="N105" s="1582"/>
      <c r="O105" s="1582"/>
    </row>
    <row r="106" spans="1:15" s="1554" customFormat="1">
      <c r="B106" s="1584"/>
      <c r="C106" s="1585"/>
      <c r="D106" s="1586"/>
      <c r="E106" s="1586"/>
      <c r="F106" s="1586"/>
      <c r="G106" s="1586"/>
      <c r="H106" s="1586"/>
      <c r="I106" s="1586"/>
      <c r="J106" s="1586"/>
      <c r="K106" s="1586"/>
      <c r="L106" s="1586"/>
      <c r="M106" s="1586"/>
      <c r="N106" s="1586"/>
      <c r="O106" s="1586"/>
    </row>
    <row r="107" spans="1:15" s="1554" customFormat="1">
      <c r="B107" s="1293"/>
      <c r="C107" s="1587"/>
      <c r="D107" s="1588"/>
      <c r="E107" s="1588"/>
      <c r="F107" s="1588"/>
      <c r="G107" s="1588"/>
      <c r="H107" s="1588"/>
      <c r="I107" s="1588"/>
      <c r="J107" s="1588"/>
      <c r="K107" s="1588"/>
      <c r="L107" s="1588"/>
      <c r="M107" s="1589"/>
      <c r="N107" s="1588"/>
      <c r="O107" s="1588"/>
    </row>
    <row r="108" spans="1:15">
      <c r="B108" s="1293"/>
      <c r="D108" s="1588"/>
      <c r="E108" s="1588"/>
      <c r="F108" s="1588"/>
      <c r="G108" s="1588"/>
      <c r="H108" s="1588"/>
      <c r="I108" s="1588"/>
      <c r="J108" s="1588"/>
      <c r="K108" s="1588"/>
      <c r="L108" s="1588"/>
      <c r="M108" s="1588"/>
      <c r="N108" s="1588"/>
      <c r="O108" s="1588"/>
    </row>
    <row r="109" spans="1:15">
      <c r="B109" s="1293"/>
      <c r="D109" s="1588"/>
      <c r="E109" s="1588"/>
      <c r="F109" s="1588"/>
      <c r="G109" s="1588"/>
      <c r="H109" s="1588"/>
      <c r="I109" s="1588"/>
      <c r="J109" s="1588"/>
      <c r="K109" s="1588"/>
      <c r="L109" s="1588"/>
      <c r="M109" s="1588"/>
      <c r="N109" s="1588"/>
      <c r="O109" s="1588"/>
    </row>
    <row r="110" spans="1:15">
      <c r="B110" s="1293"/>
      <c r="D110" s="1293"/>
      <c r="E110" s="1293"/>
      <c r="F110" s="1293"/>
      <c r="G110" s="1293"/>
      <c r="H110" s="1293"/>
      <c r="I110" s="1293"/>
      <c r="J110" s="1293"/>
      <c r="K110" s="1293"/>
      <c r="L110" s="1293"/>
      <c r="M110" s="1293"/>
      <c r="N110" s="1293"/>
      <c r="O110" s="1293"/>
    </row>
    <row r="111" spans="1:15">
      <c r="B111" s="1293"/>
      <c r="D111" s="1293"/>
      <c r="E111" s="1293"/>
      <c r="F111" s="1293"/>
      <c r="G111" s="1293"/>
      <c r="H111" s="1293"/>
      <c r="I111" s="1293"/>
      <c r="J111" s="1293"/>
      <c r="K111" s="1293"/>
      <c r="L111" s="1293"/>
      <c r="M111" s="1293"/>
      <c r="N111" s="1293"/>
      <c r="O111" s="1293"/>
    </row>
    <row r="112" spans="1:15">
      <c r="D112" s="1293"/>
      <c r="E112" s="1293"/>
    </row>
  </sheetData>
  <mergeCells count="47">
    <mergeCell ref="A81:A83"/>
    <mergeCell ref="B81:B83"/>
    <mergeCell ref="A97:A98"/>
    <mergeCell ref="B97:B98"/>
    <mergeCell ref="A99:A100"/>
    <mergeCell ref="B99:B100"/>
    <mergeCell ref="A84:A86"/>
    <mergeCell ref="B85:B86"/>
    <mergeCell ref="A88:A90"/>
    <mergeCell ref="B89:B90"/>
    <mergeCell ref="A91:A92"/>
    <mergeCell ref="A93:A96"/>
    <mergeCell ref="B94:B96"/>
    <mergeCell ref="A31:A32"/>
    <mergeCell ref="B36:B40"/>
    <mergeCell ref="B42:B44"/>
    <mergeCell ref="B45:B75"/>
    <mergeCell ref="A33:A35"/>
    <mergeCell ref="B33:B35"/>
    <mergeCell ref="A36:A44"/>
    <mergeCell ref="A45:A79"/>
    <mergeCell ref="I6:I10"/>
    <mergeCell ref="A25:A28"/>
    <mergeCell ref="B25:B28"/>
    <mergeCell ref="A16:A21"/>
    <mergeCell ref="B18:B21"/>
    <mergeCell ref="A29:A30"/>
    <mergeCell ref="B29:B30"/>
    <mergeCell ref="A22:A24"/>
    <mergeCell ref="B23:B24"/>
    <mergeCell ref="G6:G10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J6:J10"/>
    <mergeCell ref="K6:K10"/>
    <mergeCell ref="L6:L10"/>
    <mergeCell ref="H6:H10"/>
  </mergeCells>
  <pageMargins left="0.70866141732283472" right="0.70866141732283472" top="0.74803149606299213" bottom="0.74803149606299213" header="0.31496062992125984" footer="0.31496062992125984"/>
  <pageSetup paperSize="9" scale="46" firstPageNumber="78" fitToHeight="0" orientation="landscape" useFirstPageNumber="1" r:id="rId1"/>
  <headerFooter>
    <oddHeader>&amp;C&amp;"Czcionka tekstu podstawowego,Pogrubiony"&amp;20- &amp;P -</oddHeader>
  </headerFooter>
  <rowBreaks count="2" manualBreakCount="2">
    <brk id="44" max="14" man="1"/>
    <brk id="80" max="1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>
      <selection activeCell="J31" sqref="J31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75" zoomScaleNormal="75" workbookViewId="0">
      <selection activeCell="J31" sqref="J3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J31" sqref="J3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J31" sqref="J31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J31" sqref="J3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5" zoomScaleNormal="75" workbookViewId="0">
      <selection activeCell="P27" sqref="P27"/>
    </sheetView>
  </sheetViews>
  <sheetFormatPr defaultRowHeight="12.75"/>
  <cols>
    <col min="1" max="1" width="9.140625" style="1220" customWidth="1"/>
    <col min="2" max="18" width="9.140625" style="1220"/>
    <col min="19" max="19" width="10.28515625" style="1220" customWidth="1"/>
    <col min="20" max="274" width="9.140625" style="1220"/>
    <col min="275" max="275" width="10.28515625" style="1220" customWidth="1"/>
    <col min="276" max="530" width="9.140625" style="1220"/>
    <col min="531" max="531" width="10.28515625" style="1220" customWidth="1"/>
    <col min="532" max="786" width="9.140625" style="1220"/>
    <col min="787" max="787" width="10.28515625" style="1220" customWidth="1"/>
    <col min="788" max="1042" width="9.140625" style="1220"/>
    <col min="1043" max="1043" width="10.28515625" style="1220" customWidth="1"/>
    <col min="1044" max="1298" width="9.140625" style="1220"/>
    <col min="1299" max="1299" width="10.28515625" style="1220" customWidth="1"/>
    <col min="1300" max="1554" width="9.140625" style="1220"/>
    <col min="1555" max="1555" width="10.28515625" style="1220" customWidth="1"/>
    <col min="1556" max="1810" width="9.140625" style="1220"/>
    <col min="1811" max="1811" width="10.28515625" style="1220" customWidth="1"/>
    <col min="1812" max="2066" width="9.140625" style="1220"/>
    <col min="2067" max="2067" width="10.28515625" style="1220" customWidth="1"/>
    <col min="2068" max="2322" width="9.140625" style="1220"/>
    <col min="2323" max="2323" width="10.28515625" style="1220" customWidth="1"/>
    <col min="2324" max="2578" width="9.140625" style="1220"/>
    <col min="2579" max="2579" width="10.28515625" style="1220" customWidth="1"/>
    <col min="2580" max="2834" width="9.140625" style="1220"/>
    <col min="2835" max="2835" width="10.28515625" style="1220" customWidth="1"/>
    <col min="2836" max="3090" width="9.140625" style="1220"/>
    <col min="3091" max="3091" width="10.28515625" style="1220" customWidth="1"/>
    <col min="3092" max="3346" width="9.140625" style="1220"/>
    <col min="3347" max="3347" width="10.28515625" style="1220" customWidth="1"/>
    <col min="3348" max="3602" width="9.140625" style="1220"/>
    <col min="3603" max="3603" width="10.28515625" style="1220" customWidth="1"/>
    <col min="3604" max="3858" width="9.140625" style="1220"/>
    <col min="3859" max="3859" width="10.28515625" style="1220" customWidth="1"/>
    <col min="3860" max="4114" width="9.140625" style="1220"/>
    <col min="4115" max="4115" width="10.28515625" style="1220" customWidth="1"/>
    <col min="4116" max="4370" width="9.140625" style="1220"/>
    <col min="4371" max="4371" width="10.28515625" style="1220" customWidth="1"/>
    <col min="4372" max="4626" width="9.140625" style="1220"/>
    <col min="4627" max="4627" width="10.28515625" style="1220" customWidth="1"/>
    <col min="4628" max="4882" width="9.140625" style="1220"/>
    <col min="4883" max="4883" width="10.28515625" style="1220" customWidth="1"/>
    <col min="4884" max="5138" width="9.140625" style="1220"/>
    <col min="5139" max="5139" width="10.28515625" style="1220" customWidth="1"/>
    <col min="5140" max="5394" width="9.140625" style="1220"/>
    <col min="5395" max="5395" width="10.28515625" style="1220" customWidth="1"/>
    <col min="5396" max="5650" width="9.140625" style="1220"/>
    <col min="5651" max="5651" width="10.28515625" style="1220" customWidth="1"/>
    <col min="5652" max="5906" width="9.140625" style="1220"/>
    <col min="5907" max="5907" width="10.28515625" style="1220" customWidth="1"/>
    <col min="5908" max="6162" width="9.140625" style="1220"/>
    <col min="6163" max="6163" width="10.28515625" style="1220" customWidth="1"/>
    <col min="6164" max="6418" width="9.140625" style="1220"/>
    <col min="6419" max="6419" width="10.28515625" style="1220" customWidth="1"/>
    <col min="6420" max="6674" width="9.140625" style="1220"/>
    <col min="6675" max="6675" width="10.28515625" style="1220" customWidth="1"/>
    <col min="6676" max="6930" width="9.140625" style="1220"/>
    <col min="6931" max="6931" width="10.28515625" style="1220" customWidth="1"/>
    <col min="6932" max="7186" width="9.140625" style="1220"/>
    <col min="7187" max="7187" width="10.28515625" style="1220" customWidth="1"/>
    <col min="7188" max="7442" width="9.140625" style="1220"/>
    <col min="7443" max="7443" width="10.28515625" style="1220" customWidth="1"/>
    <col min="7444" max="7698" width="9.140625" style="1220"/>
    <col min="7699" max="7699" width="10.28515625" style="1220" customWidth="1"/>
    <col min="7700" max="7954" width="9.140625" style="1220"/>
    <col min="7955" max="7955" width="10.28515625" style="1220" customWidth="1"/>
    <col min="7956" max="8210" width="9.140625" style="1220"/>
    <col min="8211" max="8211" width="10.28515625" style="1220" customWidth="1"/>
    <col min="8212" max="8466" width="9.140625" style="1220"/>
    <col min="8467" max="8467" width="10.28515625" style="1220" customWidth="1"/>
    <col min="8468" max="8722" width="9.140625" style="1220"/>
    <col min="8723" max="8723" width="10.28515625" style="1220" customWidth="1"/>
    <col min="8724" max="8978" width="9.140625" style="1220"/>
    <col min="8979" max="8979" width="10.28515625" style="1220" customWidth="1"/>
    <col min="8980" max="9234" width="9.140625" style="1220"/>
    <col min="9235" max="9235" width="10.28515625" style="1220" customWidth="1"/>
    <col min="9236" max="9490" width="9.140625" style="1220"/>
    <col min="9491" max="9491" width="10.28515625" style="1220" customWidth="1"/>
    <col min="9492" max="9746" width="9.140625" style="1220"/>
    <col min="9747" max="9747" width="10.28515625" style="1220" customWidth="1"/>
    <col min="9748" max="10002" width="9.140625" style="1220"/>
    <col min="10003" max="10003" width="10.28515625" style="1220" customWidth="1"/>
    <col min="10004" max="10258" width="9.140625" style="1220"/>
    <col min="10259" max="10259" width="10.28515625" style="1220" customWidth="1"/>
    <col min="10260" max="10514" width="9.140625" style="1220"/>
    <col min="10515" max="10515" width="10.28515625" style="1220" customWidth="1"/>
    <col min="10516" max="10770" width="9.140625" style="1220"/>
    <col min="10771" max="10771" width="10.28515625" style="1220" customWidth="1"/>
    <col min="10772" max="11026" width="9.140625" style="1220"/>
    <col min="11027" max="11027" width="10.28515625" style="1220" customWidth="1"/>
    <col min="11028" max="11282" width="9.140625" style="1220"/>
    <col min="11283" max="11283" width="10.28515625" style="1220" customWidth="1"/>
    <col min="11284" max="11538" width="9.140625" style="1220"/>
    <col min="11539" max="11539" width="10.28515625" style="1220" customWidth="1"/>
    <col min="11540" max="11794" width="9.140625" style="1220"/>
    <col min="11795" max="11795" width="10.28515625" style="1220" customWidth="1"/>
    <col min="11796" max="12050" width="9.140625" style="1220"/>
    <col min="12051" max="12051" width="10.28515625" style="1220" customWidth="1"/>
    <col min="12052" max="12306" width="9.140625" style="1220"/>
    <col min="12307" max="12307" width="10.28515625" style="1220" customWidth="1"/>
    <col min="12308" max="12562" width="9.140625" style="1220"/>
    <col min="12563" max="12563" width="10.28515625" style="1220" customWidth="1"/>
    <col min="12564" max="12818" width="9.140625" style="1220"/>
    <col min="12819" max="12819" width="10.28515625" style="1220" customWidth="1"/>
    <col min="12820" max="13074" width="9.140625" style="1220"/>
    <col min="13075" max="13075" width="10.28515625" style="1220" customWidth="1"/>
    <col min="13076" max="13330" width="9.140625" style="1220"/>
    <col min="13331" max="13331" width="10.28515625" style="1220" customWidth="1"/>
    <col min="13332" max="13586" width="9.140625" style="1220"/>
    <col min="13587" max="13587" width="10.28515625" style="1220" customWidth="1"/>
    <col min="13588" max="13842" width="9.140625" style="1220"/>
    <col min="13843" max="13843" width="10.28515625" style="1220" customWidth="1"/>
    <col min="13844" max="14098" width="9.140625" style="1220"/>
    <col min="14099" max="14099" width="10.28515625" style="1220" customWidth="1"/>
    <col min="14100" max="14354" width="9.140625" style="1220"/>
    <col min="14355" max="14355" width="10.28515625" style="1220" customWidth="1"/>
    <col min="14356" max="14610" width="9.140625" style="1220"/>
    <col min="14611" max="14611" width="10.28515625" style="1220" customWidth="1"/>
    <col min="14612" max="14866" width="9.140625" style="1220"/>
    <col min="14867" max="14867" width="10.28515625" style="1220" customWidth="1"/>
    <col min="14868" max="15122" width="9.140625" style="1220"/>
    <col min="15123" max="15123" width="10.28515625" style="1220" customWidth="1"/>
    <col min="15124" max="15378" width="9.140625" style="1220"/>
    <col min="15379" max="15379" width="10.28515625" style="1220" customWidth="1"/>
    <col min="15380" max="15634" width="9.140625" style="1220"/>
    <col min="15635" max="15635" width="10.28515625" style="1220" customWidth="1"/>
    <col min="15636" max="15890" width="9.140625" style="1220"/>
    <col min="15891" max="15891" width="10.28515625" style="1220" customWidth="1"/>
    <col min="15892" max="16146" width="9.140625" style="1220"/>
    <col min="16147" max="16147" width="10.28515625" style="1220" customWidth="1"/>
    <col min="16148" max="16384" width="9.140625" style="1220"/>
  </cols>
  <sheetData>
    <row r="1" spans="1:20" ht="15">
      <c r="A1" s="667" t="s">
        <v>510</v>
      </c>
      <c r="B1" s="1219"/>
      <c r="C1" s="1219"/>
      <c r="D1" s="1219"/>
      <c r="E1" s="1219"/>
      <c r="F1" s="1219"/>
      <c r="G1" s="1219"/>
      <c r="H1" s="1219"/>
      <c r="I1" s="1219"/>
      <c r="J1" s="1219"/>
      <c r="K1" s="1219"/>
      <c r="L1" s="1219"/>
      <c r="M1" s="1219"/>
      <c r="N1" s="1219"/>
      <c r="O1" s="1219"/>
      <c r="P1" s="1219"/>
      <c r="Q1" s="1219"/>
      <c r="R1" s="1219"/>
      <c r="S1" s="1219"/>
    </row>
    <row r="2" spans="1:20" ht="15">
      <c r="A2" s="667" t="s">
        <v>511</v>
      </c>
      <c r="B2" s="1219"/>
      <c r="C2" s="1219"/>
      <c r="D2" s="1219"/>
      <c r="E2" s="1219"/>
      <c r="F2" s="1219"/>
      <c r="G2" s="1219"/>
      <c r="H2" s="1219"/>
      <c r="I2" s="1219"/>
      <c r="J2" s="1219"/>
      <c r="K2" s="1219"/>
      <c r="L2" s="1219"/>
      <c r="M2" s="1219"/>
      <c r="N2" s="1219"/>
      <c r="O2" s="1219"/>
      <c r="P2" s="1219"/>
      <c r="Q2" s="1219"/>
      <c r="R2" s="1219"/>
      <c r="S2" s="1219"/>
    </row>
    <row r="3" spans="1:20" ht="15">
      <c r="A3" s="667" t="s">
        <v>512</v>
      </c>
      <c r="B3" s="1219"/>
      <c r="C3" s="1219"/>
      <c r="D3" s="1219"/>
      <c r="E3" s="1219"/>
      <c r="F3" s="1219"/>
      <c r="G3" s="1219"/>
      <c r="H3" s="1219"/>
      <c r="I3" s="1219"/>
      <c r="J3" s="1219"/>
      <c r="K3" s="1219"/>
      <c r="L3" s="1219"/>
      <c r="M3" s="1219"/>
      <c r="N3" s="1219"/>
      <c r="O3" s="1219"/>
      <c r="P3" s="1219"/>
      <c r="Q3" s="1219"/>
      <c r="R3" s="1219"/>
      <c r="S3" s="1219"/>
    </row>
    <row r="4" spans="1:20" ht="15">
      <c r="A4" s="667" t="s">
        <v>513</v>
      </c>
      <c r="B4" s="1219"/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  <c r="N4" s="1219"/>
      <c r="O4" s="1219"/>
      <c r="P4" s="1219"/>
      <c r="Q4" s="1219"/>
      <c r="R4" s="1219"/>
      <c r="S4" s="1219"/>
    </row>
    <row r="5" spans="1:20" ht="15">
      <c r="A5" s="667"/>
      <c r="B5" s="1219"/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1219"/>
      <c r="O5" s="1219"/>
      <c r="P5" s="1219"/>
      <c r="Q5" s="1219"/>
      <c r="R5" s="1219"/>
      <c r="S5" s="1219"/>
    </row>
    <row r="6" spans="1:20" ht="25.5" customHeight="1">
      <c r="A6" s="1218" t="s">
        <v>775</v>
      </c>
      <c r="B6" s="1219"/>
      <c r="C6" s="1219"/>
      <c r="D6" s="1219"/>
      <c r="E6" s="1219"/>
      <c r="F6" s="1219"/>
      <c r="G6" s="1219"/>
      <c r="H6" s="1219"/>
      <c r="I6" s="1219"/>
      <c r="J6" s="1219"/>
      <c r="K6" s="1219"/>
      <c r="L6" s="1219"/>
      <c r="M6" s="1219"/>
      <c r="N6" s="1219"/>
      <c r="O6" s="1219"/>
      <c r="P6" s="1219"/>
      <c r="Q6" s="1219"/>
      <c r="R6" s="1219"/>
      <c r="S6" s="1219"/>
    </row>
    <row r="7" spans="1:20" ht="15">
      <c r="A7" s="1076" t="s">
        <v>776</v>
      </c>
      <c r="B7" s="1219"/>
      <c r="C7" s="1219"/>
      <c r="D7" s="1219"/>
      <c r="E7" s="1219"/>
      <c r="F7" s="1219"/>
      <c r="G7" s="1219"/>
      <c r="H7" s="1219"/>
      <c r="I7" s="1219"/>
      <c r="J7" s="1219"/>
      <c r="K7" s="1219"/>
      <c r="L7" s="1219"/>
      <c r="M7" s="1219"/>
      <c r="N7" s="1219"/>
      <c r="O7" s="1219"/>
      <c r="P7" s="1219"/>
      <c r="Q7" s="1219"/>
      <c r="R7" s="1219"/>
      <c r="S7" s="1219"/>
    </row>
    <row r="8" spans="1:20" ht="15">
      <c r="A8" s="1076" t="s">
        <v>912</v>
      </c>
      <c r="B8" s="1219"/>
      <c r="C8" s="1219"/>
      <c r="D8" s="1219"/>
      <c r="E8" s="1219"/>
      <c r="F8" s="1219"/>
      <c r="G8" s="1219"/>
      <c r="H8" s="1219"/>
      <c r="I8" s="1219"/>
      <c r="J8" s="1219"/>
      <c r="K8" s="1219"/>
      <c r="L8" s="1219"/>
      <c r="M8" s="1219"/>
      <c r="N8" s="1219"/>
      <c r="O8" s="1219"/>
      <c r="P8" s="1219"/>
      <c r="Q8" s="1219"/>
      <c r="R8" s="1219"/>
      <c r="S8" s="1219"/>
    </row>
    <row r="9" spans="1:20" ht="19.5" customHeight="1">
      <c r="A9" s="1082" t="s">
        <v>913</v>
      </c>
      <c r="B9" s="1219"/>
      <c r="C9" s="1219"/>
      <c r="D9" s="1219"/>
      <c r="E9" s="1219"/>
      <c r="F9" s="1219"/>
      <c r="G9" s="1219"/>
      <c r="H9" s="1219"/>
      <c r="I9" s="1219"/>
      <c r="J9" s="1219"/>
      <c r="K9" s="1219"/>
      <c r="L9" s="1219"/>
      <c r="M9" s="1219"/>
      <c r="N9" s="1219"/>
      <c r="O9" s="1219"/>
      <c r="P9" s="1219"/>
      <c r="Q9" s="1219"/>
      <c r="R9" s="1219"/>
      <c r="S9" s="1219"/>
    </row>
    <row r="10" spans="1:20" ht="15">
      <c r="A10" s="1082" t="s">
        <v>911</v>
      </c>
      <c r="B10" s="1219"/>
      <c r="C10" s="1219"/>
      <c r="D10" s="1219"/>
      <c r="E10" s="1219"/>
      <c r="F10" s="1219"/>
      <c r="G10" s="1219"/>
      <c r="H10" s="1219"/>
      <c r="I10" s="1219"/>
      <c r="J10" s="1219"/>
      <c r="K10" s="1219"/>
      <c r="L10" s="1219"/>
      <c r="M10" s="1219"/>
      <c r="N10" s="1219"/>
      <c r="O10" s="1219"/>
      <c r="P10" s="1219"/>
      <c r="Q10" s="1219"/>
      <c r="R10" s="1219"/>
      <c r="S10" s="1219"/>
      <c r="T10" s="309"/>
    </row>
    <row r="11" spans="1:20" ht="15">
      <c r="A11" s="1082"/>
      <c r="B11" s="1219"/>
      <c r="C11" s="1219"/>
      <c r="D11" s="1219"/>
      <c r="E11" s="1219"/>
      <c r="F11" s="1219"/>
      <c r="G11" s="1219"/>
      <c r="H11" s="1219"/>
      <c r="I11" s="1219"/>
      <c r="J11" s="1219"/>
      <c r="K11" s="1219"/>
      <c r="L11" s="1219"/>
      <c r="M11" s="1219"/>
      <c r="N11" s="1219"/>
      <c r="O11" s="1219"/>
      <c r="P11" s="1219"/>
      <c r="Q11" s="1219"/>
      <c r="R11" s="1219"/>
      <c r="S11" s="1219"/>
      <c r="T11" s="1219"/>
    </row>
    <row r="12" spans="1:20" ht="15">
      <c r="A12" s="1082"/>
      <c r="B12" s="1219"/>
      <c r="C12" s="1219"/>
      <c r="D12" s="1219"/>
      <c r="E12" s="1219"/>
      <c r="F12" s="1219"/>
      <c r="G12" s="1219"/>
      <c r="H12" s="1219"/>
      <c r="I12" s="1219"/>
      <c r="J12" s="1219"/>
      <c r="K12" s="1219"/>
      <c r="L12" s="1219"/>
      <c r="M12" s="1219"/>
      <c r="N12" s="1219"/>
      <c r="O12" s="1219"/>
      <c r="P12" s="1219"/>
      <c r="Q12" s="1219"/>
      <c r="R12" s="1219"/>
      <c r="S12" s="1219"/>
      <c r="T12" s="1219"/>
    </row>
    <row r="13" spans="1:20" ht="15">
      <c r="A13" s="1082"/>
      <c r="B13" s="1219"/>
      <c r="C13" s="1219"/>
      <c r="D13" s="1219"/>
      <c r="E13" s="1219"/>
      <c r="F13" s="1219"/>
      <c r="G13" s="1219"/>
      <c r="H13" s="1219"/>
      <c r="I13" s="1219"/>
      <c r="J13" s="1219"/>
      <c r="K13" s="1219"/>
      <c r="L13" s="1219"/>
      <c r="M13" s="1219"/>
      <c r="N13" s="1219"/>
      <c r="O13" s="1219"/>
      <c r="P13" s="1219"/>
      <c r="Q13" s="1219"/>
      <c r="R13" s="1219"/>
      <c r="S13" s="1219"/>
      <c r="T13" s="1219"/>
    </row>
    <row r="14" spans="1:20" ht="15">
      <c r="A14" s="1082"/>
      <c r="B14" s="1219"/>
      <c r="C14" s="1219"/>
      <c r="D14" s="1219"/>
      <c r="E14" s="1219"/>
      <c r="F14" s="1219"/>
      <c r="G14" s="1219"/>
      <c r="H14" s="1219"/>
      <c r="I14" s="1219"/>
      <c r="J14" s="1219"/>
      <c r="K14" s="1219"/>
      <c r="L14" s="1219"/>
      <c r="M14" s="1219"/>
      <c r="N14" s="1219"/>
      <c r="O14" s="1219"/>
      <c r="P14" s="1219"/>
      <c r="Q14" s="1219"/>
      <c r="R14" s="1219"/>
      <c r="S14" s="1219"/>
      <c r="T14" s="1219"/>
    </row>
    <row r="15" spans="1:20" ht="15">
      <c r="A15" s="1082"/>
      <c r="B15" s="1219"/>
      <c r="C15" s="1219"/>
      <c r="D15" s="1219"/>
      <c r="E15" s="1219"/>
      <c r="F15" s="1219"/>
      <c r="G15" s="1219"/>
      <c r="H15" s="1219"/>
      <c r="I15" s="1219"/>
      <c r="J15" s="1219"/>
      <c r="K15" s="1219"/>
      <c r="L15" s="1219"/>
      <c r="M15" s="1219"/>
      <c r="N15" s="1219"/>
      <c r="O15" s="1219"/>
      <c r="P15" s="1219"/>
      <c r="Q15" s="1219"/>
      <c r="R15" s="1219"/>
      <c r="S15" s="1219"/>
      <c r="T15" s="1219"/>
    </row>
    <row r="16" spans="1:20" ht="15">
      <c r="A16" s="1082"/>
      <c r="B16" s="1219"/>
      <c r="C16" s="1219"/>
      <c r="D16" s="1219"/>
      <c r="E16" s="1219"/>
      <c r="F16" s="1219"/>
      <c r="G16" s="1219"/>
      <c r="H16" s="1219"/>
      <c r="I16" s="1219"/>
      <c r="J16" s="1219"/>
      <c r="K16" s="1219"/>
      <c r="L16" s="1219"/>
      <c r="M16" s="1219"/>
      <c r="N16" s="1219"/>
      <c r="O16" s="1219"/>
      <c r="P16" s="1219"/>
      <c r="Q16" s="1219"/>
      <c r="R16" s="1219"/>
      <c r="S16" s="1219"/>
      <c r="T16" s="1219"/>
    </row>
    <row r="17" spans="1:20" ht="15">
      <c r="A17" s="1082"/>
      <c r="B17" s="1219"/>
      <c r="C17" s="1219"/>
      <c r="D17" s="1219"/>
      <c r="E17" s="1219"/>
      <c r="F17" s="1219"/>
      <c r="G17" s="1219"/>
      <c r="H17" s="1219"/>
      <c r="I17" s="1219"/>
      <c r="J17" s="1219"/>
      <c r="K17" s="1219"/>
      <c r="L17" s="1219"/>
      <c r="M17" s="1219"/>
      <c r="N17" s="1219"/>
      <c r="O17" s="1219"/>
      <c r="P17" s="1219"/>
      <c r="Q17" s="1219"/>
      <c r="R17" s="1219"/>
      <c r="S17" s="1219"/>
      <c r="T17" s="1219"/>
    </row>
    <row r="18" spans="1:20" ht="15">
      <c r="A18" s="1082"/>
      <c r="B18" s="1219"/>
      <c r="C18" s="1219"/>
      <c r="D18" s="1219"/>
      <c r="E18" s="1219"/>
      <c r="F18" s="1219"/>
      <c r="G18" s="1219"/>
      <c r="H18" s="1219"/>
      <c r="I18" s="1219"/>
      <c r="J18" s="1219"/>
      <c r="K18" s="1219"/>
      <c r="L18" s="1219"/>
      <c r="M18" s="1219"/>
      <c r="N18" s="1219"/>
      <c r="O18" s="1219"/>
      <c r="P18" s="1219"/>
      <c r="Q18" s="1219"/>
      <c r="R18" s="1219"/>
      <c r="S18" s="1219"/>
      <c r="T18" s="1219"/>
    </row>
    <row r="19" spans="1:20" ht="15">
      <c r="A19" s="1082"/>
      <c r="B19" s="1219"/>
      <c r="C19" s="1219"/>
      <c r="D19" s="1219"/>
      <c r="E19" s="1219"/>
      <c r="F19" s="1219"/>
      <c r="G19" s="1219"/>
      <c r="H19" s="1219"/>
      <c r="I19" s="1219"/>
      <c r="J19" s="1219"/>
      <c r="K19" s="1219"/>
      <c r="L19" s="1219"/>
      <c r="M19" s="1219"/>
      <c r="N19" s="1219"/>
      <c r="O19" s="1219"/>
      <c r="P19" s="1219"/>
      <c r="Q19" s="1219"/>
      <c r="R19" s="1219"/>
      <c r="S19" s="1219"/>
      <c r="T19" s="1219"/>
    </row>
    <row r="20" spans="1:20" ht="15">
      <c r="A20" s="1082"/>
      <c r="B20" s="1219"/>
      <c r="C20" s="1219"/>
      <c r="D20" s="1219"/>
      <c r="E20" s="1219"/>
      <c r="F20" s="1219"/>
      <c r="G20" s="1219"/>
      <c r="H20" s="1219"/>
      <c r="I20" s="1219"/>
      <c r="J20" s="1219"/>
      <c r="K20" s="1219"/>
      <c r="L20" s="1219"/>
      <c r="M20" s="1219"/>
      <c r="N20" s="1219"/>
      <c r="O20" s="1219"/>
      <c r="P20" s="1219"/>
      <c r="Q20" s="1219"/>
      <c r="R20" s="1219"/>
      <c r="S20" s="1219"/>
      <c r="T20" s="1219"/>
    </row>
    <row r="21" spans="1:20" ht="15">
      <c r="A21" s="1082"/>
      <c r="B21" s="1219"/>
      <c r="C21" s="1219"/>
      <c r="D21" s="1219"/>
      <c r="E21" s="1219"/>
      <c r="F21" s="1219"/>
      <c r="G21" s="1219"/>
      <c r="H21" s="1219"/>
      <c r="I21" s="1219"/>
      <c r="J21" s="1219"/>
      <c r="K21" s="1219"/>
      <c r="L21" s="1219"/>
      <c r="M21" s="1219"/>
      <c r="N21" s="1219"/>
      <c r="O21" s="1219"/>
      <c r="P21" s="1219"/>
      <c r="Q21" s="1219"/>
      <c r="R21" s="1219"/>
      <c r="S21" s="1219"/>
      <c r="T21" s="1219"/>
    </row>
    <row r="22" spans="1:20" ht="15">
      <c r="A22" s="1082"/>
      <c r="B22" s="1219"/>
      <c r="C22" s="1219"/>
      <c r="D22" s="1219"/>
      <c r="E22" s="1219"/>
      <c r="F22" s="1219"/>
      <c r="G22" s="1219"/>
      <c r="H22" s="1219"/>
      <c r="I22" s="1219"/>
      <c r="J22" s="1219"/>
      <c r="K22" s="1219"/>
      <c r="L22" s="1219"/>
      <c r="M22" s="1219"/>
      <c r="N22" s="1219"/>
      <c r="O22" s="1219"/>
      <c r="P22" s="1219"/>
      <c r="Q22" s="1219"/>
      <c r="R22" s="1219"/>
      <c r="S22" s="1219"/>
      <c r="T22" s="1221"/>
    </row>
    <row r="23" spans="1:20" ht="15">
      <c r="A23" s="1082"/>
      <c r="B23" s="1219"/>
      <c r="C23" s="1219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19"/>
      <c r="O23" s="1219"/>
      <c r="P23" s="1219"/>
      <c r="Q23" s="1219"/>
      <c r="R23" s="1219"/>
      <c r="S23" s="1219"/>
      <c r="T23" s="1221"/>
    </row>
    <row r="24" spans="1:20" ht="15" hidden="1">
      <c r="A24" s="1082"/>
      <c r="B24" s="1219"/>
      <c r="C24" s="1219"/>
      <c r="D24" s="1219"/>
      <c r="E24" s="1219"/>
      <c r="F24" s="1219"/>
      <c r="G24" s="1219"/>
      <c r="H24" s="1219"/>
      <c r="I24" s="1219"/>
      <c r="J24" s="1219"/>
      <c r="K24" s="1219"/>
      <c r="L24" s="1219"/>
      <c r="M24" s="1219"/>
      <c r="N24" s="1219"/>
      <c r="O24" s="1219"/>
      <c r="P24" s="1219"/>
      <c r="Q24" s="1219"/>
      <c r="R24" s="1219"/>
      <c r="S24" s="1219"/>
      <c r="T24" s="1221"/>
    </row>
    <row r="25" spans="1:20" ht="15" hidden="1">
      <c r="A25" s="1082"/>
      <c r="B25" s="1219"/>
      <c r="C25" s="1219"/>
      <c r="D25" s="1219"/>
      <c r="E25" s="1219"/>
      <c r="F25" s="1219"/>
      <c r="G25" s="1219"/>
      <c r="H25" s="1219"/>
      <c r="I25" s="1219"/>
      <c r="J25" s="1219"/>
      <c r="K25" s="1219"/>
      <c r="L25" s="1219"/>
      <c r="M25" s="1219"/>
      <c r="N25" s="1219"/>
      <c r="O25" s="1219"/>
      <c r="P25" s="1219"/>
      <c r="Q25" s="1219"/>
      <c r="R25" s="1219"/>
      <c r="S25" s="1219"/>
      <c r="T25" s="1221"/>
    </row>
    <row r="26" spans="1:20">
      <c r="A26" s="1219"/>
      <c r="B26" s="1219"/>
      <c r="C26" s="1219"/>
      <c r="D26" s="1219"/>
      <c r="E26" s="1219"/>
      <c r="F26" s="1219"/>
      <c r="G26" s="1219"/>
      <c r="H26" s="1219"/>
      <c r="I26" s="1219"/>
      <c r="J26" s="1219"/>
      <c r="K26" s="1219"/>
      <c r="L26" s="1219"/>
      <c r="M26" s="1219"/>
      <c r="N26" s="1219"/>
      <c r="O26" s="1219"/>
      <c r="P26" s="1219"/>
      <c r="Q26" s="1219"/>
      <c r="R26" s="1219"/>
      <c r="S26" s="1219"/>
      <c r="T26" s="1221"/>
    </row>
    <row r="27" spans="1:20" ht="15">
      <c r="A27" s="668"/>
      <c r="B27" s="1219"/>
      <c r="C27" s="1219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19"/>
      <c r="O27" s="1219"/>
      <c r="P27" s="1219"/>
      <c r="Q27" s="1219"/>
      <c r="R27" s="1219"/>
      <c r="S27" s="1219"/>
      <c r="T27" s="1221"/>
    </row>
    <row r="28" spans="1:20" ht="15">
      <c r="A28" s="1082"/>
      <c r="B28" s="1219"/>
      <c r="C28" s="1219"/>
      <c r="D28" s="1219"/>
      <c r="E28" s="1219"/>
      <c r="F28" s="1219"/>
      <c r="G28" s="1219"/>
      <c r="H28" s="1219"/>
      <c r="I28" s="1219"/>
      <c r="J28" s="1219"/>
      <c r="K28" s="1219"/>
      <c r="L28" s="1219"/>
      <c r="M28" s="1219"/>
      <c r="N28" s="1219"/>
      <c r="O28" s="1219"/>
      <c r="P28" s="1219"/>
      <c r="Q28" s="1219"/>
      <c r="R28" s="1219"/>
      <c r="S28" s="1219"/>
      <c r="T28" s="1221"/>
    </row>
    <row r="29" spans="1:20">
      <c r="A29" s="1219"/>
      <c r="B29" s="1219"/>
      <c r="C29" s="1219"/>
      <c r="D29" s="1219"/>
      <c r="E29" s="1219"/>
      <c r="F29" s="1219"/>
      <c r="G29" s="1219"/>
      <c r="H29" s="1219"/>
      <c r="I29" s="1219"/>
      <c r="J29" s="1219"/>
      <c r="K29" s="1219"/>
      <c r="L29" s="1219"/>
      <c r="M29" s="1219"/>
      <c r="N29" s="1219"/>
      <c r="O29" s="1219"/>
      <c r="P29" s="1219"/>
      <c r="Q29" s="1219"/>
      <c r="R29" s="1219"/>
      <c r="S29" s="1219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75" zoomScaleNormal="75" workbookViewId="0">
      <selection activeCell="J31" sqref="J31"/>
    </sheetView>
  </sheetViews>
  <sheetFormatPr defaultRowHeight="12.75"/>
  <sheetData>
    <row r="27" spans="2:2">
      <c r="B27" s="1593" t="s">
        <v>907</v>
      </c>
    </row>
    <row r="28" spans="2:2">
      <c r="B28" s="1594" t="s">
        <v>908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75" zoomScaleNormal="75" workbookViewId="0">
      <selection activeCell="J31" sqref="J31"/>
    </sheetView>
  </sheetViews>
  <sheetFormatPr defaultRowHeight="12.75"/>
  <sheetData>
    <row r="1" spans="1:1">
      <c r="A1" t="s">
        <v>909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0"/>
  <dimension ref="A1:K92"/>
  <sheetViews>
    <sheetView showGridLines="0" showZeros="0" showOutlineSymbols="0" topLeftCell="A70" zoomScale="75" zoomScaleNormal="75" workbookViewId="0">
      <selection activeCell="E90" sqref="E90"/>
    </sheetView>
  </sheetViews>
  <sheetFormatPr defaultRowHeight="12.75"/>
  <cols>
    <col min="1" max="1" width="85.85546875" style="182" customWidth="1"/>
    <col min="2" max="2" width="16.85546875" style="182" customWidth="1"/>
    <col min="3" max="3" width="16.85546875" style="182" bestFit="1" customWidth="1"/>
    <col min="4" max="4" width="2.7109375" style="182" customWidth="1"/>
    <col min="5" max="5" width="16.140625" style="182" customWidth="1"/>
    <col min="6" max="6" width="2.7109375" style="182" customWidth="1"/>
    <col min="7" max="7" width="16.140625" style="182" customWidth="1"/>
    <col min="8" max="8" width="2.5703125" style="182" customWidth="1"/>
    <col min="9" max="11" width="11.7109375" style="182" bestFit="1" customWidth="1"/>
    <col min="12" max="13" width="9.140625" style="182"/>
    <col min="14" max="14" width="16.140625" style="182" customWidth="1"/>
    <col min="15" max="16384" width="9.140625" style="182"/>
  </cols>
  <sheetData>
    <row r="1" spans="1:11" ht="17.25" customHeight="1">
      <c r="A1" s="178" t="s">
        <v>431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7.25" customHeight="1">
      <c r="A2" s="183"/>
      <c r="B2" s="183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17.25" customHeight="1">
      <c r="A3" s="184" t="s">
        <v>432</v>
      </c>
      <c r="B3" s="185"/>
      <c r="C3" s="186"/>
      <c r="D3" s="186"/>
      <c r="E3" s="186"/>
      <c r="F3" s="186"/>
      <c r="G3" s="186"/>
      <c r="H3" s="186"/>
      <c r="I3" s="186"/>
      <c r="J3" s="186"/>
      <c r="K3" s="186"/>
    </row>
    <row r="4" spans="1:11" ht="17.25" customHeight="1">
      <c r="A4" s="187"/>
      <c r="B4" s="187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7.25" customHeight="1">
      <c r="A5" s="187"/>
      <c r="B5" s="187"/>
      <c r="C5" s="188"/>
      <c r="D5" s="1068"/>
      <c r="E5" s="181"/>
      <c r="F5" s="181"/>
      <c r="G5" s="181"/>
      <c r="H5" s="181"/>
      <c r="I5" s="181"/>
      <c r="J5" s="189"/>
      <c r="K5" s="190" t="s">
        <v>2</v>
      </c>
    </row>
    <row r="6" spans="1:11" ht="15.95" customHeight="1">
      <c r="A6" s="191"/>
      <c r="B6" s="192" t="s">
        <v>227</v>
      </c>
      <c r="C6" s="193" t="s">
        <v>229</v>
      </c>
      <c r="D6" s="196"/>
      <c r="E6" s="194"/>
      <c r="F6" s="194"/>
      <c r="G6" s="195"/>
      <c r="H6" s="194"/>
      <c r="I6" s="196" t="s">
        <v>433</v>
      </c>
      <c r="J6" s="194"/>
      <c r="K6" s="195"/>
    </row>
    <row r="7" spans="1:11" ht="15.95" customHeight="1">
      <c r="A7" s="197" t="s">
        <v>3</v>
      </c>
      <c r="B7" s="198" t="s">
        <v>228</v>
      </c>
      <c r="C7" s="1098"/>
      <c r="D7" s="1107"/>
      <c r="E7" s="1098"/>
      <c r="F7" s="1107"/>
      <c r="G7" s="1098"/>
      <c r="H7" s="1107"/>
      <c r="I7" s="199" t="s">
        <v>4</v>
      </c>
      <c r="J7" s="199" t="s">
        <v>4</v>
      </c>
      <c r="K7" s="200"/>
    </row>
    <row r="8" spans="1:11" ht="15.95" customHeight="1">
      <c r="A8" s="201"/>
      <c r="B8" s="202" t="s">
        <v>747</v>
      </c>
      <c r="C8" s="1098" t="s">
        <v>434</v>
      </c>
      <c r="D8" s="199"/>
      <c r="E8" s="1098" t="s">
        <v>435</v>
      </c>
      <c r="F8" s="199"/>
      <c r="G8" s="1098" t="s">
        <v>436</v>
      </c>
      <c r="H8" s="199"/>
      <c r="I8" s="200" t="s">
        <v>232</v>
      </c>
      <c r="J8" s="200" t="s">
        <v>437</v>
      </c>
      <c r="K8" s="200" t="s">
        <v>438</v>
      </c>
    </row>
    <row r="9" spans="1:11" s="207" customFormat="1" ht="9.75" customHeight="1">
      <c r="A9" s="204" t="s">
        <v>439</v>
      </c>
      <c r="B9" s="205">
        <v>2</v>
      </c>
      <c r="C9" s="1099">
        <v>3</v>
      </c>
      <c r="D9" s="206"/>
      <c r="E9" s="1099">
        <v>4</v>
      </c>
      <c r="F9" s="206"/>
      <c r="G9" s="1099">
        <v>5</v>
      </c>
      <c r="H9" s="206"/>
      <c r="I9" s="206">
        <v>6</v>
      </c>
      <c r="J9" s="206">
        <v>7</v>
      </c>
      <c r="K9" s="206">
        <v>8</v>
      </c>
    </row>
    <row r="10" spans="1:11" ht="24" customHeight="1">
      <c r="A10" s="208" t="s">
        <v>440</v>
      </c>
      <c r="B10" s="992">
        <v>404484028</v>
      </c>
      <c r="C10" s="1100">
        <v>40655999</v>
      </c>
      <c r="D10" s="934"/>
      <c r="E10" s="1100">
        <v>71096748</v>
      </c>
      <c r="F10" s="934"/>
      <c r="G10" s="1100">
        <v>101060605</v>
      </c>
      <c r="H10" s="1125"/>
      <c r="I10" s="1001">
        <v>0.10051323707644644</v>
      </c>
      <c r="J10" s="1001">
        <v>0.17577145963350621</v>
      </c>
      <c r="K10" s="1019">
        <v>0.24985066901084163</v>
      </c>
    </row>
    <row r="11" spans="1:11" ht="24" customHeight="1">
      <c r="A11" s="209" t="s">
        <v>441</v>
      </c>
      <c r="B11" s="993">
        <v>486784028</v>
      </c>
      <c r="C11" s="1101">
        <v>34010719</v>
      </c>
      <c r="D11" s="1108"/>
      <c r="E11" s="1101">
        <v>70220863</v>
      </c>
      <c r="F11" s="1108"/>
      <c r="G11" s="1118">
        <v>104474949</v>
      </c>
      <c r="H11" s="1125"/>
      <c r="I11" s="1001">
        <v>6.9868190087781598E-2</v>
      </c>
      <c r="J11" s="1001">
        <v>0.14425465701598575</v>
      </c>
      <c r="K11" s="1020">
        <v>0.21462279571752918</v>
      </c>
    </row>
    <row r="12" spans="1:11" ht="24" customHeight="1">
      <c r="A12" s="208" t="s">
        <v>442</v>
      </c>
      <c r="B12" s="1222">
        <v>-82300000</v>
      </c>
      <c r="C12" s="1100">
        <v>6645281</v>
      </c>
      <c r="D12" s="934"/>
      <c r="E12" s="1100">
        <v>875885</v>
      </c>
      <c r="F12" s="934"/>
      <c r="G12" s="1100">
        <v>-3414344</v>
      </c>
      <c r="H12" s="1125"/>
      <c r="I12" s="1001"/>
      <c r="J12" s="1001"/>
      <c r="K12" s="1020">
        <v>4.1486561360874849E-2</v>
      </c>
    </row>
    <row r="13" spans="1:11" ht="24" customHeight="1">
      <c r="A13" s="211" t="s">
        <v>443</v>
      </c>
      <c r="B13" s="994"/>
      <c r="C13" s="1102"/>
      <c r="D13" s="995"/>
      <c r="E13" s="1102"/>
      <c r="F13" s="995"/>
      <c r="G13" s="1102"/>
      <c r="H13" s="1126"/>
      <c r="I13" s="1002"/>
      <c r="J13" s="1002"/>
      <c r="K13" s="1005"/>
    </row>
    <row r="14" spans="1:11" ht="15" customHeight="1">
      <c r="A14" s="212" t="s">
        <v>444</v>
      </c>
      <c r="B14" s="992"/>
      <c r="C14" s="1103"/>
      <c r="D14" s="934"/>
      <c r="E14" s="1103"/>
      <c r="F14" s="934"/>
      <c r="G14" s="1100"/>
      <c r="H14" s="1125"/>
      <c r="I14" s="1001"/>
      <c r="J14" s="1001"/>
      <c r="K14" s="1020"/>
    </row>
    <row r="15" spans="1:11" ht="51" customHeight="1">
      <c r="A15" s="1053" t="s">
        <v>765</v>
      </c>
      <c r="B15" s="992"/>
      <c r="C15" s="1103"/>
      <c r="D15" s="934"/>
      <c r="E15" s="1103"/>
      <c r="F15" s="934"/>
      <c r="G15" s="1100"/>
      <c r="H15" s="1125"/>
      <c r="I15" s="1001"/>
      <c r="J15" s="1019"/>
      <c r="K15" s="1020"/>
    </row>
    <row r="16" spans="1:11" ht="20.25" customHeight="1">
      <c r="A16" s="208" t="s">
        <v>720</v>
      </c>
      <c r="B16" s="993">
        <v>-6864846</v>
      </c>
      <c r="C16" s="1103">
        <v>81419</v>
      </c>
      <c r="D16" s="934"/>
      <c r="E16" s="1103">
        <v>62408</v>
      </c>
      <c r="F16" s="934"/>
      <c r="G16" s="1100">
        <v>-76212</v>
      </c>
      <c r="H16" s="1125"/>
      <c r="I16" s="1001"/>
      <c r="J16" s="1003"/>
      <c r="K16" s="1020">
        <v>1.1101778539533152E-2</v>
      </c>
    </row>
    <row r="17" spans="1:11" ht="24" customHeight="1">
      <c r="A17" s="721" t="s">
        <v>721</v>
      </c>
      <c r="B17" s="1027">
        <v>89164846</v>
      </c>
      <c r="C17" s="1104">
        <v>-6645281</v>
      </c>
      <c r="D17" s="997"/>
      <c r="E17" s="1116">
        <v>-875885</v>
      </c>
      <c r="F17" s="997"/>
      <c r="G17" s="1104">
        <v>3414344</v>
      </c>
      <c r="H17" s="1127"/>
      <c r="I17" s="1004"/>
      <c r="J17" s="1005"/>
      <c r="K17" s="1005">
        <v>3.8292490293764428E-2</v>
      </c>
    </row>
    <row r="18" spans="1:11" ht="24" customHeight="1">
      <c r="A18" s="214" t="s">
        <v>445</v>
      </c>
      <c r="B18" s="936">
        <v>55565016</v>
      </c>
      <c r="C18" s="932">
        <v>-8279982</v>
      </c>
      <c r="D18" s="935"/>
      <c r="E18" s="932">
        <v>-579754</v>
      </c>
      <c r="F18" s="935"/>
      <c r="G18" s="932">
        <v>-3805712</v>
      </c>
      <c r="H18" s="1128"/>
      <c r="I18" s="1006"/>
      <c r="J18" s="1006"/>
      <c r="K18" s="1007"/>
    </row>
    <row r="19" spans="1:11" ht="15">
      <c r="A19" s="215" t="s">
        <v>717</v>
      </c>
      <c r="B19" s="936"/>
      <c r="C19" s="1105"/>
      <c r="D19" s="935"/>
      <c r="E19" s="1105"/>
      <c r="F19" s="935"/>
      <c r="G19" s="932"/>
      <c r="H19" s="1128"/>
      <c r="I19" s="1006"/>
      <c r="J19" s="1006"/>
      <c r="K19" s="1007"/>
    </row>
    <row r="20" spans="1:11" ht="15">
      <c r="A20" s="214" t="s">
        <v>446</v>
      </c>
      <c r="B20" s="936">
        <v>9118240</v>
      </c>
      <c r="C20" s="932">
        <v>0</v>
      </c>
      <c r="D20" s="935"/>
      <c r="E20" s="932"/>
      <c r="F20" s="935"/>
      <c r="G20" s="932">
        <v>-10843574</v>
      </c>
      <c r="H20" s="1128"/>
      <c r="I20" s="1007"/>
      <c r="J20" s="1006"/>
      <c r="K20" s="1007"/>
    </row>
    <row r="21" spans="1:11" ht="15">
      <c r="A21" s="214" t="s">
        <v>447</v>
      </c>
      <c r="B21" s="936">
        <v>68663815</v>
      </c>
      <c r="C21" s="932">
        <v>7492099</v>
      </c>
      <c r="D21" s="935"/>
      <c r="E21" s="932">
        <v>14792226</v>
      </c>
      <c r="F21" s="935"/>
      <c r="G21" s="932">
        <v>23799043</v>
      </c>
      <c r="H21" s="1128"/>
      <c r="I21" s="1007">
        <v>0.1091127692220422</v>
      </c>
      <c r="J21" s="1006">
        <v>0.21542971359805743</v>
      </c>
      <c r="K21" s="1007">
        <v>0.3466023989491408</v>
      </c>
    </row>
    <row r="22" spans="1:11" ht="15">
      <c r="A22" s="214" t="s">
        <v>448</v>
      </c>
      <c r="B22" s="936">
        <v>9000000</v>
      </c>
      <c r="C22" s="932">
        <v>29666623</v>
      </c>
      <c r="D22" s="935"/>
      <c r="E22" s="932">
        <v>29771968</v>
      </c>
      <c r="F22" s="935"/>
      <c r="G22" s="932">
        <v>30070790</v>
      </c>
      <c r="H22" s="1128"/>
      <c r="I22" s="1007">
        <v>3.2962914444444444</v>
      </c>
      <c r="J22" s="1006">
        <v>3.3079964444444445</v>
      </c>
      <c r="K22" s="1007">
        <v>3.3411988888888891</v>
      </c>
    </row>
    <row r="23" spans="1:11" ht="15">
      <c r="A23" s="214" t="s">
        <v>449</v>
      </c>
      <c r="B23" s="936">
        <v>-270505</v>
      </c>
      <c r="C23" s="932">
        <v>15918</v>
      </c>
      <c r="D23" s="935"/>
      <c r="E23" s="932">
        <v>17669</v>
      </c>
      <c r="F23" s="935"/>
      <c r="G23" s="932">
        <v>21754</v>
      </c>
      <c r="H23" s="1128"/>
      <c r="I23" s="1007"/>
      <c r="J23" s="1006"/>
      <c r="K23" s="1007"/>
    </row>
    <row r="24" spans="1:11" ht="15">
      <c r="A24" s="214" t="s">
        <v>450</v>
      </c>
      <c r="B24" s="936">
        <v>-21900000</v>
      </c>
      <c r="C24" s="932">
        <v>2930868</v>
      </c>
      <c r="D24" s="935"/>
      <c r="E24" s="932">
        <v>4229104</v>
      </c>
      <c r="F24" s="935"/>
      <c r="G24" s="932">
        <v>6283683</v>
      </c>
      <c r="H24" s="1128"/>
      <c r="I24" s="1007"/>
      <c r="J24" s="1006"/>
      <c r="K24" s="1007"/>
    </row>
    <row r="25" spans="1:11" ht="15" customHeight="1">
      <c r="A25" s="214" t="s">
        <v>451</v>
      </c>
      <c r="B25" s="936">
        <v>18739</v>
      </c>
      <c r="C25" s="932">
        <v>1999</v>
      </c>
      <c r="D25" s="935"/>
      <c r="E25" s="932">
        <v>12955</v>
      </c>
      <c r="F25" s="935"/>
      <c r="G25" s="932">
        <v>581055</v>
      </c>
      <c r="H25" s="1128"/>
      <c r="I25" s="1007">
        <v>0.10667591653770211</v>
      </c>
      <c r="J25" s="1006">
        <v>0.69133891883238163</v>
      </c>
      <c r="K25" s="1129" t="s">
        <v>768</v>
      </c>
    </row>
    <row r="26" spans="1:11" ht="15">
      <c r="A26" s="214" t="s">
        <v>706</v>
      </c>
      <c r="B26" s="936">
        <v>-65273</v>
      </c>
      <c r="C26" s="932">
        <v>768</v>
      </c>
      <c r="D26" s="935"/>
      <c r="E26" s="932">
        <v>5335</v>
      </c>
      <c r="F26" s="935"/>
      <c r="G26" s="932">
        <v>15732</v>
      </c>
      <c r="H26" s="1128"/>
      <c r="I26" s="1007"/>
      <c r="J26" s="1006"/>
      <c r="K26" s="1007"/>
    </row>
    <row r="27" spans="1:11" ht="15">
      <c r="A27" s="214" t="s">
        <v>707</v>
      </c>
      <c r="B27" s="936"/>
      <c r="C27" s="932">
        <v>65951986</v>
      </c>
      <c r="D27" s="935"/>
      <c r="E27" s="932">
        <v>64012814</v>
      </c>
      <c r="F27" s="935"/>
      <c r="G27" s="932">
        <v>64522307</v>
      </c>
      <c r="H27" s="1128"/>
      <c r="I27" s="1007"/>
      <c r="J27" s="1006"/>
      <c r="K27" s="1007"/>
    </row>
    <row r="28" spans="1:11" ht="18">
      <c r="A28" s="214" t="s">
        <v>708</v>
      </c>
      <c r="B28" s="936">
        <v>9000000</v>
      </c>
      <c r="C28" s="1109">
        <v>-17563731</v>
      </c>
      <c r="D28" s="1130" t="s">
        <v>769</v>
      </c>
      <c r="E28" s="932">
        <v>-14603803</v>
      </c>
      <c r="F28" s="1130" t="s">
        <v>769</v>
      </c>
      <c r="G28" s="932">
        <v>-10788111</v>
      </c>
      <c r="H28" s="1130" t="s">
        <v>769</v>
      </c>
      <c r="I28" s="1007"/>
      <c r="J28" s="1006"/>
      <c r="K28" s="1007"/>
    </row>
    <row r="29" spans="1:11" ht="15.75" customHeight="1">
      <c r="A29" s="214" t="s">
        <v>452</v>
      </c>
      <c r="B29" s="1110">
        <v>33599830</v>
      </c>
      <c r="C29" s="1109">
        <v>1634701</v>
      </c>
      <c r="D29" s="935"/>
      <c r="E29" s="932">
        <v>-296131</v>
      </c>
      <c r="F29" s="935"/>
      <c r="G29" s="932">
        <v>7220055</v>
      </c>
      <c r="H29" s="1128"/>
      <c r="I29" s="1007">
        <v>4.8652061632454689E-2</v>
      </c>
      <c r="J29" s="1006"/>
      <c r="K29" s="1007">
        <v>0.21488367649479179</v>
      </c>
    </row>
    <row r="30" spans="1:11" ht="8.25" customHeight="1">
      <c r="A30" s="216"/>
      <c r="B30" s="669"/>
      <c r="C30" s="1106"/>
      <c r="D30" s="670"/>
      <c r="E30" s="1117"/>
      <c r="F30" s="1115"/>
      <c r="G30" s="1106"/>
      <c r="H30" s="1131"/>
      <c r="I30" s="804"/>
      <c r="J30" s="1006"/>
      <c r="K30" s="810"/>
    </row>
    <row r="31" spans="1:11" ht="3" customHeight="1">
      <c r="J31" s="802" t="str">
        <f>IF(G25=0,0,(IF(G25/C25&gt;1000%,"*)",G25/C25)))</f>
        <v>*)</v>
      </c>
    </row>
    <row r="32" spans="1:11" ht="15">
      <c r="A32" s="622"/>
    </row>
    <row r="33" spans="1:11" ht="15">
      <c r="A33" s="187"/>
    </row>
    <row r="34" spans="1:11" ht="17.25" customHeight="1">
      <c r="A34" s="187"/>
      <c r="B34" s="187"/>
      <c r="C34" s="188"/>
      <c r="D34" s="1068"/>
      <c r="E34" s="181"/>
      <c r="F34" s="181"/>
      <c r="G34" s="181"/>
      <c r="H34" s="181"/>
      <c r="I34" s="181"/>
      <c r="J34" s="189"/>
      <c r="K34" s="190" t="s">
        <v>2</v>
      </c>
    </row>
    <row r="35" spans="1:11" ht="15.95" customHeight="1">
      <c r="A35" s="191"/>
      <c r="B35" s="192" t="s">
        <v>227</v>
      </c>
      <c r="C35" s="193" t="s">
        <v>229</v>
      </c>
      <c r="D35" s="196"/>
      <c r="E35" s="194"/>
      <c r="F35" s="194"/>
      <c r="G35" s="195"/>
      <c r="H35" s="194"/>
      <c r="I35" s="196" t="s">
        <v>433</v>
      </c>
      <c r="J35" s="194"/>
      <c r="K35" s="195"/>
    </row>
    <row r="36" spans="1:11" ht="15.95" customHeight="1">
      <c r="A36" s="197" t="s">
        <v>3</v>
      </c>
      <c r="B36" s="198" t="s">
        <v>228</v>
      </c>
      <c r="C36" s="1098"/>
      <c r="D36" s="1107"/>
      <c r="E36" s="1098"/>
      <c r="F36" s="1107"/>
      <c r="G36" s="1098"/>
      <c r="H36" s="1107"/>
      <c r="I36" s="199" t="s">
        <v>4</v>
      </c>
      <c r="J36" s="199" t="s">
        <v>4</v>
      </c>
      <c r="K36" s="200"/>
    </row>
    <row r="37" spans="1:11" ht="15.95" customHeight="1">
      <c r="A37" s="201"/>
      <c r="B37" s="202" t="s">
        <v>747</v>
      </c>
      <c r="C37" s="1098" t="s">
        <v>764</v>
      </c>
      <c r="D37" s="199"/>
      <c r="E37" s="1098" t="s">
        <v>767</v>
      </c>
      <c r="F37" s="199"/>
      <c r="G37" s="1098" t="s">
        <v>763</v>
      </c>
      <c r="H37" s="199"/>
      <c r="I37" s="200" t="s">
        <v>232</v>
      </c>
      <c r="J37" s="200" t="s">
        <v>437</v>
      </c>
      <c r="K37" s="200" t="s">
        <v>438</v>
      </c>
    </row>
    <row r="38" spans="1:11" s="207" customFormat="1" ht="9.75" customHeight="1">
      <c r="A38" s="204" t="s">
        <v>439</v>
      </c>
      <c r="B38" s="205">
        <v>2</v>
      </c>
      <c r="C38" s="1099">
        <v>3</v>
      </c>
      <c r="D38" s="206"/>
      <c r="E38" s="1099">
        <v>4</v>
      </c>
      <c r="F38" s="206"/>
      <c r="G38" s="1099">
        <v>5</v>
      </c>
      <c r="H38" s="206"/>
      <c r="I38" s="206">
        <v>6</v>
      </c>
      <c r="J38" s="206">
        <v>7</v>
      </c>
      <c r="K38" s="206">
        <v>8</v>
      </c>
    </row>
    <row r="39" spans="1:11" ht="24" customHeight="1">
      <c r="A39" s="208" t="s">
        <v>440</v>
      </c>
      <c r="B39" s="992">
        <v>404484028</v>
      </c>
      <c r="C39" s="1100">
        <v>147066719</v>
      </c>
      <c r="D39" s="934"/>
      <c r="E39" s="1100">
        <v>181478807</v>
      </c>
      <c r="F39" s="934"/>
      <c r="G39" s="1100">
        <v>233971001</v>
      </c>
      <c r="H39" s="934"/>
      <c r="I39" s="1001">
        <v>0.36359091785943154</v>
      </c>
      <c r="J39" s="1001">
        <v>0.44866742426724449</v>
      </c>
      <c r="K39" s="1019">
        <v>0.57844311469327037</v>
      </c>
    </row>
    <row r="40" spans="1:11" ht="24" customHeight="1">
      <c r="A40" s="209" t="s">
        <v>441</v>
      </c>
      <c r="B40" s="993">
        <v>486784028</v>
      </c>
      <c r="C40" s="1101">
        <v>137907798</v>
      </c>
      <c r="D40" s="1108"/>
      <c r="E40" s="1101">
        <v>172128605</v>
      </c>
      <c r="F40" s="1108"/>
      <c r="G40" s="1118">
        <v>205979637</v>
      </c>
      <c r="H40" s="934"/>
      <c r="I40" s="1001">
        <v>0.28330386797325241</v>
      </c>
      <c r="J40" s="1001">
        <v>0.35360364165440533</v>
      </c>
      <c r="K40" s="1020">
        <v>0.42314378687872645</v>
      </c>
    </row>
    <row r="41" spans="1:11" ht="24" customHeight="1">
      <c r="A41" s="208" t="s">
        <v>442</v>
      </c>
      <c r="B41" s="1222">
        <v>-82300000</v>
      </c>
      <c r="C41" s="1100">
        <v>9158921</v>
      </c>
      <c r="D41" s="934"/>
      <c r="E41" s="1100">
        <v>9350202</v>
      </c>
      <c r="F41" s="934"/>
      <c r="G41" s="1100">
        <v>27991364</v>
      </c>
      <c r="H41" s="934"/>
      <c r="I41" s="1001"/>
      <c r="J41" s="1001"/>
      <c r="K41" s="1020"/>
    </row>
    <row r="42" spans="1:11" ht="24" customHeight="1">
      <c r="A42" s="211" t="s">
        <v>443</v>
      </c>
      <c r="B42" s="994"/>
      <c r="C42" s="1102"/>
      <c r="D42" s="995"/>
      <c r="E42" s="1102"/>
      <c r="F42" s="995"/>
      <c r="G42" s="1102"/>
      <c r="H42" s="995"/>
      <c r="I42" s="1002"/>
      <c r="J42" s="1002"/>
      <c r="K42" s="1005"/>
    </row>
    <row r="43" spans="1:11" ht="15" customHeight="1">
      <c r="A43" s="212" t="s">
        <v>444</v>
      </c>
      <c r="B43" s="992"/>
      <c r="C43" s="1103"/>
      <c r="D43" s="934"/>
      <c r="E43" s="1103">
        <v>0</v>
      </c>
      <c r="F43" s="934"/>
      <c r="G43" s="1100"/>
      <c r="H43" s="934"/>
      <c r="I43" s="1001"/>
      <c r="J43" s="1001"/>
      <c r="K43" s="1020"/>
    </row>
    <row r="44" spans="1:11" ht="51.75" customHeight="1">
      <c r="A44" s="1053" t="s">
        <v>765</v>
      </c>
      <c r="B44" s="992"/>
      <c r="C44" s="1103"/>
      <c r="D44" s="934"/>
      <c r="E44" s="1103"/>
      <c r="F44" s="934"/>
      <c r="G44" s="1100"/>
      <c r="H44" s="934"/>
      <c r="I44" s="1001"/>
      <c r="J44" s="1019"/>
      <c r="K44" s="1020"/>
    </row>
    <row r="45" spans="1:11" ht="20.25" customHeight="1">
      <c r="A45" s="208" t="s">
        <v>720</v>
      </c>
      <c r="B45" s="993">
        <v>-6864846</v>
      </c>
      <c r="C45" s="1103">
        <v>3781</v>
      </c>
      <c r="D45" s="934"/>
      <c r="E45" s="1103">
        <v>745310</v>
      </c>
      <c r="F45" s="934"/>
      <c r="G45" s="1100">
        <v>11609</v>
      </c>
      <c r="H45" s="934"/>
      <c r="I45" s="1001"/>
      <c r="J45" s="1003"/>
      <c r="K45" s="1020"/>
    </row>
    <row r="46" spans="1:11" ht="24" customHeight="1">
      <c r="A46" s="721" t="s">
        <v>721</v>
      </c>
      <c r="B46" s="1027">
        <v>89164846</v>
      </c>
      <c r="C46" s="1104">
        <v>-9158921</v>
      </c>
      <c r="D46" s="997"/>
      <c r="E46" s="1116">
        <v>-9350202</v>
      </c>
      <c r="F46" s="997"/>
      <c r="G46" s="1104">
        <v>-27991364</v>
      </c>
      <c r="H46" s="997"/>
      <c r="I46" s="1004"/>
      <c r="J46" s="1005"/>
      <c r="K46" s="1005"/>
    </row>
    <row r="47" spans="1:11" ht="24" customHeight="1">
      <c r="A47" s="214" t="s">
        <v>445</v>
      </c>
      <c r="B47" s="936">
        <v>55565016</v>
      </c>
      <c r="C47" s="932">
        <v>-23569897</v>
      </c>
      <c r="D47" s="935"/>
      <c r="E47" s="932">
        <v>-24225999</v>
      </c>
      <c r="F47" s="935"/>
      <c r="G47" s="932">
        <v>-46165415</v>
      </c>
      <c r="H47" s="935"/>
      <c r="I47" s="1006"/>
      <c r="J47" s="1006"/>
      <c r="K47" s="1007"/>
    </row>
    <row r="48" spans="1:11" ht="15">
      <c r="A48" s="215" t="s">
        <v>717</v>
      </c>
      <c r="B48" s="936"/>
      <c r="C48" s="1105"/>
      <c r="D48" s="935"/>
      <c r="E48" s="1105"/>
      <c r="F48" s="935"/>
      <c r="G48" s="932"/>
      <c r="H48" s="935"/>
      <c r="I48" s="1006"/>
      <c r="J48" s="1006"/>
      <c r="K48" s="1007"/>
    </row>
    <row r="49" spans="1:11" ht="15">
      <c r="A49" s="214" t="s">
        <v>446</v>
      </c>
      <c r="B49" s="936">
        <v>9118240</v>
      </c>
      <c r="C49" s="932">
        <v>-10843574</v>
      </c>
      <c r="D49" s="935"/>
      <c r="E49" s="932">
        <v>-10843574</v>
      </c>
      <c r="F49" s="935"/>
      <c r="G49" s="932">
        <v>-10843574</v>
      </c>
      <c r="H49" s="935"/>
      <c r="I49" s="1007"/>
      <c r="J49" s="1006"/>
      <c r="K49" s="1007"/>
    </row>
    <row r="50" spans="1:11" ht="15">
      <c r="A50" s="214" t="s">
        <v>447</v>
      </c>
      <c r="B50" s="936">
        <v>68663815</v>
      </c>
      <c r="C50" s="932">
        <v>26704475</v>
      </c>
      <c r="D50" s="935"/>
      <c r="E50" s="932">
        <v>27585338</v>
      </c>
      <c r="F50" s="935"/>
      <c r="G50" s="932">
        <v>29086803</v>
      </c>
      <c r="H50" s="935"/>
      <c r="I50" s="1007">
        <v>0.38891627271219931</v>
      </c>
      <c r="J50" s="1006">
        <v>0.4017449074159366</v>
      </c>
      <c r="K50" s="1007">
        <v>0.42361181067495302</v>
      </c>
    </row>
    <row r="51" spans="1:11" ht="15">
      <c r="A51" s="214" t="s">
        <v>448</v>
      </c>
      <c r="B51" s="936">
        <v>9000000</v>
      </c>
      <c r="C51" s="932">
        <v>30070790</v>
      </c>
      <c r="D51" s="935"/>
      <c r="E51" s="932">
        <v>30321920</v>
      </c>
      <c r="F51" s="935"/>
      <c r="G51" s="932">
        <v>30321920</v>
      </c>
      <c r="H51" s="935"/>
      <c r="I51" s="1007">
        <v>3.3411988888888891</v>
      </c>
      <c r="J51" s="1006">
        <v>3.3691022222222222</v>
      </c>
      <c r="K51" s="1007">
        <v>3.3691022222222222</v>
      </c>
    </row>
    <row r="52" spans="1:11" ht="15">
      <c r="A52" s="214" t="s">
        <v>449</v>
      </c>
      <c r="B52" s="936">
        <v>-270505</v>
      </c>
      <c r="C52" s="932">
        <v>22805</v>
      </c>
      <c r="D52" s="935"/>
      <c r="E52" s="932">
        <v>23556</v>
      </c>
      <c r="F52" s="935"/>
      <c r="G52" s="932">
        <v>39042</v>
      </c>
      <c r="H52" s="935"/>
      <c r="I52" s="1007"/>
      <c r="J52" s="1006"/>
      <c r="K52" s="1007"/>
    </row>
    <row r="53" spans="1:11" ht="15">
      <c r="A53" s="214" t="s">
        <v>450</v>
      </c>
      <c r="B53" s="936">
        <v>-21900000</v>
      </c>
      <c r="C53" s="932">
        <v>-1094833</v>
      </c>
      <c r="D53" s="935"/>
      <c r="E53" s="932">
        <v>-519834</v>
      </c>
      <c r="F53" s="935"/>
      <c r="G53" s="932">
        <v>-245389</v>
      </c>
      <c r="H53" s="935"/>
      <c r="I53" s="1007">
        <v>4.9992374429223746E-2</v>
      </c>
      <c r="J53" s="1006">
        <v>2.3736712328767125E-2</v>
      </c>
      <c r="K53" s="1007">
        <v>1.1204977168949772E-2</v>
      </c>
    </row>
    <row r="54" spans="1:11" ht="15" customHeight="1">
      <c r="A54" s="214" t="s">
        <v>451</v>
      </c>
      <c r="B54" s="936">
        <v>18739</v>
      </c>
      <c r="C54" s="932">
        <v>547936</v>
      </c>
      <c r="D54" s="935"/>
      <c r="E54" s="932">
        <v>558532</v>
      </c>
      <c r="F54" s="935"/>
      <c r="G54" s="932">
        <v>1031211</v>
      </c>
      <c r="H54" s="935"/>
      <c r="I54" s="1021" t="s">
        <v>768</v>
      </c>
      <c r="J54" s="1021" t="s">
        <v>768</v>
      </c>
      <c r="K54" s="1021" t="s">
        <v>768</v>
      </c>
    </row>
    <row r="55" spans="1:11" ht="15">
      <c r="A55" s="214" t="s">
        <v>706</v>
      </c>
      <c r="B55" s="936">
        <v>-65273</v>
      </c>
      <c r="C55" s="932">
        <v>19529</v>
      </c>
      <c r="D55" s="935"/>
      <c r="E55" s="932">
        <v>21166</v>
      </c>
      <c r="F55" s="935"/>
      <c r="G55" s="932">
        <v>22435</v>
      </c>
      <c r="H55" s="935"/>
      <c r="I55" s="1007"/>
      <c r="J55" s="1006"/>
      <c r="K55" s="1007"/>
    </row>
    <row r="56" spans="1:11" ht="15">
      <c r="A56" s="214" t="s">
        <v>707</v>
      </c>
      <c r="B56" s="936"/>
      <c r="C56" s="932">
        <v>83654054</v>
      </c>
      <c r="D56" s="935"/>
      <c r="E56" s="932">
        <v>85263690</v>
      </c>
      <c r="F56" s="935"/>
      <c r="G56" s="932">
        <v>108926668</v>
      </c>
      <c r="H56" s="935"/>
      <c r="I56" s="1007"/>
      <c r="J56" s="1006"/>
      <c r="K56" s="1007"/>
    </row>
    <row r="57" spans="1:11" ht="18">
      <c r="A57" s="214" t="s">
        <v>708</v>
      </c>
      <c r="B57" s="936">
        <v>9000000</v>
      </c>
      <c r="C57" s="1109">
        <v>-14657030</v>
      </c>
      <c r="D57" s="1130" t="s">
        <v>769</v>
      </c>
      <c r="E57" s="932">
        <v>-13890587</v>
      </c>
      <c r="F57" s="1130" t="s">
        <v>769</v>
      </c>
      <c r="G57" s="932">
        <v>-13348805</v>
      </c>
      <c r="H57" s="1130" t="s">
        <v>769</v>
      </c>
      <c r="I57" s="1007"/>
      <c r="J57" s="1006"/>
      <c r="K57" s="1007"/>
    </row>
    <row r="58" spans="1:11" ht="15.75" customHeight="1">
      <c r="A58" s="214" t="s">
        <v>452</v>
      </c>
      <c r="B58" s="1110">
        <v>33599830</v>
      </c>
      <c r="C58" s="1109">
        <v>14410976</v>
      </c>
      <c r="D58" s="935"/>
      <c r="E58" s="932">
        <v>14875797</v>
      </c>
      <c r="F58" s="935"/>
      <c r="G58" s="932">
        <v>18174051</v>
      </c>
      <c r="H58" s="935"/>
      <c r="I58" s="1007">
        <v>0.42890026526919928</v>
      </c>
      <c r="J58" s="1006">
        <v>0.44273429359612831</v>
      </c>
      <c r="K58" s="1007">
        <v>0.54089711168181509</v>
      </c>
    </row>
    <row r="59" spans="1:11" ht="8.25" customHeight="1">
      <c r="A59" s="216"/>
      <c r="B59" s="669"/>
      <c r="C59" s="1106"/>
      <c r="D59" s="670"/>
      <c r="E59" s="1117"/>
      <c r="F59" s="1115"/>
      <c r="G59" s="1106"/>
      <c r="H59" s="670"/>
      <c r="I59" s="804"/>
      <c r="J59" s="810"/>
      <c r="K59" s="810"/>
    </row>
    <row r="62" spans="1:11" ht="24" customHeight="1">
      <c r="A62" s="187"/>
      <c r="B62" s="187"/>
      <c r="C62" s="188"/>
      <c r="D62" s="1068"/>
      <c r="E62" s="181"/>
      <c r="F62" s="181"/>
      <c r="G62" s="181"/>
      <c r="H62" s="181"/>
      <c r="I62" s="181"/>
      <c r="J62" s="189"/>
      <c r="K62" s="190" t="s">
        <v>2</v>
      </c>
    </row>
    <row r="63" spans="1:11" ht="15">
      <c r="A63" s="191"/>
      <c r="B63" s="192" t="s">
        <v>227</v>
      </c>
      <c r="C63" s="193" t="s">
        <v>229</v>
      </c>
      <c r="D63" s="196"/>
      <c r="E63" s="194"/>
      <c r="F63" s="194"/>
      <c r="G63" s="195"/>
      <c r="H63" s="194"/>
      <c r="I63" s="196" t="s">
        <v>433</v>
      </c>
      <c r="J63" s="194"/>
      <c r="K63" s="195"/>
    </row>
    <row r="64" spans="1:11" ht="15">
      <c r="A64" s="197" t="s">
        <v>3</v>
      </c>
      <c r="B64" s="198" t="s">
        <v>228</v>
      </c>
      <c r="C64" s="1098"/>
      <c r="D64" s="1107"/>
      <c r="E64" s="1098"/>
      <c r="F64" s="1107"/>
      <c r="G64" s="1098"/>
      <c r="H64" s="1107"/>
      <c r="I64" s="199" t="s">
        <v>4</v>
      </c>
      <c r="J64" s="199" t="s">
        <v>4</v>
      </c>
      <c r="K64" s="200"/>
    </row>
    <row r="65" spans="1:11" ht="15">
      <c r="A65" s="201"/>
      <c r="B65" s="202" t="s">
        <v>747</v>
      </c>
      <c r="C65" s="1098" t="s">
        <v>777</v>
      </c>
      <c r="D65" s="199"/>
      <c r="E65" s="1098" t="s">
        <v>778</v>
      </c>
      <c r="F65" s="199"/>
      <c r="G65" s="1098" t="s">
        <v>779</v>
      </c>
      <c r="H65" s="199"/>
      <c r="I65" s="200" t="s">
        <v>232</v>
      </c>
      <c r="J65" s="200" t="s">
        <v>437</v>
      </c>
      <c r="K65" s="200" t="s">
        <v>438</v>
      </c>
    </row>
    <row r="66" spans="1:11">
      <c r="A66" s="204" t="s">
        <v>439</v>
      </c>
      <c r="B66" s="205">
        <v>2</v>
      </c>
      <c r="C66" s="1099">
        <v>3</v>
      </c>
      <c r="D66" s="206"/>
      <c r="E66" s="1099">
        <v>4</v>
      </c>
      <c r="F66" s="206"/>
      <c r="G66" s="1099">
        <v>5</v>
      </c>
      <c r="H66" s="206"/>
      <c r="I66" s="206">
        <v>6</v>
      </c>
      <c r="J66" s="206">
        <v>7</v>
      </c>
      <c r="K66" s="206">
        <v>8</v>
      </c>
    </row>
    <row r="67" spans="1:11" ht="17.25" customHeight="1">
      <c r="A67" s="208" t="s">
        <v>440</v>
      </c>
      <c r="B67" s="992">
        <v>404484028</v>
      </c>
      <c r="C67" s="1100">
        <v>278083530</v>
      </c>
      <c r="D67" s="934"/>
      <c r="E67" s="1100"/>
      <c r="F67" s="934"/>
      <c r="G67" s="1100"/>
      <c r="H67" s="934"/>
      <c r="I67" s="1001">
        <v>0.687501880791199</v>
      </c>
      <c r="J67" s="1001"/>
      <c r="K67" s="1019"/>
    </row>
    <row r="68" spans="1:11" ht="15.75">
      <c r="A68" s="209" t="s">
        <v>441</v>
      </c>
      <c r="B68" s="993">
        <v>486784028</v>
      </c>
      <c r="C68" s="1101">
        <v>242829948</v>
      </c>
      <c r="D68" s="1108"/>
      <c r="E68" s="1101"/>
      <c r="F68" s="1108"/>
      <c r="G68" s="1118"/>
      <c r="H68" s="934"/>
      <c r="I68" s="1001">
        <v>0.49884534831122274</v>
      </c>
      <c r="J68" s="1001"/>
      <c r="K68" s="1020"/>
    </row>
    <row r="69" spans="1:11" ht="15.75">
      <c r="A69" s="208" t="s">
        <v>442</v>
      </c>
      <c r="B69" s="1222">
        <v>-82300000</v>
      </c>
      <c r="C69" s="1100">
        <v>35253582</v>
      </c>
      <c r="D69" s="934"/>
      <c r="E69" s="1100"/>
      <c r="F69" s="934"/>
      <c r="G69" s="1100"/>
      <c r="H69" s="934"/>
      <c r="I69" s="1001"/>
      <c r="J69" s="1001"/>
      <c r="K69" s="1020"/>
    </row>
    <row r="70" spans="1:11" ht="15.75">
      <c r="A70" s="211" t="s">
        <v>443</v>
      </c>
      <c r="B70" s="994"/>
      <c r="C70" s="1102"/>
      <c r="D70" s="995"/>
      <c r="E70" s="1102"/>
      <c r="F70" s="995"/>
      <c r="G70" s="1102"/>
      <c r="H70" s="995"/>
      <c r="I70" s="1002"/>
      <c r="J70" s="1002"/>
      <c r="K70" s="1005"/>
    </row>
    <row r="71" spans="1:11" ht="15.75">
      <c r="A71" s="212" t="s">
        <v>444</v>
      </c>
      <c r="B71" s="992"/>
      <c r="C71" s="1103"/>
      <c r="D71" s="934"/>
      <c r="E71" s="1103"/>
      <c r="F71" s="934"/>
      <c r="G71" s="1100"/>
      <c r="H71" s="934"/>
      <c r="I71" s="1001"/>
      <c r="J71" s="1001"/>
      <c r="K71" s="1020"/>
    </row>
    <row r="72" spans="1:11" ht="47.25">
      <c r="A72" s="1053" t="s">
        <v>765</v>
      </c>
      <c r="B72" s="992"/>
      <c r="C72" s="1103"/>
      <c r="D72" s="934"/>
      <c r="E72" s="1103"/>
      <c r="F72" s="934"/>
      <c r="G72" s="1100"/>
      <c r="H72" s="934"/>
      <c r="I72" s="1001"/>
      <c r="J72" s="1019"/>
      <c r="K72" s="1020"/>
    </row>
    <row r="73" spans="1:11" ht="15.75">
      <c r="A73" s="208" t="s">
        <v>720</v>
      </c>
      <c r="B73" s="993">
        <v>-6864846</v>
      </c>
      <c r="C73" s="1103">
        <v>40794</v>
      </c>
      <c r="D73" s="934"/>
      <c r="E73" s="1103"/>
      <c r="F73" s="934"/>
      <c r="G73" s="1100"/>
      <c r="H73" s="934"/>
      <c r="I73" s="1001"/>
      <c r="J73" s="1003"/>
      <c r="K73" s="1020"/>
    </row>
    <row r="74" spans="1:11" ht="15.75">
      <c r="A74" s="721" t="s">
        <v>721</v>
      </c>
      <c r="B74" s="1027">
        <v>89164846</v>
      </c>
      <c r="C74" s="1104">
        <v>-35253582</v>
      </c>
      <c r="D74" s="997"/>
      <c r="E74" s="1116"/>
      <c r="F74" s="997"/>
      <c r="G74" s="1104"/>
      <c r="H74" s="997"/>
      <c r="I74" s="1004"/>
      <c r="J74" s="1005"/>
      <c r="K74" s="1005"/>
    </row>
    <row r="75" spans="1:11" ht="15">
      <c r="A75" s="214" t="s">
        <v>445</v>
      </c>
      <c r="B75" s="936">
        <v>55565016</v>
      </c>
      <c r="C75" s="932">
        <v>-63330580</v>
      </c>
      <c r="D75" s="935"/>
      <c r="E75" s="932"/>
      <c r="F75" s="935"/>
      <c r="G75" s="932"/>
      <c r="H75" s="935"/>
      <c r="I75" s="1006"/>
      <c r="J75" s="1006"/>
      <c r="K75" s="1007"/>
    </row>
    <row r="76" spans="1:11" ht="15">
      <c r="A76" s="215" t="s">
        <v>717</v>
      </c>
      <c r="B76" s="936"/>
      <c r="C76" s="1105"/>
      <c r="D76" s="935"/>
      <c r="E76" s="1105"/>
      <c r="F76" s="935"/>
      <c r="G76" s="932"/>
      <c r="H76" s="935"/>
      <c r="I76" s="1006"/>
      <c r="J76" s="1006"/>
      <c r="K76" s="1007"/>
    </row>
    <row r="77" spans="1:11" ht="15">
      <c r="A77" s="214" t="s">
        <v>446</v>
      </c>
      <c r="B77" s="936">
        <v>9118240</v>
      </c>
      <c r="C77" s="932">
        <v>-10843574</v>
      </c>
      <c r="D77" s="935"/>
      <c r="E77" s="932"/>
      <c r="F77" s="935"/>
      <c r="G77" s="932"/>
      <c r="H77" s="935"/>
      <c r="I77" s="1007"/>
      <c r="J77" s="1006"/>
      <c r="K77" s="1007"/>
    </row>
    <row r="78" spans="1:11" ht="15">
      <c r="A78" s="214" t="s">
        <v>447</v>
      </c>
      <c r="B78" s="936">
        <v>68663815</v>
      </c>
      <c r="C78" s="932">
        <v>25685492</v>
      </c>
      <c r="D78" s="935"/>
      <c r="E78" s="932"/>
      <c r="F78" s="935"/>
      <c r="G78" s="932"/>
      <c r="H78" s="935"/>
      <c r="I78" s="1007">
        <v>0.37407609816029008</v>
      </c>
      <c r="J78" s="1006"/>
      <c r="K78" s="1007"/>
    </row>
    <row r="79" spans="1:11" ht="15">
      <c r="A79" s="214" t="s">
        <v>448</v>
      </c>
      <c r="B79" s="936">
        <v>9000000</v>
      </c>
      <c r="C79" s="932">
        <v>30321920</v>
      </c>
      <c r="D79" s="935"/>
      <c r="E79" s="932"/>
      <c r="F79" s="935"/>
      <c r="G79" s="932"/>
      <c r="H79" s="935"/>
      <c r="I79" s="1007">
        <v>3.3691022222222222</v>
      </c>
      <c r="J79" s="1006"/>
      <c r="K79" s="1007"/>
    </row>
    <row r="80" spans="1:11" ht="15">
      <c r="A80" s="214" t="s">
        <v>449</v>
      </c>
      <c r="B80" s="936">
        <v>-270505</v>
      </c>
      <c r="C80" s="932">
        <v>43032</v>
      </c>
      <c r="D80" s="935"/>
      <c r="E80" s="932"/>
      <c r="F80" s="935"/>
      <c r="G80" s="932"/>
      <c r="H80" s="935"/>
      <c r="I80" s="1007"/>
      <c r="J80" s="1006"/>
      <c r="K80" s="1007"/>
    </row>
    <row r="81" spans="1:11" ht="15">
      <c r="A81" s="214" t="s">
        <v>450</v>
      </c>
      <c r="B81" s="936">
        <v>-21900000</v>
      </c>
      <c r="C81" s="932">
        <v>1380584</v>
      </c>
      <c r="D81" s="935"/>
      <c r="E81" s="932"/>
      <c r="F81" s="935"/>
      <c r="G81" s="932"/>
      <c r="H81" s="935"/>
      <c r="I81" s="1007"/>
      <c r="J81" s="1006"/>
      <c r="K81" s="1007"/>
    </row>
    <row r="82" spans="1:11" ht="18">
      <c r="A82" s="214" t="s">
        <v>451</v>
      </c>
      <c r="B82" s="936">
        <v>18739</v>
      </c>
      <c r="C82" s="932">
        <v>1015002</v>
      </c>
      <c r="D82" s="935"/>
      <c r="E82" s="932"/>
      <c r="F82" s="935"/>
      <c r="G82" s="932"/>
      <c r="H82" s="935"/>
      <c r="I82" s="1021" t="s">
        <v>768</v>
      </c>
      <c r="J82" s="1129"/>
      <c r="K82" s="1021"/>
    </row>
    <row r="83" spans="1:11" ht="15">
      <c r="A83" s="214" t="s">
        <v>706</v>
      </c>
      <c r="B83" s="936">
        <v>-65273</v>
      </c>
      <c r="C83" s="932">
        <v>21961</v>
      </c>
      <c r="D83" s="935"/>
      <c r="E83" s="932"/>
      <c r="F83" s="935"/>
      <c r="G83" s="932"/>
      <c r="H83" s="935"/>
      <c r="I83" s="1007"/>
      <c r="J83" s="1006"/>
      <c r="K83" s="1007"/>
    </row>
    <row r="84" spans="1:11" ht="15">
      <c r="A84" s="214" t="s">
        <v>707</v>
      </c>
      <c r="B84" s="936"/>
      <c r="C84" s="932">
        <v>123679477</v>
      </c>
      <c r="D84" s="935"/>
      <c r="E84" s="932"/>
      <c r="F84" s="935"/>
      <c r="G84" s="932"/>
      <c r="H84" s="935"/>
      <c r="I84" s="1007"/>
      <c r="J84" s="1006"/>
      <c r="K84" s="1007"/>
    </row>
    <row r="85" spans="1:11" ht="18">
      <c r="A85" s="214" t="s">
        <v>708</v>
      </c>
      <c r="B85" s="936">
        <v>9000000</v>
      </c>
      <c r="C85" s="1109">
        <v>-12724479</v>
      </c>
      <c r="D85" s="1130" t="s">
        <v>769</v>
      </c>
      <c r="E85" s="932"/>
      <c r="F85" s="1130"/>
      <c r="G85" s="932"/>
      <c r="H85" s="935"/>
      <c r="I85" s="1007"/>
      <c r="J85" s="1006"/>
      <c r="K85" s="1007"/>
    </row>
    <row r="86" spans="1:11" ht="15">
      <c r="A86" s="214" t="s">
        <v>452</v>
      </c>
      <c r="B86" s="1110">
        <v>33599830</v>
      </c>
      <c r="C86" s="1109">
        <v>28076998</v>
      </c>
      <c r="D86" s="935"/>
      <c r="E86" s="932"/>
      <c r="F86" s="935"/>
      <c r="G86" s="932"/>
      <c r="H86" s="935"/>
      <c r="I86" s="1007">
        <v>0.83562916836186374</v>
      </c>
      <c r="J86" s="1006"/>
      <c r="K86" s="1007"/>
    </row>
    <row r="87" spans="1:11" ht="15">
      <c r="A87" s="216"/>
      <c r="B87" s="669"/>
      <c r="C87" s="1106"/>
      <c r="D87" s="670"/>
      <c r="E87" s="1117"/>
      <c r="F87" s="1115"/>
      <c r="G87" s="1106"/>
      <c r="H87" s="670"/>
      <c r="I87" s="804"/>
      <c r="J87" s="810"/>
      <c r="K87" s="810"/>
    </row>
    <row r="89" spans="1:11" ht="18.75">
      <c r="A89" s="622" t="s">
        <v>760</v>
      </c>
    </row>
    <row r="90" spans="1:11" ht="15">
      <c r="A90" s="187" t="s">
        <v>758</v>
      </c>
    </row>
    <row r="91" spans="1:11" ht="24" customHeight="1">
      <c r="A91" s="622" t="s">
        <v>766</v>
      </c>
    </row>
    <row r="92" spans="1:11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10" man="1"/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H18" sqref="H18"/>
    </sheetView>
  </sheetViews>
  <sheetFormatPr defaultColWidth="12.5703125" defaultRowHeight="12.75"/>
  <cols>
    <col min="1" max="1" width="65.5703125" style="218" customWidth="1"/>
    <col min="2" max="2" width="16" style="218" bestFit="1" customWidth="1"/>
    <col min="3" max="5" width="14.7109375" style="218" customWidth="1"/>
    <col min="6" max="7" width="11.5703125" style="218" bestFit="1" customWidth="1"/>
    <col min="8" max="8" width="11.28515625" style="218" customWidth="1"/>
    <col min="9" max="16384" width="12.5703125" style="218"/>
  </cols>
  <sheetData>
    <row r="1" spans="1:20" ht="17.25" customHeight="1">
      <c r="A1" s="178" t="s">
        <v>453</v>
      </c>
      <c r="B1" s="217" t="s">
        <v>4</v>
      </c>
    </row>
    <row r="2" spans="1:20" ht="17.25" customHeight="1">
      <c r="A2" s="217"/>
      <c r="B2" s="217"/>
    </row>
    <row r="3" spans="1:20" ht="17.25" customHeight="1">
      <c r="A3" s="219" t="s">
        <v>454</v>
      </c>
      <c r="B3" s="220"/>
      <c r="C3" s="220"/>
      <c r="D3" s="220"/>
      <c r="E3" s="220"/>
      <c r="F3" s="220"/>
      <c r="G3" s="220"/>
    </row>
    <row r="4" spans="1:20" ht="17.25" customHeight="1">
      <c r="A4" s="219" t="s">
        <v>749</v>
      </c>
      <c r="B4" s="220"/>
      <c r="C4" s="220"/>
      <c r="D4" s="220"/>
      <c r="E4" s="220"/>
      <c r="F4" s="220"/>
      <c r="G4" s="220"/>
    </row>
    <row r="5" spans="1:20" ht="15.2" customHeight="1">
      <c r="G5" s="218" t="s">
        <v>4</v>
      </c>
    </row>
    <row r="6" spans="1:20" ht="15">
      <c r="G6" s="221" t="s">
        <v>4</v>
      </c>
      <c r="H6" s="221" t="s">
        <v>2</v>
      </c>
    </row>
    <row r="7" spans="1:20" ht="15.75" customHeight="1">
      <c r="A7" s="222"/>
      <c r="B7" s="1655" t="s">
        <v>725</v>
      </c>
      <c r="C7" s="1656"/>
      <c r="D7" s="1655" t="s">
        <v>750</v>
      </c>
      <c r="E7" s="1657"/>
      <c r="F7" s="1658" t="s">
        <v>433</v>
      </c>
      <c r="G7" s="1659"/>
      <c r="H7" s="1660"/>
      <c r="J7" s="223"/>
      <c r="K7" s="224"/>
      <c r="L7" s="224"/>
      <c r="M7" s="224"/>
      <c r="N7" s="225"/>
      <c r="O7" s="225"/>
      <c r="P7" s="225"/>
      <c r="Q7" s="225"/>
      <c r="R7" s="225"/>
      <c r="S7" s="225"/>
      <c r="T7" s="225"/>
    </row>
    <row r="8" spans="1:20" ht="15.75" customHeight="1">
      <c r="A8" s="226" t="s">
        <v>3</v>
      </c>
      <c r="B8" s="227" t="s">
        <v>231</v>
      </c>
      <c r="C8" s="672" t="s">
        <v>709</v>
      </c>
      <c r="D8" s="227" t="s">
        <v>231</v>
      </c>
      <c r="E8" s="228" t="s">
        <v>709</v>
      </c>
      <c r="F8" s="673" t="s">
        <v>4</v>
      </c>
      <c r="G8" s="229"/>
      <c r="H8" s="230" t="s">
        <v>4</v>
      </c>
      <c r="J8" s="223"/>
      <c r="K8" s="224"/>
      <c r="L8" s="224"/>
      <c r="M8" s="224"/>
      <c r="N8" s="225"/>
      <c r="O8" s="225"/>
      <c r="P8" s="225"/>
      <c r="Q8" s="225"/>
      <c r="R8" s="225"/>
      <c r="S8" s="225"/>
      <c r="T8" s="225"/>
    </row>
    <row r="9" spans="1:20" ht="15.75" customHeight="1">
      <c r="A9" s="231"/>
      <c r="B9" s="232" t="s">
        <v>228</v>
      </c>
      <c r="C9" s="674" t="s">
        <v>777</v>
      </c>
      <c r="D9" s="232" t="s">
        <v>228</v>
      </c>
      <c r="E9" s="674" t="s">
        <v>777</v>
      </c>
      <c r="F9" s="675" t="s">
        <v>232</v>
      </c>
      <c r="G9" s="233" t="s">
        <v>455</v>
      </c>
      <c r="H9" s="234" t="s">
        <v>456</v>
      </c>
      <c r="J9" s="223"/>
      <c r="K9" s="224"/>
      <c r="L9" s="224"/>
      <c r="M9" s="224"/>
      <c r="N9" s="225"/>
      <c r="O9" s="225"/>
      <c r="P9" s="225"/>
      <c r="Q9" s="225"/>
      <c r="R9" s="225"/>
      <c r="S9" s="225"/>
      <c r="T9" s="225"/>
    </row>
    <row r="10" spans="1:20" s="239" customFormat="1" ht="9.9499999999999993" customHeight="1">
      <c r="A10" s="235" t="s">
        <v>439</v>
      </c>
      <c r="B10" s="236" t="s">
        <v>32</v>
      </c>
      <c r="C10" s="237">
        <v>3</v>
      </c>
      <c r="D10" s="237">
        <v>4</v>
      </c>
      <c r="E10" s="238">
        <v>5</v>
      </c>
      <c r="F10" s="238">
        <v>6</v>
      </c>
      <c r="G10" s="237">
        <v>7</v>
      </c>
      <c r="H10" s="238">
        <v>8</v>
      </c>
      <c r="J10" s="240"/>
      <c r="K10" s="241"/>
      <c r="L10" s="241"/>
      <c r="M10" s="241"/>
      <c r="N10" s="242"/>
      <c r="O10" s="242"/>
      <c r="P10" s="242"/>
      <c r="Q10" s="242"/>
      <c r="R10" s="242"/>
      <c r="S10" s="242"/>
      <c r="T10" s="242"/>
    </row>
    <row r="11" spans="1:20" ht="24" customHeight="1">
      <c r="A11" s="243" t="s">
        <v>457</v>
      </c>
      <c r="B11" s="676">
        <v>398671644</v>
      </c>
      <c r="C11" s="828">
        <v>235806920</v>
      </c>
      <c r="D11" s="829">
        <v>404484028</v>
      </c>
      <c r="E11" s="816">
        <v>278083530</v>
      </c>
      <c r="F11" s="805">
        <v>0.59148154514846807</v>
      </c>
      <c r="G11" s="806">
        <v>0.687501880791199</v>
      </c>
      <c r="H11" s="803">
        <v>1.1792848572891754</v>
      </c>
      <c r="J11" s="240"/>
      <c r="K11" s="224"/>
      <c r="L11" s="224"/>
      <c r="M11" s="224"/>
      <c r="N11" s="225"/>
      <c r="O11" s="225"/>
      <c r="P11" s="225"/>
      <c r="Q11" s="225"/>
      <c r="R11" s="225"/>
      <c r="S11" s="225"/>
      <c r="T11" s="225"/>
    </row>
    <row r="12" spans="1:20" ht="24" customHeight="1">
      <c r="A12" s="243" t="s">
        <v>458</v>
      </c>
      <c r="B12" s="817">
        <v>508019293</v>
      </c>
      <c r="C12" s="827">
        <v>252101391</v>
      </c>
      <c r="D12" s="829">
        <v>486784028</v>
      </c>
      <c r="E12" s="815">
        <v>242829948</v>
      </c>
      <c r="F12" s="1083">
        <v>0.49624373419219731</v>
      </c>
      <c r="G12" s="806">
        <v>0.49884534831122274</v>
      </c>
      <c r="H12" s="1007">
        <v>0.96322335643122259</v>
      </c>
      <c r="J12" s="244"/>
      <c r="K12" s="224"/>
      <c r="L12" s="224"/>
      <c r="M12" s="224"/>
      <c r="N12" s="225"/>
      <c r="O12" s="225"/>
      <c r="P12" s="225"/>
      <c r="Q12" s="225"/>
      <c r="R12" s="225"/>
      <c r="S12" s="225"/>
      <c r="T12" s="225"/>
    </row>
    <row r="13" spans="1:20" ht="24" customHeight="1">
      <c r="A13" s="243" t="s">
        <v>459</v>
      </c>
      <c r="B13" s="815">
        <v>-109347649</v>
      </c>
      <c r="C13" s="827">
        <v>-16294471</v>
      </c>
      <c r="D13" s="829">
        <v>-82300000</v>
      </c>
      <c r="E13" s="815">
        <v>35253582</v>
      </c>
      <c r="F13" s="1083">
        <v>0.14901528427008065</v>
      </c>
      <c r="G13" s="806"/>
      <c r="H13" s="1007"/>
      <c r="J13" s="244"/>
      <c r="K13" s="224"/>
      <c r="L13" s="224"/>
      <c r="M13" s="224"/>
      <c r="N13" s="225"/>
      <c r="O13" s="225"/>
      <c r="P13" s="225"/>
      <c r="Q13" s="225"/>
      <c r="R13" s="225"/>
      <c r="S13" s="225"/>
      <c r="T13" s="225"/>
    </row>
    <row r="14" spans="1:20" ht="24" customHeight="1">
      <c r="A14" s="243" t="s">
        <v>460</v>
      </c>
      <c r="B14" s="815"/>
      <c r="C14" s="827"/>
      <c r="D14" s="829"/>
      <c r="E14" s="815"/>
      <c r="F14" s="1083"/>
      <c r="G14" s="806"/>
      <c r="H14" s="1007"/>
      <c r="J14" s="244"/>
      <c r="K14" s="224"/>
      <c r="L14" s="224"/>
      <c r="M14" s="224"/>
      <c r="N14" s="225"/>
      <c r="O14" s="225"/>
      <c r="P14" s="225"/>
      <c r="Q14" s="225"/>
      <c r="R14" s="225"/>
      <c r="S14" s="225"/>
      <c r="T14" s="225"/>
    </row>
    <row r="15" spans="1:20" ht="18" customHeight="1">
      <c r="A15" s="243" t="s">
        <v>461</v>
      </c>
      <c r="B15" s="815"/>
      <c r="C15" s="827"/>
      <c r="D15" s="829"/>
      <c r="E15" s="815"/>
      <c r="F15" s="1083"/>
      <c r="G15" s="806"/>
      <c r="H15" s="1007"/>
      <c r="J15" s="244"/>
      <c r="K15" s="245"/>
      <c r="L15" s="245"/>
      <c r="M15" s="245"/>
    </row>
    <row r="16" spans="1:20" ht="36.75" customHeight="1">
      <c r="A16" s="820" t="s">
        <v>722</v>
      </c>
      <c r="B16" s="815"/>
      <c r="C16" s="826"/>
      <c r="D16" s="829"/>
      <c r="E16" s="815"/>
      <c r="F16" s="1083"/>
      <c r="G16" s="806"/>
      <c r="H16" s="1007"/>
      <c r="J16" s="244"/>
      <c r="K16" s="245"/>
      <c r="L16" s="245"/>
      <c r="M16" s="245"/>
    </row>
    <row r="17" spans="1:10" ht="24" customHeight="1">
      <c r="A17" s="243" t="s">
        <v>723</v>
      </c>
      <c r="B17" s="815">
        <v>-16953881</v>
      </c>
      <c r="C17" s="829">
        <v>23347</v>
      </c>
      <c r="D17" s="1591">
        <v>-6864846</v>
      </c>
      <c r="E17" s="936">
        <v>40794</v>
      </c>
      <c r="F17" s="1592"/>
      <c r="G17" s="806"/>
      <c r="H17" s="1007">
        <f>E17/C17</f>
        <v>1.7472908724889706</v>
      </c>
    </row>
    <row r="18" spans="1:10" ht="24" customHeight="1">
      <c r="A18" s="243" t="s">
        <v>462</v>
      </c>
      <c r="B18" s="818">
        <v>126301530</v>
      </c>
      <c r="C18" s="831">
        <v>16294471</v>
      </c>
      <c r="D18" s="831">
        <v>89164846</v>
      </c>
      <c r="E18" s="818">
        <v>-35253582</v>
      </c>
      <c r="F18" s="1083">
        <v>0.1290124593106671</v>
      </c>
      <c r="G18" s="806"/>
      <c r="H18" s="1066"/>
    </row>
    <row r="19" spans="1:10" ht="24" customHeight="1">
      <c r="A19" s="243" t="s">
        <v>463</v>
      </c>
      <c r="B19" s="282">
        <v>139639017</v>
      </c>
      <c r="C19" s="830">
        <v>21586347</v>
      </c>
      <c r="D19" s="830">
        <v>55565016</v>
      </c>
      <c r="E19" s="817">
        <v>-63330580</v>
      </c>
      <c r="F19" s="1083">
        <v>0.15458678715849167</v>
      </c>
      <c r="G19" s="806"/>
      <c r="H19" s="1007"/>
    </row>
    <row r="20" spans="1:10" ht="24" customHeight="1">
      <c r="A20" s="243" t="s">
        <v>464</v>
      </c>
      <c r="B20" s="282">
        <v>-13337487</v>
      </c>
      <c r="C20" s="830">
        <v>-5291876</v>
      </c>
      <c r="D20" s="830">
        <v>33599830</v>
      </c>
      <c r="E20" s="817">
        <v>28076998</v>
      </c>
      <c r="F20" s="1083">
        <v>0.39676709713006658</v>
      </c>
      <c r="G20" s="806">
        <v>0.83562916836186374</v>
      </c>
      <c r="H20" s="1007"/>
    </row>
    <row r="21" spans="1:10" ht="8.1" customHeight="1">
      <c r="A21" s="246"/>
      <c r="B21" s="284"/>
      <c r="C21" s="819"/>
      <c r="D21" s="677"/>
      <c r="E21" s="819"/>
      <c r="F21" s="1224"/>
      <c r="G21" s="807"/>
      <c r="H21" s="808"/>
    </row>
    <row r="22" spans="1:10" ht="8.1" customHeight="1">
      <c r="A22" s="678"/>
      <c r="B22" s="679"/>
      <c r="C22" s="679"/>
      <c r="D22" s="679"/>
      <c r="E22" s="680"/>
      <c r="F22" s="680"/>
      <c r="G22" s="680"/>
    </row>
    <row r="23" spans="1:10" s="76" customFormat="1" ht="15.75" customHeight="1">
      <c r="A23" s="1661"/>
      <c r="B23" s="1662"/>
      <c r="C23" s="1662"/>
      <c r="F23" s="75"/>
      <c r="G23" s="75"/>
      <c r="H23" s="75"/>
      <c r="I23" s="75"/>
      <c r="J23" s="75"/>
    </row>
    <row r="25" spans="1:10" ht="24.75" customHeight="1">
      <c r="A25" s="247" t="s">
        <v>4</v>
      </c>
      <c r="B25" s="283"/>
      <c r="C25" s="283"/>
    </row>
    <row r="26" spans="1:10">
      <c r="B26" s="283"/>
      <c r="C26" s="283"/>
    </row>
    <row r="27" spans="1:10">
      <c r="B27" s="283"/>
      <c r="C27" s="283"/>
    </row>
    <row r="28" spans="1:10">
      <c r="B28" s="283"/>
      <c r="C28" s="283"/>
    </row>
    <row r="29" spans="1:10" ht="15">
      <c r="B29" s="279"/>
      <c r="C29" s="280"/>
    </row>
    <row r="30" spans="1:10">
      <c r="B30" s="283"/>
      <c r="C30" s="283"/>
    </row>
    <row r="31" spans="1:10">
      <c r="B31" s="283"/>
      <c r="C31" s="283"/>
    </row>
    <row r="32" spans="1:10">
      <c r="B32" s="283"/>
      <c r="C32" s="283"/>
    </row>
    <row r="33" spans="2:3">
      <c r="B33" s="283"/>
      <c r="C33" s="283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Zeros="0" topLeftCell="A88" zoomScale="75" zoomScaleNormal="75" zoomScaleSheetLayoutView="55" workbookViewId="0">
      <selection activeCell="D115" sqref="D115"/>
    </sheetView>
  </sheetViews>
  <sheetFormatPr defaultColWidth="7.85546875" defaultRowHeight="15"/>
  <cols>
    <col min="1" max="1" width="108.85546875" style="939" customWidth="1"/>
    <col min="2" max="2" width="18.7109375" style="938" bestFit="1" customWidth="1"/>
    <col min="3" max="3" width="0.85546875" style="939" customWidth="1"/>
    <col min="4" max="4" width="16" style="939" customWidth="1"/>
    <col min="5" max="5" width="1.5703125" style="939" customWidth="1"/>
    <col min="6" max="6" width="16.85546875" style="939" customWidth="1"/>
    <col min="7" max="7" width="1.5703125" style="939" customWidth="1"/>
    <col min="8" max="8" width="16.85546875" style="939" customWidth="1"/>
    <col min="9" max="9" width="1.5703125" style="939" customWidth="1"/>
    <col min="10" max="12" width="10" style="939" customWidth="1"/>
    <col min="13" max="13" width="1.85546875" style="940" bestFit="1" customWidth="1"/>
    <col min="14" max="14" width="20.7109375" style="940" bestFit="1" customWidth="1"/>
    <col min="15" max="15" width="1.42578125" style="940" bestFit="1" customWidth="1"/>
    <col min="16" max="16" width="12.42578125" style="940" customWidth="1"/>
    <col min="17" max="17" width="3.5703125" style="940" customWidth="1"/>
    <col min="18" max="18" width="12.5703125" style="940" customWidth="1"/>
    <col min="19" max="19" width="7.85546875" style="941" customWidth="1"/>
    <col min="20" max="16384" width="7.85546875" style="939"/>
  </cols>
  <sheetData>
    <row r="1" spans="1:19" ht="15.75">
      <c r="A1" s="937" t="s">
        <v>532</v>
      </c>
      <c r="D1" s="937" t="s">
        <v>4</v>
      </c>
    </row>
    <row r="2" spans="1:19" ht="15.75">
      <c r="A2" s="1669" t="s">
        <v>533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</row>
    <row r="3" spans="1:19" ht="15.75">
      <c r="A3" s="991"/>
      <c r="B3" s="942"/>
      <c r="C3" s="943"/>
      <c r="D3" s="942"/>
      <c r="E3" s="943"/>
      <c r="F3" s="943"/>
      <c r="G3" s="943"/>
      <c r="H3" s="943"/>
      <c r="I3" s="943"/>
      <c r="J3" s="943"/>
      <c r="K3" s="943"/>
      <c r="L3" s="943"/>
    </row>
    <row r="4" spans="1:19" ht="15.75">
      <c r="A4" s="941"/>
      <c r="B4" s="944" t="s">
        <v>4</v>
      </c>
      <c r="C4" s="945"/>
      <c r="D4" s="996"/>
      <c r="E4" s="941"/>
      <c r="F4" s="941"/>
      <c r="G4" s="941"/>
      <c r="H4" s="941"/>
      <c r="I4" s="941"/>
      <c r="J4" s="941"/>
      <c r="K4" s="946"/>
      <c r="L4" s="946" t="s">
        <v>2</v>
      </c>
    </row>
    <row r="5" spans="1:19" ht="15.75">
      <c r="A5" s="947"/>
      <c r="B5" s="948" t="s">
        <v>227</v>
      </c>
      <c r="C5" s="949"/>
      <c r="D5" s="1663" t="s">
        <v>229</v>
      </c>
      <c r="E5" s="1664"/>
      <c r="F5" s="1664"/>
      <c r="G5" s="1664"/>
      <c r="H5" s="1664"/>
      <c r="I5" s="1665"/>
      <c r="J5" s="1666" t="s">
        <v>433</v>
      </c>
      <c r="K5" s="1667"/>
      <c r="L5" s="1668"/>
    </row>
    <row r="6" spans="1:19" ht="15.75">
      <c r="A6" s="950" t="s">
        <v>3</v>
      </c>
      <c r="B6" s="951" t="s">
        <v>228</v>
      </c>
      <c r="C6" s="949"/>
      <c r="D6" s="952"/>
      <c r="E6" s="953"/>
      <c r="F6" s="952"/>
      <c r="G6" s="953"/>
      <c r="H6" s="952"/>
      <c r="I6" s="953"/>
      <c r="J6" s="954"/>
      <c r="K6" s="955"/>
      <c r="L6" s="955"/>
    </row>
    <row r="7" spans="1:19" ht="20.100000000000001" customHeight="1">
      <c r="A7" s="956"/>
      <c r="B7" s="957" t="s">
        <v>747</v>
      </c>
      <c r="C7" s="958" t="s">
        <v>4</v>
      </c>
      <c r="D7" s="959" t="s">
        <v>434</v>
      </c>
      <c r="E7" s="960"/>
      <c r="F7" s="957" t="s">
        <v>534</v>
      </c>
      <c r="G7" s="961"/>
      <c r="H7" s="957" t="s">
        <v>436</v>
      </c>
      <c r="I7" s="961"/>
      <c r="J7" s="962" t="s">
        <v>232</v>
      </c>
      <c r="K7" s="963" t="s">
        <v>437</v>
      </c>
      <c r="L7" s="963" t="s">
        <v>438</v>
      </c>
    </row>
    <row r="8" spans="1:19" s="969" customFormat="1">
      <c r="A8" s="964">
        <v>1</v>
      </c>
      <c r="B8" s="965">
        <v>2</v>
      </c>
      <c r="C8" s="966"/>
      <c r="D8" s="965">
        <v>3</v>
      </c>
      <c r="E8" s="966"/>
      <c r="F8" s="967">
        <v>4</v>
      </c>
      <c r="G8" s="966"/>
      <c r="H8" s="965">
        <v>5</v>
      </c>
      <c r="I8" s="966"/>
      <c r="J8" s="966">
        <v>6</v>
      </c>
      <c r="K8" s="966">
        <v>7</v>
      </c>
      <c r="L8" s="964">
        <v>8</v>
      </c>
      <c r="M8" s="940"/>
      <c r="N8" s="940"/>
      <c r="O8" s="940"/>
      <c r="P8" s="940"/>
      <c r="Q8" s="940"/>
      <c r="R8" s="940"/>
      <c r="S8" s="968"/>
    </row>
    <row r="9" spans="1:19" s="969" customFormat="1" ht="20.100000000000001" customHeight="1">
      <c r="A9" s="970" t="s">
        <v>535</v>
      </c>
      <c r="B9" s="1022">
        <v>404484028</v>
      </c>
      <c r="C9" s="1008"/>
      <c r="D9" s="1022">
        <v>40655999.196670018</v>
      </c>
      <c r="E9" s="971"/>
      <c r="F9" s="1022">
        <v>71096748.375409976</v>
      </c>
      <c r="G9" s="971"/>
      <c r="H9" s="1022">
        <v>101060605.16062021</v>
      </c>
      <c r="I9" s="971"/>
      <c r="J9" s="1095">
        <v>0.100513237562671</v>
      </c>
      <c r="K9" s="1095">
        <v>0.17577146056162687</v>
      </c>
      <c r="L9" s="1095">
        <v>0.24985066940794065</v>
      </c>
      <c r="M9" s="972"/>
      <c r="N9" s="1114"/>
      <c r="O9" s="972"/>
      <c r="P9" s="1114"/>
      <c r="Q9" s="972"/>
      <c r="R9" s="972"/>
      <c r="S9" s="968"/>
    </row>
    <row r="10" spans="1:19" s="969" customFormat="1" ht="15.75">
      <c r="A10" s="973" t="s">
        <v>536</v>
      </c>
      <c r="B10" s="1023"/>
      <c r="C10" s="1010"/>
      <c r="D10" s="1023"/>
      <c r="E10" s="1011"/>
      <c r="F10" s="1023"/>
      <c r="G10" s="1011"/>
      <c r="H10" s="1023"/>
      <c r="I10" s="1011"/>
      <c r="J10" s="1095"/>
      <c r="K10" s="1095"/>
      <c r="L10" s="1095"/>
      <c r="M10" s="972"/>
      <c r="N10" s="972"/>
      <c r="O10" s="972"/>
      <c r="P10" s="972"/>
      <c r="Q10" s="972"/>
      <c r="R10" s="972"/>
      <c r="S10" s="968"/>
    </row>
    <row r="11" spans="1:19" s="969" customFormat="1" ht="20.100000000000001" customHeight="1">
      <c r="A11" s="970" t="s">
        <v>537</v>
      </c>
      <c r="B11" s="1024">
        <v>369140013</v>
      </c>
      <c r="C11" s="1010"/>
      <c r="D11" s="1024">
        <v>39215996.908029996</v>
      </c>
      <c r="E11" s="1011"/>
      <c r="F11" s="1024">
        <v>65642701.728219993</v>
      </c>
      <c r="G11" s="1011"/>
      <c r="H11" s="1024">
        <v>92105697.309770003</v>
      </c>
      <c r="I11" s="1011"/>
      <c r="J11" s="1095">
        <v>0.10623610426114927</v>
      </c>
      <c r="K11" s="1095">
        <v>0.1778260264844819</v>
      </c>
      <c r="L11" s="1095">
        <v>0.24951426035131555</v>
      </c>
      <c r="M11" s="972"/>
      <c r="N11" s="972"/>
      <c r="O11" s="972"/>
      <c r="P11" s="972"/>
      <c r="Q11" s="972"/>
      <c r="R11" s="972"/>
      <c r="S11" s="968"/>
    </row>
    <row r="12" spans="1:19" s="969" customFormat="1" ht="15.75">
      <c r="A12" s="973" t="s">
        <v>538</v>
      </c>
      <c r="B12" s="1023"/>
      <c r="C12" s="1013"/>
      <c r="D12" s="1023"/>
      <c r="E12" s="1011"/>
      <c r="F12" s="1023"/>
      <c r="G12" s="1011"/>
      <c r="H12" s="1023"/>
      <c r="I12" s="1011"/>
      <c r="J12" s="1095"/>
      <c r="K12" s="1095"/>
      <c r="L12" s="1095"/>
      <c r="M12" s="972"/>
      <c r="N12" s="972"/>
      <c r="O12" s="972"/>
      <c r="P12" s="972"/>
      <c r="Q12" s="972"/>
      <c r="R12" s="972"/>
      <c r="S12" s="968"/>
    </row>
    <row r="13" spans="1:19" s="969" customFormat="1">
      <c r="A13" s="974" t="s">
        <v>539</v>
      </c>
      <c r="B13" s="1023">
        <v>181000000</v>
      </c>
      <c r="C13" s="1013"/>
      <c r="D13" s="1023">
        <v>23246955.308139998</v>
      </c>
      <c r="E13" s="1014"/>
      <c r="F13" s="1023">
        <v>35655460.920879997</v>
      </c>
      <c r="G13" s="1014"/>
      <c r="H13" s="1023">
        <v>48828270.620160006</v>
      </c>
      <c r="I13" s="1014"/>
      <c r="J13" s="1096">
        <v>0.1284362171720442</v>
      </c>
      <c r="K13" s="1096">
        <v>0.19699149680044198</v>
      </c>
      <c r="L13" s="1096">
        <v>0.26976945094011051</v>
      </c>
      <c r="M13" s="972"/>
      <c r="N13" s="972"/>
      <c r="O13" s="972"/>
      <c r="P13" s="972"/>
      <c r="Q13" s="972"/>
      <c r="R13" s="972"/>
      <c r="S13" s="968"/>
    </row>
    <row r="14" spans="1:19" s="969" customFormat="1">
      <c r="A14" s="974" t="s">
        <v>540</v>
      </c>
      <c r="B14" s="1023">
        <v>71052000</v>
      </c>
      <c r="C14" s="1013"/>
      <c r="D14" s="1023">
        <v>4661437.4019999998</v>
      </c>
      <c r="E14" s="1014"/>
      <c r="F14" s="1023">
        <v>9713750.8119599987</v>
      </c>
      <c r="G14" s="1014"/>
      <c r="H14" s="1023">
        <v>15756028.670059998</v>
      </c>
      <c r="I14" s="1014"/>
      <c r="J14" s="1096">
        <v>6.5605998451838093E-2</v>
      </c>
      <c r="K14" s="1096">
        <v>0.13671326369363282</v>
      </c>
      <c r="L14" s="1096">
        <v>0.22175348575775486</v>
      </c>
      <c r="M14" s="972"/>
      <c r="N14" s="972"/>
      <c r="O14" s="972"/>
      <c r="P14" s="972"/>
      <c r="Q14" s="972"/>
      <c r="R14" s="1018"/>
      <c r="S14" s="968"/>
    </row>
    <row r="15" spans="1:19" s="969" customFormat="1">
      <c r="A15" s="975" t="s">
        <v>541</v>
      </c>
      <c r="B15" s="1023"/>
      <c r="C15" s="1013"/>
      <c r="D15" s="1023"/>
      <c r="E15" s="1014"/>
      <c r="F15" s="1023"/>
      <c r="G15" s="1014"/>
      <c r="H15" s="1023"/>
      <c r="I15" s="1014"/>
      <c r="J15" s="1096"/>
      <c r="K15" s="1096"/>
      <c r="L15" s="1096"/>
      <c r="M15" s="972"/>
      <c r="N15" s="972"/>
      <c r="O15" s="972"/>
      <c r="P15" s="972"/>
      <c r="Q15" s="972"/>
      <c r="R15" s="1018"/>
      <c r="S15" s="968"/>
    </row>
    <row r="16" spans="1:19" s="969" customFormat="1">
      <c r="A16" s="974" t="s">
        <v>542</v>
      </c>
      <c r="B16" s="1023">
        <v>3083023</v>
      </c>
      <c r="C16" s="1013"/>
      <c r="D16" s="1023">
        <v>267473.98027</v>
      </c>
      <c r="E16" s="1014"/>
      <c r="F16" s="1023">
        <v>546580.32341000007</v>
      </c>
      <c r="G16" s="1014"/>
      <c r="H16" s="1023">
        <v>934697.37288000016</v>
      </c>
      <c r="I16" s="1014"/>
      <c r="J16" s="1096">
        <v>8.6757049905239109E-2</v>
      </c>
      <c r="K16" s="1096">
        <v>0.17728713778976027</v>
      </c>
      <c r="L16" s="1096">
        <v>0.30317560812228783</v>
      </c>
      <c r="M16" s="972"/>
      <c r="N16" s="972"/>
      <c r="O16" s="972"/>
      <c r="P16" s="972"/>
      <c r="Q16" s="972"/>
      <c r="R16" s="1018"/>
      <c r="S16" s="968"/>
    </row>
    <row r="17" spans="1:19" s="969" customFormat="1">
      <c r="A17" s="974" t="s">
        <v>543</v>
      </c>
      <c r="B17" s="1023">
        <v>67715420</v>
      </c>
      <c r="C17" s="1013"/>
      <c r="D17" s="1023">
        <v>4368645.8939000005</v>
      </c>
      <c r="E17" s="1014"/>
      <c r="F17" s="1023">
        <v>9120163.9216499999</v>
      </c>
      <c r="G17" s="1014"/>
      <c r="H17" s="1023">
        <v>14734155.723019999</v>
      </c>
      <c r="I17" s="1014"/>
      <c r="J17" s="1096">
        <v>6.4514786940699773E-2</v>
      </c>
      <c r="K17" s="1096">
        <v>0.13468370899346116</v>
      </c>
      <c r="L17" s="1096">
        <v>0.2175893721551162</v>
      </c>
      <c r="M17" s="972"/>
      <c r="N17" s="972"/>
      <c r="O17" s="972"/>
      <c r="P17" s="972"/>
      <c r="Q17" s="972"/>
      <c r="R17" s="1018"/>
      <c r="S17" s="968"/>
    </row>
    <row r="18" spans="1:19" s="969" customFormat="1">
      <c r="A18" s="974" t="s">
        <v>544</v>
      </c>
      <c r="B18" s="1023">
        <v>253557</v>
      </c>
      <c r="C18" s="1013"/>
      <c r="D18" s="1023">
        <v>25317.527829999999</v>
      </c>
      <c r="E18" s="1014"/>
      <c r="F18" s="1023">
        <v>47006.566900000005</v>
      </c>
      <c r="G18" s="1014"/>
      <c r="H18" s="1023">
        <v>87175.574159999989</v>
      </c>
      <c r="I18" s="1014"/>
      <c r="J18" s="1096">
        <v>9.9849453298469379E-2</v>
      </c>
      <c r="K18" s="1096">
        <v>0.18538855917998717</v>
      </c>
      <c r="L18" s="1096">
        <v>0.34381055999242771</v>
      </c>
      <c r="M18" s="972"/>
      <c r="N18" s="972"/>
      <c r="O18" s="972"/>
      <c r="P18" s="972"/>
      <c r="Q18" s="972"/>
      <c r="R18" s="1018"/>
      <c r="S18" s="968"/>
    </row>
    <row r="19" spans="1:19" s="969" customFormat="1">
      <c r="A19" s="974" t="s">
        <v>545</v>
      </c>
      <c r="B19" s="1023">
        <v>2860000</v>
      </c>
      <c r="C19" s="1013"/>
      <c r="D19" s="1023">
        <v>226370.25959</v>
      </c>
      <c r="E19" s="1014"/>
      <c r="F19" s="1023">
        <v>435527.38328999997</v>
      </c>
      <c r="G19" s="1014"/>
      <c r="H19" s="1023">
        <v>675577.42949000001</v>
      </c>
      <c r="I19" s="1014"/>
      <c r="J19" s="1096">
        <v>7.915044041608392E-2</v>
      </c>
      <c r="K19" s="1096">
        <v>0.15228230184965033</v>
      </c>
      <c r="L19" s="1096">
        <v>0.23621588443706293</v>
      </c>
      <c r="M19" s="972"/>
      <c r="N19" s="972"/>
      <c r="O19" s="972"/>
      <c r="P19" s="972"/>
      <c r="Q19" s="972"/>
      <c r="R19" s="1018"/>
      <c r="S19" s="968"/>
    </row>
    <row r="20" spans="1:19" s="969" customFormat="1">
      <c r="A20" s="974" t="s">
        <v>546</v>
      </c>
      <c r="B20" s="1023">
        <v>37100000</v>
      </c>
      <c r="C20" s="1013"/>
      <c r="D20" s="1023">
        <v>3479775.5505100004</v>
      </c>
      <c r="E20" s="1014"/>
      <c r="F20" s="1023">
        <v>6757939.7604099996</v>
      </c>
      <c r="G20" s="1014"/>
      <c r="H20" s="1023">
        <v>10167968.604250001</v>
      </c>
      <c r="I20" s="1014"/>
      <c r="J20" s="1096">
        <v>9.3794489232075479E-2</v>
      </c>
      <c r="K20" s="1096">
        <v>0.18215471052318058</v>
      </c>
      <c r="L20" s="1096">
        <v>0.27406923461590299</v>
      </c>
      <c r="M20" s="972"/>
      <c r="N20" s="972"/>
      <c r="O20" s="972"/>
      <c r="P20" s="972"/>
      <c r="Q20" s="972"/>
      <c r="R20" s="1018"/>
      <c r="S20" s="968"/>
    </row>
    <row r="21" spans="1:19" s="969" customFormat="1">
      <c r="A21" s="975" t="s">
        <v>547</v>
      </c>
      <c r="B21" s="1023"/>
      <c r="C21" s="1013"/>
      <c r="D21" s="1023"/>
      <c r="E21" s="1014"/>
      <c r="F21" s="1023"/>
      <c r="G21" s="1014"/>
      <c r="H21" s="1023"/>
      <c r="I21" s="1014"/>
      <c r="J21" s="1096"/>
      <c r="K21" s="1096"/>
      <c r="L21" s="1096"/>
      <c r="M21" s="972"/>
      <c r="N21" s="972"/>
      <c r="O21" s="972"/>
      <c r="P21" s="972"/>
      <c r="Q21" s="972"/>
      <c r="R21" s="1018"/>
      <c r="S21" s="968"/>
    </row>
    <row r="22" spans="1:19" s="969" customFormat="1">
      <c r="A22" s="974" t="s">
        <v>548</v>
      </c>
      <c r="B22" s="1023">
        <v>70000</v>
      </c>
      <c r="C22" s="1013"/>
      <c r="D22" s="1023">
        <v>-6.8000000000000005E-2</v>
      </c>
      <c r="E22" s="1014"/>
      <c r="F22" s="1023">
        <v>-6.8000000000000005E-2</v>
      </c>
      <c r="G22" s="1014"/>
      <c r="H22" s="1023">
        <v>0.03</v>
      </c>
      <c r="I22" s="1014"/>
      <c r="J22" s="1096"/>
      <c r="K22" s="1096"/>
      <c r="L22" s="1096">
        <v>4.2857142857142857E-7</v>
      </c>
      <c r="M22" s="972"/>
      <c r="N22" s="972"/>
      <c r="O22" s="972"/>
      <c r="P22" s="972"/>
      <c r="Q22" s="972"/>
      <c r="R22" s="1018"/>
      <c r="S22" s="968"/>
    </row>
    <row r="23" spans="1:19" s="969" customFormat="1">
      <c r="A23" s="974" t="s">
        <v>549</v>
      </c>
      <c r="B23" s="1023">
        <v>69300000</v>
      </c>
      <c r="C23" s="1013"/>
      <c r="D23" s="1023">
        <v>7002981.5357599994</v>
      </c>
      <c r="E23" s="1014"/>
      <c r="F23" s="1023">
        <v>11650872.093150001</v>
      </c>
      <c r="G23" s="1014"/>
      <c r="H23" s="1023">
        <v>14394740.387720002</v>
      </c>
      <c r="I23" s="1014"/>
      <c r="J23" s="1096">
        <v>0.10105312461414141</v>
      </c>
      <c r="K23" s="1096">
        <v>0.16812225242640694</v>
      </c>
      <c r="L23" s="1096">
        <v>0.20771631151111114</v>
      </c>
      <c r="M23" s="972"/>
      <c r="N23" s="1018"/>
      <c r="O23" s="972"/>
      <c r="P23" s="972"/>
      <c r="Q23" s="972"/>
      <c r="R23" s="1018"/>
      <c r="S23" s="968"/>
    </row>
    <row r="24" spans="1:19" s="969" customFormat="1">
      <c r="A24" s="975" t="s">
        <v>541</v>
      </c>
      <c r="B24" s="1023"/>
      <c r="C24" s="1013"/>
      <c r="D24" s="1023"/>
      <c r="E24" s="1014"/>
      <c r="F24" s="1023"/>
      <c r="G24" s="1014"/>
      <c r="H24" s="1023"/>
      <c r="I24" s="1014"/>
      <c r="J24" s="1096"/>
      <c r="K24" s="1096"/>
      <c r="L24" s="1096"/>
      <c r="M24" s="972"/>
      <c r="N24" s="972"/>
      <c r="O24" s="972"/>
      <c r="P24" s="972"/>
      <c r="Q24" s="972"/>
      <c r="R24" s="1018"/>
      <c r="S24" s="968"/>
    </row>
    <row r="25" spans="1:19" s="969" customFormat="1">
      <c r="A25" s="974" t="s">
        <v>550</v>
      </c>
      <c r="B25" s="1023">
        <v>55387000</v>
      </c>
      <c r="C25" s="1013"/>
      <c r="D25" s="1023">
        <v>6176763.4876099993</v>
      </c>
      <c r="E25" s="1014"/>
      <c r="F25" s="1023">
        <v>10039559.64137</v>
      </c>
      <c r="G25" s="1014"/>
      <c r="H25" s="1023">
        <v>11913838.307370001</v>
      </c>
      <c r="I25" s="1014"/>
      <c r="J25" s="1096">
        <v>0.1115200947444346</v>
      </c>
      <c r="K25" s="1096">
        <v>0.18126202252098869</v>
      </c>
      <c r="L25" s="1096">
        <v>0.21510170811508117</v>
      </c>
      <c r="M25" s="972"/>
      <c r="N25" s="972"/>
      <c r="O25" s="972"/>
      <c r="P25" s="972"/>
      <c r="Q25" s="972"/>
      <c r="R25" s="1018"/>
      <c r="S25" s="968"/>
    </row>
    <row r="26" spans="1:19" s="969" customFormat="1">
      <c r="A26" s="974" t="s">
        <v>551</v>
      </c>
      <c r="B26" s="1023">
        <v>13900000</v>
      </c>
      <c r="C26" s="1013"/>
      <c r="D26" s="1023">
        <v>826218.04814999993</v>
      </c>
      <c r="E26" s="1014"/>
      <c r="F26" s="1023">
        <v>1611630.7803800001</v>
      </c>
      <c r="G26" s="1014"/>
      <c r="H26" s="1023">
        <v>2481220.4089499996</v>
      </c>
      <c r="I26" s="1014"/>
      <c r="J26" s="1096">
        <v>5.9440147348920856E-2</v>
      </c>
      <c r="K26" s="1096">
        <v>0.11594466045899282</v>
      </c>
      <c r="L26" s="1096">
        <v>0.1785050653920863</v>
      </c>
      <c r="M26" s="972"/>
      <c r="N26" s="972"/>
      <c r="O26" s="972"/>
      <c r="P26" s="972"/>
      <c r="Q26" s="972"/>
      <c r="R26" s="1018"/>
      <c r="S26" s="968"/>
    </row>
    <row r="27" spans="1:19" s="969" customFormat="1">
      <c r="A27" s="974" t="s">
        <v>552</v>
      </c>
      <c r="B27" s="1023">
        <v>13000</v>
      </c>
      <c r="C27" s="1013"/>
      <c r="D27" s="1023"/>
      <c r="E27" s="1014"/>
      <c r="F27" s="1023">
        <v>-318.32859999999999</v>
      </c>
      <c r="G27" s="1014"/>
      <c r="H27" s="1023">
        <v>-318.32859999999999</v>
      </c>
      <c r="I27" s="1014"/>
      <c r="J27" s="1096"/>
      <c r="K27" s="1096"/>
      <c r="L27" s="1096"/>
      <c r="M27" s="972"/>
      <c r="N27" s="972"/>
      <c r="O27" s="972"/>
      <c r="P27" s="972"/>
      <c r="Q27" s="972"/>
      <c r="R27" s="1018"/>
      <c r="S27" s="968"/>
    </row>
    <row r="28" spans="1:19" s="969" customFormat="1">
      <c r="A28" s="974" t="s">
        <v>553</v>
      </c>
      <c r="B28" s="1023">
        <v>1500000</v>
      </c>
      <c r="C28" s="1013"/>
      <c r="D28" s="1023">
        <v>181647.22899999999</v>
      </c>
      <c r="E28" s="1014"/>
      <c r="F28" s="1023">
        <v>396346.41399999999</v>
      </c>
      <c r="G28" s="1014"/>
      <c r="H28" s="1023">
        <v>627713.67799999996</v>
      </c>
      <c r="I28" s="1014"/>
      <c r="J28" s="1096">
        <v>0.12109815266666667</v>
      </c>
      <c r="K28" s="1096">
        <v>0.26423094266666663</v>
      </c>
      <c r="L28" s="1096">
        <v>0.41847578533333329</v>
      </c>
      <c r="M28" s="972"/>
      <c r="N28" s="972"/>
      <c r="O28" s="972"/>
      <c r="P28" s="972"/>
      <c r="Q28" s="972"/>
      <c r="R28" s="1018"/>
      <c r="S28" s="968"/>
    </row>
    <row r="29" spans="1:19" s="969" customFormat="1">
      <c r="A29" s="974" t="s">
        <v>554</v>
      </c>
      <c r="B29" s="1023">
        <v>4870000</v>
      </c>
      <c r="C29" s="1013"/>
      <c r="D29" s="1023">
        <v>416826.49502999999</v>
      </c>
      <c r="E29" s="1014"/>
      <c r="F29" s="1023">
        <v>841776.03780999989</v>
      </c>
      <c r="G29" s="1014"/>
      <c r="H29" s="1023">
        <v>1266867.3259100001</v>
      </c>
      <c r="I29" s="1014"/>
      <c r="J29" s="1096">
        <v>8.5590656063655027E-2</v>
      </c>
      <c r="K29" s="1096">
        <v>0.17284928907802871</v>
      </c>
      <c r="L29" s="1096">
        <v>0.26013702790759757</v>
      </c>
      <c r="M29" s="972"/>
      <c r="N29" s="972"/>
      <c r="O29" s="972"/>
      <c r="P29" s="972"/>
      <c r="Q29" s="972"/>
      <c r="R29" s="1018"/>
      <c r="S29" s="968"/>
    </row>
    <row r="30" spans="1:19" s="969" customFormat="1">
      <c r="A30" s="974" t="s">
        <v>755</v>
      </c>
      <c r="B30" s="1023">
        <v>1458013</v>
      </c>
      <c r="C30" s="1013"/>
      <c r="D30" s="1023">
        <v>2.8650000000000002</v>
      </c>
      <c r="E30" s="1014"/>
      <c r="F30" s="1023">
        <v>191028.05246000001</v>
      </c>
      <c r="G30" s="1014"/>
      <c r="H30" s="1023">
        <v>388530.48638999998</v>
      </c>
      <c r="I30" s="1014"/>
      <c r="J30" s="1096">
        <v>1.9650030555283118E-6</v>
      </c>
      <c r="K30" s="1096">
        <v>0.13101944390070597</v>
      </c>
      <c r="L30" s="1096">
        <v>0.26647943906535809</v>
      </c>
      <c r="M30" s="972"/>
      <c r="N30" s="972"/>
      <c r="O30" s="972"/>
      <c r="P30" s="972"/>
      <c r="Q30" s="972"/>
      <c r="R30" s="1018"/>
      <c r="S30" s="968"/>
    </row>
    <row r="31" spans="1:19" s="969" customFormat="1">
      <c r="A31" s="974" t="s">
        <v>752</v>
      </c>
      <c r="B31" s="1023"/>
      <c r="C31" s="1013"/>
      <c r="D31" s="1023">
        <v>0.26300000000000001</v>
      </c>
      <c r="E31" s="1014"/>
      <c r="F31" s="1023">
        <v>0.23699999999999999</v>
      </c>
      <c r="G31" s="1014"/>
      <c r="H31" s="1023">
        <v>7.8E-2</v>
      </c>
      <c r="I31" s="1014"/>
      <c r="J31" s="1096"/>
      <c r="K31" s="1096"/>
      <c r="L31" s="1096"/>
      <c r="M31" s="972"/>
      <c r="N31" s="972"/>
      <c r="O31" s="972"/>
      <c r="P31" s="972"/>
      <c r="Q31" s="972"/>
      <c r="R31" s="1018"/>
      <c r="S31" s="968"/>
    </row>
    <row r="32" spans="1:19" s="969" customFormat="1">
      <c r="A32" s="974" t="s">
        <v>753</v>
      </c>
      <c r="B32" s="1023"/>
      <c r="C32" s="1013"/>
      <c r="D32" s="1023"/>
      <c r="E32" s="1014"/>
      <c r="F32" s="1023">
        <v>1.7260000000000001E-2</v>
      </c>
      <c r="G32" s="1014"/>
      <c r="H32" s="1023">
        <v>2.9790000000000001E-2</v>
      </c>
      <c r="I32" s="1014"/>
      <c r="J32" s="1096"/>
      <c r="K32" s="1096"/>
      <c r="L32" s="1096"/>
      <c r="M32" s="972"/>
      <c r="N32" s="972"/>
      <c r="O32" s="972"/>
      <c r="P32" s="972"/>
      <c r="Q32" s="972"/>
      <c r="R32" s="1018"/>
      <c r="S32" s="968"/>
    </row>
    <row r="33" spans="1:19" s="969" customFormat="1">
      <c r="A33" s="976" t="s">
        <v>754</v>
      </c>
      <c r="B33" s="1023"/>
      <c r="C33" s="1013"/>
      <c r="D33" s="1023"/>
      <c r="E33" s="1014"/>
      <c r="F33" s="1023"/>
      <c r="G33" s="1014"/>
      <c r="H33" s="1023">
        <v>0</v>
      </c>
      <c r="I33" s="1014"/>
      <c r="J33" s="1096"/>
      <c r="K33" s="1096"/>
      <c r="L33" s="1096"/>
      <c r="M33" s="972"/>
      <c r="N33" s="972"/>
      <c r="O33" s="972"/>
      <c r="P33" s="972"/>
      <c r="Q33" s="972"/>
      <c r="R33" s="1018"/>
      <c r="S33" s="968"/>
    </row>
    <row r="34" spans="1:19" s="969" customFormat="1" ht="20.100000000000001" customHeight="1">
      <c r="A34" s="970" t="s">
        <v>555</v>
      </c>
      <c r="B34" s="1024">
        <v>32752862</v>
      </c>
      <c r="C34" s="1010"/>
      <c r="D34" s="1024">
        <v>1388171.5081000221</v>
      </c>
      <c r="E34" s="1011"/>
      <c r="F34" s="1024">
        <v>5386985.8225699812</v>
      </c>
      <c r="G34" s="1011"/>
      <c r="H34" s="1024">
        <v>8868440.5242902078</v>
      </c>
      <c r="I34" s="1011"/>
      <c r="J34" s="1095">
        <v>4.2383212438046547E-2</v>
      </c>
      <c r="K34" s="1095">
        <v>0.16447374347224927</v>
      </c>
      <c r="L34" s="1095">
        <v>0.27076841481181729</v>
      </c>
      <c r="M34" s="972"/>
      <c r="N34" s="972"/>
      <c r="O34" s="972"/>
      <c r="P34" s="972"/>
      <c r="Q34" s="972"/>
      <c r="R34" s="1018"/>
      <c r="S34" s="968"/>
    </row>
    <row r="35" spans="1:19" s="969" customFormat="1" ht="15.75">
      <c r="A35" s="973" t="s">
        <v>538</v>
      </c>
      <c r="B35" s="1009"/>
      <c r="C35" s="1013"/>
      <c r="D35" s="1009"/>
      <c r="E35" s="1014"/>
      <c r="F35" s="1009"/>
      <c r="G35" s="1014"/>
      <c r="H35" s="1009"/>
      <c r="I35" s="1014"/>
      <c r="J35" s="1096"/>
      <c r="K35" s="1096"/>
      <c r="L35" s="1096"/>
      <c r="M35" s="972"/>
      <c r="N35" s="972"/>
      <c r="O35" s="972"/>
      <c r="P35" s="972"/>
      <c r="Q35" s="972"/>
      <c r="R35" s="1018"/>
      <c r="S35" s="968"/>
    </row>
    <row r="36" spans="1:19" s="969" customFormat="1">
      <c r="A36" s="974" t="s">
        <v>556</v>
      </c>
      <c r="B36" s="1012">
        <v>386740</v>
      </c>
      <c r="C36" s="1013"/>
      <c r="D36" s="1012">
        <v>124.5719</v>
      </c>
      <c r="E36" s="1015"/>
      <c r="F36" s="1012">
        <v>1850.2018999999998</v>
      </c>
      <c r="G36" s="1015"/>
      <c r="H36" s="1012">
        <v>3104.3710199999996</v>
      </c>
      <c r="I36" s="1015"/>
      <c r="J36" s="1096">
        <v>3.22107617520815E-4</v>
      </c>
      <c r="K36" s="1096">
        <v>4.784097584940787E-3</v>
      </c>
      <c r="L36" s="1096">
        <v>8.0270233748771774E-3</v>
      </c>
      <c r="M36" s="972"/>
      <c r="N36" s="972"/>
      <c r="O36" s="972"/>
      <c r="P36" s="972"/>
      <c r="Q36" s="972"/>
      <c r="R36" s="1018"/>
      <c r="S36" s="968"/>
    </row>
    <row r="37" spans="1:19" s="969" customFormat="1">
      <c r="A37" s="975" t="s">
        <v>557</v>
      </c>
      <c r="B37" s="1012"/>
      <c r="C37" s="1013"/>
      <c r="D37" s="1012"/>
      <c r="E37" s="1014"/>
      <c r="F37" s="1012"/>
      <c r="G37" s="1014"/>
      <c r="H37" s="1012"/>
      <c r="I37" s="1014"/>
      <c r="J37" s="1096"/>
      <c r="K37" s="1096"/>
      <c r="L37" s="1096"/>
      <c r="M37" s="972"/>
      <c r="N37" s="972"/>
      <c r="O37" s="972"/>
      <c r="P37" s="1018"/>
      <c r="Q37" s="972"/>
      <c r="R37" s="1018"/>
      <c r="S37" s="968"/>
    </row>
    <row r="38" spans="1:19" s="969" customFormat="1">
      <c r="A38" s="977" t="s">
        <v>558</v>
      </c>
      <c r="B38" s="1023">
        <v>372540</v>
      </c>
      <c r="C38" s="1013"/>
      <c r="D38" s="1023"/>
      <c r="E38" s="1014"/>
      <c r="F38" s="1023"/>
      <c r="G38" s="1014"/>
      <c r="H38" s="1023">
        <v>1241.4518899999998</v>
      </c>
      <c r="I38" s="1014"/>
      <c r="J38" s="1096"/>
      <c r="K38" s="1096"/>
      <c r="L38" s="1096">
        <v>3.332398910184141E-3</v>
      </c>
      <c r="M38" s="972"/>
      <c r="N38" s="972"/>
      <c r="O38" s="972"/>
      <c r="P38" s="972"/>
      <c r="Q38" s="972"/>
      <c r="R38" s="972"/>
      <c r="S38" s="968"/>
    </row>
    <row r="39" spans="1:19" s="969" customFormat="1">
      <c r="A39" s="977" t="s">
        <v>730</v>
      </c>
      <c r="B39" s="1023">
        <v>14200</v>
      </c>
      <c r="C39" s="1013"/>
      <c r="D39" s="1023">
        <v>124.5719</v>
      </c>
      <c r="E39" s="1014"/>
      <c r="F39" s="1023">
        <v>1850.2018999999998</v>
      </c>
      <c r="G39" s="1014"/>
      <c r="H39" s="1023">
        <v>1862.91913</v>
      </c>
      <c r="I39" s="1014"/>
      <c r="J39" s="1096">
        <v>8.7726690140845064E-3</v>
      </c>
      <c r="K39" s="1096">
        <v>0.13029590845070421</v>
      </c>
      <c r="L39" s="1096">
        <v>0.13119148802816902</v>
      </c>
      <c r="M39" s="972"/>
      <c r="N39" s="972"/>
      <c r="O39" s="972"/>
      <c r="P39" s="972"/>
      <c r="Q39" s="972"/>
      <c r="R39" s="972"/>
      <c r="S39" s="968"/>
    </row>
    <row r="40" spans="1:19" s="969" customFormat="1">
      <c r="A40" s="974" t="s">
        <v>726</v>
      </c>
      <c r="B40" s="1023">
        <v>1329145</v>
      </c>
      <c r="C40" s="1013"/>
      <c r="D40" s="1023"/>
      <c r="E40" s="1014"/>
      <c r="F40" s="1023"/>
      <c r="G40" s="1014"/>
      <c r="H40" s="1023">
        <v>0</v>
      </c>
      <c r="I40" s="1014"/>
      <c r="J40" s="1096"/>
      <c r="K40" s="1096"/>
      <c r="L40" s="1096"/>
      <c r="M40" s="972"/>
      <c r="N40" s="972"/>
      <c r="O40" s="972"/>
      <c r="P40" s="972"/>
      <c r="Q40" s="972"/>
      <c r="R40" s="972"/>
      <c r="S40" s="968"/>
    </row>
    <row r="41" spans="1:19" s="972" customFormat="1">
      <c r="A41" s="974" t="s">
        <v>727</v>
      </c>
      <c r="B41" s="1023">
        <v>4428000</v>
      </c>
      <c r="C41" s="1013"/>
      <c r="D41" s="1023">
        <v>366329.07731000002</v>
      </c>
      <c r="E41" s="1014"/>
      <c r="F41" s="1023">
        <v>816395.66979999992</v>
      </c>
      <c r="G41" s="1014"/>
      <c r="H41" s="1023">
        <v>1328536.4070899999</v>
      </c>
      <c r="I41" s="1014"/>
      <c r="J41" s="1096">
        <v>8.2730143927280939E-2</v>
      </c>
      <c r="K41" s="1096">
        <v>0.18437119914182473</v>
      </c>
      <c r="L41" s="1096">
        <v>0.30003080557588074</v>
      </c>
      <c r="S41" s="968"/>
    </row>
    <row r="42" spans="1:19" s="972" customFormat="1">
      <c r="A42" s="974" t="s">
        <v>728</v>
      </c>
      <c r="B42" s="1023">
        <v>23463464</v>
      </c>
      <c r="C42" s="1013"/>
      <c r="D42" s="1023">
        <v>759536.45313002216</v>
      </c>
      <c r="E42" s="1014"/>
      <c r="F42" s="1023">
        <v>4044437.4394299821</v>
      </c>
      <c r="G42" s="1014"/>
      <c r="H42" s="1023">
        <v>6750376.384220209</v>
      </c>
      <c r="I42" s="1014"/>
      <c r="J42" s="1096">
        <v>3.2371028128243218E-2</v>
      </c>
      <c r="K42" s="1096">
        <v>0.17237171116038033</v>
      </c>
      <c r="L42" s="1096">
        <v>0.28769734870436048</v>
      </c>
      <c r="S42" s="968"/>
    </row>
    <row r="43" spans="1:19" s="972" customFormat="1">
      <c r="A43" s="974" t="s">
        <v>729</v>
      </c>
      <c r="B43" s="1023">
        <v>3145513</v>
      </c>
      <c r="C43" s="1013"/>
      <c r="D43" s="1023">
        <v>262181.40575999999</v>
      </c>
      <c r="E43" s="1014"/>
      <c r="F43" s="1023">
        <v>524302.51144000003</v>
      </c>
      <c r="G43" s="1014"/>
      <c r="H43" s="1023">
        <v>786423.36195999989</v>
      </c>
      <c r="I43" s="1014"/>
      <c r="J43" s="1096">
        <v>8.3350921061206867E-2</v>
      </c>
      <c r="K43" s="1096">
        <v>0.16668267193300426</v>
      </c>
      <c r="L43" s="1096">
        <v>0.25001434168607789</v>
      </c>
      <c r="S43" s="968"/>
    </row>
    <row r="44" spans="1:19" s="972" customFormat="1" ht="20.100000000000001" customHeight="1">
      <c r="A44" s="978" t="s">
        <v>559</v>
      </c>
      <c r="B44" s="1025">
        <v>2591153</v>
      </c>
      <c r="C44" s="1016"/>
      <c r="D44" s="1025">
        <v>51830.780539999992</v>
      </c>
      <c r="E44" s="1017"/>
      <c r="F44" s="1025">
        <v>67060.824619999999</v>
      </c>
      <c r="G44" s="1017"/>
      <c r="H44" s="1025">
        <v>86467.326560000001</v>
      </c>
      <c r="I44" s="1016"/>
      <c r="J44" s="1097">
        <v>2.0002979577045429E-2</v>
      </c>
      <c r="K44" s="1097">
        <v>2.5880688874798208E-2</v>
      </c>
      <c r="L44" s="1097">
        <v>3.3370212627351611E-2</v>
      </c>
      <c r="S44" s="968"/>
    </row>
    <row r="45" spans="1:19">
      <c r="A45" s="998"/>
    </row>
    <row r="48" spans="1:19" ht="15.75">
      <c r="A48" s="941"/>
      <c r="B48" s="944" t="s">
        <v>4</v>
      </c>
      <c r="C48" s="945"/>
      <c r="D48" s="996"/>
      <c r="E48" s="941"/>
      <c r="F48" s="941"/>
      <c r="G48" s="941"/>
      <c r="H48" s="941"/>
      <c r="I48" s="941"/>
      <c r="J48" s="941"/>
      <c r="K48" s="946"/>
      <c r="L48" s="946" t="s">
        <v>2</v>
      </c>
    </row>
    <row r="49" spans="1:12" ht="15.75">
      <c r="A49" s="947"/>
      <c r="B49" s="948" t="s">
        <v>227</v>
      </c>
      <c r="C49" s="949"/>
      <c r="D49" s="1663" t="s">
        <v>229</v>
      </c>
      <c r="E49" s="1664"/>
      <c r="F49" s="1664"/>
      <c r="G49" s="1664"/>
      <c r="H49" s="1664"/>
      <c r="I49" s="1665"/>
      <c r="J49" s="1666" t="s">
        <v>433</v>
      </c>
      <c r="K49" s="1667"/>
      <c r="L49" s="1668"/>
    </row>
    <row r="50" spans="1:12" ht="15.75">
      <c r="A50" s="950" t="s">
        <v>3</v>
      </c>
      <c r="B50" s="951" t="s">
        <v>228</v>
      </c>
      <c r="C50" s="949"/>
      <c r="D50" s="952"/>
      <c r="E50" s="953"/>
      <c r="F50" s="952"/>
      <c r="G50" s="953"/>
      <c r="H50" s="952"/>
      <c r="I50" s="953"/>
      <c r="J50" s="954"/>
      <c r="K50" s="955"/>
      <c r="L50" s="955"/>
    </row>
    <row r="51" spans="1:12" ht="18.75">
      <c r="A51" s="956"/>
      <c r="B51" s="957" t="s">
        <v>747</v>
      </c>
      <c r="C51" s="958" t="s">
        <v>4</v>
      </c>
      <c r="D51" s="959" t="s">
        <v>764</v>
      </c>
      <c r="E51" s="960"/>
      <c r="F51" s="957" t="s">
        <v>762</v>
      </c>
      <c r="G51" s="961"/>
      <c r="H51" s="957" t="s">
        <v>763</v>
      </c>
      <c r="I51" s="961"/>
      <c r="J51" s="962" t="s">
        <v>232</v>
      </c>
      <c r="K51" s="963" t="s">
        <v>437</v>
      </c>
      <c r="L51" s="963" t="s">
        <v>438</v>
      </c>
    </row>
    <row r="52" spans="1:12">
      <c r="A52" s="964">
        <v>1</v>
      </c>
      <c r="B52" s="965">
        <v>2</v>
      </c>
      <c r="C52" s="966"/>
      <c r="D52" s="965">
        <v>3</v>
      </c>
      <c r="E52" s="966"/>
      <c r="F52" s="967">
        <v>4</v>
      </c>
      <c r="G52" s="966"/>
      <c r="H52" s="965">
        <v>5</v>
      </c>
      <c r="I52" s="966"/>
      <c r="J52" s="966">
        <v>6</v>
      </c>
      <c r="K52" s="966">
        <v>7</v>
      </c>
      <c r="L52" s="964">
        <v>8</v>
      </c>
    </row>
    <row r="53" spans="1:12" ht="15.75">
      <c r="A53" s="970" t="s">
        <v>535</v>
      </c>
      <c r="B53" s="1022">
        <v>404484028</v>
      </c>
      <c r="C53" s="1008"/>
      <c r="D53" s="1022">
        <v>147066719.09241074</v>
      </c>
      <c r="E53" s="971"/>
      <c r="F53" s="1022">
        <v>181478806.9624204</v>
      </c>
      <c r="G53" s="971"/>
      <c r="H53" s="1022">
        <v>233971001.14077008</v>
      </c>
      <c r="I53" s="971"/>
      <c r="J53" s="1095">
        <v>0.36359091808789729</v>
      </c>
      <c r="K53" s="1095">
        <v>0.44866742417433703</v>
      </c>
      <c r="L53" s="1095">
        <v>0.5784431150412942</v>
      </c>
    </row>
    <row r="54" spans="1:12" ht="15.75">
      <c r="A54" s="973" t="s">
        <v>536</v>
      </c>
      <c r="B54" s="1023"/>
      <c r="C54" s="1010"/>
      <c r="D54" s="1023"/>
      <c r="E54" s="1011"/>
      <c r="F54" s="1023"/>
      <c r="G54" s="1011"/>
      <c r="H54" s="1023"/>
      <c r="I54" s="1011"/>
      <c r="J54" s="1095"/>
      <c r="K54" s="1095"/>
      <c r="L54" s="1095"/>
    </row>
    <row r="55" spans="1:12" ht="15.75">
      <c r="A55" s="970" t="s">
        <v>537</v>
      </c>
      <c r="B55" s="1024">
        <v>369140013</v>
      </c>
      <c r="C55" s="1010"/>
      <c r="D55" s="1024">
        <v>132467393.73747002</v>
      </c>
      <c r="E55" s="1011"/>
      <c r="F55" s="1024">
        <v>162953146.08769003</v>
      </c>
      <c r="G55" s="1011"/>
      <c r="H55" s="1024">
        <v>201096485.58833998</v>
      </c>
      <c r="I55" s="1011"/>
      <c r="J55" s="1095">
        <v>0.35885406369498613</v>
      </c>
      <c r="K55" s="1095">
        <v>0.44143994243097678</v>
      </c>
      <c r="L55" s="1095">
        <v>0.54477021863338337</v>
      </c>
    </row>
    <row r="56" spans="1:12" ht="15.75">
      <c r="A56" s="973" t="s">
        <v>538</v>
      </c>
      <c r="B56" s="1023"/>
      <c r="C56" s="1013"/>
      <c r="D56" s="1023"/>
      <c r="E56" s="1011"/>
      <c r="F56" s="1023"/>
      <c r="G56" s="1011"/>
      <c r="H56" s="1023"/>
      <c r="I56" s="1011"/>
      <c r="J56" s="1095"/>
      <c r="K56" s="1095"/>
      <c r="L56" s="1095"/>
    </row>
    <row r="57" spans="1:12">
      <c r="A57" s="974" t="s">
        <v>539</v>
      </c>
      <c r="B57" s="1023">
        <v>181000000</v>
      </c>
      <c r="C57" s="1013"/>
      <c r="D57" s="1023">
        <v>69703341.797250003</v>
      </c>
      <c r="E57" s="1014"/>
      <c r="F57" s="1023">
        <v>84431515.028559998</v>
      </c>
      <c r="G57" s="1014"/>
      <c r="H57" s="1023">
        <v>101620435.65884</v>
      </c>
      <c r="I57" s="1014"/>
      <c r="J57" s="1096">
        <v>0.38510133589640888</v>
      </c>
      <c r="K57" s="1096">
        <v>0.46647245872132598</v>
      </c>
      <c r="L57" s="1096">
        <v>0.56143887104331491</v>
      </c>
    </row>
    <row r="58" spans="1:12">
      <c r="A58" s="974" t="s">
        <v>540</v>
      </c>
      <c r="B58" s="1023">
        <v>71052000</v>
      </c>
      <c r="C58" s="1013"/>
      <c r="D58" s="1023">
        <v>21491656.74399</v>
      </c>
      <c r="E58" s="1014"/>
      <c r="F58" s="1023">
        <v>27548089.938920006</v>
      </c>
      <c r="G58" s="1014"/>
      <c r="H58" s="1023">
        <v>33760372.209590003</v>
      </c>
      <c r="I58" s="1014"/>
      <c r="J58" s="1096">
        <v>0.30247785768155716</v>
      </c>
      <c r="K58" s="1096">
        <v>0.38771730477565736</v>
      </c>
      <c r="L58" s="1096">
        <v>0.47515020280343978</v>
      </c>
    </row>
    <row r="59" spans="1:12">
      <c r="A59" s="975" t="s">
        <v>541</v>
      </c>
      <c r="B59" s="1023"/>
      <c r="C59" s="1013"/>
      <c r="D59" s="1023"/>
      <c r="E59" s="1014"/>
      <c r="F59" s="1023"/>
      <c r="G59" s="1014"/>
      <c r="H59" s="1023"/>
      <c r="I59" s="1014"/>
      <c r="J59" s="1096"/>
      <c r="K59" s="1096"/>
      <c r="L59" s="1096"/>
    </row>
    <row r="60" spans="1:12">
      <c r="A60" s="974" t="s">
        <v>542</v>
      </c>
      <c r="B60" s="1023">
        <v>3083023</v>
      </c>
      <c r="C60" s="1013"/>
      <c r="D60" s="1023">
        <v>1273139.0152700001</v>
      </c>
      <c r="E60" s="1014"/>
      <c r="F60" s="1023">
        <v>1613020.5354800001</v>
      </c>
      <c r="G60" s="1014"/>
      <c r="H60" s="1023">
        <v>1960309.5648200002</v>
      </c>
      <c r="I60" s="1014"/>
      <c r="J60" s="1096">
        <v>0.4129515139102109</v>
      </c>
      <c r="K60" s="1096">
        <v>0.52319445410559706</v>
      </c>
      <c r="L60" s="1096">
        <v>0.63584007152071209</v>
      </c>
    </row>
    <row r="61" spans="1:12">
      <c r="A61" s="974" t="s">
        <v>543</v>
      </c>
      <c r="B61" s="1023">
        <v>67715420</v>
      </c>
      <c r="C61" s="1013"/>
      <c r="D61" s="1023">
        <v>20082090.531330001</v>
      </c>
      <c r="E61" s="1014"/>
      <c r="F61" s="1023">
        <v>25755744.554550007</v>
      </c>
      <c r="G61" s="1014"/>
      <c r="H61" s="1023">
        <v>31564277.088670004</v>
      </c>
      <c r="I61" s="1014"/>
      <c r="J61" s="1096">
        <v>0.29656598942057805</v>
      </c>
      <c r="K61" s="1096">
        <v>0.38035272548778415</v>
      </c>
      <c r="L61" s="1096">
        <v>0.46613130493276134</v>
      </c>
    </row>
    <row r="62" spans="1:12">
      <c r="A62" s="974" t="s">
        <v>544</v>
      </c>
      <c r="B62" s="1023">
        <v>253557</v>
      </c>
      <c r="C62" s="1013"/>
      <c r="D62" s="1023">
        <v>136427.19739000002</v>
      </c>
      <c r="E62" s="1014"/>
      <c r="F62" s="1023">
        <v>179324.84888999999</v>
      </c>
      <c r="G62" s="1014"/>
      <c r="H62" s="1023">
        <v>235785.55609999999</v>
      </c>
      <c r="I62" s="1014"/>
      <c r="J62" s="1096">
        <v>0.53805336626478473</v>
      </c>
      <c r="K62" s="1096">
        <v>0.70723682994356296</v>
      </c>
      <c r="L62" s="1096">
        <v>0.92991144436951056</v>
      </c>
    </row>
    <row r="63" spans="1:12">
      <c r="A63" s="974" t="s">
        <v>545</v>
      </c>
      <c r="B63" s="1023">
        <v>2860000</v>
      </c>
      <c r="C63" s="1013"/>
      <c r="D63" s="1023">
        <v>920115.60194000008</v>
      </c>
      <c r="E63" s="1014"/>
      <c r="F63" s="1023">
        <v>1152764.50639</v>
      </c>
      <c r="G63" s="1014"/>
      <c r="H63" s="1023">
        <v>1383020.1708399998</v>
      </c>
      <c r="I63" s="1014"/>
      <c r="J63" s="1096">
        <v>0.32171874193706296</v>
      </c>
      <c r="K63" s="1096">
        <v>0.40306451272377625</v>
      </c>
      <c r="L63" s="1096">
        <v>0.48357348630769226</v>
      </c>
    </row>
    <row r="64" spans="1:12">
      <c r="A64" s="974" t="s">
        <v>546</v>
      </c>
      <c r="B64" s="1023">
        <v>37100000</v>
      </c>
      <c r="C64" s="1013"/>
      <c r="D64" s="1023">
        <v>14521200.314040005</v>
      </c>
      <c r="E64" s="1014"/>
      <c r="F64" s="1023">
        <v>17245638.779589999</v>
      </c>
      <c r="G64" s="1014"/>
      <c r="H64" s="1023">
        <v>25528249.217199992</v>
      </c>
      <c r="I64" s="1014"/>
      <c r="J64" s="1096">
        <v>0.39140701655094351</v>
      </c>
      <c r="K64" s="1096">
        <v>0.46484201562237193</v>
      </c>
      <c r="L64" s="1096">
        <v>0.68809297081401599</v>
      </c>
    </row>
    <row r="65" spans="1:14">
      <c r="A65" s="975" t="s">
        <v>547</v>
      </c>
      <c r="B65" s="1023"/>
      <c r="C65" s="1013"/>
      <c r="D65" s="1023"/>
      <c r="E65" s="1014"/>
      <c r="F65" s="1023"/>
      <c r="G65" s="1014"/>
      <c r="H65" s="1023"/>
      <c r="I65" s="1014"/>
      <c r="J65" s="1096"/>
      <c r="K65" s="1096"/>
      <c r="L65" s="1096"/>
    </row>
    <row r="66" spans="1:14">
      <c r="A66" s="974" t="s">
        <v>548</v>
      </c>
      <c r="B66" s="1023">
        <v>70000</v>
      </c>
      <c r="C66" s="1013"/>
      <c r="D66" s="1023">
        <v>-6.8000000000000005E-2</v>
      </c>
      <c r="E66" s="1014"/>
      <c r="F66" s="1023">
        <v>-6.8000000000000005E-2</v>
      </c>
      <c r="G66" s="1014"/>
      <c r="H66" s="1023">
        <v>-6.8000000000000005E-2</v>
      </c>
      <c r="I66" s="1014"/>
      <c r="J66" s="1096"/>
      <c r="K66" s="1096"/>
      <c r="L66" s="1096"/>
    </row>
    <row r="67" spans="1:14" ht="15.75">
      <c r="A67" s="974" t="s">
        <v>549</v>
      </c>
      <c r="B67" s="1023">
        <v>69300000</v>
      </c>
      <c r="C67" s="1013"/>
      <c r="D67" s="1023">
        <v>22563531.913730003</v>
      </c>
      <c r="E67" s="1014"/>
      <c r="F67" s="1023">
        <v>28520825.678320006</v>
      </c>
      <c r="G67" s="1014"/>
      <c r="H67" s="1023">
        <v>33556617.161990002</v>
      </c>
      <c r="I67" s="1014"/>
      <c r="J67" s="1096">
        <v>0.32559209110721504</v>
      </c>
      <c r="K67" s="1096">
        <v>0.41155592609408376</v>
      </c>
      <c r="L67" s="1096">
        <v>0.48422246986998557</v>
      </c>
      <c r="N67" s="1144"/>
    </row>
    <row r="68" spans="1:14">
      <c r="A68" s="975" t="s">
        <v>541</v>
      </c>
      <c r="B68" s="1023"/>
      <c r="C68" s="1013"/>
      <c r="D68" s="1023"/>
      <c r="E68" s="1014"/>
      <c r="F68" s="1023"/>
      <c r="G68" s="1014"/>
      <c r="H68" s="1023"/>
      <c r="I68" s="1014"/>
      <c r="J68" s="1096"/>
      <c r="K68" s="1096"/>
      <c r="L68" s="1096"/>
    </row>
    <row r="69" spans="1:14">
      <c r="A69" s="974" t="s">
        <v>550</v>
      </c>
      <c r="B69" s="1023">
        <v>55387000</v>
      </c>
      <c r="C69" s="1013"/>
      <c r="D69" s="1023">
        <v>17366588.832180001</v>
      </c>
      <c r="E69" s="1014"/>
      <c r="F69" s="1023">
        <v>22055617.302510001</v>
      </c>
      <c r="G69" s="1014"/>
      <c r="H69" s="1023">
        <v>26245127.687459998</v>
      </c>
      <c r="I69" s="1014"/>
      <c r="J69" s="1096">
        <v>0.31354990940437288</v>
      </c>
      <c r="K69" s="1096">
        <v>0.39816487223554264</v>
      </c>
      <c r="L69" s="1096">
        <v>0.47384995915034211</v>
      </c>
    </row>
    <row r="70" spans="1:14">
      <c r="A70" s="974" t="s">
        <v>551</v>
      </c>
      <c r="B70" s="1023">
        <v>13900000</v>
      </c>
      <c r="C70" s="1013"/>
      <c r="D70" s="1023">
        <v>5197579.7511499999</v>
      </c>
      <c r="E70" s="1014"/>
      <c r="F70" s="1023">
        <v>6465845.0454099998</v>
      </c>
      <c r="G70" s="1014"/>
      <c r="H70" s="1023">
        <v>7312126.1441299999</v>
      </c>
      <c r="I70" s="1014"/>
      <c r="J70" s="1096">
        <v>0.37392660080215828</v>
      </c>
      <c r="K70" s="1096">
        <v>0.46516870830287771</v>
      </c>
      <c r="L70" s="1096">
        <v>0.52605224058489208</v>
      </c>
    </row>
    <row r="71" spans="1:14">
      <c r="A71" s="974" t="s">
        <v>552</v>
      </c>
      <c r="B71" s="1023">
        <v>13000</v>
      </c>
      <c r="C71" s="1013"/>
      <c r="D71" s="1023">
        <v>-636.66959999999995</v>
      </c>
      <c r="E71" s="1014"/>
      <c r="F71" s="1023">
        <v>-636.66959999999995</v>
      </c>
      <c r="G71" s="1014"/>
      <c r="H71" s="1023">
        <v>-636.66959999999995</v>
      </c>
      <c r="I71" s="1014"/>
      <c r="J71" s="1096"/>
      <c r="K71" s="1096"/>
      <c r="L71" s="1096"/>
    </row>
    <row r="72" spans="1:14">
      <c r="A72" s="974" t="s">
        <v>553</v>
      </c>
      <c r="B72" s="1023">
        <v>1500000</v>
      </c>
      <c r="C72" s="1013"/>
      <c r="D72" s="1023">
        <v>945478.37600000005</v>
      </c>
      <c r="E72" s="1014"/>
      <c r="F72" s="1023">
        <v>1073724.7749999999</v>
      </c>
      <c r="G72" s="1014"/>
      <c r="H72" s="1023">
        <v>1600335.3289999999</v>
      </c>
      <c r="I72" s="1014"/>
      <c r="J72" s="1096">
        <v>0.63031891733333334</v>
      </c>
      <c r="K72" s="1096">
        <v>0.71581651666666657</v>
      </c>
      <c r="L72" s="1096">
        <v>1.0668902193333332</v>
      </c>
    </row>
    <row r="73" spans="1:14">
      <c r="A73" s="974" t="s">
        <v>554</v>
      </c>
      <c r="B73" s="1023">
        <v>4870000</v>
      </c>
      <c r="C73" s="1013"/>
      <c r="D73" s="1023">
        <v>1701731.5209300001</v>
      </c>
      <c r="E73" s="1014"/>
      <c r="F73" s="1023">
        <v>2135888.27</v>
      </c>
      <c r="G73" s="1014"/>
      <c r="H73" s="1023">
        <v>2573310.6675900002</v>
      </c>
      <c r="I73" s="1014"/>
      <c r="J73" s="1096">
        <v>0.34943152380492815</v>
      </c>
      <c r="K73" s="1096">
        <v>0.43858075359342918</v>
      </c>
      <c r="L73" s="1096">
        <v>0.52840054775975365</v>
      </c>
    </row>
    <row r="74" spans="1:14">
      <c r="A74" s="974" t="s">
        <v>755</v>
      </c>
      <c r="B74" s="1023">
        <v>1458013</v>
      </c>
      <c r="C74" s="1013"/>
      <c r="D74" s="1023">
        <v>620337.33228999993</v>
      </c>
      <c r="E74" s="1014"/>
      <c r="F74" s="1023">
        <v>844698.94715999998</v>
      </c>
      <c r="G74" s="1014"/>
      <c r="H74" s="1023">
        <v>1074135.2114500001</v>
      </c>
      <c r="I74" s="1014"/>
      <c r="J74" s="1096">
        <v>0.42546762771662527</v>
      </c>
      <c r="K74" s="1096">
        <v>0.57934939342790492</v>
      </c>
      <c r="L74" s="1096">
        <v>0.73671168326345515</v>
      </c>
    </row>
    <row r="75" spans="1:14">
      <c r="A75" s="974" t="s">
        <v>752</v>
      </c>
      <c r="B75" s="1023"/>
      <c r="C75" s="1013"/>
      <c r="D75" s="1023">
        <v>0.104</v>
      </c>
      <c r="E75" s="1014"/>
      <c r="F75" s="1023">
        <v>0.13</v>
      </c>
      <c r="G75" s="1014"/>
      <c r="H75" s="1023">
        <v>0.156</v>
      </c>
      <c r="I75" s="1014"/>
      <c r="J75" s="1096"/>
      <c r="K75" s="1096"/>
      <c r="L75" s="1096"/>
    </row>
    <row r="76" spans="1:14" ht="15.75">
      <c r="A76" s="974" t="s">
        <v>753</v>
      </c>
      <c r="B76" s="1023"/>
      <c r="C76" s="1013"/>
      <c r="D76" s="1023">
        <v>3.3299999999999996E-2</v>
      </c>
      <c r="E76" s="1014"/>
      <c r="F76" s="1023">
        <v>3.3750000000000002E-2</v>
      </c>
      <c r="G76" s="1014"/>
      <c r="H76" s="1023">
        <v>9.8058399999999999</v>
      </c>
      <c r="I76" s="1014"/>
      <c r="J76" s="1096"/>
      <c r="K76" s="1095"/>
      <c r="L76" s="1096"/>
    </row>
    <row r="77" spans="1:14" ht="15.75">
      <c r="A77" s="976" t="s">
        <v>754</v>
      </c>
      <c r="B77" s="1023"/>
      <c r="C77" s="1013"/>
      <c r="D77" s="1023">
        <v>0</v>
      </c>
      <c r="E77" s="1014"/>
      <c r="F77" s="1023">
        <v>0</v>
      </c>
      <c r="G77" s="1014"/>
      <c r="H77" s="1023">
        <v>0</v>
      </c>
      <c r="I77" s="1014"/>
      <c r="J77" s="1096"/>
      <c r="K77" s="1095"/>
      <c r="L77" s="1096"/>
    </row>
    <row r="78" spans="1:14" ht="15.75">
      <c r="A78" s="970" t="s">
        <v>555</v>
      </c>
      <c r="B78" s="1024">
        <v>32752862</v>
      </c>
      <c r="C78" s="1010"/>
      <c r="D78" s="1024">
        <v>14465532.608820727</v>
      </c>
      <c r="E78" s="1011"/>
      <c r="F78" s="1024">
        <v>18332246.783950377</v>
      </c>
      <c r="G78" s="1011"/>
      <c r="H78" s="1024">
        <v>32085078.297640096</v>
      </c>
      <c r="I78" s="1011"/>
      <c r="J78" s="1095">
        <v>0.44165705607103056</v>
      </c>
      <c r="K78" s="1095">
        <v>0.55971434752634375</v>
      </c>
      <c r="L78" s="1095">
        <v>0.97961143968548747</v>
      </c>
    </row>
    <row r="79" spans="1:14" ht="15.75">
      <c r="A79" s="973" t="s">
        <v>538</v>
      </c>
      <c r="B79" s="1009"/>
      <c r="C79" s="1013"/>
      <c r="D79" s="1009"/>
      <c r="E79" s="1014"/>
      <c r="F79" s="1009"/>
      <c r="G79" s="1014"/>
      <c r="H79" s="1009"/>
      <c r="I79" s="1014"/>
      <c r="J79" s="1095"/>
      <c r="K79" s="1095"/>
      <c r="L79" s="1096"/>
    </row>
    <row r="80" spans="1:14">
      <c r="A80" s="974" t="s">
        <v>556</v>
      </c>
      <c r="B80" s="1012">
        <v>386740</v>
      </c>
      <c r="C80" s="1013"/>
      <c r="D80" s="1012">
        <v>3104.7037899999996</v>
      </c>
      <c r="E80" s="1014"/>
      <c r="F80" s="1012">
        <v>3138.72379</v>
      </c>
      <c r="G80" s="1014"/>
      <c r="H80" s="1012">
        <v>109560.90082000001</v>
      </c>
      <c r="I80" s="1014"/>
      <c r="J80" s="1096">
        <v>8.0278838237575617E-3</v>
      </c>
      <c r="K80" s="1096">
        <v>8.1158498991570557E-3</v>
      </c>
      <c r="L80" s="1096">
        <v>0.28329342922893935</v>
      </c>
    </row>
    <row r="81" spans="1:12">
      <c r="A81" s="975" t="s">
        <v>557</v>
      </c>
      <c r="B81" s="1012"/>
      <c r="C81" s="1013"/>
      <c r="D81" s="1012"/>
      <c r="E81" s="1014"/>
      <c r="F81" s="1012"/>
      <c r="G81" s="1014"/>
      <c r="H81" s="1012"/>
      <c r="I81" s="1014"/>
      <c r="J81" s="1096"/>
      <c r="K81" s="1096"/>
      <c r="L81" s="1096"/>
    </row>
    <row r="82" spans="1:12">
      <c r="A82" s="977" t="s">
        <v>558</v>
      </c>
      <c r="B82" s="1023">
        <v>372540</v>
      </c>
      <c r="C82" s="1013"/>
      <c r="D82" s="1023">
        <v>1241.4518899999998</v>
      </c>
      <c r="E82" s="1014"/>
      <c r="F82" s="1023">
        <v>1275.4718899999998</v>
      </c>
      <c r="G82" s="1014"/>
      <c r="H82" s="1023">
        <v>107697.00492000001</v>
      </c>
      <c r="I82" s="1014"/>
      <c r="J82" s="1096">
        <v>3.332398910184141E-3</v>
      </c>
      <c r="K82" s="1096">
        <v>3.4237179631717396E-3</v>
      </c>
      <c r="L82" s="1096">
        <v>0.28908843324206801</v>
      </c>
    </row>
    <row r="83" spans="1:12">
      <c r="A83" s="977" t="s">
        <v>730</v>
      </c>
      <c r="B83" s="1023">
        <v>14200</v>
      </c>
      <c r="C83" s="1013"/>
      <c r="D83" s="1023">
        <v>1863.2519</v>
      </c>
      <c r="E83" s="1014"/>
      <c r="F83" s="1023">
        <v>1863.2519</v>
      </c>
      <c r="G83" s="1014"/>
      <c r="H83" s="1023">
        <v>1863.8959</v>
      </c>
      <c r="I83" s="1014"/>
      <c r="J83" s="1096">
        <v>0.13121492253521128</v>
      </c>
      <c r="K83" s="1096">
        <v>0.13121492253521128</v>
      </c>
      <c r="L83" s="1096">
        <v>0.13126027464788731</v>
      </c>
    </row>
    <row r="84" spans="1:12">
      <c r="A84" s="974" t="s">
        <v>726</v>
      </c>
      <c r="B84" s="1023">
        <v>1329145</v>
      </c>
      <c r="C84" s="1013"/>
      <c r="D84" s="1023">
        <v>0</v>
      </c>
      <c r="E84" s="1014"/>
      <c r="F84" s="1023">
        <v>0</v>
      </c>
      <c r="G84" s="1014"/>
      <c r="H84" s="1023">
        <v>8876858.4058400001</v>
      </c>
      <c r="I84" s="1014"/>
      <c r="J84" s="1096"/>
      <c r="K84" s="1096"/>
      <c r="L84" s="1096">
        <v>6.678623028969751</v>
      </c>
    </row>
    <row r="85" spans="1:12">
      <c r="A85" s="974" t="s">
        <v>727</v>
      </c>
      <c r="B85" s="1023">
        <v>4428000</v>
      </c>
      <c r="C85" s="1013"/>
      <c r="D85" s="1023">
        <v>1797393.0425199999</v>
      </c>
      <c r="E85" s="1014"/>
      <c r="F85" s="1023">
        <v>2275002.5938200001</v>
      </c>
      <c r="G85" s="1014"/>
      <c r="H85" s="1023">
        <v>2753763.1006300002</v>
      </c>
      <c r="I85" s="1014"/>
      <c r="J85" s="1096">
        <v>0.40591532125564589</v>
      </c>
      <c r="K85" s="1096">
        <v>0.51377655686991874</v>
      </c>
      <c r="L85" s="1096">
        <v>0.62189771920280046</v>
      </c>
    </row>
    <row r="86" spans="1:12">
      <c r="A86" s="974" t="s">
        <v>728</v>
      </c>
      <c r="B86" s="1023">
        <v>23463464</v>
      </c>
      <c r="C86" s="1013"/>
      <c r="D86" s="1023">
        <v>11616659.030230727</v>
      </c>
      <c r="E86" s="1014"/>
      <c r="F86" s="1023">
        <v>14747163.615280379</v>
      </c>
      <c r="G86" s="1014"/>
      <c r="H86" s="1023">
        <v>18779388.020450097</v>
      </c>
      <c r="I86" s="1014"/>
      <c r="J86" s="1096">
        <v>0.49509565297906255</v>
      </c>
      <c r="K86" s="1096">
        <v>0.62851604585241028</v>
      </c>
      <c r="L86" s="1096">
        <v>0.80036724417375438</v>
      </c>
    </row>
    <row r="87" spans="1:12">
      <c r="A87" s="974" t="s">
        <v>729</v>
      </c>
      <c r="B87" s="1023">
        <v>3145513</v>
      </c>
      <c r="C87" s="1013"/>
      <c r="D87" s="1023">
        <v>1048375.8322800001</v>
      </c>
      <c r="E87" s="1014"/>
      <c r="F87" s="1023">
        <v>1306941.85106</v>
      </c>
      <c r="G87" s="1014"/>
      <c r="H87" s="1023">
        <v>1565507.8699</v>
      </c>
      <c r="I87" s="1014"/>
      <c r="J87" s="1096">
        <v>0.33329248115649185</v>
      </c>
      <c r="K87" s="1096">
        <v>0.41549402309257666</v>
      </c>
      <c r="L87" s="1096">
        <v>0.49769556504773627</v>
      </c>
    </row>
    <row r="88" spans="1:12" ht="15.75">
      <c r="A88" s="978" t="s">
        <v>559</v>
      </c>
      <c r="B88" s="1025">
        <v>2591153</v>
      </c>
      <c r="C88" s="1016"/>
      <c r="D88" s="1025">
        <v>133792.74612</v>
      </c>
      <c r="E88" s="1017"/>
      <c r="F88" s="1025">
        <v>193414.09078</v>
      </c>
      <c r="G88" s="1017"/>
      <c r="H88" s="1025">
        <v>789437.25479000004</v>
      </c>
      <c r="I88" s="1016"/>
      <c r="J88" s="1097">
        <v>5.1634444635264683E-2</v>
      </c>
      <c r="K88" s="1097">
        <v>7.4644025566996619E-2</v>
      </c>
      <c r="L88" s="1097">
        <v>0.30466639939440088</v>
      </c>
    </row>
    <row r="92" spans="1:12" ht="15.75">
      <c r="A92" s="941"/>
      <c r="B92" s="944" t="s">
        <v>4</v>
      </c>
      <c r="C92" s="945"/>
      <c r="D92" s="996"/>
      <c r="E92" s="941"/>
      <c r="F92" s="941"/>
      <c r="G92" s="941"/>
      <c r="H92" s="941"/>
      <c r="I92" s="941"/>
      <c r="J92" s="941"/>
      <c r="K92" s="946"/>
      <c r="L92" s="946" t="s">
        <v>2</v>
      </c>
    </row>
    <row r="93" spans="1:12" ht="15.75">
      <c r="A93" s="947"/>
      <c r="B93" s="948" t="s">
        <v>227</v>
      </c>
      <c r="C93" s="949"/>
      <c r="D93" s="1663" t="s">
        <v>229</v>
      </c>
      <c r="E93" s="1664"/>
      <c r="F93" s="1664"/>
      <c r="G93" s="1664"/>
      <c r="H93" s="1664"/>
      <c r="I93" s="1665"/>
      <c r="J93" s="1666" t="s">
        <v>433</v>
      </c>
      <c r="K93" s="1667"/>
      <c r="L93" s="1668"/>
    </row>
    <row r="94" spans="1:12" ht="15.75">
      <c r="A94" s="950" t="s">
        <v>3</v>
      </c>
      <c r="B94" s="951" t="s">
        <v>228</v>
      </c>
      <c r="C94" s="949"/>
      <c r="D94" s="952"/>
      <c r="E94" s="953"/>
      <c r="F94" s="952"/>
      <c r="G94" s="953"/>
      <c r="H94" s="952"/>
      <c r="I94" s="953"/>
      <c r="J94" s="954"/>
      <c r="K94" s="955"/>
      <c r="L94" s="955"/>
    </row>
    <row r="95" spans="1:12" ht="18.75">
      <c r="A95" s="956"/>
      <c r="B95" s="957" t="s">
        <v>747</v>
      </c>
      <c r="C95" s="958" t="s">
        <v>4</v>
      </c>
      <c r="D95" s="959" t="s">
        <v>777</v>
      </c>
      <c r="E95" s="960"/>
      <c r="F95" s="957" t="s">
        <v>780</v>
      </c>
      <c r="G95" s="961"/>
      <c r="H95" s="957" t="s">
        <v>779</v>
      </c>
      <c r="I95" s="961"/>
      <c r="J95" s="962" t="s">
        <v>232</v>
      </c>
      <c r="K95" s="963" t="s">
        <v>437</v>
      </c>
      <c r="L95" s="963" t="s">
        <v>438</v>
      </c>
    </row>
    <row r="96" spans="1:12">
      <c r="A96" s="964">
        <v>1</v>
      </c>
      <c r="B96" s="965">
        <v>2</v>
      </c>
      <c r="C96" s="966"/>
      <c r="D96" s="965">
        <v>3</v>
      </c>
      <c r="E96" s="966"/>
      <c r="F96" s="967">
        <v>4</v>
      </c>
      <c r="G96" s="966"/>
      <c r="H96" s="965">
        <v>5</v>
      </c>
      <c r="I96" s="966"/>
      <c r="J96" s="966">
        <v>6</v>
      </c>
      <c r="K96" s="966">
        <v>7</v>
      </c>
      <c r="L96" s="964">
        <v>8</v>
      </c>
    </row>
    <row r="97" spans="1:12" ht="15.75">
      <c r="A97" s="970" t="s">
        <v>535</v>
      </c>
      <c r="B97" s="1022">
        <v>404484028</v>
      </c>
      <c r="C97" s="1008"/>
      <c r="D97" s="1022">
        <v>278083530.18765944</v>
      </c>
      <c r="E97" s="971"/>
      <c r="F97" s="1022"/>
      <c r="G97" s="971"/>
      <c r="H97" s="1022"/>
      <c r="I97" s="971"/>
      <c r="J97" s="1095">
        <v>0.68750188125514677</v>
      </c>
      <c r="K97" s="1095"/>
      <c r="L97" s="1095"/>
    </row>
    <row r="98" spans="1:12" ht="15.75">
      <c r="A98" s="973" t="s">
        <v>536</v>
      </c>
      <c r="B98" s="1023"/>
      <c r="C98" s="1010"/>
      <c r="D98" s="1023"/>
      <c r="E98" s="1011"/>
      <c r="F98" s="1023"/>
      <c r="G98" s="1011"/>
      <c r="H98" s="1023"/>
      <c r="I98" s="1011"/>
      <c r="J98" s="1095"/>
      <c r="K98" s="1095"/>
      <c r="L98" s="1095"/>
    </row>
    <row r="99" spans="1:12" ht="15.75">
      <c r="A99" s="970" t="s">
        <v>537</v>
      </c>
      <c r="B99" s="1024">
        <v>369140013</v>
      </c>
      <c r="C99" s="1010"/>
      <c r="D99" s="1024">
        <v>240486471.38252997</v>
      </c>
      <c r="E99" s="1011"/>
      <c r="F99" s="1024"/>
      <c r="G99" s="1011"/>
      <c r="H99" s="1024"/>
      <c r="I99" s="1011"/>
      <c r="J99" s="1095">
        <v>0.65147765864799378</v>
      </c>
      <c r="K99" s="1095"/>
      <c r="L99" s="1095"/>
    </row>
    <row r="100" spans="1:12" ht="15.75">
      <c r="A100" s="973" t="s">
        <v>538</v>
      </c>
      <c r="B100" s="1023"/>
      <c r="C100" s="1013"/>
      <c r="D100" s="1023"/>
      <c r="E100" s="1011"/>
      <c r="F100" s="1023"/>
      <c r="G100" s="1011"/>
      <c r="H100" s="1023"/>
      <c r="I100" s="1011"/>
      <c r="J100" s="1095"/>
      <c r="K100" s="1095"/>
      <c r="L100" s="1095"/>
    </row>
    <row r="101" spans="1:12">
      <c r="A101" s="974" t="s">
        <v>539</v>
      </c>
      <c r="B101" s="1023">
        <v>181000000</v>
      </c>
      <c r="C101" s="1013"/>
      <c r="D101" s="1023">
        <v>121030001.77063</v>
      </c>
      <c r="E101" s="1014"/>
      <c r="F101" s="1023"/>
      <c r="G101" s="1014"/>
      <c r="H101" s="1023"/>
      <c r="I101" s="1014"/>
      <c r="J101" s="1096">
        <v>0.66867404293165744</v>
      </c>
      <c r="K101" s="1096"/>
      <c r="L101" s="1096"/>
    </row>
    <row r="102" spans="1:12">
      <c r="A102" s="974" t="s">
        <v>540</v>
      </c>
      <c r="B102" s="1023">
        <v>71052000</v>
      </c>
      <c r="C102" s="1013"/>
      <c r="D102" s="1023">
        <v>40887680.24916999</v>
      </c>
      <c r="E102" s="1014"/>
      <c r="F102" s="1023"/>
      <c r="G102" s="1014"/>
      <c r="H102" s="1023"/>
      <c r="I102" s="1014"/>
      <c r="J102" s="1096">
        <v>0.57546135575592505</v>
      </c>
      <c r="K102" s="1096"/>
      <c r="L102" s="1096"/>
    </row>
    <row r="103" spans="1:12">
      <c r="A103" s="975" t="s">
        <v>541</v>
      </c>
      <c r="B103" s="1023"/>
      <c r="C103" s="1013"/>
      <c r="D103" s="1023"/>
      <c r="E103" s="1014"/>
      <c r="F103" s="1023"/>
      <c r="G103" s="1014"/>
      <c r="H103" s="1023"/>
      <c r="I103" s="1014"/>
      <c r="J103" s="1096"/>
      <c r="K103" s="1096"/>
      <c r="L103" s="1096"/>
    </row>
    <row r="104" spans="1:12">
      <c r="A104" s="974" t="s">
        <v>542</v>
      </c>
      <c r="B104" s="1023">
        <v>3083023</v>
      </c>
      <c r="C104" s="1013"/>
      <c r="D104" s="1023">
        <v>2310886.5663700001</v>
      </c>
      <c r="E104" s="1014"/>
      <c r="F104" s="1023"/>
      <c r="G104" s="1014"/>
      <c r="H104" s="1023"/>
      <c r="I104" s="1014"/>
      <c r="J104" s="1096">
        <v>0.74955216564067151</v>
      </c>
      <c r="K104" s="1096"/>
      <c r="L104" s="1096"/>
    </row>
    <row r="105" spans="1:12">
      <c r="A105" s="974" t="s">
        <v>543</v>
      </c>
      <c r="B105" s="1023">
        <v>67715420</v>
      </c>
      <c r="C105" s="1013"/>
      <c r="D105" s="1023">
        <v>38304078.706669994</v>
      </c>
      <c r="E105" s="1014"/>
      <c r="F105" s="1023"/>
      <c r="G105" s="1014"/>
      <c r="H105" s="1023"/>
      <c r="I105" s="1014"/>
      <c r="J105" s="1096">
        <v>0.56566257296595068</v>
      </c>
      <c r="K105" s="1096"/>
      <c r="L105" s="1096"/>
    </row>
    <row r="106" spans="1:12">
      <c r="A106" s="974" t="s">
        <v>544</v>
      </c>
      <c r="B106" s="1023">
        <v>253557</v>
      </c>
      <c r="C106" s="1013"/>
      <c r="D106" s="1023">
        <v>272714.97612999997</v>
      </c>
      <c r="E106" s="1014"/>
      <c r="F106" s="1023"/>
      <c r="G106" s="1014"/>
      <c r="H106" s="1023"/>
      <c r="I106" s="1014"/>
      <c r="J106" s="1096">
        <v>1.0755568812140859</v>
      </c>
      <c r="K106" s="1096"/>
      <c r="L106" s="1096"/>
    </row>
    <row r="107" spans="1:12">
      <c r="A107" s="974" t="s">
        <v>545</v>
      </c>
      <c r="B107" s="1023">
        <v>2860000</v>
      </c>
      <c r="C107" s="1013"/>
      <c r="D107" s="1023">
        <v>1627970.1636700002</v>
      </c>
      <c r="E107" s="1014"/>
      <c r="F107" s="1023"/>
      <c r="G107" s="1014"/>
      <c r="H107" s="1023"/>
      <c r="I107" s="1014"/>
      <c r="J107" s="1096">
        <v>0.56922033694755247</v>
      </c>
      <c r="K107" s="1096"/>
      <c r="L107" s="1096"/>
    </row>
    <row r="108" spans="1:12">
      <c r="A108" s="974" t="s">
        <v>546</v>
      </c>
      <c r="B108" s="1023">
        <v>37100000</v>
      </c>
      <c r="C108" s="1013"/>
      <c r="D108" s="1023">
        <v>31019037.869719993</v>
      </c>
      <c r="E108" s="1014"/>
      <c r="F108" s="1023"/>
      <c r="G108" s="1014"/>
      <c r="H108" s="1023"/>
      <c r="I108" s="1014"/>
      <c r="J108" s="1096">
        <v>0.83609266495202139</v>
      </c>
      <c r="K108" s="1096"/>
      <c r="L108" s="1096"/>
    </row>
    <row r="109" spans="1:12">
      <c r="A109" s="975" t="s">
        <v>547</v>
      </c>
      <c r="B109" s="1023"/>
      <c r="C109" s="1013"/>
      <c r="D109" s="1023"/>
      <c r="E109" s="1014"/>
      <c r="F109" s="1023"/>
      <c r="G109" s="1014"/>
      <c r="H109" s="1023"/>
      <c r="I109" s="1014"/>
      <c r="J109" s="1096"/>
      <c r="K109" s="1096"/>
      <c r="L109" s="1096"/>
    </row>
    <row r="110" spans="1:12">
      <c r="A110" s="974" t="s">
        <v>548</v>
      </c>
      <c r="B110" s="1023">
        <v>70000</v>
      </c>
      <c r="C110" s="1013"/>
      <c r="D110" s="1023">
        <v>-6.8000000000000005E-2</v>
      </c>
      <c r="E110" s="1014"/>
      <c r="F110" s="1023"/>
      <c r="G110" s="1014"/>
      <c r="H110" s="1023"/>
      <c r="I110" s="1014"/>
      <c r="J110" s="1096"/>
      <c r="K110" s="1154"/>
      <c r="L110" s="1096"/>
    </row>
    <row r="111" spans="1:12">
      <c r="A111" s="974" t="s">
        <v>549</v>
      </c>
      <c r="B111" s="1023">
        <v>69300000</v>
      </c>
      <c r="C111" s="1013"/>
      <c r="D111" s="1023">
        <v>39651530.237070002</v>
      </c>
      <c r="E111" s="1014"/>
      <c r="F111" s="1023"/>
      <c r="G111" s="1014"/>
      <c r="H111" s="1023"/>
      <c r="I111" s="1014"/>
      <c r="J111" s="1096">
        <v>0.5721721534930736</v>
      </c>
      <c r="K111" s="1096"/>
      <c r="L111" s="1096"/>
    </row>
    <row r="112" spans="1:12">
      <c r="A112" s="975" t="s">
        <v>541</v>
      </c>
      <c r="B112" s="1023"/>
      <c r="C112" s="1013"/>
      <c r="D112" s="1023"/>
      <c r="E112" s="1014"/>
      <c r="F112" s="1023"/>
      <c r="G112" s="1014"/>
      <c r="H112" s="1023"/>
      <c r="I112" s="1014"/>
      <c r="J112" s="1096"/>
      <c r="K112" s="1096"/>
      <c r="L112" s="1096"/>
    </row>
    <row r="113" spans="1:12">
      <c r="A113" s="974" t="s">
        <v>550</v>
      </c>
      <c r="B113" s="1023">
        <v>55387000</v>
      </c>
      <c r="C113" s="1013"/>
      <c r="D113" s="1023">
        <v>31188427.759979997</v>
      </c>
      <c r="E113" s="1014"/>
      <c r="F113" s="1023"/>
      <c r="G113" s="1014"/>
      <c r="H113" s="1023"/>
      <c r="I113" s="1014"/>
      <c r="J113" s="1096">
        <v>0.56310014552115106</v>
      </c>
      <c r="K113" s="1096"/>
      <c r="L113" s="1096"/>
    </row>
    <row r="114" spans="1:12">
      <c r="A114" s="974" t="s">
        <v>551</v>
      </c>
      <c r="B114" s="1023">
        <v>13900000</v>
      </c>
      <c r="C114" s="1013"/>
      <c r="D114" s="1023">
        <v>8463739.2852299996</v>
      </c>
      <c r="E114" s="1014"/>
      <c r="F114" s="1023"/>
      <c r="G114" s="1014"/>
      <c r="H114" s="1023"/>
      <c r="I114" s="1014"/>
      <c r="J114" s="1096">
        <v>0.60890210685107915</v>
      </c>
      <c r="K114" s="1096"/>
      <c r="L114" s="1096"/>
    </row>
    <row r="115" spans="1:12">
      <c r="A115" s="974" t="s">
        <v>552</v>
      </c>
      <c r="B115" s="1023">
        <v>13000</v>
      </c>
      <c r="C115" s="1013"/>
      <c r="D115" s="1023">
        <v>-636.80813999999998</v>
      </c>
      <c r="E115" s="1014"/>
      <c r="F115" s="1023"/>
      <c r="G115" s="1014"/>
      <c r="H115" s="1023"/>
      <c r="I115" s="1014"/>
      <c r="J115" s="1096"/>
      <c r="K115" s="1096"/>
      <c r="L115" s="1096"/>
    </row>
    <row r="116" spans="1:12">
      <c r="A116" s="974" t="s">
        <v>553</v>
      </c>
      <c r="B116" s="1023">
        <v>1500000</v>
      </c>
      <c r="C116" s="1013"/>
      <c r="D116" s="1023">
        <v>1909951.6229999999</v>
      </c>
      <c r="E116" s="1014"/>
      <c r="F116" s="1023"/>
      <c r="G116" s="1014"/>
      <c r="H116" s="1023"/>
      <c r="I116" s="1014"/>
      <c r="J116" s="1096">
        <v>1.2733010819999999</v>
      </c>
      <c r="K116" s="1096"/>
      <c r="L116" s="1096"/>
    </row>
    <row r="117" spans="1:12">
      <c r="A117" s="974" t="s">
        <v>554</v>
      </c>
      <c r="B117" s="1023">
        <v>4870000</v>
      </c>
      <c r="C117" s="1013"/>
      <c r="D117" s="1023">
        <v>3003106.9569800003</v>
      </c>
      <c r="E117" s="1014"/>
      <c r="F117" s="1023"/>
      <c r="G117" s="1014"/>
      <c r="H117" s="1023"/>
      <c r="I117" s="1014"/>
      <c r="J117" s="1096">
        <v>0.61665440595071874</v>
      </c>
      <c r="K117" s="1096"/>
      <c r="L117" s="1096"/>
    </row>
    <row r="118" spans="1:12">
      <c r="A118" s="974" t="s">
        <v>755</v>
      </c>
      <c r="B118" s="1023">
        <v>1458013</v>
      </c>
      <c r="C118" s="1013"/>
      <c r="D118" s="1023">
        <v>1357182.5244500001</v>
      </c>
      <c r="E118" s="1014"/>
      <c r="F118" s="1023"/>
      <c r="G118" s="1014"/>
      <c r="H118" s="1023"/>
      <c r="I118" s="1014"/>
      <c r="J118" s="1096">
        <v>0.93084391185126614</v>
      </c>
      <c r="K118" s="1096"/>
      <c r="L118" s="1096"/>
    </row>
    <row r="119" spans="1:12">
      <c r="A119" s="974" t="s">
        <v>752</v>
      </c>
      <c r="B119" s="1023"/>
      <c r="C119" s="1013"/>
      <c r="D119" s="1023">
        <v>0.182</v>
      </c>
      <c r="E119" s="1014"/>
      <c r="F119" s="1023"/>
      <c r="G119" s="1014"/>
      <c r="H119" s="1023"/>
      <c r="I119" s="1014"/>
      <c r="J119" s="1096"/>
      <c r="K119" s="1096"/>
      <c r="L119" s="1096"/>
    </row>
    <row r="120" spans="1:12" ht="15.75">
      <c r="A120" s="974" t="s">
        <v>753</v>
      </c>
      <c r="B120" s="1023"/>
      <c r="C120" s="1013"/>
      <c r="D120" s="1023">
        <v>9.8058399999999999</v>
      </c>
      <c r="E120" s="1014"/>
      <c r="F120" s="1023"/>
      <c r="G120" s="1014"/>
      <c r="H120" s="1023"/>
      <c r="I120" s="1014"/>
      <c r="J120" s="1096"/>
      <c r="K120" s="1095"/>
      <c r="L120" s="1096"/>
    </row>
    <row r="121" spans="1:12" ht="15.75">
      <c r="A121" s="976" t="s">
        <v>754</v>
      </c>
      <c r="B121" s="1023"/>
      <c r="C121" s="1013"/>
      <c r="D121" s="1023">
        <v>0</v>
      </c>
      <c r="E121" s="1014"/>
      <c r="F121" s="1023"/>
      <c r="G121" s="1014"/>
      <c r="H121" s="1023"/>
      <c r="I121" s="1014"/>
      <c r="J121" s="1096"/>
      <c r="K121" s="1095"/>
      <c r="L121" s="1096"/>
    </row>
    <row r="122" spans="1:12" ht="15.75">
      <c r="A122" s="970" t="s">
        <v>555</v>
      </c>
      <c r="B122" s="1024">
        <v>32752862</v>
      </c>
      <c r="C122" s="1010"/>
      <c r="D122" s="1024">
        <v>36790022.800139472</v>
      </c>
      <c r="E122" s="1011"/>
      <c r="F122" s="1024"/>
      <c r="G122" s="1011"/>
      <c r="H122" s="1024"/>
      <c r="I122" s="1011"/>
      <c r="J122" s="1095">
        <v>1.123261313778914</v>
      </c>
      <c r="K122" s="1095"/>
      <c r="L122" s="1095"/>
    </row>
    <row r="123" spans="1:12" ht="15.75">
      <c r="A123" s="973" t="s">
        <v>538</v>
      </c>
      <c r="B123" s="1009"/>
      <c r="C123" s="1013"/>
      <c r="D123" s="1009"/>
      <c r="E123" s="1014"/>
      <c r="F123" s="1009"/>
      <c r="G123" s="1014"/>
      <c r="H123" s="1009"/>
      <c r="I123" s="1014"/>
      <c r="J123" s="1096"/>
      <c r="K123" s="1095"/>
      <c r="L123" s="1096"/>
    </row>
    <row r="124" spans="1:12">
      <c r="A124" s="974" t="s">
        <v>556</v>
      </c>
      <c r="B124" s="1012">
        <v>386740</v>
      </c>
      <c r="C124" s="1013"/>
      <c r="D124" s="1012">
        <v>119906.76018</v>
      </c>
      <c r="E124" s="1015"/>
      <c r="F124" s="1012"/>
      <c r="G124" s="1015"/>
      <c r="H124" s="1012"/>
      <c r="I124" s="1015"/>
      <c r="J124" s="1096">
        <v>0.31004488850390444</v>
      </c>
      <c r="K124" s="1096"/>
      <c r="L124" s="1096"/>
    </row>
    <row r="125" spans="1:12">
      <c r="A125" s="975" t="s">
        <v>557</v>
      </c>
      <c r="B125" s="1012"/>
      <c r="C125" s="1013"/>
      <c r="D125" s="1012"/>
      <c r="E125" s="1014"/>
      <c r="F125" s="1012"/>
      <c r="G125" s="1014"/>
      <c r="H125" s="1012"/>
      <c r="I125" s="1014"/>
      <c r="J125" s="1096"/>
      <c r="K125" s="1096"/>
      <c r="L125" s="1096"/>
    </row>
    <row r="126" spans="1:12">
      <c r="A126" s="977" t="s">
        <v>558</v>
      </c>
      <c r="B126" s="1023">
        <v>372540</v>
      </c>
      <c r="C126" s="1013"/>
      <c r="D126" s="1023">
        <v>118150.51228</v>
      </c>
      <c r="E126" s="1014"/>
      <c r="F126" s="1023"/>
      <c r="G126" s="1014"/>
      <c r="H126" s="1023"/>
      <c r="I126" s="1014"/>
      <c r="J126" s="1096">
        <v>0.31714852708433994</v>
      </c>
      <c r="K126" s="1096"/>
      <c r="L126" s="1096"/>
    </row>
    <row r="127" spans="1:12">
      <c r="A127" s="977" t="s">
        <v>730</v>
      </c>
      <c r="B127" s="1023">
        <v>14200</v>
      </c>
      <c r="C127" s="1013"/>
      <c r="D127" s="1023">
        <v>1756.2478999999998</v>
      </c>
      <c r="E127" s="1014"/>
      <c r="F127" s="1023"/>
      <c r="G127" s="1014"/>
      <c r="H127" s="1023"/>
      <c r="I127" s="1014"/>
      <c r="J127" s="1096">
        <v>0.12367942957746478</v>
      </c>
      <c r="K127" s="1096"/>
      <c r="L127" s="1096"/>
    </row>
    <row r="128" spans="1:12">
      <c r="A128" s="974" t="s">
        <v>726</v>
      </c>
      <c r="B128" s="1023">
        <v>1329145</v>
      </c>
      <c r="C128" s="1013"/>
      <c r="D128" s="1023">
        <v>8876858.4058400001</v>
      </c>
      <c r="E128" s="1014"/>
      <c r="F128" s="1023"/>
      <c r="G128" s="1014"/>
      <c r="H128" s="1023"/>
      <c r="I128" s="1014"/>
      <c r="J128" s="1096">
        <v>6.678623028969751</v>
      </c>
      <c r="K128" s="1096"/>
      <c r="L128" s="1096"/>
    </row>
    <row r="129" spans="1:12">
      <c r="A129" s="974" t="s">
        <v>727</v>
      </c>
      <c r="B129" s="1023">
        <v>4428000</v>
      </c>
      <c r="C129" s="1013"/>
      <c r="D129" s="1023">
        <v>3254656.7919099997</v>
      </c>
      <c r="E129" s="1014"/>
      <c r="F129" s="1023"/>
      <c r="G129" s="1014"/>
      <c r="H129" s="1023"/>
      <c r="I129" s="1014"/>
      <c r="J129" s="1096">
        <v>0.73501734234643168</v>
      </c>
      <c r="K129" s="1096"/>
      <c r="L129" s="1096"/>
    </row>
    <row r="130" spans="1:12">
      <c r="A130" s="974" t="s">
        <v>728</v>
      </c>
      <c r="B130" s="1023">
        <v>23463464</v>
      </c>
      <c r="C130" s="1013"/>
      <c r="D130" s="1023">
        <v>22709759.113489471</v>
      </c>
      <c r="E130" s="1014"/>
      <c r="F130" s="1023"/>
      <c r="G130" s="1014"/>
      <c r="H130" s="1023"/>
      <c r="I130" s="1014"/>
      <c r="J130" s="1096">
        <v>0.96787751005092304</v>
      </c>
      <c r="K130" s="1096"/>
      <c r="L130" s="1096"/>
    </row>
    <row r="131" spans="1:12">
      <c r="A131" s="974" t="s">
        <v>729</v>
      </c>
      <c r="B131" s="1023">
        <v>3145513</v>
      </c>
      <c r="C131" s="1013"/>
      <c r="D131" s="1023">
        <v>1828841.7287199998</v>
      </c>
      <c r="E131" s="1014"/>
      <c r="F131" s="1023"/>
      <c r="G131" s="1014"/>
      <c r="H131" s="1023"/>
      <c r="I131" s="1014"/>
      <c r="J131" s="1096">
        <v>0.58141286611118748</v>
      </c>
      <c r="K131" s="1096"/>
      <c r="L131" s="1096"/>
    </row>
    <row r="132" spans="1:12" ht="15.75">
      <c r="A132" s="978" t="s">
        <v>559</v>
      </c>
      <c r="B132" s="1025">
        <v>2591153</v>
      </c>
      <c r="C132" s="1016"/>
      <c r="D132" s="1025">
        <v>807036.00499000004</v>
      </c>
      <c r="E132" s="1017"/>
      <c r="F132" s="1025"/>
      <c r="G132" s="1017"/>
      <c r="H132" s="1025"/>
      <c r="I132" s="1016"/>
      <c r="J132" s="1097">
        <v>0.31145826008344552</v>
      </c>
      <c r="K132" s="1097"/>
      <c r="L132" s="1097"/>
    </row>
  </sheetData>
  <mergeCells count="7">
    <mergeCell ref="D93:I93"/>
    <mergeCell ref="J93:L93"/>
    <mergeCell ref="A2:L2"/>
    <mergeCell ref="D5:I5"/>
    <mergeCell ref="J5:L5"/>
    <mergeCell ref="D49:I49"/>
    <mergeCell ref="J49:L49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5" max="11" man="1"/>
    <brk id="8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8" transitionEvaluation="1"/>
  <dimension ref="A1:F192"/>
  <sheetViews>
    <sheetView showGridLines="0" topLeftCell="A28" zoomScale="75" zoomScaleNormal="75" workbookViewId="0">
      <selection activeCell="A12" sqref="A12"/>
    </sheetView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6" width="4" style="1045" customWidth="1"/>
    <col min="7" max="16384" width="96.42578125" style="76"/>
  </cols>
  <sheetData>
    <row r="1" spans="1:6" ht="18" customHeight="1">
      <c r="A1" s="73" t="s">
        <v>225</v>
      </c>
      <c r="B1" s="74"/>
      <c r="C1" s="74"/>
      <c r="D1" s="74"/>
      <c r="E1" s="74"/>
      <c r="F1" s="1039"/>
    </row>
    <row r="2" spans="1:6" ht="18" customHeight="1">
      <c r="A2" s="1670" t="s">
        <v>226</v>
      </c>
      <c r="B2" s="1670"/>
      <c r="C2" s="1670"/>
      <c r="D2" s="1670"/>
      <c r="E2" s="1670"/>
      <c r="F2" s="1040"/>
    </row>
    <row r="3" spans="1:6" ht="18" customHeight="1">
      <c r="A3" s="77"/>
      <c r="B3" s="78"/>
      <c r="C3" s="78"/>
      <c r="D3" s="78"/>
      <c r="E3" s="78"/>
      <c r="F3" s="1040"/>
    </row>
    <row r="4" spans="1:6" ht="18" customHeight="1">
      <c r="A4" s="79"/>
      <c r="C4" s="76" t="s">
        <v>4</v>
      </c>
      <c r="E4" s="80" t="s">
        <v>2</v>
      </c>
      <c r="F4" s="1041"/>
    </row>
    <row r="5" spans="1:6" ht="15.95" customHeight="1">
      <c r="A5" s="81"/>
      <c r="B5" s="82" t="s">
        <v>227</v>
      </c>
      <c r="C5" s="1671" t="s">
        <v>229</v>
      </c>
      <c r="D5" s="1672"/>
      <c r="E5" s="286"/>
      <c r="F5" s="83"/>
    </row>
    <row r="6" spans="1:6" ht="15.95" customHeight="1">
      <c r="A6" s="84" t="s">
        <v>3</v>
      </c>
      <c r="B6" s="85" t="s">
        <v>228</v>
      </c>
      <c r="C6" s="1673"/>
      <c r="D6" s="1674"/>
      <c r="E6" s="287" t="s">
        <v>230</v>
      </c>
      <c r="F6" s="86"/>
    </row>
    <row r="7" spans="1:6" ht="15.95" customHeight="1">
      <c r="A7" s="87"/>
      <c r="B7" s="88" t="s">
        <v>747</v>
      </c>
      <c r="C7" s="1673"/>
      <c r="D7" s="1674"/>
      <c r="E7" s="285" t="s">
        <v>232</v>
      </c>
      <c r="F7" s="89"/>
    </row>
    <row r="8" spans="1:6" s="91" customFormat="1" ht="9.9499999999999993" customHeight="1">
      <c r="A8" s="1648">
        <v>1</v>
      </c>
      <c r="B8" s="1649">
        <v>2</v>
      </c>
      <c r="C8" s="1675">
        <v>3</v>
      </c>
      <c r="D8" s="1676"/>
      <c r="E8" s="1650">
        <v>4</v>
      </c>
      <c r="F8" s="90"/>
    </row>
    <row r="9" spans="1:6" ht="31.5" customHeight="1">
      <c r="A9" s="1179" t="s">
        <v>233</v>
      </c>
      <c r="B9" s="1180">
        <v>404484028000</v>
      </c>
      <c r="C9" s="1186">
        <v>278083530187.66016</v>
      </c>
      <c r="D9" s="1189"/>
      <c r="E9" s="1190">
        <v>0.68750188125514844</v>
      </c>
      <c r="F9" s="1042"/>
    </row>
    <row r="10" spans="1:6" ht="19.5" customHeight="1">
      <c r="A10" s="681" t="s">
        <v>234</v>
      </c>
      <c r="B10" s="1181">
        <v>505000</v>
      </c>
      <c r="C10" s="1187">
        <v>390990.79</v>
      </c>
      <c r="D10" s="1183"/>
      <c r="E10" s="1026">
        <v>0.77423918811881187</v>
      </c>
      <c r="F10" s="1043"/>
    </row>
    <row r="11" spans="1:6" ht="19.5" customHeight="1">
      <c r="A11" s="681" t="s">
        <v>235</v>
      </c>
      <c r="B11" s="1181">
        <v>2626000</v>
      </c>
      <c r="C11" s="1187">
        <v>2211834.9</v>
      </c>
      <c r="D11" s="1183"/>
      <c r="E11" s="1026">
        <v>0.84228290175171361</v>
      </c>
      <c r="F11" s="1043"/>
    </row>
    <row r="12" spans="1:6" ht="19.5" customHeight="1">
      <c r="A12" s="681" t="s">
        <v>236</v>
      </c>
      <c r="B12" s="1181">
        <v>110000</v>
      </c>
      <c r="C12" s="1187">
        <v>165570.47</v>
      </c>
      <c r="D12" s="1183"/>
      <c r="E12" s="1026">
        <v>1.5051860909090908</v>
      </c>
      <c r="F12" s="1043"/>
    </row>
    <row r="13" spans="1:6" ht="20.100000000000001" customHeight="1">
      <c r="A13" s="681" t="s">
        <v>237</v>
      </c>
      <c r="B13" s="1181">
        <v>268000</v>
      </c>
      <c r="C13" s="1187">
        <v>1070593.6300000004</v>
      </c>
      <c r="D13" s="1183"/>
      <c r="E13" s="1026">
        <v>3.9947523507462699</v>
      </c>
      <c r="F13" s="1043"/>
    </row>
    <row r="14" spans="1:6" ht="20.100000000000001" customHeight="1">
      <c r="A14" s="681" t="s">
        <v>238</v>
      </c>
      <c r="B14" s="1181">
        <v>48490000</v>
      </c>
      <c r="C14" s="1187">
        <v>30597536.690000001</v>
      </c>
      <c r="D14" s="1183"/>
      <c r="E14" s="1026">
        <v>0.63100714972159211</v>
      </c>
      <c r="F14" s="1043"/>
    </row>
    <row r="15" spans="1:6" ht="20.100000000000001" customHeight="1">
      <c r="A15" s="681" t="s">
        <v>239</v>
      </c>
      <c r="B15" s="1181">
        <v>30000</v>
      </c>
      <c r="C15" s="1187">
        <v>32019.660000000003</v>
      </c>
      <c r="D15" s="1183"/>
      <c r="E15" s="1026">
        <v>1.0673220000000001</v>
      </c>
      <c r="F15" s="1043"/>
    </row>
    <row r="16" spans="1:6" ht="20.100000000000001" customHeight="1">
      <c r="A16" s="681" t="s">
        <v>240</v>
      </c>
      <c r="B16" s="1181">
        <v>911000</v>
      </c>
      <c r="C16" s="1187">
        <v>229135.28</v>
      </c>
      <c r="D16" s="1183"/>
      <c r="E16" s="1026">
        <v>0.25152061470911086</v>
      </c>
      <c r="F16" s="1043"/>
    </row>
    <row r="17" spans="1:6" ht="20.100000000000001" customHeight="1">
      <c r="A17" s="681" t="s">
        <v>241</v>
      </c>
      <c r="B17" s="1181">
        <v>31000</v>
      </c>
      <c r="C17" s="1187">
        <v>13214.79</v>
      </c>
      <c r="D17" s="1183"/>
      <c r="E17" s="1026">
        <v>0.42628354838709681</v>
      </c>
      <c r="F17" s="1043"/>
    </row>
    <row r="18" spans="1:6" ht="20.100000000000001" customHeight="1">
      <c r="A18" s="681" t="s">
        <v>242</v>
      </c>
      <c r="B18" s="1181">
        <v>50180000</v>
      </c>
      <c r="C18" s="1187">
        <v>25477060.500000004</v>
      </c>
      <c r="D18" s="1183"/>
      <c r="E18" s="1026">
        <v>0.50771344161020338</v>
      </c>
      <c r="F18" s="1043"/>
    </row>
    <row r="19" spans="1:6" ht="19.5" customHeight="1">
      <c r="A19" s="682" t="s">
        <v>701</v>
      </c>
      <c r="B19" s="1181">
        <v>0</v>
      </c>
      <c r="C19" s="1187">
        <v>11601.119999999999</v>
      </c>
      <c r="D19" s="1183"/>
      <c r="E19" s="1026">
        <v>0</v>
      </c>
      <c r="F19" s="1043"/>
    </row>
    <row r="20" spans="1:6" ht="20.100000000000001" customHeight="1">
      <c r="A20" s="681" t="s">
        <v>243</v>
      </c>
      <c r="B20" s="1181">
        <v>10000</v>
      </c>
      <c r="C20" s="1187">
        <v>77698.66</v>
      </c>
      <c r="D20" s="1183"/>
      <c r="E20" s="1026">
        <v>7.7698660000000004</v>
      </c>
      <c r="F20" s="1043"/>
    </row>
    <row r="21" spans="1:6" ht="20.100000000000001" customHeight="1">
      <c r="A21" s="681" t="s">
        <v>244</v>
      </c>
      <c r="B21" s="1181">
        <v>2105000</v>
      </c>
      <c r="C21" s="1187">
        <v>1239815.8999999997</v>
      </c>
      <c r="D21" s="1183"/>
      <c r="E21" s="1026">
        <v>0.58898617577197132</v>
      </c>
      <c r="F21" s="1043"/>
    </row>
    <row r="22" spans="1:6" ht="20.100000000000001" customHeight="1">
      <c r="A22" s="681" t="s">
        <v>245</v>
      </c>
      <c r="B22" s="1181">
        <v>2188000</v>
      </c>
      <c r="C22" s="1187">
        <v>1719322.0499999996</v>
      </c>
      <c r="D22" s="1183"/>
      <c r="E22" s="1026">
        <v>0.78579618372943305</v>
      </c>
      <c r="F22" s="1043"/>
    </row>
    <row r="23" spans="1:6" ht="20.100000000000001" customHeight="1">
      <c r="A23" s="681" t="s">
        <v>246</v>
      </c>
      <c r="B23" s="1181">
        <v>2000</v>
      </c>
      <c r="C23" s="1187">
        <v>2045.4099999999999</v>
      </c>
      <c r="D23" s="1183"/>
      <c r="E23" s="1026">
        <v>1.022705</v>
      </c>
      <c r="F23" s="1043"/>
    </row>
    <row r="24" spans="1:6" ht="20.100000000000001" customHeight="1">
      <c r="A24" s="681" t="s">
        <v>247</v>
      </c>
      <c r="B24" s="1181">
        <v>2464794000</v>
      </c>
      <c r="C24" s="1187">
        <v>1731170149.2199996</v>
      </c>
      <c r="D24" s="1183"/>
      <c r="E24" s="1026">
        <v>0.70235895949925209</v>
      </c>
      <c r="F24" s="1043"/>
    </row>
    <row r="25" spans="1:6" ht="20.100000000000001" customHeight="1">
      <c r="A25" s="681" t="s">
        <v>248</v>
      </c>
      <c r="B25" s="1181">
        <v>1731000</v>
      </c>
      <c r="C25" s="1187">
        <v>4011379.4499999997</v>
      </c>
      <c r="D25" s="1183"/>
      <c r="E25" s="1026">
        <v>2.317376920854997</v>
      </c>
      <c r="F25" s="1043"/>
    </row>
    <row r="26" spans="1:6" ht="20.100000000000001" customHeight="1">
      <c r="A26" s="681" t="s">
        <v>249</v>
      </c>
      <c r="B26" s="1181">
        <v>27000</v>
      </c>
      <c r="C26" s="1187">
        <v>57551.13</v>
      </c>
      <c r="D26" s="1183"/>
      <c r="E26" s="1026">
        <v>2.1315233333333334</v>
      </c>
      <c r="F26" s="1043"/>
    </row>
    <row r="27" spans="1:6" ht="20.100000000000001" customHeight="1">
      <c r="A27" s="683" t="s">
        <v>250</v>
      </c>
      <c r="B27" s="1181">
        <v>6672000</v>
      </c>
      <c r="C27" s="1187">
        <v>21228044.469999995</v>
      </c>
      <c r="D27" s="1183"/>
      <c r="E27" s="1026">
        <v>3.181661341426858</v>
      </c>
      <c r="F27" s="1043"/>
    </row>
    <row r="28" spans="1:6" ht="20.100000000000001" customHeight="1">
      <c r="A28" s="681" t="s">
        <v>251</v>
      </c>
      <c r="B28" s="1181">
        <v>288945000</v>
      </c>
      <c r="C28" s="1187">
        <v>72897191.199999988</v>
      </c>
      <c r="D28" s="1183"/>
      <c r="E28" s="1026">
        <v>0.25228742909550256</v>
      </c>
      <c r="F28" s="1043"/>
    </row>
    <row r="29" spans="1:6" ht="20.100000000000001" customHeight="1">
      <c r="A29" s="681" t="s">
        <v>252</v>
      </c>
      <c r="B29" s="1181">
        <v>277744000</v>
      </c>
      <c r="C29" s="1187">
        <v>50656952.470000014</v>
      </c>
      <c r="D29" s="1183"/>
      <c r="E29" s="1026">
        <v>0.1823872071763927</v>
      </c>
      <c r="F29" s="1043"/>
    </row>
    <row r="30" spans="1:6" ht="20.100000000000001" customHeight="1">
      <c r="A30" s="681" t="s">
        <v>253</v>
      </c>
      <c r="B30" s="1181">
        <v>11510000</v>
      </c>
      <c r="C30" s="1187">
        <v>9391626.1600000001</v>
      </c>
      <c r="D30" s="1183"/>
      <c r="E30" s="1026">
        <v>0.81595361946133793</v>
      </c>
      <c r="F30" s="1043"/>
    </row>
    <row r="31" spans="1:6" ht="20.100000000000001" customHeight="1">
      <c r="A31" s="681" t="s">
        <v>254</v>
      </c>
      <c r="B31" s="1181">
        <v>25297000</v>
      </c>
      <c r="C31" s="1187">
        <v>2538848.77</v>
      </c>
      <c r="D31" s="1183"/>
      <c r="E31" s="1026">
        <v>0.10036165434636518</v>
      </c>
      <c r="F31" s="1043"/>
    </row>
    <row r="32" spans="1:6" ht="20.100000000000001" customHeight="1">
      <c r="A32" s="681" t="s">
        <v>255</v>
      </c>
      <c r="B32" s="1181">
        <v>0</v>
      </c>
      <c r="C32" s="1187">
        <v>71050.69</v>
      </c>
      <c r="D32" s="1183"/>
      <c r="E32" s="1026">
        <v>0</v>
      </c>
      <c r="F32" s="1043"/>
    </row>
    <row r="33" spans="1:6" ht="20.100000000000001" customHeight="1">
      <c r="A33" s="681" t="s">
        <v>256</v>
      </c>
      <c r="B33" s="1181">
        <v>5490000</v>
      </c>
      <c r="C33" s="1187">
        <v>8400083.1599999983</v>
      </c>
      <c r="D33" s="1183"/>
      <c r="E33" s="1026">
        <v>1.5300697923497264</v>
      </c>
      <c r="F33" s="1043"/>
    </row>
    <row r="34" spans="1:6" ht="20.100000000000001" customHeight="1">
      <c r="A34" s="681" t="s">
        <v>257</v>
      </c>
      <c r="B34" s="1181">
        <v>289000</v>
      </c>
      <c r="C34" s="1187">
        <v>606387.68000000005</v>
      </c>
      <c r="D34" s="1183"/>
      <c r="E34" s="1026">
        <v>2.0982272664359862</v>
      </c>
      <c r="F34" s="1043"/>
    </row>
    <row r="35" spans="1:6" ht="20.100000000000001" customHeight="1">
      <c r="A35" s="681" t="s">
        <v>258</v>
      </c>
      <c r="B35" s="1181">
        <v>0</v>
      </c>
      <c r="C35" s="1187">
        <v>9322.8700000000008</v>
      </c>
      <c r="D35" s="1183"/>
      <c r="E35" s="1026">
        <v>0</v>
      </c>
      <c r="F35" s="1043"/>
    </row>
    <row r="36" spans="1:6" ht="20.100000000000001" customHeight="1">
      <c r="A36" s="681" t="s">
        <v>259</v>
      </c>
      <c r="B36" s="1181">
        <v>247000</v>
      </c>
      <c r="C36" s="1187">
        <v>7897215.5800000001</v>
      </c>
      <c r="D36" s="1183"/>
      <c r="E36" s="1026" t="s">
        <v>768</v>
      </c>
      <c r="F36" s="1043"/>
    </row>
    <row r="37" spans="1:6" ht="20.100000000000001" customHeight="1">
      <c r="A37" s="681" t="s">
        <v>715</v>
      </c>
      <c r="B37" s="1181">
        <v>32650000</v>
      </c>
      <c r="C37" s="1187">
        <v>115938507.14999998</v>
      </c>
      <c r="D37" s="1183"/>
      <c r="E37" s="1026">
        <v>3.5509496830015306</v>
      </c>
      <c r="F37" s="1043"/>
    </row>
    <row r="38" spans="1:6" ht="20.100000000000001" customHeight="1">
      <c r="A38" s="681" t="s">
        <v>260</v>
      </c>
      <c r="B38" s="1181">
        <v>132985000</v>
      </c>
      <c r="C38" s="1187">
        <v>112741725.11999999</v>
      </c>
      <c r="D38" s="1183"/>
      <c r="E38" s="1026">
        <v>0.84777775779223208</v>
      </c>
      <c r="F38" s="1043"/>
    </row>
    <row r="39" spans="1:6" ht="20.100000000000001" customHeight="1">
      <c r="A39" s="681" t="s">
        <v>261</v>
      </c>
      <c r="B39" s="1181">
        <v>7732000</v>
      </c>
      <c r="C39" s="1187">
        <v>5514340.1799999997</v>
      </c>
      <c r="D39" s="1183"/>
      <c r="E39" s="1026">
        <v>0.71318419296430413</v>
      </c>
      <c r="F39" s="1043"/>
    </row>
    <row r="40" spans="1:6" ht="20.100000000000001" customHeight="1">
      <c r="A40" s="681" t="s">
        <v>262</v>
      </c>
      <c r="B40" s="1181">
        <v>28672000</v>
      </c>
      <c r="C40" s="1187">
        <v>11769325.139999999</v>
      </c>
      <c r="D40" s="1183"/>
      <c r="E40" s="1026">
        <v>0.41048148507254462</v>
      </c>
      <c r="F40" s="1043"/>
    </row>
    <row r="41" spans="1:6" s="92" customFormat="1" ht="20.100000000000001" customHeight="1">
      <c r="A41" s="681" t="s">
        <v>263</v>
      </c>
      <c r="B41" s="1181">
        <v>42847000</v>
      </c>
      <c r="C41" s="1187">
        <v>28944969.829999994</v>
      </c>
      <c r="D41" s="1183"/>
      <c r="E41" s="1026">
        <v>0.67554250776016977</v>
      </c>
      <c r="F41" s="1043"/>
    </row>
    <row r="42" spans="1:6" ht="20.100000000000001" customHeight="1">
      <c r="A42" s="681" t="s">
        <v>264</v>
      </c>
      <c r="B42" s="1181">
        <v>30006000</v>
      </c>
      <c r="C42" s="1187">
        <v>589573311.22000015</v>
      </c>
      <c r="D42" s="1183"/>
      <c r="E42" s="1026" t="s">
        <v>768</v>
      </c>
      <c r="F42" s="1043"/>
    </row>
    <row r="43" spans="1:6" ht="20.100000000000001" customHeight="1">
      <c r="A43" s="681" t="s">
        <v>265</v>
      </c>
      <c r="B43" s="1181">
        <v>352000</v>
      </c>
      <c r="C43" s="1187">
        <v>28223949.979999997</v>
      </c>
      <c r="D43" s="1183"/>
      <c r="E43" s="1026" t="s">
        <v>768</v>
      </c>
      <c r="F43" s="1044"/>
    </row>
    <row r="44" spans="1:6" ht="20.100000000000001" customHeight="1">
      <c r="A44" s="681" t="s">
        <v>266</v>
      </c>
      <c r="B44" s="1181">
        <v>416000</v>
      </c>
      <c r="C44" s="1187">
        <v>415153.77999999991</v>
      </c>
      <c r="D44" s="1183"/>
      <c r="E44" s="1026">
        <v>0.99796581730769207</v>
      </c>
      <c r="F44" s="1043"/>
    </row>
    <row r="45" spans="1:6" ht="20.100000000000001" customHeight="1">
      <c r="A45" s="681" t="s">
        <v>267</v>
      </c>
      <c r="B45" s="1181">
        <v>60551000</v>
      </c>
      <c r="C45" s="1187">
        <v>50732043.300000004</v>
      </c>
      <c r="D45" s="1183"/>
      <c r="E45" s="1026">
        <v>0.8378398919918747</v>
      </c>
      <c r="F45" s="1043"/>
    </row>
    <row r="46" spans="1:6" ht="20.100000000000001" customHeight="1">
      <c r="A46" s="681" t="s">
        <v>268</v>
      </c>
      <c r="B46" s="1181">
        <v>85460000</v>
      </c>
      <c r="C46" s="1187">
        <v>94423064.530000031</v>
      </c>
      <c r="D46" s="1183"/>
      <c r="E46" s="1026">
        <v>1.1048802308682428</v>
      </c>
      <c r="F46" s="1043"/>
    </row>
    <row r="47" spans="1:6" ht="20.100000000000001" customHeight="1">
      <c r="A47" s="681" t="s">
        <v>269</v>
      </c>
      <c r="B47" s="1181">
        <v>0</v>
      </c>
      <c r="C47" s="1187">
        <v>2310681.3899999997</v>
      </c>
      <c r="D47" s="1183"/>
      <c r="E47" s="1026">
        <v>0</v>
      </c>
      <c r="F47" s="1043"/>
    </row>
    <row r="48" spans="1:6" ht="20.100000000000001" customHeight="1">
      <c r="A48" s="681" t="s">
        <v>270</v>
      </c>
      <c r="B48" s="1181">
        <v>166603000</v>
      </c>
      <c r="C48" s="1187">
        <v>150876893.58000001</v>
      </c>
      <c r="D48" s="1183"/>
      <c r="E48" s="1026">
        <v>0.90560730346992557</v>
      </c>
      <c r="F48" s="1043"/>
    </row>
    <row r="49" spans="1:6" ht="20.100000000000001" customHeight="1">
      <c r="A49" s="681" t="s">
        <v>271</v>
      </c>
      <c r="B49" s="1181">
        <v>77938000</v>
      </c>
      <c r="C49" s="1187">
        <v>50510873.770000011</v>
      </c>
      <c r="D49" s="1183"/>
      <c r="E49" s="1026">
        <v>0.64809045356565487</v>
      </c>
      <c r="F49" s="1043"/>
    </row>
    <row r="50" spans="1:6" ht="20.100000000000001" customHeight="1">
      <c r="A50" s="681" t="s">
        <v>272</v>
      </c>
      <c r="B50" s="1181">
        <v>11000</v>
      </c>
      <c r="C50" s="1187">
        <v>162558.20000000001</v>
      </c>
      <c r="D50" s="1183"/>
      <c r="E50" s="1026" t="s">
        <v>768</v>
      </c>
      <c r="F50" s="1043"/>
    </row>
    <row r="51" spans="1:6" ht="20.100000000000001" customHeight="1">
      <c r="A51" s="681" t="s">
        <v>273</v>
      </c>
      <c r="B51" s="1181">
        <v>194000</v>
      </c>
      <c r="C51" s="1187">
        <v>215697.76000000004</v>
      </c>
      <c r="D51" s="1183"/>
      <c r="E51" s="1026">
        <v>1.1118441237113403</v>
      </c>
      <c r="F51" s="1043"/>
    </row>
    <row r="52" spans="1:6" ht="20.100000000000001" customHeight="1">
      <c r="A52" s="681" t="s">
        <v>274</v>
      </c>
      <c r="B52" s="1181">
        <v>206510000</v>
      </c>
      <c r="C52" s="1187">
        <v>89318454.870000035</v>
      </c>
      <c r="D52" s="1183"/>
      <c r="E52" s="1026">
        <v>0.43251394542637178</v>
      </c>
      <c r="F52" s="1043"/>
    </row>
    <row r="53" spans="1:6" ht="20.100000000000001" customHeight="1">
      <c r="A53" s="681" t="s">
        <v>275</v>
      </c>
      <c r="B53" s="1181">
        <v>239342000</v>
      </c>
      <c r="C53" s="1187">
        <v>170871661.83000001</v>
      </c>
      <c r="D53" s="1183"/>
      <c r="E53" s="1026">
        <v>0.71392259540740866</v>
      </c>
      <c r="F53" s="1043"/>
    </row>
    <row r="54" spans="1:6" ht="20.100000000000001" customHeight="1">
      <c r="A54" s="681" t="s">
        <v>276</v>
      </c>
      <c r="B54" s="1181">
        <v>57000</v>
      </c>
      <c r="C54" s="1187">
        <v>1451841.67</v>
      </c>
      <c r="D54" s="1183"/>
      <c r="E54" s="1026" t="s">
        <v>768</v>
      </c>
      <c r="F54" s="1043"/>
    </row>
    <row r="55" spans="1:6" ht="20.100000000000001" customHeight="1">
      <c r="A55" s="681" t="s">
        <v>277</v>
      </c>
      <c r="B55" s="1181">
        <v>5283000</v>
      </c>
      <c r="C55" s="1187">
        <v>7160372.4199999999</v>
      </c>
      <c r="D55" s="1183"/>
      <c r="E55" s="1026">
        <v>1.3553610486466023</v>
      </c>
      <c r="F55" s="1043"/>
    </row>
    <row r="56" spans="1:6" ht="20.100000000000001" customHeight="1">
      <c r="A56" s="681" t="s">
        <v>278</v>
      </c>
      <c r="B56" s="1181">
        <v>22040000</v>
      </c>
      <c r="C56" s="1187">
        <v>16898302.080000002</v>
      </c>
      <c r="D56" s="1183"/>
      <c r="E56" s="1026">
        <v>0.76671062068965523</v>
      </c>
      <c r="F56" s="1043"/>
    </row>
    <row r="57" spans="1:6" ht="20.100000000000001" customHeight="1">
      <c r="A57" s="681" t="s">
        <v>279</v>
      </c>
      <c r="B57" s="1181">
        <v>130800000</v>
      </c>
      <c r="C57" s="1187">
        <v>143652631.47000003</v>
      </c>
      <c r="D57" s="1183"/>
      <c r="E57" s="1026">
        <v>1.0982617084862387</v>
      </c>
      <c r="F57" s="1043"/>
    </row>
    <row r="58" spans="1:6" s="854" customFormat="1" ht="20.100000000000001" customHeight="1">
      <c r="A58" s="681" t="s">
        <v>734</v>
      </c>
      <c r="B58" s="1181">
        <v>10699861000</v>
      </c>
      <c r="C58" s="1187">
        <v>13348254456.539999</v>
      </c>
      <c r="D58" s="1183"/>
      <c r="E58" s="1026">
        <v>1.2475166225561247</v>
      </c>
      <c r="F58" s="1043"/>
    </row>
    <row r="59" spans="1:6" ht="20.100000000000001" customHeight="1">
      <c r="A59" s="681" t="s">
        <v>280</v>
      </c>
      <c r="B59" s="1181">
        <v>0</v>
      </c>
      <c r="C59" s="1187">
        <v>4105.51</v>
      </c>
      <c r="D59" s="1183"/>
      <c r="E59" s="1026">
        <v>0</v>
      </c>
      <c r="F59" s="1043"/>
    </row>
    <row r="60" spans="1:6" ht="20.100000000000001" customHeight="1">
      <c r="A60" s="681" t="s">
        <v>281</v>
      </c>
      <c r="B60" s="1181">
        <v>25651000</v>
      </c>
      <c r="C60" s="1187">
        <v>-118715425.7</v>
      </c>
      <c r="D60" s="1184" t="s">
        <v>757</v>
      </c>
      <c r="E60" s="1026">
        <v>-4.628101270905618</v>
      </c>
      <c r="F60" s="1043"/>
    </row>
    <row r="61" spans="1:6" ht="20.100000000000001" customHeight="1">
      <c r="A61" s="681" t="s">
        <v>282</v>
      </c>
      <c r="B61" s="1181">
        <v>1000</v>
      </c>
      <c r="C61" s="1187">
        <v>54881.75</v>
      </c>
      <c r="D61" s="1183"/>
      <c r="E61" s="1026" t="s">
        <v>768</v>
      </c>
      <c r="F61" s="1043"/>
    </row>
    <row r="62" spans="1:6" s="854" customFormat="1" ht="20.100000000000001" customHeight="1">
      <c r="A62" s="681" t="s">
        <v>738</v>
      </c>
      <c r="B62" s="1181">
        <v>350510000</v>
      </c>
      <c r="C62" s="1187">
        <v>105281817.39</v>
      </c>
      <c r="D62" s="1183"/>
      <c r="E62" s="1026">
        <v>0.30036751416507373</v>
      </c>
      <c r="F62" s="1043"/>
    </row>
    <row r="63" spans="1:6" ht="20.100000000000001" customHeight="1">
      <c r="A63" s="681" t="s">
        <v>283</v>
      </c>
      <c r="B63" s="1181">
        <v>124000</v>
      </c>
      <c r="C63" s="1187">
        <v>161930.66999999998</v>
      </c>
      <c r="D63" s="1183"/>
      <c r="E63" s="1026">
        <v>1.3058924999999999</v>
      </c>
      <c r="F63" s="1043"/>
    </row>
    <row r="64" spans="1:6" ht="20.100000000000001" customHeight="1">
      <c r="A64" s="681" t="s">
        <v>284</v>
      </c>
      <c r="B64" s="1181">
        <v>10110000</v>
      </c>
      <c r="C64" s="1187">
        <v>6139703.8700000001</v>
      </c>
      <c r="D64" s="1183"/>
      <c r="E64" s="1026">
        <v>0.60729019485657765</v>
      </c>
      <c r="F64" s="1043"/>
    </row>
    <row r="65" spans="1:6" ht="20.100000000000001" customHeight="1">
      <c r="A65" s="681" t="s">
        <v>285</v>
      </c>
      <c r="B65" s="1181">
        <v>1843000</v>
      </c>
      <c r="C65" s="1187">
        <v>1010302.1499999998</v>
      </c>
      <c r="D65" s="1183"/>
      <c r="E65" s="1026">
        <v>0.54818347802495915</v>
      </c>
      <c r="F65" s="1043"/>
    </row>
    <row r="66" spans="1:6" ht="20.100000000000001" customHeight="1">
      <c r="A66" s="681" t="s">
        <v>286</v>
      </c>
      <c r="B66" s="1181">
        <v>166000</v>
      </c>
      <c r="C66" s="1187">
        <v>400719.61</v>
      </c>
      <c r="D66" s="1183"/>
      <c r="E66" s="1026">
        <v>2.4139735542168674</v>
      </c>
      <c r="F66" s="1043"/>
    </row>
    <row r="67" spans="1:6" ht="20.100000000000001" customHeight="1">
      <c r="A67" s="681" t="s">
        <v>287</v>
      </c>
      <c r="B67" s="1181">
        <v>650000</v>
      </c>
      <c r="C67" s="1187">
        <v>385357.2</v>
      </c>
      <c r="D67" s="1183"/>
      <c r="E67" s="1026">
        <v>0.5928572307692308</v>
      </c>
      <c r="F67" s="1043"/>
    </row>
    <row r="68" spans="1:6" ht="20.100000000000001" customHeight="1">
      <c r="A68" s="681" t="s">
        <v>288</v>
      </c>
      <c r="B68" s="1181">
        <v>76000000</v>
      </c>
      <c r="C68" s="1187">
        <v>49579153.269999996</v>
      </c>
      <c r="D68" s="1183"/>
      <c r="E68" s="1026">
        <v>0.65235727986842096</v>
      </c>
      <c r="F68" s="1043"/>
    </row>
    <row r="69" spans="1:6" ht="20.100000000000001" customHeight="1">
      <c r="A69" s="681" t="s">
        <v>289</v>
      </c>
      <c r="B69" s="1181">
        <v>1690000</v>
      </c>
      <c r="C69" s="1187">
        <v>4031782.4499999997</v>
      </c>
      <c r="D69" s="1185"/>
      <c r="E69" s="1026">
        <v>2.3856700887573963</v>
      </c>
      <c r="F69" s="1043"/>
    </row>
    <row r="70" spans="1:6" ht="19.5" customHeight="1">
      <c r="A70" s="681" t="s">
        <v>290</v>
      </c>
      <c r="B70" s="1181">
        <v>0</v>
      </c>
      <c r="C70" s="1187">
        <v>48223.24</v>
      </c>
      <c r="D70" s="1183"/>
      <c r="E70" s="1026">
        <v>0</v>
      </c>
      <c r="F70" s="1043"/>
    </row>
    <row r="71" spans="1:6" ht="20.100000000000001" customHeight="1">
      <c r="A71" s="681" t="s">
        <v>291</v>
      </c>
      <c r="B71" s="1181">
        <v>64313000</v>
      </c>
      <c r="C71" s="1187">
        <v>44100006.680000007</v>
      </c>
      <c r="D71" s="1183"/>
      <c r="E71" s="1026">
        <v>0.68570905851072117</v>
      </c>
      <c r="F71" s="1043"/>
    </row>
    <row r="72" spans="1:6" ht="20.100000000000001" customHeight="1">
      <c r="A72" s="681" t="s">
        <v>292</v>
      </c>
      <c r="B72" s="1181">
        <v>9325000</v>
      </c>
      <c r="C72" s="1187">
        <v>6601408.419999999</v>
      </c>
      <c r="D72" s="1183"/>
      <c r="E72" s="1026">
        <v>0.70792583592493286</v>
      </c>
      <c r="F72" s="1043"/>
    </row>
    <row r="73" spans="1:6" ht="20.100000000000001" customHeight="1">
      <c r="A73" s="681" t="s">
        <v>293</v>
      </c>
      <c r="B73" s="1181">
        <v>32000</v>
      </c>
      <c r="C73" s="1187">
        <v>99112.91</v>
      </c>
      <c r="D73" s="1183"/>
      <c r="E73" s="1026">
        <v>3.0972784375</v>
      </c>
      <c r="F73" s="1043"/>
    </row>
    <row r="74" spans="1:6" ht="20.100000000000001" customHeight="1">
      <c r="A74" s="681" t="s">
        <v>294</v>
      </c>
      <c r="B74" s="1181">
        <v>0</v>
      </c>
      <c r="C74" s="1187">
        <v>16706.21</v>
      </c>
      <c r="D74" s="1183"/>
      <c r="E74" s="1026">
        <v>0</v>
      </c>
      <c r="F74" s="1043"/>
    </row>
    <row r="75" spans="1:6" ht="20.100000000000001" customHeight="1">
      <c r="A75" s="681" t="s">
        <v>295</v>
      </c>
      <c r="B75" s="1181">
        <v>371000</v>
      </c>
      <c r="C75" s="1187">
        <v>149897.49</v>
      </c>
      <c r="D75" s="1183"/>
      <c r="E75" s="1026">
        <v>0.40403636118598379</v>
      </c>
      <c r="F75" s="1043"/>
    </row>
    <row r="76" spans="1:6" ht="20.100000000000001" customHeight="1">
      <c r="A76" s="681" t="s">
        <v>296</v>
      </c>
      <c r="B76" s="1181">
        <v>800000</v>
      </c>
      <c r="C76" s="1187">
        <v>437668.05999999994</v>
      </c>
      <c r="D76" s="1183"/>
      <c r="E76" s="1026">
        <v>0.54708507499999992</v>
      </c>
      <c r="F76" s="1043"/>
    </row>
    <row r="77" spans="1:6" ht="20.100000000000001" customHeight="1">
      <c r="A77" s="681" t="s">
        <v>297</v>
      </c>
      <c r="B77" s="1181">
        <v>3466000</v>
      </c>
      <c r="C77" s="1187">
        <v>2473041.4800000004</v>
      </c>
      <c r="D77" s="1183"/>
      <c r="E77" s="1026">
        <v>0.71351456433929616</v>
      </c>
      <c r="F77" s="1043"/>
    </row>
    <row r="78" spans="1:6" ht="20.100000000000001" customHeight="1">
      <c r="A78" s="681" t="s">
        <v>298</v>
      </c>
      <c r="B78" s="1181">
        <v>2000</v>
      </c>
      <c r="C78" s="1187">
        <v>138382.54999999999</v>
      </c>
      <c r="D78" s="1183"/>
      <c r="E78" s="1026" t="s">
        <v>768</v>
      </c>
      <c r="F78" s="1043"/>
    </row>
    <row r="79" spans="1:6" ht="20.100000000000001" customHeight="1">
      <c r="A79" s="681" t="s">
        <v>299</v>
      </c>
      <c r="B79" s="1181">
        <v>94314000</v>
      </c>
      <c r="C79" s="1187">
        <v>154049756.50999999</v>
      </c>
      <c r="D79" s="1183"/>
      <c r="E79" s="1026">
        <v>1.6333710425811649</v>
      </c>
      <c r="F79" s="1043"/>
    </row>
    <row r="80" spans="1:6" ht="20.100000000000001" customHeight="1">
      <c r="A80" s="681" t="s">
        <v>347</v>
      </c>
      <c r="B80" s="1181">
        <v>5992000</v>
      </c>
      <c r="C80" s="1187">
        <v>5202733.9999999981</v>
      </c>
      <c r="D80" s="1183"/>
      <c r="E80" s="1026">
        <v>0.8682800400534042</v>
      </c>
      <c r="F80" s="1043"/>
    </row>
    <row r="81" spans="1:6" ht="20.100000000000001" customHeight="1">
      <c r="A81" s="681" t="s">
        <v>300</v>
      </c>
      <c r="B81" s="1181">
        <v>627000</v>
      </c>
      <c r="C81" s="1187">
        <v>360086.82</v>
      </c>
      <c r="D81" s="1183"/>
      <c r="E81" s="1026">
        <v>0.57430114832535883</v>
      </c>
      <c r="F81" s="1043"/>
    </row>
    <row r="82" spans="1:6" ht="20.100000000000001" customHeight="1">
      <c r="A82" s="681" t="s">
        <v>301</v>
      </c>
      <c r="B82" s="1181">
        <v>2672689000</v>
      </c>
      <c r="C82" s="1187">
        <v>159855708.61000004</v>
      </c>
      <c r="D82" s="1183"/>
      <c r="E82" s="1026">
        <v>5.9810815478344111E-2</v>
      </c>
      <c r="F82" s="1043"/>
    </row>
    <row r="83" spans="1:6" ht="20.100000000000001" customHeight="1">
      <c r="A83" s="681" t="s">
        <v>302</v>
      </c>
      <c r="B83" s="1181">
        <v>379700474000</v>
      </c>
      <c r="C83" s="1187">
        <v>255190912313.02017</v>
      </c>
      <c r="D83" s="1183"/>
      <c r="E83" s="1026">
        <v>0.67208478731849086</v>
      </c>
      <c r="F83" s="1043"/>
    </row>
    <row r="84" spans="1:6" ht="20.100000000000001" customHeight="1">
      <c r="A84" s="681" t="s">
        <v>303</v>
      </c>
      <c r="B84" s="1181">
        <v>630613000</v>
      </c>
      <c r="C84" s="1187">
        <v>1402686522.9199998</v>
      </c>
      <c r="D84" s="1183"/>
      <c r="E84" s="1026">
        <v>2.2243222434678636</v>
      </c>
      <c r="F84" s="1043"/>
    </row>
    <row r="85" spans="1:6" ht="20.100000000000001" customHeight="1">
      <c r="A85" s="681" t="s">
        <v>304</v>
      </c>
      <c r="B85" s="1181">
        <v>1688000</v>
      </c>
      <c r="C85" s="1187">
        <v>1074737.08</v>
      </c>
      <c r="D85" s="1183"/>
      <c r="E85" s="1026">
        <v>0.63669258293838871</v>
      </c>
      <c r="F85" s="1043"/>
    </row>
    <row r="86" spans="1:6" ht="19.5" customHeight="1">
      <c r="A86" s="681" t="s">
        <v>305</v>
      </c>
      <c r="B86" s="1181">
        <v>3145513000</v>
      </c>
      <c r="C86" s="1187">
        <v>1850133693.3499999</v>
      </c>
      <c r="D86" s="1183"/>
      <c r="E86" s="1026">
        <v>0.58818186202059886</v>
      </c>
      <c r="F86" s="1043"/>
    </row>
    <row r="87" spans="1:6" ht="20.100000000000001" customHeight="1">
      <c r="A87" s="681" t="s">
        <v>307</v>
      </c>
      <c r="B87" s="1181">
        <v>2517087000</v>
      </c>
      <c r="C87" s="1187">
        <v>2215874900.8999968</v>
      </c>
      <c r="D87" s="1183"/>
      <c r="E87" s="1026">
        <v>0.88033305996177202</v>
      </c>
      <c r="F87" s="1043"/>
    </row>
    <row r="88" spans="1:6" ht="20.100000000000001" customHeight="1">
      <c r="A88" s="681" t="s">
        <v>308</v>
      </c>
      <c r="B88" s="1181">
        <v>0</v>
      </c>
      <c r="C88" s="1187">
        <v>462995.39</v>
      </c>
      <c r="D88" s="1183"/>
      <c r="E88" s="1026">
        <v>0</v>
      </c>
      <c r="F88" s="1043"/>
    </row>
    <row r="89" spans="1:6" ht="20.100000000000001" customHeight="1">
      <c r="A89" s="681" t="s">
        <v>309</v>
      </c>
      <c r="B89" s="1181">
        <v>9465000</v>
      </c>
      <c r="C89" s="1187">
        <v>8370072.4800000004</v>
      </c>
      <c r="D89" s="1183"/>
      <c r="E89" s="1026">
        <v>0.88431827575277344</v>
      </c>
      <c r="F89" s="1043"/>
    </row>
    <row r="90" spans="1:6" ht="36.75" customHeight="1">
      <c r="A90" s="1086" t="s">
        <v>772</v>
      </c>
      <c r="B90" s="1182">
        <v>0</v>
      </c>
      <c r="C90" s="1188">
        <v>12832.86</v>
      </c>
      <c r="D90" s="1087"/>
      <c r="E90" s="1088">
        <v>0</v>
      </c>
      <c r="F90" s="1043"/>
    </row>
    <row r="91" spans="1:6" ht="18">
      <c r="A91" s="622" t="s">
        <v>719</v>
      </c>
      <c r="C91" s="93"/>
      <c r="D91" s="93"/>
    </row>
    <row r="92" spans="1:6" ht="18">
      <c r="A92" s="622" t="s">
        <v>759</v>
      </c>
    </row>
    <row r="93" spans="1:6">
      <c r="A93" s="811"/>
      <c r="C93" s="281"/>
      <c r="D93" s="281"/>
      <c r="E93" s="281"/>
    </row>
    <row r="94" spans="1:6">
      <c r="C94" s="279"/>
      <c r="D94" s="279"/>
      <c r="E94" s="280"/>
    </row>
    <row r="95" spans="1:6">
      <c r="C95" s="281"/>
      <c r="D95" s="281"/>
      <c r="E95" s="281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J31" sqref="J31"/>
    </sheetView>
  </sheetViews>
  <sheetFormatPr defaultColWidth="16.28515625" defaultRowHeight="15"/>
  <cols>
    <col min="1" max="1" width="52" style="95" customWidth="1"/>
    <col min="2" max="4" width="26.5703125" style="95" customWidth="1"/>
    <col min="5" max="5" width="19.7109375" style="95" customWidth="1"/>
    <col min="6" max="6" width="44.5703125" style="95" customWidth="1"/>
    <col min="7" max="16384" width="16.28515625" style="95"/>
  </cols>
  <sheetData>
    <row r="1" spans="1:6" ht="15" customHeight="1">
      <c r="A1" s="94" t="s">
        <v>310</v>
      </c>
    </row>
    <row r="2" spans="1:6" ht="15.75">
      <c r="A2" s="96" t="s">
        <v>311</v>
      </c>
      <c r="B2" s="97"/>
      <c r="C2" s="97"/>
      <c r="D2" s="97"/>
    </row>
    <row r="3" spans="1:6" ht="15.75">
      <c r="A3" s="96"/>
      <c r="B3" s="97"/>
      <c r="C3" s="97"/>
      <c r="D3" s="97"/>
    </row>
    <row r="4" spans="1:6" ht="15.75" customHeight="1">
      <c r="A4" s="96"/>
      <c r="B4" s="97"/>
      <c r="C4" s="97"/>
      <c r="D4" s="99" t="s">
        <v>2</v>
      </c>
    </row>
    <row r="5" spans="1:6" ht="15.95" customHeight="1">
      <c r="A5" s="100"/>
      <c r="B5" s="101" t="s">
        <v>227</v>
      </c>
      <c r="C5" s="102"/>
      <c r="D5" s="311"/>
    </row>
    <row r="6" spans="1:6" ht="15.95" customHeight="1">
      <c r="A6" s="103" t="s">
        <v>3</v>
      </c>
      <c r="B6" s="104" t="s">
        <v>228</v>
      </c>
      <c r="C6" s="105" t="s">
        <v>229</v>
      </c>
      <c r="D6" s="312" t="s">
        <v>230</v>
      </c>
    </row>
    <row r="7" spans="1:6" ht="15.95" customHeight="1">
      <c r="A7" s="106"/>
      <c r="B7" s="107" t="s">
        <v>747</v>
      </c>
      <c r="C7" s="108"/>
      <c r="D7" s="313" t="s">
        <v>232</v>
      </c>
      <c r="E7" s="320"/>
    </row>
    <row r="8" spans="1:6" s="113" customFormat="1" ht="13.5" customHeight="1">
      <c r="A8" s="109">
        <v>1</v>
      </c>
      <c r="B8" s="110">
        <v>2</v>
      </c>
      <c r="C8" s="111">
        <v>3</v>
      </c>
      <c r="D8" s="310">
        <v>4</v>
      </c>
      <c r="E8" s="321"/>
    </row>
    <row r="9" spans="1:6" ht="19.5" customHeight="1">
      <c r="A9" s="114" t="s">
        <v>312</v>
      </c>
      <c r="B9" s="728">
        <v>2517087000</v>
      </c>
      <c r="C9" s="729">
        <v>2215874900.9000006</v>
      </c>
      <c r="D9" s="684">
        <v>0.88033305996177347</v>
      </c>
      <c r="E9" s="112"/>
      <c r="F9" s="98"/>
    </row>
    <row r="10" spans="1:6" ht="22.5" customHeight="1">
      <c r="A10" s="115" t="s">
        <v>313</v>
      </c>
      <c r="B10" s="730">
        <v>182643000</v>
      </c>
      <c r="C10" s="731">
        <v>172551017.69</v>
      </c>
      <c r="D10" s="664">
        <v>0.94474476267910623</v>
      </c>
      <c r="E10" s="112"/>
      <c r="F10" s="116"/>
    </row>
    <row r="11" spans="1:6" ht="24" customHeight="1">
      <c r="A11" s="115" t="s">
        <v>314</v>
      </c>
      <c r="B11" s="730">
        <v>93356000</v>
      </c>
      <c r="C11" s="731">
        <v>102696161.42999996</v>
      </c>
      <c r="D11" s="664">
        <v>1.10004886059814</v>
      </c>
      <c r="E11" s="112"/>
      <c r="F11" s="117"/>
    </row>
    <row r="12" spans="1:6" ht="24" customHeight="1">
      <c r="A12" s="115" t="s">
        <v>315</v>
      </c>
      <c r="B12" s="730">
        <v>95967000</v>
      </c>
      <c r="C12" s="731">
        <v>80718687.000000015</v>
      </c>
      <c r="D12" s="664">
        <v>0.84110878739566741</v>
      </c>
      <c r="E12" s="112"/>
      <c r="F12" s="117"/>
    </row>
    <row r="13" spans="1:6" ht="24" customHeight="1">
      <c r="A13" s="115" t="s">
        <v>316</v>
      </c>
      <c r="B13" s="730">
        <v>50390000</v>
      </c>
      <c r="C13" s="731">
        <v>42380323.32</v>
      </c>
      <c r="D13" s="664">
        <v>0.84104630521928958</v>
      </c>
      <c r="E13" s="112"/>
      <c r="F13" s="117"/>
    </row>
    <row r="14" spans="1:6" ht="24" customHeight="1">
      <c r="A14" s="115" t="s">
        <v>317</v>
      </c>
      <c r="B14" s="730">
        <v>145893000</v>
      </c>
      <c r="C14" s="731">
        <v>115222714.64000008</v>
      </c>
      <c r="D14" s="664">
        <v>0.7897754836763935</v>
      </c>
      <c r="E14" s="112"/>
      <c r="F14" s="117"/>
    </row>
    <row r="15" spans="1:6" ht="24" customHeight="1">
      <c r="A15" s="115" t="s">
        <v>318</v>
      </c>
      <c r="B15" s="730">
        <v>213596000</v>
      </c>
      <c r="C15" s="731">
        <v>198138888.89000008</v>
      </c>
      <c r="D15" s="664">
        <v>0.92763389244180638</v>
      </c>
      <c r="E15" s="112"/>
      <c r="F15" s="117"/>
    </row>
    <row r="16" spans="1:6" ht="24" customHeight="1">
      <c r="A16" s="115" t="s">
        <v>319</v>
      </c>
      <c r="B16" s="730">
        <v>530734000</v>
      </c>
      <c r="C16" s="731">
        <v>468150055.42000031</v>
      </c>
      <c r="D16" s="664">
        <v>0.88208039322900045</v>
      </c>
      <c r="E16" s="112"/>
      <c r="F16" s="118"/>
    </row>
    <row r="17" spans="1:6" ht="24" customHeight="1">
      <c r="A17" s="115" t="s">
        <v>320</v>
      </c>
      <c r="B17" s="730">
        <v>46571000</v>
      </c>
      <c r="C17" s="731">
        <v>39591977.230000012</v>
      </c>
      <c r="D17" s="664">
        <v>0.85014230379420697</v>
      </c>
      <c r="E17" s="112"/>
      <c r="F17" s="117"/>
    </row>
    <row r="18" spans="1:6" ht="24" customHeight="1">
      <c r="A18" s="115" t="s">
        <v>321</v>
      </c>
      <c r="B18" s="730">
        <v>81384000</v>
      </c>
      <c r="C18" s="731">
        <v>67760611.579999998</v>
      </c>
      <c r="D18" s="664">
        <v>0.83260360242799569</v>
      </c>
      <c r="E18" s="112"/>
      <c r="F18" s="118"/>
    </row>
    <row r="19" spans="1:6" ht="24" customHeight="1">
      <c r="A19" s="115" t="s">
        <v>322</v>
      </c>
      <c r="B19" s="730">
        <v>63241000</v>
      </c>
      <c r="C19" s="731">
        <v>63695055.729999997</v>
      </c>
      <c r="D19" s="664">
        <v>1.007179768346484</v>
      </c>
      <c r="E19" s="112"/>
      <c r="F19" s="117" t="s">
        <v>4</v>
      </c>
    </row>
    <row r="20" spans="1:6" ht="24" customHeight="1">
      <c r="A20" s="115" t="s">
        <v>323</v>
      </c>
      <c r="B20" s="730">
        <v>181408000</v>
      </c>
      <c r="C20" s="731">
        <v>161899785.97000003</v>
      </c>
      <c r="D20" s="664">
        <v>0.89246221759790101</v>
      </c>
      <c r="E20" s="112"/>
      <c r="F20" s="117"/>
    </row>
    <row r="21" spans="1:6" ht="24" customHeight="1">
      <c r="A21" s="115" t="s">
        <v>324</v>
      </c>
      <c r="B21" s="730">
        <v>308714000</v>
      </c>
      <c r="C21" s="731">
        <v>270675516.83000016</v>
      </c>
      <c r="D21" s="664">
        <v>0.87678406819904564</v>
      </c>
      <c r="E21" s="112"/>
      <c r="F21" s="117"/>
    </row>
    <row r="22" spans="1:6" ht="24" customHeight="1">
      <c r="A22" s="115" t="s">
        <v>325</v>
      </c>
      <c r="B22" s="730">
        <v>56104000</v>
      </c>
      <c r="C22" s="731">
        <v>48701082.410000026</v>
      </c>
      <c r="D22" s="664">
        <v>0.86805009286325441</v>
      </c>
      <c r="E22" s="112"/>
      <c r="F22" s="117"/>
    </row>
    <row r="23" spans="1:6" ht="24" customHeight="1">
      <c r="A23" s="115" t="s">
        <v>326</v>
      </c>
      <c r="B23" s="730">
        <v>78878000</v>
      </c>
      <c r="C23" s="731">
        <v>60770621.850000024</v>
      </c>
      <c r="D23" s="664">
        <v>0.77043816843733393</v>
      </c>
      <c r="E23" s="112"/>
      <c r="F23" s="117"/>
    </row>
    <row r="24" spans="1:6" ht="24" customHeight="1">
      <c r="A24" s="115" t="s">
        <v>327</v>
      </c>
      <c r="B24" s="730">
        <v>279191000</v>
      </c>
      <c r="C24" s="731">
        <v>215067903.36999986</v>
      </c>
      <c r="D24" s="664">
        <v>0.77032534490724935</v>
      </c>
      <c r="E24" s="112"/>
      <c r="F24" s="117"/>
    </row>
    <row r="25" spans="1:6" ht="24" customHeight="1">
      <c r="A25" s="119" t="s">
        <v>328</v>
      </c>
      <c r="B25" s="732">
        <v>109017000</v>
      </c>
      <c r="C25" s="733">
        <v>107854497.53999998</v>
      </c>
      <c r="D25" s="665">
        <v>0.98933650293073538</v>
      </c>
      <c r="E25" s="112"/>
      <c r="F25" s="117"/>
    </row>
    <row r="26" spans="1:6" ht="23.25" customHeight="1">
      <c r="A26" s="622"/>
    </row>
    <row r="31" spans="1:6">
      <c r="D31" s="95" t="s">
        <v>4</v>
      </c>
    </row>
  </sheetData>
  <phoneticPr fontId="55" type="noConversion"/>
  <conditionalFormatting sqref="E9:E25">
    <cfRule type="cellIs" dxfId="1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showZeros="0" topLeftCell="B1" zoomScale="70" zoomScaleNormal="70" zoomScaleSheetLayoutView="75" workbookViewId="0">
      <selection activeCell="J31" sqref="J31"/>
    </sheetView>
  </sheetViews>
  <sheetFormatPr defaultColWidth="7.85546875" defaultRowHeight="15"/>
  <cols>
    <col min="1" max="1" width="6.7109375" style="564" hidden="1" customWidth="1"/>
    <col min="2" max="2" width="2.28515625" style="564" customWidth="1"/>
    <col min="3" max="3" width="5.28515625" style="564" customWidth="1"/>
    <col min="4" max="4" width="71.5703125" style="564" customWidth="1"/>
    <col min="5" max="5" width="15.7109375" style="566" customWidth="1"/>
    <col min="6" max="6" width="16.140625" style="564" customWidth="1"/>
    <col min="7" max="8" width="15.5703125" style="564" customWidth="1"/>
    <col min="9" max="9" width="16.42578125" style="564" customWidth="1"/>
    <col min="10" max="10" width="8.7109375" style="564" customWidth="1"/>
    <col min="11" max="11" width="9" style="564" customWidth="1"/>
    <col min="12" max="12" width="8.28515625" style="564" customWidth="1"/>
    <col min="13" max="13" width="7.85546875" style="564" customWidth="1"/>
    <col min="14" max="14" width="22" style="1111" bestFit="1" customWidth="1"/>
    <col min="15" max="15" width="20.5703125" style="564" bestFit="1" customWidth="1"/>
    <col min="16" max="16" width="16.42578125" style="564" customWidth="1"/>
    <col min="17" max="18" width="7.85546875" style="564"/>
    <col min="19" max="19" width="16" style="564" customWidth="1"/>
    <col min="20" max="16384" width="7.85546875" style="564"/>
  </cols>
  <sheetData>
    <row r="1" spans="1:16" ht="19.5" customHeight="1">
      <c r="B1" s="565" t="s">
        <v>644</v>
      </c>
      <c r="C1" s="565"/>
      <c r="D1" s="565"/>
      <c r="I1" s="567"/>
    </row>
    <row r="2" spans="1:16" ht="15.75" customHeight="1">
      <c r="B2" s="1682" t="s">
        <v>645</v>
      </c>
      <c r="C2" s="1682"/>
      <c r="D2" s="1682"/>
      <c r="E2" s="1682"/>
      <c r="F2" s="1682"/>
      <c r="G2" s="1682"/>
      <c r="H2" s="1682"/>
      <c r="I2" s="1682"/>
      <c r="J2" s="1682"/>
      <c r="K2" s="1682"/>
      <c r="L2" s="1682"/>
    </row>
    <row r="3" spans="1:16" ht="15" customHeight="1"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</row>
    <row r="4" spans="1:16" ht="15" customHeight="1"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</row>
    <row r="5" spans="1:16" ht="15.75">
      <c r="B5" s="568"/>
      <c r="C5" s="569"/>
      <c r="D5" s="570"/>
      <c r="E5" s="101" t="s">
        <v>227</v>
      </c>
      <c r="F5" s="838" t="s">
        <v>516</v>
      </c>
      <c r="G5" s="571" t="s">
        <v>229</v>
      </c>
      <c r="H5" s="572"/>
      <c r="I5" s="572"/>
      <c r="J5" s="572" t="s">
        <v>433</v>
      </c>
      <c r="K5" s="572"/>
      <c r="L5" s="573"/>
    </row>
    <row r="6" spans="1:16" ht="15.75">
      <c r="B6" s="574" t="s">
        <v>3</v>
      </c>
      <c r="C6" s="575"/>
      <c r="D6" s="576"/>
      <c r="E6" s="104" t="s">
        <v>228</v>
      </c>
      <c r="F6" s="839" t="s">
        <v>519</v>
      </c>
      <c r="G6" s="578"/>
      <c r="H6" s="578"/>
      <c r="I6" s="578"/>
      <c r="J6" s="578"/>
      <c r="K6" s="724"/>
      <c r="L6" s="724"/>
    </row>
    <row r="7" spans="1:16" ht="15.75">
      <c r="B7" s="579"/>
      <c r="C7" s="566"/>
      <c r="D7" s="580"/>
      <c r="E7" s="107" t="s">
        <v>747</v>
      </c>
      <c r="F7" s="577"/>
      <c r="G7" s="581" t="s">
        <v>434</v>
      </c>
      <c r="H7" s="582" t="s">
        <v>534</v>
      </c>
      <c r="I7" s="582" t="s">
        <v>436</v>
      </c>
      <c r="J7" s="999" t="s">
        <v>531</v>
      </c>
      <c r="K7" s="1000" t="s">
        <v>456</v>
      </c>
      <c r="L7" s="1000" t="s">
        <v>761</v>
      </c>
    </row>
    <row r="8" spans="1:16" s="583" customFormat="1" ht="15" customHeight="1">
      <c r="B8" s="584"/>
      <c r="C8" s="585"/>
      <c r="D8" s="586"/>
      <c r="E8" s="1677" t="s">
        <v>646</v>
      </c>
      <c r="F8" s="1678"/>
      <c r="G8" s="1678"/>
      <c r="H8" s="1678"/>
      <c r="I8" s="1679"/>
      <c r="J8" s="725"/>
      <c r="K8" s="725"/>
      <c r="L8" s="725"/>
      <c r="M8" s="564"/>
      <c r="N8" s="1112"/>
    </row>
    <row r="9" spans="1:16" s="583" customFormat="1" ht="9.9499999999999993" customHeight="1">
      <c r="B9" s="1680">
        <v>1</v>
      </c>
      <c r="C9" s="1681"/>
      <c r="D9" s="1681"/>
      <c r="E9" s="587">
        <v>2</v>
      </c>
      <c r="F9" s="588">
        <v>3</v>
      </c>
      <c r="G9" s="588">
        <v>4</v>
      </c>
      <c r="H9" s="589">
        <v>5</v>
      </c>
      <c r="I9" s="589">
        <v>6</v>
      </c>
      <c r="J9" s="666">
        <v>7</v>
      </c>
      <c r="K9" s="812">
        <v>8</v>
      </c>
      <c r="L9" s="666">
        <v>9</v>
      </c>
      <c r="N9" s="1112"/>
    </row>
    <row r="10" spans="1:16" ht="21.75" customHeight="1">
      <c r="A10" s="590" t="s">
        <v>647</v>
      </c>
      <c r="B10" s="591" t="s">
        <v>648</v>
      </c>
      <c r="C10" s="592"/>
      <c r="D10" s="593"/>
      <c r="E10" s="1084">
        <v>486784028000</v>
      </c>
      <c r="F10" s="1084">
        <v>486784027999.99982</v>
      </c>
      <c r="G10" s="1084">
        <v>34010718642.37001</v>
      </c>
      <c r="H10" s="1084">
        <v>70220863380.580002</v>
      </c>
      <c r="I10" s="1084">
        <v>104474948837.72998</v>
      </c>
      <c r="J10" s="1225">
        <v>6.9868189353102655E-2</v>
      </c>
      <c r="K10" s="1225">
        <v>0.14425465779781096</v>
      </c>
      <c r="L10" s="1226">
        <v>0.21462279538417808</v>
      </c>
      <c r="O10" s="632"/>
    </row>
    <row r="11" spans="1:16" ht="15.75">
      <c r="A11" s="590"/>
      <c r="B11" s="594" t="s">
        <v>536</v>
      </c>
      <c r="C11" s="595"/>
      <c r="D11" s="593"/>
      <c r="E11" s="1080"/>
      <c r="F11" s="1080"/>
      <c r="G11" s="1080"/>
      <c r="H11" s="1080"/>
      <c r="I11" s="1080"/>
      <c r="J11" s="1227"/>
      <c r="K11" s="1227"/>
      <c r="L11" s="1228"/>
      <c r="O11" s="632"/>
    </row>
    <row r="12" spans="1:16" ht="21.75" customHeight="1">
      <c r="A12" s="590" t="s">
        <v>649</v>
      </c>
      <c r="B12" s="596" t="s">
        <v>622</v>
      </c>
      <c r="C12" s="597" t="s">
        <v>650</v>
      </c>
      <c r="D12" s="598"/>
      <c r="E12" s="1080">
        <v>272213318000</v>
      </c>
      <c r="F12" s="1080">
        <v>270239278204.04993</v>
      </c>
      <c r="G12" s="1080">
        <v>19492990784.659992</v>
      </c>
      <c r="H12" s="1080">
        <v>39111514133.800018</v>
      </c>
      <c r="I12" s="1080">
        <v>58196588028.810013</v>
      </c>
      <c r="J12" s="1227">
        <v>7.2132337364894064E-2</v>
      </c>
      <c r="K12" s="1227">
        <v>0.14472919848560295</v>
      </c>
      <c r="L12" s="1228">
        <v>0.2153520702674</v>
      </c>
      <c r="O12" s="632"/>
      <c r="P12" s="632"/>
    </row>
    <row r="13" spans="1:16" ht="12" customHeight="1">
      <c r="A13" s="590"/>
      <c r="B13" s="599"/>
      <c r="C13" s="600" t="s">
        <v>564</v>
      </c>
      <c r="D13" s="601"/>
      <c r="E13" s="1079"/>
      <c r="F13" s="1079"/>
      <c r="G13" s="1079"/>
      <c r="H13" s="1079"/>
      <c r="I13" s="1079"/>
      <c r="J13" s="1229"/>
      <c r="K13" s="1229"/>
      <c r="L13" s="1230"/>
      <c r="O13" s="632"/>
    </row>
    <row r="14" spans="1:16" ht="15.95" customHeight="1">
      <c r="A14" s="590" t="s">
        <v>651</v>
      </c>
      <c r="B14" s="599"/>
      <c r="C14" s="602" t="s">
        <v>652</v>
      </c>
      <c r="D14" s="601" t="s">
        <v>653</v>
      </c>
      <c r="E14" s="1079">
        <v>70128232000</v>
      </c>
      <c r="F14" s="1079">
        <v>69899071042</v>
      </c>
      <c r="G14" s="1079">
        <v>9387220051</v>
      </c>
      <c r="H14" s="1079">
        <v>18772621050</v>
      </c>
      <c r="I14" s="1079">
        <v>24172191997</v>
      </c>
      <c r="J14" s="1229">
        <v>0.13429677835574574</v>
      </c>
      <c r="K14" s="1229">
        <v>0.26856753273187511</v>
      </c>
      <c r="L14" s="1230">
        <v>0.34581564013169419</v>
      </c>
      <c r="O14" s="632"/>
    </row>
    <row r="15" spans="1:16" ht="15.95" customHeight="1">
      <c r="A15" s="590" t="s">
        <v>654</v>
      </c>
      <c r="B15" s="599"/>
      <c r="C15" s="602" t="s">
        <v>655</v>
      </c>
      <c r="D15" s="601" t="s">
        <v>656</v>
      </c>
      <c r="E15" s="1079">
        <v>80124762000</v>
      </c>
      <c r="F15" s="1079">
        <v>80124762000</v>
      </c>
      <c r="G15" s="1079">
        <v>2145378226.02</v>
      </c>
      <c r="H15" s="1079">
        <v>3809550402.6099997</v>
      </c>
      <c r="I15" s="1079">
        <v>5855983822.6300001</v>
      </c>
      <c r="J15" s="1229">
        <v>2.6775470809136382E-2</v>
      </c>
      <c r="K15" s="1229">
        <v>4.7545232054605036E-2</v>
      </c>
      <c r="L15" s="1230">
        <v>7.3085818621589166E-2</v>
      </c>
      <c r="O15" s="632"/>
      <c r="P15" s="632"/>
    </row>
    <row r="16" spans="1:16" ht="12" customHeight="1">
      <c r="A16" s="590"/>
      <c r="B16" s="599"/>
      <c r="C16" s="602"/>
      <c r="D16" s="601" t="s">
        <v>564</v>
      </c>
      <c r="E16" s="1079"/>
      <c r="F16" s="1079"/>
      <c r="G16" s="1079"/>
      <c r="H16" s="1079"/>
      <c r="I16" s="1079"/>
      <c r="J16" s="1229"/>
      <c r="K16" s="1229"/>
      <c r="L16" s="1230"/>
      <c r="O16" s="632"/>
    </row>
    <row r="17" spans="1:15" ht="15.95" customHeight="1">
      <c r="A17" s="590" t="s">
        <v>657</v>
      </c>
      <c r="B17" s="603"/>
      <c r="C17" s="602"/>
      <c r="D17" s="601" t="s">
        <v>658</v>
      </c>
      <c r="E17" s="1079">
        <v>59490124000</v>
      </c>
      <c r="F17" s="1079">
        <v>59490124000</v>
      </c>
      <c r="G17" s="1079">
        <v>347465921.22000003</v>
      </c>
      <c r="H17" s="1079">
        <v>680277007.17999995</v>
      </c>
      <c r="I17" s="1079">
        <v>1029874922.1</v>
      </c>
      <c r="J17" s="1229">
        <v>5.8407328453374888E-3</v>
      </c>
      <c r="K17" s="1229">
        <v>1.1435125049999896E-2</v>
      </c>
      <c r="L17" s="1230">
        <v>1.7311695670696535E-2</v>
      </c>
      <c r="O17" s="632"/>
    </row>
    <row r="18" spans="1:15" ht="15.95" customHeight="1">
      <c r="A18" s="590" t="s">
        <v>659</v>
      </c>
      <c r="B18" s="599"/>
      <c r="C18" s="602"/>
      <c r="D18" s="604" t="s">
        <v>660</v>
      </c>
      <c r="E18" s="1079">
        <v>18569122000</v>
      </c>
      <c r="F18" s="1079">
        <v>18569122000</v>
      </c>
      <c r="G18" s="1079">
        <v>1645162304.8</v>
      </c>
      <c r="H18" s="1079">
        <v>2820873395.4299998</v>
      </c>
      <c r="I18" s="1079">
        <v>4354584900.5299997</v>
      </c>
      <c r="J18" s="1229">
        <v>8.8596666272104843E-2</v>
      </c>
      <c r="K18" s="1229">
        <v>0.15191205030749433</v>
      </c>
      <c r="L18" s="1230">
        <v>0.23450677423143645</v>
      </c>
      <c r="O18" s="632"/>
    </row>
    <row r="19" spans="1:15" ht="45">
      <c r="A19" s="605" t="s">
        <v>661</v>
      </c>
      <c r="B19" s="599"/>
      <c r="C19" s="606" t="s">
        <v>662</v>
      </c>
      <c r="D19" s="607" t="s">
        <v>663</v>
      </c>
      <c r="E19" s="1079">
        <v>61545349000</v>
      </c>
      <c r="F19" s="1079">
        <v>61567032025.870003</v>
      </c>
      <c r="G19" s="1079">
        <v>5308759784.2900009</v>
      </c>
      <c r="H19" s="1079">
        <v>10725239106.800003</v>
      </c>
      <c r="I19" s="1079">
        <v>15984878369.66</v>
      </c>
      <c r="J19" s="1229">
        <v>8.6227313703530484E-2</v>
      </c>
      <c r="K19" s="1229">
        <v>0.17420425760159006</v>
      </c>
      <c r="L19" s="1230">
        <v>0.25963373324449479</v>
      </c>
      <c r="O19" s="632"/>
    </row>
    <row r="20" spans="1:15" ht="30">
      <c r="A20" s="605" t="s">
        <v>664</v>
      </c>
      <c r="B20" s="599"/>
      <c r="C20" s="606" t="s">
        <v>665</v>
      </c>
      <c r="D20" s="607" t="s">
        <v>666</v>
      </c>
      <c r="E20" s="1079">
        <v>3258596000</v>
      </c>
      <c r="F20" s="1079">
        <v>5240715473.3699999</v>
      </c>
      <c r="G20" s="1079">
        <v>245652002.81</v>
      </c>
      <c r="H20" s="1079">
        <v>530725216.59000003</v>
      </c>
      <c r="I20" s="1079">
        <v>1229940119.24</v>
      </c>
      <c r="J20" s="1229">
        <v>4.6873753032052219E-2</v>
      </c>
      <c r="K20" s="1229">
        <v>0.10126961085500821</v>
      </c>
      <c r="L20" s="1230">
        <v>0.23468935214853343</v>
      </c>
      <c r="O20" s="632"/>
    </row>
    <row r="21" spans="1:15" ht="30">
      <c r="A21" s="605" t="s">
        <v>667</v>
      </c>
      <c r="B21" s="599"/>
      <c r="C21" s="606" t="s">
        <v>668</v>
      </c>
      <c r="D21" s="607" t="s">
        <v>731</v>
      </c>
      <c r="E21" s="1079">
        <v>21031376000</v>
      </c>
      <c r="F21" s="1079">
        <v>21441224014</v>
      </c>
      <c r="G21" s="1079">
        <v>1684410334</v>
      </c>
      <c r="H21" s="1079">
        <v>3365295337.8800001</v>
      </c>
      <c r="I21" s="1079">
        <v>5288079868.8800001</v>
      </c>
      <c r="J21" s="1229">
        <v>7.8559429858116675E-2</v>
      </c>
      <c r="K21" s="1229">
        <v>0.15695444139208833</v>
      </c>
      <c r="L21" s="1230">
        <v>0.24663143603309026</v>
      </c>
      <c r="O21" s="632"/>
    </row>
    <row r="22" spans="1:15" ht="21.75" customHeight="1">
      <c r="A22" s="590" t="s">
        <v>669</v>
      </c>
      <c r="B22" s="591" t="s">
        <v>637</v>
      </c>
      <c r="C22" s="592" t="s">
        <v>670</v>
      </c>
      <c r="D22" s="608"/>
      <c r="E22" s="1080">
        <v>28644786000</v>
      </c>
      <c r="F22" s="1080">
        <v>29759850093.599998</v>
      </c>
      <c r="G22" s="1080">
        <v>2092153905.3999987</v>
      </c>
      <c r="H22" s="1080">
        <v>4244251418.8999944</v>
      </c>
      <c r="I22" s="1080">
        <v>6665345644.2000065</v>
      </c>
      <c r="J22" s="1227">
        <v>7.0301224596891587E-2</v>
      </c>
      <c r="K22" s="1227">
        <v>0.1426166934830341</v>
      </c>
      <c r="L22" s="1228">
        <v>0.22397107590382057</v>
      </c>
      <c r="O22" s="632"/>
    </row>
    <row r="23" spans="1:15" ht="21.75" customHeight="1">
      <c r="A23" s="590" t="s">
        <v>671</v>
      </c>
      <c r="B23" s="609" t="s">
        <v>672</v>
      </c>
      <c r="C23" s="592" t="s">
        <v>673</v>
      </c>
      <c r="D23" s="608"/>
      <c r="E23" s="1080">
        <v>93634712000</v>
      </c>
      <c r="F23" s="1080">
        <v>93159835266.279922</v>
      </c>
      <c r="G23" s="1080">
        <v>5184555476.3800201</v>
      </c>
      <c r="H23" s="1080">
        <v>13518990865.579981</v>
      </c>
      <c r="I23" s="1080">
        <v>21087605560.679951</v>
      </c>
      <c r="J23" s="1227">
        <v>5.5652261101159534E-2</v>
      </c>
      <c r="K23" s="1227">
        <v>0.14511608813968466</v>
      </c>
      <c r="L23" s="1228">
        <v>0.22635941229828266</v>
      </c>
      <c r="O23" s="632"/>
    </row>
    <row r="24" spans="1:15" ht="12" customHeight="1">
      <c r="A24" s="590"/>
      <c r="B24" s="609"/>
      <c r="C24" s="600" t="s">
        <v>564</v>
      </c>
      <c r="D24" s="608"/>
      <c r="E24" s="1079"/>
      <c r="F24" s="1079"/>
      <c r="G24" s="1079"/>
      <c r="H24" s="1079"/>
      <c r="I24" s="1079"/>
      <c r="J24" s="1229"/>
      <c r="K24" s="1229"/>
      <c r="L24" s="1230"/>
      <c r="O24" s="632"/>
    </row>
    <row r="25" spans="1:15" ht="15.75" customHeight="1">
      <c r="A25" s="590" t="s">
        <v>674</v>
      </c>
      <c r="B25" s="609"/>
      <c r="C25" s="602" t="s">
        <v>675</v>
      </c>
      <c r="D25" s="601" t="s">
        <v>676</v>
      </c>
      <c r="E25" s="1079">
        <v>58731213000</v>
      </c>
      <c r="F25" s="1079">
        <v>59070711380.070023</v>
      </c>
      <c r="G25" s="1079">
        <v>3732005181.25</v>
      </c>
      <c r="H25" s="1079">
        <v>10414161076.750002</v>
      </c>
      <c r="I25" s="1079">
        <v>16268548151.260002</v>
      </c>
      <c r="J25" s="1229">
        <v>6.3178605675454053E-2</v>
      </c>
      <c r="K25" s="1229">
        <v>0.1762999096073804</v>
      </c>
      <c r="L25" s="1230">
        <v>0.27540802829655575</v>
      </c>
      <c r="O25" s="632"/>
    </row>
    <row r="26" spans="1:15" ht="15.75" customHeight="1">
      <c r="A26" s="590" t="s">
        <v>677</v>
      </c>
      <c r="B26" s="609"/>
      <c r="C26" s="602" t="s">
        <v>678</v>
      </c>
      <c r="D26" s="601" t="s">
        <v>679</v>
      </c>
      <c r="E26" s="1079">
        <v>21415198000</v>
      </c>
      <c r="F26" s="1079">
        <v>22318610493.960011</v>
      </c>
      <c r="G26" s="1079">
        <v>834993165.48000038</v>
      </c>
      <c r="H26" s="1079">
        <v>1960702634.1000016</v>
      </c>
      <c r="I26" s="1079">
        <v>3297523665.2699971</v>
      </c>
      <c r="J26" s="1229">
        <v>3.7412417126324732E-2</v>
      </c>
      <c r="K26" s="1229">
        <v>8.7850569130664205E-2</v>
      </c>
      <c r="L26" s="1230">
        <v>0.14774771333378445</v>
      </c>
      <c r="O26" s="632"/>
    </row>
    <row r="27" spans="1:15" ht="21.75" customHeight="1">
      <c r="A27" s="590" t="s">
        <v>680</v>
      </c>
      <c r="B27" s="609" t="s">
        <v>681</v>
      </c>
      <c r="C27" s="592" t="s">
        <v>682</v>
      </c>
      <c r="D27" s="608"/>
      <c r="E27" s="1080">
        <v>23888606000</v>
      </c>
      <c r="F27" s="1080">
        <v>25269549379.630005</v>
      </c>
      <c r="G27" s="1080">
        <v>316466145.71999997</v>
      </c>
      <c r="H27" s="1080">
        <v>753946115.38999999</v>
      </c>
      <c r="I27" s="1080">
        <v>2009672960.8399999</v>
      </c>
      <c r="J27" s="1227">
        <v>1.252361650639904E-2</v>
      </c>
      <c r="K27" s="1227">
        <v>2.9836151965486266E-2</v>
      </c>
      <c r="L27" s="1228">
        <v>7.9529434049188635E-2</v>
      </c>
      <c r="O27" s="632"/>
    </row>
    <row r="28" spans="1:15" ht="12" customHeight="1">
      <c r="A28" s="590"/>
      <c r="B28" s="609"/>
      <c r="C28" s="600" t="s">
        <v>564</v>
      </c>
      <c r="D28" s="608"/>
      <c r="E28" s="1079"/>
      <c r="F28" s="1079"/>
      <c r="G28" s="1079"/>
      <c r="H28" s="1079"/>
      <c r="I28" s="1079"/>
      <c r="J28" s="1229"/>
      <c r="K28" s="1229"/>
      <c r="L28" s="1230"/>
      <c r="O28" s="632"/>
    </row>
    <row r="29" spans="1:15" ht="30" customHeight="1">
      <c r="A29" s="605" t="s">
        <v>683</v>
      </c>
      <c r="B29" s="609"/>
      <c r="C29" s="606" t="s">
        <v>684</v>
      </c>
      <c r="D29" s="610" t="s">
        <v>685</v>
      </c>
      <c r="E29" s="1079">
        <v>17639756000</v>
      </c>
      <c r="F29" s="1079">
        <v>18397594341.270004</v>
      </c>
      <c r="G29" s="1079">
        <v>254206257.46000004</v>
      </c>
      <c r="H29" s="1079">
        <v>603763659.1500001</v>
      </c>
      <c r="I29" s="1079">
        <v>1718530266.28</v>
      </c>
      <c r="J29" s="1229">
        <v>1.3817363984907384E-2</v>
      </c>
      <c r="K29" s="1229">
        <v>3.2817532985582813E-2</v>
      </c>
      <c r="L29" s="1230">
        <v>9.3410596755302097E-2</v>
      </c>
      <c r="O29" s="1111"/>
    </row>
    <row r="30" spans="1:15" ht="47.25" customHeight="1">
      <c r="A30" s="605" t="s">
        <v>686</v>
      </c>
      <c r="B30" s="609"/>
      <c r="C30" s="606" t="s">
        <v>687</v>
      </c>
      <c r="D30" s="610" t="s">
        <v>688</v>
      </c>
      <c r="E30" s="1079">
        <v>17124000</v>
      </c>
      <c r="F30" s="1079">
        <v>54133905.809999995</v>
      </c>
      <c r="G30" s="1079">
        <v>18189.52</v>
      </c>
      <c r="H30" s="1079">
        <v>153804.51999999999</v>
      </c>
      <c r="I30" s="1079">
        <v>545068.9</v>
      </c>
      <c r="J30" s="1229">
        <v>3.3600974708608415E-4</v>
      </c>
      <c r="K30" s="1229">
        <v>2.8411864560415321E-3</v>
      </c>
      <c r="L30" s="1230">
        <v>1.0068900291678401E-2</v>
      </c>
      <c r="M30" s="611"/>
      <c r="O30" s="632"/>
    </row>
    <row r="31" spans="1:15" ht="30">
      <c r="A31" s="605" t="s">
        <v>689</v>
      </c>
      <c r="B31" s="609"/>
      <c r="C31" s="606" t="s">
        <v>690</v>
      </c>
      <c r="D31" s="610" t="s">
        <v>691</v>
      </c>
      <c r="E31" s="1079">
        <v>20150000</v>
      </c>
      <c r="F31" s="1079">
        <v>351835735.28999996</v>
      </c>
      <c r="G31" s="1079"/>
      <c r="H31" s="1079">
        <v>273059.64</v>
      </c>
      <c r="I31" s="1079">
        <v>9633167.2499999981</v>
      </c>
      <c r="J31" s="1229"/>
      <c r="K31" s="1229">
        <v>7.7609978922388626E-4</v>
      </c>
      <c r="L31" s="1230">
        <v>2.7379729469662533E-2</v>
      </c>
      <c r="O31" s="632"/>
    </row>
    <row r="32" spans="1:15" ht="21.75" customHeight="1">
      <c r="A32" s="605" t="s">
        <v>692</v>
      </c>
      <c r="B32" s="612" t="s">
        <v>693</v>
      </c>
      <c r="C32" s="613" t="s">
        <v>694</v>
      </c>
      <c r="D32" s="614"/>
      <c r="E32" s="1078">
        <v>27999900000</v>
      </c>
      <c r="F32" s="1078">
        <v>27999900000</v>
      </c>
      <c r="G32" s="1078">
        <v>3236700828.1799998</v>
      </c>
      <c r="H32" s="1078">
        <v>3836168333.0100002</v>
      </c>
      <c r="I32" s="1078">
        <v>5450005672.3500004</v>
      </c>
      <c r="J32" s="1227">
        <v>0.11559687099525355</v>
      </c>
      <c r="K32" s="1227">
        <v>0.13700650120214716</v>
      </c>
      <c r="L32" s="1228">
        <v>0.19464375488305316</v>
      </c>
      <c r="O32" s="632"/>
    </row>
    <row r="33" spans="1:16" ht="21.75" customHeight="1">
      <c r="A33" s="605" t="s">
        <v>695</v>
      </c>
      <c r="B33" s="612" t="s">
        <v>696</v>
      </c>
      <c r="C33" s="613" t="s">
        <v>697</v>
      </c>
      <c r="D33" s="614"/>
      <c r="E33" s="1080">
        <v>28520043000</v>
      </c>
      <c r="F33" s="1080">
        <v>28520043000</v>
      </c>
      <c r="G33" s="1080">
        <v>3143462296.5500002</v>
      </c>
      <c r="H33" s="1080">
        <v>7559663828.2399998</v>
      </c>
      <c r="I33" s="1080">
        <v>9220670066.3600006</v>
      </c>
      <c r="J33" s="1227">
        <v>0.11021940943602365</v>
      </c>
      <c r="K33" s="1227">
        <v>0.26506495197920982</v>
      </c>
      <c r="L33" s="1228">
        <v>0.32330491459497451</v>
      </c>
      <c r="O33" s="632"/>
    </row>
    <row r="34" spans="1:16" ht="21.75" customHeight="1">
      <c r="A34" s="605" t="s">
        <v>698</v>
      </c>
      <c r="B34" s="615" t="s">
        <v>699</v>
      </c>
      <c r="C34" s="616" t="s">
        <v>700</v>
      </c>
      <c r="D34" s="617"/>
      <c r="E34" s="1081">
        <v>11882663000</v>
      </c>
      <c r="F34" s="1081">
        <v>11835572056.440001</v>
      </c>
      <c r="G34" s="1081">
        <v>544389205.47999966</v>
      </c>
      <c r="H34" s="1081">
        <v>1196328685.6600006</v>
      </c>
      <c r="I34" s="1081">
        <v>1845060904.4900041</v>
      </c>
      <c r="J34" s="1231">
        <v>4.5996019700947639E-2</v>
      </c>
      <c r="K34" s="1231">
        <v>0.10107907585329187</v>
      </c>
      <c r="L34" s="1231">
        <v>0.15589114710226998</v>
      </c>
      <c r="O34" s="632"/>
    </row>
    <row r="35" spans="1:16" s="722" customFormat="1" ht="14.25">
      <c r="E35" s="723"/>
      <c r="N35" s="1113"/>
    </row>
    <row r="38" spans="1:16" ht="15.75">
      <c r="B38" s="568"/>
      <c r="C38" s="569"/>
      <c r="D38" s="570"/>
      <c r="E38" s="101" t="s">
        <v>227</v>
      </c>
      <c r="F38" s="838" t="s">
        <v>516</v>
      </c>
      <c r="G38" s="571" t="s">
        <v>229</v>
      </c>
      <c r="H38" s="572"/>
      <c r="I38" s="572"/>
      <c r="J38" s="572" t="s">
        <v>433</v>
      </c>
      <c r="K38" s="572"/>
      <c r="L38" s="573"/>
    </row>
    <row r="39" spans="1:16" ht="15.75">
      <c r="B39" s="574" t="s">
        <v>3</v>
      </c>
      <c r="C39" s="575"/>
      <c r="D39" s="576"/>
      <c r="E39" s="104" t="s">
        <v>228</v>
      </c>
      <c r="F39" s="839" t="s">
        <v>519</v>
      </c>
      <c r="G39" s="578"/>
      <c r="H39" s="578"/>
      <c r="I39" s="578"/>
      <c r="J39" s="578"/>
      <c r="K39" s="724"/>
      <c r="L39" s="724"/>
    </row>
    <row r="40" spans="1:16" ht="15.75">
      <c r="B40" s="579"/>
      <c r="C40" s="566"/>
      <c r="D40" s="580"/>
      <c r="E40" s="107" t="s">
        <v>747</v>
      </c>
      <c r="F40" s="577"/>
      <c r="G40" s="581" t="s">
        <v>764</v>
      </c>
      <c r="H40" s="582" t="s">
        <v>762</v>
      </c>
      <c r="I40" s="582" t="s">
        <v>763</v>
      </c>
      <c r="J40" s="999" t="s">
        <v>531</v>
      </c>
      <c r="K40" s="1000" t="s">
        <v>456</v>
      </c>
      <c r="L40" s="1000" t="s">
        <v>761</v>
      </c>
    </row>
    <row r="41" spans="1:16" s="583" customFormat="1" ht="15" customHeight="1">
      <c r="B41" s="584"/>
      <c r="C41" s="585"/>
      <c r="D41" s="586"/>
      <c r="E41" s="1677" t="s">
        <v>646</v>
      </c>
      <c r="F41" s="1678"/>
      <c r="G41" s="1678"/>
      <c r="H41" s="1678"/>
      <c r="I41" s="1679"/>
      <c r="J41" s="725"/>
      <c r="K41" s="725"/>
      <c r="L41" s="725"/>
      <c r="M41" s="564"/>
      <c r="N41" s="1112"/>
    </row>
    <row r="42" spans="1:16" s="583" customFormat="1" ht="9.9499999999999993" customHeight="1">
      <c r="B42" s="1680">
        <v>1</v>
      </c>
      <c r="C42" s="1681"/>
      <c r="D42" s="1681"/>
      <c r="E42" s="1124">
        <v>2</v>
      </c>
      <c r="F42" s="588">
        <v>3</v>
      </c>
      <c r="G42" s="588">
        <v>4</v>
      </c>
      <c r="H42" s="589">
        <v>5</v>
      </c>
      <c r="I42" s="589">
        <v>6</v>
      </c>
      <c r="J42" s="666">
        <v>7</v>
      </c>
      <c r="K42" s="812">
        <v>8</v>
      </c>
      <c r="L42" s="1157">
        <v>9</v>
      </c>
      <c r="N42" s="1112"/>
    </row>
    <row r="43" spans="1:16" ht="21.75" customHeight="1">
      <c r="A43" s="590" t="s">
        <v>647</v>
      </c>
      <c r="B43" s="591" t="s">
        <v>648</v>
      </c>
      <c r="C43" s="592"/>
      <c r="D43" s="593"/>
      <c r="E43" s="1084">
        <v>486784028000</v>
      </c>
      <c r="F43" s="1084">
        <v>486784027999.99982</v>
      </c>
      <c r="G43" s="1084">
        <v>137907798186.25986</v>
      </c>
      <c r="H43" s="1084">
        <v>172128604876.71988</v>
      </c>
      <c r="I43" s="1084">
        <v>205979636905.13992</v>
      </c>
      <c r="J43" s="1225">
        <v>0.28330386835588595</v>
      </c>
      <c r="K43" s="1225">
        <v>0.35360364140115119</v>
      </c>
      <c r="L43" s="1226">
        <v>0.42314378668385561</v>
      </c>
      <c r="O43" s="632"/>
    </row>
    <row r="44" spans="1:16" ht="15.75">
      <c r="A44" s="590"/>
      <c r="B44" s="594" t="s">
        <v>536</v>
      </c>
      <c r="C44" s="595"/>
      <c r="D44" s="593"/>
      <c r="E44" s="1080"/>
      <c r="F44" s="1080"/>
      <c r="G44" s="1080"/>
      <c r="H44" s="1080"/>
      <c r="I44" s="1080"/>
      <c r="J44" s="1227"/>
      <c r="K44" s="1227"/>
      <c r="L44" s="1228"/>
      <c r="O44" s="632"/>
    </row>
    <row r="45" spans="1:16" ht="21.75" customHeight="1">
      <c r="A45" s="590" t="s">
        <v>649</v>
      </c>
      <c r="B45" s="596" t="s">
        <v>622</v>
      </c>
      <c r="C45" s="597" t="s">
        <v>650</v>
      </c>
      <c r="D45" s="598"/>
      <c r="E45" s="1080">
        <v>272213318000</v>
      </c>
      <c r="F45" s="1080">
        <v>270239278204.04993</v>
      </c>
      <c r="G45" s="1080">
        <v>75236144919.699997</v>
      </c>
      <c r="H45" s="1080">
        <v>96365141248.730011</v>
      </c>
      <c r="I45" s="1080">
        <v>116506811530.10011</v>
      </c>
      <c r="J45" s="1227">
        <v>0.27840566115963106</v>
      </c>
      <c r="K45" s="1227">
        <v>0.35659191324500006</v>
      </c>
      <c r="L45" s="1228">
        <v>0.43112464000192141</v>
      </c>
      <c r="O45" s="632"/>
      <c r="P45" s="632"/>
    </row>
    <row r="46" spans="1:16" ht="12" customHeight="1">
      <c r="A46" s="590"/>
      <c r="B46" s="599"/>
      <c r="C46" s="600" t="s">
        <v>564</v>
      </c>
      <c r="D46" s="601"/>
      <c r="E46" s="1079"/>
      <c r="F46" s="1079"/>
      <c r="G46" s="1079"/>
      <c r="H46" s="1079"/>
      <c r="I46" s="1079"/>
      <c r="J46" s="1229"/>
      <c r="K46" s="1227"/>
      <c r="L46" s="1228"/>
      <c r="O46" s="632"/>
    </row>
    <row r="47" spans="1:16" ht="15.95" customHeight="1">
      <c r="A47" s="590" t="s">
        <v>651</v>
      </c>
      <c r="B47" s="599"/>
      <c r="C47" s="602" t="s">
        <v>652</v>
      </c>
      <c r="D47" s="601" t="s">
        <v>653</v>
      </c>
      <c r="E47" s="1079">
        <v>70128232000</v>
      </c>
      <c r="F47" s="1079">
        <v>69899071042</v>
      </c>
      <c r="G47" s="1079">
        <v>29571013510</v>
      </c>
      <c r="H47" s="1079">
        <v>35295863865</v>
      </c>
      <c r="I47" s="1079">
        <v>40701073494</v>
      </c>
      <c r="J47" s="1229">
        <v>0.42305302587257237</v>
      </c>
      <c r="K47" s="1229">
        <v>0.50495469165522822</v>
      </c>
      <c r="L47" s="1230">
        <v>0.58228346796689323</v>
      </c>
      <c r="O47" s="632"/>
    </row>
    <row r="48" spans="1:16" ht="15.95" customHeight="1">
      <c r="A48" s="590" t="s">
        <v>654</v>
      </c>
      <c r="B48" s="599"/>
      <c r="C48" s="602" t="s">
        <v>655</v>
      </c>
      <c r="D48" s="601" t="s">
        <v>656</v>
      </c>
      <c r="E48" s="1079">
        <v>80124762000</v>
      </c>
      <c r="F48" s="1079">
        <v>80124762000</v>
      </c>
      <c r="G48" s="1079">
        <v>7927632423.46</v>
      </c>
      <c r="H48" s="1079">
        <v>14462765626.360001</v>
      </c>
      <c r="I48" s="1079">
        <v>20272276626.470001</v>
      </c>
      <c r="J48" s="1229">
        <v>9.8941104167772756E-2</v>
      </c>
      <c r="K48" s="1229">
        <v>0.18050307127726634</v>
      </c>
      <c r="L48" s="1230">
        <v>0.25300888415081974</v>
      </c>
      <c r="O48" s="632"/>
      <c r="P48" s="632"/>
    </row>
    <row r="49" spans="1:15" ht="12" customHeight="1">
      <c r="A49" s="590"/>
      <c r="B49" s="599"/>
      <c r="C49" s="602"/>
      <c r="D49" s="601" t="s">
        <v>564</v>
      </c>
      <c r="E49" s="1079"/>
      <c r="F49" s="1079"/>
      <c r="G49" s="1079"/>
      <c r="H49" s="1079"/>
      <c r="I49" s="1079"/>
      <c r="J49" s="1229"/>
      <c r="K49" s="1229"/>
      <c r="L49" s="1230"/>
      <c r="O49" s="632"/>
    </row>
    <row r="50" spans="1:15" ht="15.95" customHeight="1">
      <c r="A50" s="590" t="s">
        <v>657</v>
      </c>
      <c r="B50" s="603"/>
      <c r="C50" s="602"/>
      <c r="D50" s="601" t="s">
        <v>658</v>
      </c>
      <c r="E50" s="1079">
        <v>59490124000</v>
      </c>
      <c r="F50" s="1079">
        <v>59490124000</v>
      </c>
      <c r="G50" s="1079">
        <v>1384527966.4200001</v>
      </c>
      <c r="H50" s="1079">
        <v>6268910981.6199999</v>
      </c>
      <c r="I50" s="1079">
        <v>10370786416.610001</v>
      </c>
      <c r="J50" s="1229">
        <v>2.3273240553675769E-2</v>
      </c>
      <c r="K50" s="1229">
        <v>0.10537733929786396</v>
      </c>
      <c r="L50" s="1230">
        <v>0.17432786686761656</v>
      </c>
      <c r="O50" s="632"/>
    </row>
    <row r="51" spans="1:15" ht="15.95" customHeight="1">
      <c r="A51" s="590" t="s">
        <v>659</v>
      </c>
      <c r="B51" s="599"/>
      <c r="C51" s="602"/>
      <c r="D51" s="604" t="s">
        <v>660</v>
      </c>
      <c r="E51" s="1079">
        <v>18569122000</v>
      </c>
      <c r="F51" s="1079">
        <v>18569122000</v>
      </c>
      <c r="G51" s="1079">
        <v>5905920457.04</v>
      </c>
      <c r="H51" s="1079">
        <v>7381570644.7399998</v>
      </c>
      <c r="I51" s="1079">
        <v>8926556209.8600006</v>
      </c>
      <c r="J51" s="1229">
        <v>0.31805060341786756</v>
      </c>
      <c r="K51" s="1229">
        <v>0.39751856036812078</v>
      </c>
      <c r="L51" s="1230">
        <v>0.48072042446918062</v>
      </c>
      <c r="O51" s="632"/>
    </row>
    <row r="52" spans="1:15" ht="45">
      <c r="A52" s="605" t="s">
        <v>661</v>
      </c>
      <c r="B52" s="599"/>
      <c r="C52" s="606" t="s">
        <v>662</v>
      </c>
      <c r="D52" s="607" t="s">
        <v>663</v>
      </c>
      <c r="E52" s="1079">
        <v>61545349000</v>
      </c>
      <c r="F52" s="1079">
        <v>61567032025.870003</v>
      </c>
      <c r="G52" s="1079">
        <v>21833335683.879997</v>
      </c>
      <c r="H52" s="1079">
        <v>26917230663.509998</v>
      </c>
      <c r="I52" s="1079">
        <v>32048866148.549995</v>
      </c>
      <c r="J52" s="1229">
        <v>0.35462706200789074</v>
      </c>
      <c r="K52" s="1229">
        <v>0.43720201831719907</v>
      </c>
      <c r="L52" s="1230">
        <v>0.5205523978333616</v>
      </c>
      <c r="O52" s="632"/>
    </row>
    <row r="53" spans="1:15" ht="30">
      <c r="A53" s="605" t="s">
        <v>664</v>
      </c>
      <c r="B53" s="599"/>
      <c r="C53" s="606" t="s">
        <v>665</v>
      </c>
      <c r="D53" s="607" t="s">
        <v>666</v>
      </c>
      <c r="E53" s="1079">
        <v>3258596000</v>
      </c>
      <c r="F53" s="1079">
        <v>5240715473.3699999</v>
      </c>
      <c r="G53" s="1079">
        <v>1703633173.6400001</v>
      </c>
      <c r="H53" s="1079">
        <v>2131644644.6400001</v>
      </c>
      <c r="I53" s="1079">
        <v>2615028940.5799999</v>
      </c>
      <c r="J53" s="1229">
        <v>0.32507644849196371</v>
      </c>
      <c r="K53" s="1229">
        <v>0.40674687558820344</v>
      </c>
      <c r="L53" s="1230">
        <v>0.49898319301399252</v>
      </c>
      <c r="O53" s="632"/>
    </row>
    <row r="54" spans="1:15" ht="30">
      <c r="A54" s="605" t="s">
        <v>667</v>
      </c>
      <c r="B54" s="599"/>
      <c r="C54" s="606" t="s">
        <v>668</v>
      </c>
      <c r="D54" s="607" t="s">
        <v>731</v>
      </c>
      <c r="E54" s="1079">
        <v>21031376000</v>
      </c>
      <c r="F54" s="1079">
        <v>21441224014</v>
      </c>
      <c r="G54" s="1079">
        <v>7152863515.8800001</v>
      </c>
      <c r="H54" s="1079">
        <v>8889432504.8799992</v>
      </c>
      <c r="I54" s="1079">
        <v>10800091604.880001</v>
      </c>
      <c r="J54" s="1229">
        <v>0.33360331999747561</v>
      </c>
      <c r="K54" s="1229">
        <v>0.41459538406369262</v>
      </c>
      <c r="L54" s="1230">
        <v>0.50370685917129099</v>
      </c>
      <c r="O54" s="632"/>
    </row>
    <row r="55" spans="1:15" ht="21.75" customHeight="1">
      <c r="A55" s="590" t="s">
        <v>669</v>
      </c>
      <c r="B55" s="591" t="s">
        <v>637</v>
      </c>
      <c r="C55" s="592" t="s">
        <v>670</v>
      </c>
      <c r="D55" s="608"/>
      <c r="E55" s="1080">
        <v>28644786000</v>
      </c>
      <c r="F55" s="1080">
        <v>29759850093.599998</v>
      </c>
      <c r="G55" s="1080">
        <v>9265233055.7300091</v>
      </c>
      <c r="H55" s="1080">
        <v>11463724391.809998</v>
      </c>
      <c r="I55" s="1080">
        <v>13771205474.759987</v>
      </c>
      <c r="J55" s="1227">
        <v>0.31133332414609649</v>
      </c>
      <c r="K55" s="1227">
        <v>0.38520773309524592</v>
      </c>
      <c r="L55" s="1228">
        <v>0.46274445037347656</v>
      </c>
      <c r="O55" s="632"/>
    </row>
    <row r="56" spans="1:15" ht="21.75" customHeight="1">
      <c r="A56" s="590" t="s">
        <v>671</v>
      </c>
      <c r="B56" s="609" t="s">
        <v>672</v>
      </c>
      <c r="C56" s="592" t="s">
        <v>673</v>
      </c>
      <c r="D56" s="608"/>
      <c r="E56" s="1080">
        <v>93634712000</v>
      </c>
      <c r="F56" s="1080">
        <v>93159835266.279922</v>
      </c>
      <c r="G56" s="1080">
        <v>27767023637.779884</v>
      </c>
      <c r="H56" s="1080">
        <v>34340783632.359863</v>
      </c>
      <c r="I56" s="1080">
        <v>40998941233.579826</v>
      </c>
      <c r="J56" s="1227">
        <v>0.2980578868394631</v>
      </c>
      <c r="K56" s="1227">
        <v>0.36862220219908259</v>
      </c>
      <c r="L56" s="1228">
        <v>0.4400924616965245</v>
      </c>
      <c r="O56" s="632"/>
    </row>
    <row r="57" spans="1:15" ht="12" customHeight="1">
      <c r="A57" s="590"/>
      <c r="B57" s="609"/>
      <c r="C57" s="600" t="s">
        <v>564</v>
      </c>
      <c r="D57" s="608"/>
      <c r="E57" s="1079"/>
      <c r="F57" s="1079"/>
      <c r="G57" s="1079"/>
      <c r="H57" s="1079"/>
      <c r="I57" s="1079"/>
      <c r="J57" s="1229"/>
      <c r="K57" s="1229"/>
      <c r="L57" s="1230"/>
      <c r="O57" s="632"/>
    </row>
    <row r="58" spans="1:15" ht="15.75" customHeight="1">
      <c r="A58" s="590" t="s">
        <v>674</v>
      </c>
      <c r="B58" s="609"/>
      <c r="C58" s="602" t="s">
        <v>675</v>
      </c>
      <c r="D58" s="601" t="s">
        <v>676</v>
      </c>
      <c r="E58" s="1079">
        <v>58731213000</v>
      </c>
      <c r="F58" s="1079">
        <v>59070711380.070023</v>
      </c>
      <c r="G58" s="1079">
        <v>20990605410.280014</v>
      </c>
      <c r="H58" s="1079">
        <v>25264911181.280006</v>
      </c>
      <c r="I58" s="1079">
        <v>29678191622.070004</v>
      </c>
      <c r="J58" s="1229">
        <v>0.35534709029019879</v>
      </c>
      <c r="K58" s="1229">
        <v>0.42770622853552059</v>
      </c>
      <c r="L58" s="1230">
        <v>0.50241804997261608</v>
      </c>
      <c r="O58" s="632"/>
    </row>
    <row r="59" spans="1:15" ht="15.75" customHeight="1">
      <c r="A59" s="590" t="s">
        <v>677</v>
      </c>
      <c r="B59" s="609"/>
      <c r="C59" s="602" t="s">
        <v>678</v>
      </c>
      <c r="D59" s="601" t="s">
        <v>679</v>
      </c>
      <c r="E59" s="1079">
        <v>21415198000</v>
      </c>
      <c r="F59" s="1079">
        <v>22318610493.960011</v>
      </c>
      <c r="G59" s="1079">
        <v>4553720898.079999</v>
      </c>
      <c r="H59" s="1079">
        <v>6019842548.079998</v>
      </c>
      <c r="I59" s="1079">
        <v>7705266022.609993</v>
      </c>
      <c r="J59" s="1229">
        <v>0.2040324553050627</v>
      </c>
      <c r="K59" s="1229">
        <v>0.26972299864765875</v>
      </c>
      <c r="L59" s="1230">
        <v>0.34523950425566302</v>
      </c>
      <c r="O59" s="632"/>
    </row>
    <row r="60" spans="1:15" ht="21.75" customHeight="1">
      <c r="A60" s="590" t="s">
        <v>680</v>
      </c>
      <c r="B60" s="609" t="s">
        <v>681</v>
      </c>
      <c r="C60" s="592" t="s">
        <v>682</v>
      </c>
      <c r="D60" s="608"/>
      <c r="E60" s="1080">
        <v>23888606000</v>
      </c>
      <c r="F60" s="1080">
        <v>25269549379.630005</v>
      </c>
      <c r="G60" s="1080">
        <v>2625650710.2500029</v>
      </c>
      <c r="H60" s="1080">
        <v>3430216922.8700023</v>
      </c>
      <c r="I60" s="1080">
        <v>4635195338.4800005</v>
      </c>
      <c r="J60" s="1227">
        <v>0.10390571952052939</v>
      </c>
      <c r="K60" s="1227">
        <v>0.1357450768645336</v>
      </c>
      <c r="L60" s="1228">
        <v>0.18343007502209241</v>
      </c>
      <c r="O60" s="632"/>
    </row>
    <row r="61" spans="1:15" ht="12" customHeight="1">
      <c r="A61" s="590"/>
      <c r="B61" s="609"/>
      <c r="C61" s="600" t="s">
        <v>564</v>
      </c>
      <c r="D61" s="608"/>
      <c r="E61" s="1079"/>
      <c r="F61" s="1079"/>
      <c r="G61" s="1079"/>
      <c r="H61" s="1079"/>
      <c r="I61" s="1079"/>
      <c r="J61" s="1229"/>
      <c r="K61" s="1229"/>
      <c r="L61" s="1230"/>
      <c r="O61" s="632"/>
    </row>
    <row r="62" spans="1:15" ht="30" customHeight="1">
      <c r="A62" s="605" t="s">
        <v>683</v>
      </c>
      <c r="B62" s="609"/>
      <c r="C62" s="606" t="s">
        <v>684</v>
      </c>
      <c r="D62" s="610" t="s">
        <v>685</v>
      </c>
      <c r="E62" s="1079">
        <v>17639756000</v>
      </c>
      <c r="F62" s="1079">
        <v>18397594341.270004</v>
      </c>
      <c r="G62" s="1079">
        <v>2163740682.6999998</v>
      </c>
      <c r="H62" s="1079">
        <v>2663409385.6800003</v>
      </c>
      <c r="I62" s="1079">
        <v>3647208802.6000004</v>
      </c>
      <c r="J62" s="1229">
        <v>0.11760997892242006</v>
      </c>
      <c r="K62" s="1229">
        <v>0.14476943758376959</v>
      </c>
      <c r="L62" s="1230">
        <v>0.19824378855981611</v>
      </c>
      <c r="O62" s="1111"/>
    </row>
    <row r="63" spans="1:15" ht="47.25" customHeight="1">
      <c r="A63" s="605" t="s">
        <v>686</v>
      </c>
      <c r="B63" s="609"/>
      <c r="C63" s="606" t="s">
        <v>687</v>
      </c>
      <c r="D63" s="610" t="s">
        <v>688</v>
      </c>
      <c r="E63" s="1079">
        <v>17124000</v>
      </c>
      <c r="F63" s="1079">
        <v>54133905.809999995</v>
      </c>
      <c r="G63" s="1079">
        <v>1674636.41</v>
      </c>
      <c r="H63" s="1079">
        <v>1880680.17</v>
      </c>
      <c r="I63" s="1079">
        <v>5975818.4199999999</v>
      </c>
      <c r="J63" s="1229">
        <v>3.0935074514624239E-2</v>
      </c>
      <c r="K63" s="1229">
        <v>3.4741261356622588E-2</v>
      </c>
      <c r="L63" s="1230">
        <v>0.11038956695594843</v>
      </c>
      <c r="M63" s="611"/>
      <c r="O63" s="632"/>
    </row>
    <row r="64" spans="1:15" ht="30">
      <c r="A64" s="605" t="s">
        <v>689</v>
      </c>
      <c r="B64" s="609"/>
      <c r="C64" s="606" t="s">
        <v>690</v>
      </c>
      <c r="D64" s="610" t="s">
        <v>691</v>
      </c>
      <c r="E64" s="1079">
        <v>20150000</v>
      </c>
      <c r="F64" s="1079">
        <v>351835735.28999996</v>
      </c>
      <c r="G64" s="1079">
        <v>16974423.57</v>
      </c>
      <c r="H64" s="1079">
        <v>45679208.510000005</v>
      </c>
      <c r="I64" s="1079">
        <v>72809225.400000006</v>
      </c>
      <c r="J64" s="1229">
        <v>4.8245308442045727E-2</v>
      </c>
      <c r="K64" s="1229">
        <v>0.12983106583061838</v>
      </c>
      <c r="L64" s="1230">
        <v>0.20694096163934894</v>
      </c>
      <c r="O64" s="632"/>
    </row>
    <row r="65" spans="1:15" ht="21.75" customHeight="1">
      <c r="A65" s="605" t="s">
        <v>692</v>
      </c>
      <c r="B65" s="612" t="s">
        <v>693</v>
      </c>
      <c r="C65" s="613" t="s">
        <v>694</v>
      </c>
      <c r="D65" s="614"/>
      <c r="E65" s="1078">
        <v>27999900000</v>
      </c>
      <c r="F65" s="1078">
        <v>27999900000</v>
      </c>
      <c r="G65" s="1078">
        <v>9423137433.5100002</v>
      </c>
      <c r="H65" s="1078">
        <v>10116669784.460001</v>
      </c>
      <c r="I65" s="1078">
        <v>10797797373.050001</v>
      </c>
      <c r="J65" s="1227">
        <v>0.33654182456044485</v>
      </c>
      <c r="K65" s="1227">
        <v>0.36131092555544847</v>
      </c>
      <c r="L65" s="1228">
        <v>0.38563699774106341</v>
      </c>
      <c r="O65" s="632"/>
    </row>
    <row r="66" spans="1:15" ht="21.75" customHeight="1">
      <c r="A66" s="605" t="s">
        <v>695</v>
      </c>
      <c r="B66" s="612" t="s">
        <v>696</v>
      </c>
      <c r="C66" s="613" t="s">
        <v>697</v>
      </c>
      <c r="D66" s="614"/>
      <c r="E66" s="1080">
        <v>28520043000</v>
      </c>
      <c r="F66" s="1080">
        <v>28520043000</v>
      </c>
      <c r="G66" s="1080">
        <v>11118560395.940001</v>
      </c>
      <c r="H66" s="1080">
        <v>13249487245.75</v>
      </c>
      <c r="I66" s="1080">
        <v>15446983633.130001</v>
      </c>
      <c r="J66" s="1227">
        <v>0.38985075849780454</v>
      </c>
      <c r="K66" s="1227">
        <v>0.46456757606396315</v>
      </c>
      <c r="L66" s="1228">
        <v>0.54161852536933419</v>
      </c>
      <c r="O66" s="632"/>
    </row>
    <row r="67" spans="1:15" ht="21.75" customHeight="1">
      <c r="A67" s="605" t="s">
        <v>698</v>
      </c>
      <c r="B67" s="615" t="s">
        <v>699</v>
      </c>
      <c r="C67" s="616" t="s">
        <v>700</v>
      </c>
      <c r="D67" s="617"/>
      <c r="E67" s="1081">
        <v>11882663000</v>
      </c>
      <c r="F67" s="1081">
        <v>11835572056.440001</v>
      </c>
      <c r="G67" s="1081">
        <v>2472048033.3499966</v>
      </c>
      <c r="H67" s="1081">
        <v>3162581650.7399998</v>
      </c>
      <c r="I67" s="1081">
        <v>3822702322.0400004</v>
      </c>
      <c r="J67" s="1232">
        <v>0.20886595270271704</v>
      </c>
      <c r="K67" s="1232">
        <v>0.26720986832395383</v>
      </c>
      <c r="L67" s="1231">
        <v>0.32298416196621288</v>
      </c>
      <c r="O67" s="632"/>
    </row>
    <row r="71" spans="1:15" ht="15.75">
      <c r="B71" s="568"/>
      <c r="C71" s="569"/>
      <c r="D71" s="570"/>
      <c r="E71" s="101" t="s">
        <v>227</v>
      </c>
      <c r="F71" s="838" t="s">
        <v>516</v>
      </c>
      <c r="G71" s="571" t="s">
        <v>229</v>
      </c>
      <c r="H71" s="572"/>
      <c r="I71" s="572"/>
      <c r="J71" s="572" t="s">
        <v>433</v>
      </c>
      <c r="K71" s="572"/>
      <c r="L71" s="573"/>
    </row>
    <row r="72" spans="1:15" ht="15.75">
      <c r="B72" s="574" t="s">
        <v>3</v>
      </c>
      <c r="C72" s="575"/>
      <c r="D72" s="576"/>
      <c r="E72" s="104" t="s">
        <v>228</v>
      </c>
      <c r="F72" s="839" t="s">
        <v>519</v>
      </c>
      <c r="G72" s="578"/>
      <c r="H72" s="578"/>
      <c r="I72" s="578"/>
      <c r="J72" s="578"/>
      <c r="K72" s="724"/>
      <c r="L72" s="724"/>
    </row>
    <row r="73" spans="1:15" ht="15.75">
      <c r="B73" s="579"/>
      <c r="C73" s="566"/>
      <c r="D73" s="580"/>
      <c r="E73" s="107" t="s">
        <v>747</v>
      </c>
      <c r="F73" s="577"/>
      <c r="G73" s="581" t="s">
        <v>777</v>
      </c>
      <c r="H73" s="582" t="s">
        <v>780</v>
      </c>
      <c r="I73" s="582" t="s">
        <v>779</v>
      </c>
      <c r="J73" s="999" t="s">
        <v>531</v>
      </c>
      <c r="K73" s="1000" t="s">
        <v>456</v>
      </c>
      <c r="L73" s="1000" t="s">
        <v>761</v>
      </c>
    </row>
    <row r="74" spans="1:15">
      <c r="B74" s="584"/>
      <c r="C74" s="585"/>
      <c r="D74" s="586"/>
      <c r="E74" s="1677" t="s">
        <v>646</v>
      </c>
      <c r="F74" s="1678"/>
      <c r="G74" s="1678"/>
      <c r="H74" s="1678"/>
      <c r="I74" s="1679"/>
      <c r="J74" s="725"/>
      <c r="K74" s="725"/>
      <c r="L74" s="725"/>
    </row>
    <row r="75" spans="1:15">
      <c r="B75" s="1680">
        <v>1</v>
      </c>
      <c r="C75" s="1681"/>
      <c r="D75" s="1681"/>
      <c r="E75" s="1191">
        <v>2</v>
      </c>
      <c r="F75" s="588">
        <v>3</v>
      </c>
      <c r="G75" s="588">
        <v>4</v>
      </c>
      <c r="H75" s="589">
        <v>5</v>
      </c>
      <c r="I75" s="589">
        <v>6</v>
      </c>
      <c r="J75" s="666">
        <v>7</v>
      </c>
      <c r="K75" s="812">
        <v>8</v>
      </c>
      <c r="L75" s="1157">
        <v>9</v>
      </c>
    </row>
    <row r="76" spans="1:15" ht="15.75">
      <c r="B76" s="591" t="s">
        <v>648</v>
      </c>
      <c r="C76" s="592"/>
      <c r="D76" s="593"/>
      <c r="E76" s="1084">
        <v>486784028000</v>
      </c>
      <c r="F76" s="1084">
        <v>486784027999.99982</v>
      </c>
      <c r="G76" s="1084">
        <v>242829947783.03992</v>
      </c>
      <c r="H76" s="1084"/>
      <c r="I76" s="1084"/>
      <c r="J76" s="1225">
        <v>0.49884534786552204</v>
      </c>
      <c r="K76" s="1225">
        <v>0</v>
      </c>
      <c r="L76" s="1226">
        <v>0</v>
      </c>
    </row>
    <row r="77" spans="1:15" ht="15.75">
      <c r="B77" s="594" t="s">
        <v>536</v>
      </c>
      <c r="C77" s="595"/>
      <c r="D77" s="593"/>
      <c r="E77" s="1080"/>
      <c r="F77" s="1080"/>
      <c r="G77" s="1080"/>
      <c r="H77" s="1080"/>
      <c r="I77" s="1080"/>
      <c r="J77" s="1227"/>
      <c r="K77" s="1227"/>
      <c r="L77" s="1228"/>
    </row>
    <row r="78" spans="1:15" ht="15.75">
      <c r="B78" s="1223" t="s">
        <v>622</v>
      </c>
      <c r="C78" s="597" t="s">
        <v>650</v>
      </c>
      <c r="D78" s="598"/>
      <c r="E78" s="1080">
        <v>272213318000</v>
      </c>
      <c r="F78" s="1080">
        <v>270239278204.04993</v>
      </c>
      <c r="G78" s="1080">
        <v>136339340108.85007</v>
      </c>
      <c r="H78" s="1080"/>
      <c r="I78" s="1080"/>
      <c r="J78" s="1227">
        <v>0.50451341128103566</v>
      </c>
      <c r="K78" s="1227">
        <v>0</v>
      </c>
      <c r="L78" s="1228">
        <v>0</v>
      </c>
    </row>
    <row r="79" spans="1:15" ht="15.75">
      <c r="B79" s="599"/>
      <c r="C79" s="600" t="s">
        <v>564</v>
      </c>
      <c r="D79" s="601"/>
      <c r="E79" s="1079"/>
      <c r="F79" s="1079"/>
      <c r="G79" s="1079"/>
      <c r="H79" s="1079"/>
      <c r="I79" s="1079"/>
      <c r="J79" s="1229"/>
      <c r="K79" s="1227"/>
      <c r="L79" s="1228"/>
    </row>
    <row r="80" spans="1:15">
      <c r="B80" s="599"/>
      <c r="C80" s="602" t="s">
        <v>652</v>
      </c>
      <c r="D80" s="601" t="s">
        <v>653</v>
      </c>
      <c r="E80" s="1079">
        <v>70128232000</v>
      </c>
      <c r="F80" s="1079">
        <v>69899071042</v>
      </c>
      <c r="G80" s="1079">
        <v>46187934009</v>
      </c>
      <c r="H80" s="1079"/>
      <c r="I80" s="1079"/>
      <c r="J80" s="1229">
        <v>0.66078036975981014</v>
      </c>
      <c r="K80" s="1229">
        <v>0</v>
      </c>
      <c r="L80" s="1230">
        <v>0</v>
      </c>
    </row>
    <row r="81" spans="2:12">
      <c r="B81" s="599"/>
      <c r="C81" s="602" t="s">
        <v>655</v>
      </c>
      <c r="D81" s="601" t="s">
        <v>656</v>
      </c>
      <c r="E81" s="1079">
        <v>80124762000</v>
      </c>
      <c r="F81" s="1079">
        <v>80124762000</v>
      </c>
      <c r="G81" s="1079">
        <v>25213521234.09</v>
      </c>
      <c r="H81" s="1079"/>
      <c r="I81" s="1079"/>
      <c r="J81" s="1229">
        <v>0.31467826680209049</v>
      </c>
      <c r="K81" s="1229">
        <v>0</v>
      </c>
      <c r="L81" s="1230">
        <v>0</v>
      </c>
    </row>
    <row r="82" spans="2:12">
      <c r="B82" s="599"/>
      <c r="C82" s="602"/>
      <c r="D82" s="601" t="s">
        <v>564</v>
      </c>
      <c r="E82" s="1079"/>
      <c r="F82" s="1079"/>
      <c r="G82" s="1079"/>
      <c r="H82" s="1079"/>
      <c r="I82" s="1079"/>
      <c r="J82" s="1229"/>
      <c r="K82" s="1229"/>
      <c r="L82" s="1230"/>
    </row>
    <row r="83" spans="2:12">
      <c r="B83" s="603"/>
      <c r="C83" s="602"/>
      <c r="D83" s="601" t="s">
        <v>658</v>
      </c>
      <c r="E83" s="1079">
        <v>59490124000</v>
      </c>
      <c r="F83" s="1079">
        <v>59490124000</v>
      </c>
      <c r="G83" s="1079">
        <v>13469047689.76</v>
      </c>
      <c r="H83" s="1079"/>
      <c r="I83" s="1079"/>
      <c r="J83" s="1229">
        <v>0.22640812935202489</v>
      </c>
      <c r="K83" s="1229">
        <v>0</v>
      </c>
      <c r="L83" s="1230">
        <v>0</v>
      </c>
    </row>
    <row r="84" spans="2:12">
      <c r="B84" s="599"/>
      <c r="C84" s="602"/>
      <c r="D84" s="604" t="s">
        <v>660</v>
      </c>
      <c r="E84" s="1079">
        <v>18569122000</v>
      </c>
      <c r="F84" s="1079">
        <v>18569122000</v>
      </c>
      <c r="G84" s="1079">
        <v>10606739544.33</v>
      </c>
      <c r="H84" s="1079"/>
      <c r="I84" s="1079"/>
      <c r="J84" s="1229">
        <v>0.57120307273171023</v>
      </c>
      <c r="K84" s="1229">
        <v>0</v>
      </c>
      <c r="L84" s="1230">
        <v>0</v>
      </c>
    </row>
    <row r="85" spans="2:12" ht="45">
      <c r="B85" s="599"/>
      <c r="C85" s="606" t="s">
        <v>662</v>
      </c>
      <c r="D85" s="607" t="s">
        <v>663</v>
      </c>
      <c r="E85" s="1079">
        <v>61545349000</v>
      </c>
      <c r="F85" s="1079">
        <v>61567032025.870003</v>
      </c>
      <c r="G85" s="1079">
        <v>37063052065.18</v>
      </c>
      <c r="H85" s="1079"/>
      <c r="I85" s="1079"/>
      <c r="J85" s="1229">
        <v>0.60199510753752727</v>
      </c>
      <c r="K85" s="1229">
        <v>0</v>
      </c>
      <c r="L85" s="1230">
        <v>0</v>
      </c>
    </row>
    <row r="86" spans="2:12" ht="30">
      <c r="B86" s="599"/>
      <c r="C86" s="606" t="s">
        <v>665</v>
      </c>
      <c r="D86" s="607" t="s">
        <v>666</v>
      </c>
      <c r="E86" s="1079">
        <v>3258596000</v>
      </c>
      <c r="F86" s="1079">
        <v>5240715473.3699999</v>
      </c>
      <c r="G86" s="1079">
        <v>3048670093.8100009</v>
      </c>
      <c r="H86" s="1079"/>
      <c r="I86" s="1079"/>
      <c r="J86" s="1229">
        <v>0.58172784027322477</v>
      </c>
      <c r="K86" s="1229">
        <v>0</v>
      </c>
      <c r="L86" s="1230">
        <v>0</v>
      </c>
    </row>
    <row r="87" spans="2:12" ht="30">
      <c r="B87" s="599"/>
      <c r="C87" s="606" t="s">
        <v>668</v>
      </c>
      <c r="D87" s="607" t="s">
        <v>731</v>
      </c>
      <c r="E87" s="1079">
        <v>21031376000</v>
      </c>
      <c r="F87" s="1079">
        <v>21441224014</v>
      </c>
      <c r="G87" s="1079">
        <v>12495461675.880001</v>
      </c>
      <c r="H87" s="1079"/>
      <c r="I87" s="1079"/>
      <c r="J87" s="1229">
        <v>0.58277744161066158</v>
      </c>
      <c r="K87" s="1229">
        <v>0</v>
      </c>
      <c r="L87" s="1230">
        <v>0</v>
      </c>
    </row>
    <row r="88" spans="2:12" ht="15.75">
      <c r="B88" s="609" t="s">
        <v>637</v>
      </c>
      <c r="C88" s="592" t="s">
        <v>670</v>
      </c>
      <c r="D88" s="608"/>
      <c r="E88" s="1080">
        <v>28644786000</v>
      </c>
      <c r="F88" s="1080">
        <v>29759850093.599998</v>
      </c>
      <c r="G88" s="1080">
        <v>16391919352.179998</v>
      </c>
      <c r="H88" s="1080"/>
      <c r="I88" s="1080"/>
      <c r="J88" s="1227">
        <v>0.55080651618286081</v>
      </c>
      <c r="K88" s="1227">
        <v>0</v>
      </c>
      <c r="L88" s="1228">
        <v>0</v>
      </c>
    </row>
    <row r="89" spans="2:12" ht="15.75">
      <c r="B89" s="609" t="s">
        <v>672</v>
      </c>
      <c r="C89" s="592" t="s">
        <v>673</v>
      </c>
      <c r="D89" s="608"/>
      <c r="E89" s="1080">
        <v>93634712000</v>
      </c>
      <c r="F89" s="1080">
        <v>93159835266.279922</v>
      </c>
      <c r="G89" s="1080">
        <v>47630724413.399857</v>
      </c>
      <c r="H89" s="1080"/>
      <c r="I89" s="1080"/>
      <c r="J89" s="1227">
        <v>0.51127961183332238</v>
      </c>
      <c r="K89" s="1227">
        <v>0</v>
      </c>
      <c r="L89" s="1228">
        <v>0</v>
      </c>
    </row>
    <row r="90" spans="2:12" ht="15.75">
      <c r="B90" s="609"/>
      <c r="C90" s="600" t="s">
        <v>564</v>
      </c>
      <c r="D90" s="608"/>
      <c r="E90" s="1079"/>
      <c r="F90" s="1079"/>
      <c r="G90" s="1079"/>
      <c r="H90" s="1079"/>
      <c r="I90" s="1079"/>
      <c r="J90" s="1229"/>
      <c r="K90" s="1229"/>
      <c r="L90" s="1230"/>
    </row>
    <row r="91" spans="2:12" ht="15.75">
      <c r="B91" s="609"/>
      <c r="C91" s="602" t="s">
        <v>675</v>
      </c>
      <c r="D91" s="601" t="s">
        <v>676</v>
      </c>
      <c r="E91" s="1079">
        <v>58731213000</v>
      </c>
      <c r="F91" s="1079">
        <v>59070711380.070023</v>
      </c>
      <c r="G91" s="1079">
        <v>34196044019.560001</v>
      </c>
      <c r="H91" s="1079"/>
      <c r="I91" s="1079"/>
      <c r="J91" s="1229">
        <v>0.57890015577326315</v>
      </c>
      <c r="K91" s="1229">
        <v>0</v>
      </c>
      <c r="L91" s="1230">
        <v>0</v>
      </c>
    </row>
    <row r="92" spans="2:12" ht="15.75">
      <c r="B92" s="609"/>
      <c r="C92" s="602" t="s">
        <v>678</v>
      </c>
      <c r="D92" s="601" t="s">
        <v>679</v>
      </c>
      <c r="E92" s="1079">
        <v>21415198000</v>
      </c>
      <c r="F92" s="1079">
        <v>22318610493.960011</v>
      </c>
      <c r="G92" s="1079">
        <v>9138518422.8400002</v>
      </c>
      <c r="H92" s="1079"/>
      <c r="I92" s="1079"/>
      <c r="J92" s="1229">
        <v>0.40945731927680346</v>
      </c>
      <c r="K92" s="1229">
        <v>0</v>
      </c>
      <c r="L92" s="1230">
        <v>0</v>
      </c>
    </row>
    <row r="93" spans="2:12" ht="15.75">
      <c r="B93" s="609" t="s">
        <v>681</v>
      </c>
      <c r="C93" s="592" t="s">
        <v>682</v>
      </c>
      <c r="D93" s="608"/>
      <c r="E93" s="1080">
        <v>23888606000</v>
      </c>
      <c r="F93" s="1080">
        <v>25269549379.630005</v>
      </c>
      <c r="G93" s="1080">
        <v>5763391022.5200024</v>
      </c>
      <c r="H93" s="1080"/>
      <c r="I93" s="1080"/>
      <c r="J93" s="1227">
        <v>0.22807652546293208</v>
      </c>
      <c r="K93" s="1227">
        <v>0</v>
      </c>
      <c r="L93" s="1228">
        <v>0</v>
      </c>
    </row>
    <row r="94" spans="2:12" ht="15.75">
      <c r="B94" s="609"/>
      <c r="C94" s="600" t="s">
        <v>564</v>
      </c>
      <c r="D94" s="608"/>
      <c r="E94" s="1079"/>
      <c r="F94" s="1079"/>
      <c r="G94" s="1079"/>
      <c r="H94" s="1079"/>
      <c r="I94" s="1079"/>
      <c r="J94" s="1229"/>
      <c r="K94" s="1229"/>
      <c r="L94" s="1230"/>
    </row>
    <row r="95" spans="2:12" ht="30">
      <c r="B95" s="609"/>
      <c r="C95" s="606" t="s">
        <v>684</v>
      </c>
      <c r="D95" s="610" t="s">
        <v>685</v>
      </c>
      <c r="E95" s="1079">
        <v>17639756000</v>
      </c>
      <c r="F95" s="1079">
        <v>18397594341.270004</v>
      </c>
      <c r="G95" s="1079">
        <v>4507028939.7299986</v>
      </c>
      <c r="H95" s="1079"/>
      <c r="I95" s="1079"/>
      <c r="J95" s="1229">
        <v>0.24497925414192354</v>
      </c>
      <c r="K95" s="1229">
        <v>0</v>
      </c>
      <c r="L95" s="1230">
        <v>0</v>
      </c>
    </row>
    <row r="96" spans="2:12" ht="45">
      <c r="B96" s="609"/>
      <c r="C96" s="606" t="s">
        <v>687</v>
      </c>
      <c r="D96" s="610" t="s">
        <v>688</v>
      </c>
      <c r="E96" s="1079">
        <v>17124000</v>
      </c>
      <c r="F96" s="1079">
        <v>54133905.809999995</v>
      </c>
      <c r="G96" s="1079">
        <v>11231723.389999999</v>
      </c>
      <c r="H96" s="1079"/>
      <c r="I96" s="1079"/>
      <c r="J96" s="1229">
        <v>0.20748038076951758</v>
      </c>
      <c r="K96" s="1229">
        <v>0</v>
      </c>
      <c r="L96" s="1230">
        <v>0</v>
      </c>
    </row>
    <row r="97" spans="2:12" ht="30">
      <c r="B97" s="609"/>
      <c r="C97" s="606" t="s">
        <v>690</v>
      </c>
      <c r="D97" s="610" t="s">
        <v>691</v>
      </c>
      <c r="E97" s="1079">
        <v>20150000</v>
      </c>
      <c r="F97" s="1079">
        <v>351835735.28999996</v>
      </c>
      <c r="G97" s="1079">
        <v>113124982.73999999</v>
      </c>
      <c r="H97" s="1079"/>
      <c r="I97" s="1079"/>
      <c r="J97" s="1229">
        <v>0.321527836411378</v>
      </c>
      <c r="K97" s="1229">
        <v>0</v>
      </c>
      <c r="L97" s="1230">
        <v>0</v>
      </c>
    </row>
    <row r="98" spans="2:12" ht="15.75">
      <c r="B98" s="612" t="s">
        <v>693</v>
      </c>
      <c r="C98" s="613" t="s">
        <v>694</v>
      </c>
      <c r="D98" s="614"/>
      <c r="E98" s="1078">
        <v>27999900000</v>
      </c>
      <c r="F98" s="1078">
        <v>27999900000</v>
      </c>
      <c r="G98" s="1078">
        <v>15560118656.51</v>
      </c>
      <c r="H98" s="1078"/>
      <c r="I98" s="1078"/>
      <c r="J98" s="1227">
        <v>0.55572050816288632</v>
      </c>
      <c r="K98" s="1227">
        <v>0</v>
      </c>
      <c r="L98" s="1228">
        <v>0</v>
      </c>
    </row>
    <row r="99" spans="2:12" ht="15.75">
      <c r="B99" s="612" t="s">
        <v>696</v>
      </c>
      <c r="C99" s="613" t="s">
        <v>697</v>
      </c>
      <c r="D99" s="614"/>
      <c r="E99" s="1080">
        <v>28520043000</v>
      </c>
      <c r="F99" s="1080">
        <v>28520043000</v>
      </c>
      <c r="G99" s="1080">
        <v>16793406622.330002</v>
      </c>
      <c r="H99" s="1080"/>
      <c r="I99" s="1080"/>
      <c r="J99" s="1227">
        <v>0.58882823642061133</v>
      </c>
      <c r="K99" s="1227">
        <v>0</v>
      </c>
      <c r="L99" s="1228">
        <v>0</v>
      </c>
    </row>
    <row r="100" spans="2:12" ht="15.75">
      <c r="B100" s="615" t="s">
        <v>699</v>
      </c>
      <c r="C100" s="616" t="s">
        <v>700</v>
      </c>
      <c r="D100" s="617"/>
      <c r="E100" s="1081">
        <v>11882663000</v>
      </c>
      <c r="F100" s="1081">
        <v>11835572056.440001</v>
      </c>
      <c r="G100" s="1081">
        <v>4351047607.2500086</v>
      </c>
      <c r="H100" s="1081"/>
      <c r="I100" s="1081"/>
      <c r="J100" s="1232">
        <v>0.36762461387597278</v>
      </c>
      <c r="K100" s="1232">
        <v>0</v>
      </c>
      <c r="L100" s="1231">
        <v>0</v>
      </c>
    </row>
  </sheetData>
  <mergeCells count="7"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3" priority="53">
      <formula>ISERROR(J10)</formula>
    </cfRule>
  </conditionalFormatting>
  <conditionalFormatting sqref="J12:J34">
    <cfRule type="containsErrors" dxfId="12" priority="39">
      <formula>ISERROR(J12)</formula>
    </cfRule>
  </conditionalFormatting>
  <conditionalFormatting sqref="K10:K11">
    <cfRule type="containsErrors" dxfId="11" priority="14">
      <formula>ISERROR(K10)</formula>
    </cfRule>
  </conditionalFormatting>
  <conditionalFormatting sqref="K12:K34">
    <cfRule type="containsErrors" dxfId="10" priority="13">
      <formula>ISERROR(K12)</formula>
    </cfRule>
  </conditionalFormatting>
  <conditionalFormatting sqref="L10:L11">
    <cfRule type="containsErrors" dxfId="9" priority="12">
      <formula>ISERROR(L10)</formula>
    </cfRule>
  </conditionalFormatting>
  <conditionalFormatting sqref="L12:L34">
    <cfRule type="containsErrors" dxfId="8" priority="11">
      <formula>ISERROR(L12)</formula>
    </cfRule>
  </conditionalFormatting>
  <conditionalFormatting sqref="J43:J44">
    <cfRule type="containsErrors" dxfId="7" priority="10">
      <formula>ISERROR(J43)</formula>
    </cfRule>
  </conditionalFormatting>
  <conditionalFormatting sqref="J45:J67">
    <cfRule type="containsErrors" dxfId="6" priority="9">
      <formula>ISERROR(J45)</formula>
    </cfRule>
  </conditionalFormatting>
  <conditionalFormatting sqref="K43:K67">
    <cfRule type="containsErrors" dxfId="5" priority="8">
      <formula>ISERROR(K43)</formula>
    </cfRule>
  </conditionalFormatting>
  <conditionalFormatting sqref="L43:L67">
    <cfRule type="containsErrors" dxfId="4" priority="6">
      <formula>ISERROR(L43)</formula>
    </cfRule>
  </conditionalFormatting>
  <conditionalFormatting sqref="J76:J77">
    <cfRule type="containsErrors" dxfId="3" priority="4">
      <formula>ISERROR(J76)</formula>
    </cfRule>
  </conditionalFormatting>
  <conditionalFormatting sqref="J78:J100">
    <cfRule type="containsErrors" dxfId="2" priority="3">
      <formula>ISERROR(J78)</formula>
    </cfRule>
  </conditionalFormatting>
  <conditionalFormatting sqref="K76:K100">
    <cfRule type="containsErrors" dxfId="1" priority="2">
      <formula>ISERROR(K76)</formula>
    </cfRule>
  </conditionalFormatting>
  <conditionalFormatting sqref="L76:L100">
    <cfRule type="containsErrors" dxfId="0" priority="1">
      <formula>ISERROR(L76)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5" min="1" max="11" man="1"/>
    <brk id="6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lipiec 2021 r.</dc:title>
  <cp:lastPrinted>2021-09-02T12:31:15Z</cp:lastPrinted>
  <dcterms:created xsi:type="dcterms:W3CDTF">2019-07-31T09:18:36Z</dcterms:created>
  <dcterms:modified xsi:type="dcterms:W3CDTF">2021-09-02T12:38:46Z</dcterms:modified>
</cp:coreProperties>
</file>