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Z:\administracja\ksiega inwentarzowa\LIKWIDACJE\LIKWIDACJE 2026\Lab. Olsztyn\"/>
    </mc:Choice>
  </mc:AlternateContent>
  <xr:revisionPtr revIDLastSave="0" documentId="13_ncr:1_{3FCF4BB2-5C20-42E7-B3FB-F47D8FFCC5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nr 1_wykaz skł. " sheetId="5" r:id="rId1"/>
  </sheets>
  <definedNames>
    <definedName name="_Hlk170911491">#REF!</definedName>
    <definedName name="_xlnm.Print_Area" localSheetId="0">'zał. nr 1_wykaz skł. '!$A$1:$J$27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" l="1"/>
  <c r="J7" i="5"/>
  <c r="J10" i="5"/>
  <c r="J8" i="5"/>
  <c r="J9" i="5"/>
  <c r="J11" i="5"/>
  <c r="J12" i="5"/>
  <c r="J13" i="5"/>
  <c r="J14" i="5"/>
  <c r="J15" i="5"/>
  <c r="J16" i="5"/>
  <c r="J17" i="5"/>
  <c r="J18" i="5"/>
  <c r="J19" i="5"/>
  <c r="J20" i="5"/>
  <c r="J21" i="5"/>
  <c r="J4" i="5"/>
  <c r="I22" i="5" l="1"/>
  <c r="J22" i="5" l="1"/>
</calcChain>
</file>

<file path=xl/sharedStrings.xml><?xml version="1.0" encoding="utf-8"?>
<sst xmlns="http://schemas.openxmlformats.org/spreadsheetml/2006/main" count="101" uniqueCount="59">
  <si>
    <t>Tabela nr 1</t>
  </si>
  <si>
    <t>lp.</t>
  </si>
  <si>
    <t>numer 
inwentarzowy</t>
  </si>
  <si>
    <t>nazwa 
przedmiotu</t>
  </si>
  <si>
    <t>j.m.</t>
  </si>
  <si>
    <t>szt.</t>
  </si>
  <si>
    <t>rok produkcji/
przyjęcia</t>
  </si>
  <si>
    <t>zbędny/
zużyty</t>
  </si>
  <si>
    <t>wartość 
księgowa brutto    (zł)</t>
  </si>
  <si>
    <t>SUMA:</t>
  </si>
  <si>
    <t>uwagi</t>
  </si>
  <si>
    <t>zbędny</t>
  </si>
  <si>
    <t>zużyty</t>
  </si>
  <si>
    <t>Komputer Dell OptiPlex 780 - komputer Dell Optiplex 780</t>
  </si>
  <si>
    <t>Komputer Dell OptiPlex 780 - klawiatura Dell</t>
  </si>
  <si>
    <t>Termometr z zegarem</t>
  </si>
  <si>
    <t>Widoczne ślady użytkowania. Ubytki w okleinie, uszkodzone kanty.</t>
  </si>
  <si>
    <t>Błędne wskazania. Naprawa nieopłacalna.</t>
  </si>
  <si>
    <t>ustalona 
wartość 
rynkowa
(zł)</t>
  </si>
  <si>
    <t>Aparat fotograficzny Canon PowerShot A650</t>
  </si>
  <si>
    <t>Szafa ubraniowo-biurowa</t>
  </si>
  <si>
    <t>Regał szary</t>
  </si>
  <si>
    <t>Krzesło obrotowe Perfect</t>
  </si>
  <si>
    <t>Szafa ubraniowa</t>
  </si>
  <si>
    <t>Otwieracz do konserw</t>
  </si>
  <si>
    <t>Czytnik kodów kreskowych Motorola LS2208</t>
  </si>
  <si>
    <t>Pipeta Transferpette 500 µl</t>
  </si>
  <si>
    <t>Termometr elektroniczny LB-560/D</t>
  </si>
  <si>
    <t>LOL01-04-005.</t>
  </si>
  <si>
    <t>LOL02-05-001.</t>
  </si>
  <si>
    <t>LOL02-08-020.</t>
  </si>
  <si>
    <t>LOL02-08-073.</t>
  </si>
  <si>
    <t>LOL03-08-105.</t>
  </si>
  <si>
    <t>LOL03-08-164.</t>
  </si>
  <si>
    <t>LOL03-08-165.</t>
  </si>
  <si>
    <t>LOL03-08-166.</t>
  </si>
  <si>
    <t>LOL03-08-237.</t>
  </si>
  <si>
    <t>LOL03-08-285.</t>
  </si>
  <si>
    <t>LOL03-08-294.</t>
  </si>
  <si>
    <t>LOL03-08-307.</t>
  </si>
  <si>
    <t>LOL03-08-412.</t>
  </si>
  <si>
    <t xml:space="preserve">Uszkodzone gniazda. Przestarzały technologicznie. </t>
  </si>
  <si>
    <t xml:space="preserve">Niska jakość zdjęć. Przestarzały technologicznie. </t>
  </si>
  <si>
    <t xml:space="preserve">Widoczne ślady użytkowania. Brak kółka, uszkodzona tapicerka. </t>
  </si>
  <si>
    <t>Uszkodzony. Naprawa nieopłacalna.</t>
  </si>
  <si>
    <t>Niesprawny. Naprawa nieopłacalna.</t>
  </si>
  <si>
    <t>Uszkodzona. Naprawa nieopłacalna.</t>
  </si>
  <si>
    <t>LOL03-08-190.</t>
  </si>
  <si>
    <t>Szafka pod zlewozmywak</t>
  </si>
  <si>
    <t>LKA03-08-166.</t>
  </si>
  <si>
    <t>Owoskop Brinsea OvaView</t>
  </si>
  <si>
    <t>LOL 03-08-405</t>
  </si>
  <si>
    <t>Pipeta Research 1000-10000 ul</t>
  </si>
  <si>
    <t>Uszkodzona. Naprawa niemożliwa.</t>
  </si>
  <si>
    <t>Widoczne ślady użytkowania.</t>
  </si>
  <si>
    <t>LKA01-08-042.</t>
  </si>
  <si>
    <t>Chłodziarko-zamrażarka laboratoryjna</t>
  </si>
  <si>
    <t>Niesprawna. Naprawa nieopłacalna.</t>
  </si>
  <si>
    <t>Załącznik nr 1 Wykaz zużytych składników majątku ruchomego znajdujących się w laboratorium w Olsztynie, ul. Poprzeczna 16, 10-282 Olsztyn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</si>
</sst>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BFC9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6" xfId="0" applyFont="1" applyBorder="1" applyAlignment="1">
      <alignment horizontal="left" vertical="center"/>
    </xf>
    <xf numFmtId="0" fontId="8" fillId="0" borderId="0" xfId="0" applyFont="1"/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left" vertical="center"/>
    </xf>
    <xf numFmtId="14" fontId="7" fillId="0" borderId="7" xfId="0" applyNumberFormat="1" applyFont="1" applyBorder="1" applyAlignment="1">
      <alignment horizontal="left" vertical="center"/>
    </xf>
    <xf numFmtId="14" fontId="7" fillId="0" borderId="7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2" fontId="7" fillId="0" borderId="6" xfId="0" applyNumberFormat="1" applyFont="1" applyBorder="1" applyAlignment="1">
      <alignment horizontal="left" vertical="center"/>
    </xf>
    <xf numFmtId="2" fontId="4" fillId="0" borderId="6" xfId="0" applyNumberFormat="1" applyFont="1" applyBorder="1" applyAlignment="1">
      <alignment horizontal="left" vertical="center"/>
    </xf>
    <xf numFmtId="2" fontId="11" fillId="0" borderId="6" xfId="0" applyNumberFormat="1" applyFont="1" applyBorder="1" applyAlignment="1">
      <alignment horizontal="left" vertical="center"/>
    </xf>
    <xf numFmtId="2" fontId="0" fillId="0" borderId="7" xfId="0" applyNumberFormat="1" applyBorder="1" applyAlignment="1">
      <alignment horizontal="left" vertical="center"/>
    </xf>
    <xf numFmtId="14" fontId="4" fillId="0" borderId="7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4" fontId="12" fillId="0" borderId="6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 vertical="center"/>
    </xf>
    <xf numFmtId="2" fontId="12" fillId="0" borderId="6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left" vertical="center"/>
    </xf>
    <xf numFmtId="2" fontId="7" fillId="0" borderId="8" xfId="0" applyNumberFormat="1" applyFont="1" applyBorder="1" applyAlignment="1">
      <alignment horizontal="left" vertical="center"/>
    </xf>
    <xf numFmtId="2" fontId="0" fillId="0" borderId="7" xfId="0" applyNumberFormat="1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BFC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E707-6E95-40AE-9176-EFC297664C81}">
  <sheetPr codeName="Arkusz1">
    <pageSetUpPr fitToPage="1"/>
  </sheetPr>
  <dimension ref="A1:K26"/>
  <sheetViews>
    <sheetView tabSelected="1" topLeftCell="B1" zoomScaleNormal="100" workbookViewId="0">
      <selection activeCell="E25" sqref="E25"/>
    </sheetView>
  </sheetViews>
  <sheetFormatPr defaultRowHeight="14.4" x14ac:dyDescent="0.3"/>
  <cols>
    <col min="1" max="1" width="4.33203125" customWidth="1"/>
    <col min="2" max="2" width="18.88671875" customWidth="1"/>
    <col min="3" max="3" width="79.109375" bestFit="1" customWidth="1"/>
    <col min="4" max="5" width="7" customWidth="1"/>
    <col min="6" max="6" width="11.88671875" customWidth="1"/>
    <col min="7" max="7" width="9.6640625" customWidth="1"/>
    <col min="8" max="8" width="55.109375" customWidth="1"/>
    <col min="9" max="9" width="16" customWidth="1"/>
    <col min="10" max="10" width="14" customWidth="1"/>
  </cols>
  <sheetData>
    <row r="1" spans="1:11" ht="19.95" customHeight="1" x14ac:dyDescent="0.3">
      <c r="A1" s="7" t="s">
        <v>58</v>
      </c>
      <c r="B1" s="7"/>
      <c r="C1" s="7"/>
      <c r="D1" s="7"/>
      <c r="E1" s="7"/>
      <c r="F1" s="7"/>
      <c r="G1" s="7"/>
      <c r="H1" s="7"/>
      <c r="I1" s="7"/>
      <c r="J1" s="3"/>
      <c r="K1" s="3"/>
    </row>
    <row r="2" spans="1:11" ht="19.95" customHeight="1" x14ac:dyDescent="0.3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8"/>
      <c r="K2" s="2"/>
    </row>
    <row r="3" spans="1:11" ht="51" customHeight="1" x14ac:dyDescent="0.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4" t="s">
        <v>7</v>
      </c>
      <c r="H3" s="15" t="s">
        <v>10</v>
      </c>
      <c r="I3" s="18" t="s">
        <v>8</v>
      </c>
      <c r="J3" s="18" t="s">
        <v>18</v>
      </c>
      <c r="K3" s="1"/>
    </row>
    <row r="4" spans="1:11" x14ac:dyDescent="0.3">
      <c r="A4" s="21">
        <v>1</v>
      </c>
      <c r="B4" s="49" t="s">
        <v>28</v>
      </c>
      <c r="C4" s="14" t="s">
        <v>13</v>
      </c>
      <c r="D4" s="10" t="s">
        <v>5</v>
      </c>
      <c r="E4" s="11">
        <v>1</v>
      </c>
      <c r="F4" s="28">
        <v>40644</v>
      </c>
      <c r="G4" s="12" t="s">
        <v>12</v>
      </c>
      <c r="H4" s="55" t="s">
        <v>41</v>
      </c>
      <c r="I4" s="51">
        <v>4612.82</v>
      </c>
      <c r="J4" s="53">
        <f ca="1">I4*IF(AND(G4="zbędny",(YEAR(TODAY())-YEAR(F4))&lt;3),"100%",IF(AND(G4="zbędny",(YEAR(TODAY())-YEAR(F4))&gt;=3,(YEAR(TODAY())-YEAR(F4))&lt;=5),"70%",IF(AND(G4="zbędny",(YEAR(TODAY())-YEAR(F4))&gt;5),"50%",
IF(AND(G4="zużyty",(YEAR(TODAY())-YEAR(F4))&lt;3),"50%",IF(AND(G4="zużyty",(YEAR(TODAY())-YEAR(F4))&gt;=3,(YEAR(TODAY())-YEAR(F4))&lt;=5),"20%",IF(AND(G4="zużyty",(YEAR(TODAY())-YEAR(F4))&gt;5),"5%"))))))</f>
        <v>230.64099999999999</v>
      </c>
    </row>
    <row r="5" spans="1:11" x14ac:dyDescent="0.3">
      <c r="A5" s="21">
        <v>2</v>
      </c>
      <c r="B5" s="50"/>
      <c r="C5" s="10" t="s">
        <v>14</v>
      </c>
      <c r="D5" s="10" t="s">
        <v>5</v>
      </c>
      <c r="E5" s="11">
        <v>1</v>
      </c>
      <c r="F5" s="28">
        <v>40644</v>
      </c>
      <c r="G5" s="12" t="s">
        <v>12</v>
      </c>
      <c r="H5" s="56"/>
      <c r="I5" s="52"/>
      <c r="J5" s="54"/>
    </row>
    <row r="6" spans="1:11" x14ac:dyDescent="0.3">
      <c r="A6" s="21">
        <v>3</v>
      </c>
      <c r="B6" s="43" t="s">
        <v>55</v>
      </c>
      <c r="C6" s="20" t="s">
        <v>56</v>
      </c>
      <c r="D6" s="10" t="s">
        <v>5</v>
      </c>
      <c r="E6" s="11">
        <v>1</v>
      </c>
      <c r="F6" s="28">
        <v>42304</v>
      </c>
      <c r="G6" s="12" t="s">
        <v>12</v>
      </c>
      <c r="H6" s="45" t="s">
        <v>57</v>
      </c>
      <c r="I6" s="32">
        <v>11042.92</v>
      </c>
      <c r="J6" s="35">
        <f t="shared" ref="J6" ca="1" si="0">I6*IF(AND(G6="zbędny",(YEAR(TODAY())-YEAR(F6))&lt;3),"100%",IF(AND(G6="zbędny",(YEAR(TODAY())-YEAR(F6))&gt;=3,(YEAR(TODAY())-YEAR(F6))&lt;=5),"70%",IF(AND(G6="zbędny",(YEAR(TODAY())-YEAR(F6))&gt;5),"50%",
IF(AND(G6="zużyty",(YEAR(TODAY())-YEAR(F6))&lt;3),"50%",IF(AND(G6="zużyty",(YEAR(TODAY())-YEAR(F6))&gt;=3,(YEAR(TODAY())-YEAR(F6))&lt;=5),"20%",IF(AND(G6="zużyty",(YEAR(TODAY())-YEAR(F6))&gt;5),"5%"))))))</f>
        <v>552.14600000000007</v>
      </c>
    </row>
    <row r="7" spans="1:11" x14ac:dyDescent="0.3">
      <c r="A7" s="21">
        <v>4</v>
      </c>
      <c r="B7" s="22" t="s">
        <v>29</v>
      </c>
      <c r="C7" s="20" t="s">
        <v>19</v>
      </c>
      <c r="D7" s="10" t="s">
        <v>5</v>
      </c>
      <c r="E7" s="11">
        <v>1</v>
      </c>
      <c r="F7" s="28">
        <v>40030</v>
      </c>
      <c r="G7" s="12" t="s">
        <v>12</v>
      </c>
      <c r="H7" s="16" t="s">
        <v>42</v>
      </c>
      <c r="I7" s="32">
        <v>1256.5999999999999</v>
      </c>
      <c r="J7" s="35">
        <f t="shared" ref="J7:J21" ca="1" si="1">I7*IF(AND(G7="zbędny",(YEAR(TODAY())-YEAR(F7))&lt;3),"100%",IF(AND(G7="zbędny",(YEAR(TODAY())-YEAR(F7))&gt;=3,(YEAR(TODAY())-YEAR(F7))&lt;=5),"70%",IF(AND(G7="zbędny",(YEAR(TODAY())-YEAR(F7))&gt;5),"50%",
IF(AND(G7="zużyty",(YEAR(TODAY())-YEAR(F7))&lt;3),"50%",IF(AND(G7="zużyty",(YEAR(TODAY())-YEAR(F7))&gt;=3,(YEAR(TODAY())-YEAR(F7))&lt;=5),"20%",IF(AND(G7="zużyty",(YEAR(TODAY())-YEAR(F7))&gt;5),"5%"))))))</f>
        <v>62.83</v>
      </c>
    </row>
    <row r="8" spans="1:11" x14ac:dyDescent="0.3">
      <c r="A8" s="21">
        <v>5</v>
      </c>
      <c r="B8" s="22" t="s">
        <v>30</v>
      </c>
      <c r="C8" s="20" t="s">
        <v>20</v>
      </c>
      <c r="D8" s="10" t="s">
        <v>5</v>
      </c>
      <c r="E8" s="11">
        <v>1</v>
      </c>
      <c r="F8" s="28">
        <v>40226</v>
      </c>
      <c r="G8" s="24" t="s">
        <v>12</v>
      </c>
      <c r="H8" s="6" t="s">
        <v>16</v>
      </c>
      <c r="I8" s="32">
        <v>1061.4000000000001</v>
      </c>
      <c r="J8" s="35">
        <f t="shared" ca="1" si="1"/>
        <v>53.070000000000007</v>
      </c>
    </row>
    <row r="9" spans="1:11" x14ac:dyDescent="0.3">
      <c r="A9" s="21">
        <v>6</v>
      </c>
      <c r="B9" s="23" t="s">
        <v>31</v>
      </c>
      <c r="C9" s="19" t="s">
        <v>21</v>
      </c>
      <c r="D9" s="10" t="s">
        <v>5</v>
      </c>
      <c r="E9" s="11">
        <v>1</v>
      </c>
      <c r="F9" s="28">
        <v>40444</v>
      </c>
      <c r="G9" s="24" t="s">
        <v>12</v>
      </c>
      <c r="H9" s="27" t="s">
        <v>16</v>
      </c>
      <c r="I9" s="33">
        <v>1209</v>
      </c>
      <c r="J9" s="35">
        <f t="shared" ca="1" si="1"/>
        <v>60.45</v>
      </c>
    </row>
    <row r="10" spans="1:11" x14ac:dyDescent="0.3">
      <c r="A10" s="21">
        <v>7</v>
      </c>
      <c r="B10" s="23" t="s">
        <v>32</v>
      </c>
      <c r="C10" s="19" t="s">
        <v>22</v>
      </c>
      <c r="D10" s="10" t="s">
        <v>5</v>
      </c>
      <c r="E10" s="11">
        <v>1</v>
      </c>
      <c r="F10" s="28">
        <v>42080</v>
      </c>
      <c r="G10" s="24" t="s">
        <v>12</v>
      </c>
      <c r="H10" s="27" t="s">
        <v>43</v>
      </c>
      <c r="I10" s="33">
        <v>188</v>
      </c>
      <c r="J10" s="35">
        <f ca="1">I10*IF(AND(G10="zbędny",(YEAR(TODAY())-YEAR(F10))&lt;3),"100%",IF(AND(G10="zbędny",(YEAR(TODAY())-YEAR(F10))&gt;=3,(YEAR(TODAY())-YEAR(F10))&lt;=5),"70%",IF(AND(G10="zbędny",(YEAR(TODAY())-YEAR(F10))&gt;5),"50%",
IF(AND(G10="zużyty",(YEAR(TODAY())-YEAR(F10))&lt;3),"50%",IF(AND(G10="zużyty",(YEAR(TODAY())-YEAR(F10))&gt;=3,(YEAR(TODAY())-YEAR(F10))&lt;=5),"20%",IF(AND(G10="zużyty",(YEAR(TODAY())-YEAR(F10))&gt;5),"5%"))))))</f>
        <v>9.4</v>
      </c>
    </row>
    <row r="11" spans="1:11" x14ac:dyDescent="0.3">
      <c r="A11" s="21">
        <v>8</v>
      </c>
      <c r="B11" s="23" t="s">
        <v>33</v>
      </c>
      <c r="C11" s="19" t="s">
        <v>23</v>
      </c>
      <c r="D11" s="10" t="s">
        <v>5</v>
      </c>
      <c r="E11" s="11">
        <v>1</v>
      </c>
      <c r="F11" s="28">
        <v>40226</v>
      </c>
      <c r="G11" s="24" t="s">
        <v>12</v>
      </c>
      <c r="H11" s="27" t="s">
        <v>16</v>
      </c>
      <c r="I11" s="33">
        <v>390.89</v>
      </c>
      <c r="J11" s="35">
        <f t="shared" ca="1" si="1"/>
        <v>19.544499999999999</v>
      </c>
    </row>
    <row r="12" spans="1:11" x14ac:dyDescent="0.3">
      <c r="A12" s="21">
        <v>9</v>
      </c>
      <c r="B12" s="23" t="s">
        <v>34</v>
      </c>
      <c r="C12" s="19" t="s">
        <v>23</v>
      </c>
      <c r="D12" s="10" t="s">
        <v>5</v>
      </c>
      <c r="E12" s="11">
        <v>1</v>
      </c>
      <c r="F12" s="28">
        <v>40226</v>
      </c>
      <c r="G12" s="24" t="s">
        <v>12</v>
      </c>
      <c r="H12" s="27" t="s">
        <v>16</v>
      </c>
      <c r="I12" s="33">
        <v>390.89</v>
      </c>
      <c r="J12" s="35">
        <f t="shared" ca="1" si="1"/>
        <v>19.544499999999999</v>
      </c>
    </row>
    <row r="13" spans="1:11" x14ac:dyDescent="0.3">
      <c r="A13" s="21">
        <v>10</v>
      </c>
      <c r="B13" s="23" t="s">
        <v>35</v>
      </c>
      <c r="C13" s="19" t="s">
        <v>23</v>
      </c>
      <c r="D13" s="10" t="s">
        <v>5</v>
      </c>
      <c r="E13" s="11">
        <v>1</v>
      </c>
      <c r="F13" s="29">
        <v>40226</v>
      </c>
      <c r="G13" s="25" t="s">
        <v>12</v>
      </c>
      <c r="H13" s="27" t="s">
        <v>16</v>
      </c>
      <c r="I13" s="33">
        <v>563.98</v>
      </c>
      <c r="J13" s="35">
        <f t="shared" ca="1" si="1"/>
        <v>28.199000000000002</v>
      </c>
    </row>
    <row r="14" spans="1:11" x14ac:dyDescent="0.3">
      <c r="A14" s="21">
        <v>11</v>
      </c>
      <c r="B14" s="22" t="s">
        <v>47</v>
      </c>
      <c r="C14" s="19" t="s">
        <v>48</v>
      </c>
      <c r="D14" s="10" t="s">
        <v>5</v>
      </c>
      <c r="E14" s="11">
        <v>1</v>
      </c>
      <c r="F14" s="29">
        <v>40444</v>
      </c>
      <c r="G14" s="25" t="s">
        <v>12</v>
      </c>
      <c r="H14" s="27" t="s">
        <v>16</v>
      </c>
      <c r="I14" s="33">
        <v>300.93</v>
      </c>
      <c r="J14" s="35">
        <f t="shared" ca="1" si="1"/>
        <v>15.046500000000002</v>
      </c>
    </row>
    <row r="15" spans="1:11" x14ac:dyDescent="0.3">
      <c r="A15" s="21">
        <v>12</v>
      </c>
      <c r="B15" s="22" t="s">
        <v>36</v>
      </c>
      <c r="C15" s="19" t="s">
        <v>24</v>
      </c>
      <c r="D15" s="10" t="s">
        <v>5</v>
      </c>
      <c r="E15" s="11">
        <v>1</v>
      </c>
      <c r="F15" s="29">
        <v>40444</v>
      </c>
      <c r="G15" s="25" t="s">
        <v>12</v>
      </c>
      <c r="H15" s="27" t="s">
        <v>44</v>
      </c>
      <c r="I15" s="32">
        <v>113</v>
      </c>
      <c r="J15" s="35">
        <f t="shared" ca="1" si="1"/>
        <v>5.65</v>
      </c>
    </row>
    <row r="16" spans="1:11" x14ac:dyDescent="0.3">
      <c r="A16" s="21">
        <v>13</v>
      </c>
      <c r="B16" s="23" t="s">
        <v>37</v>
      </c>
      <c r="C16" s="19" t="s">
        <v>25</v>
      </c>
      <c r="D16" s="10" t="s">
        <v>5</v>
      </c>
      <c r="E16" s="11">
        <v>1</v>
      </c>
      <c r="F16" s="29">
        <v>43257</v>
      </c>
      <c r="G16" s="25" t="s">
        <v>12</v>
      </c>
      <c r="H16" s="27" t="s">
        <v>45</v>
      </c>
      <c r="I16" s="32">
        <v>282.89999999999998</v>
      </c>
      <c r="J16" s="35">
        <f t="shared" ca="1" si="1"/>
        <v>14.145</v>
      </c>
    </row>
    <row r="17" spans="1:10" x14ac:dyDescent="0.3">
      <c r="A17" s="21">
        <v>14</v>
      </c>
      <c r="B17" s="23" t="s">
        <v>38</v>
      </c>
      <c r="C17" s="20" t="s">
        <v>26</v>
      </c>
      <c r="D17" s="10" t="s">
        <v>5</v>
      </c>
      <c r="E17" s="11">
        <v>1</v>
      </c>
      <c r="F17" s="29">
        <v>40277</v>
      </c>
      <c r="G17" s="25" t="s">
        <v>12</v>
      </c>
      <c r="H17" s="27" t="s">
        <v>46</v>
      </c>
      <c r="I17" s="32">
        <v>304.95999999999998</v>
      </c>
      <c r="J17" s="35">
        <f t="shared" ca="1" si="1"/>
        <v>15.247999999999999</v>
      </c>
    </row>
    <row r="18" spans="1:10" x14ac:dyDescent="0.3">
      <c r="A18" s="21">
        <v>15</v>
      </c>
      <c r="B18" s="22" t="s">
        <v>39</v>
      </c>
      <c r="C18" s="20" t="s">
        <v>15</v>
      </c>
      <c r="D18" s="10" t="s">
        <v>5</v>
      </c>
      <c r="E18" s="11">
        <v>1</v>
      </c>
      <c r="F18" s="30">
        <v>40303</v>
      </c>
      <c r="G18" s="25" t="s">
        <v>12</v>
      </c>
      <c r="H18" s="17" t="s">
        <v>17</v>
      </c>
      <c r="I18" s="32">
        <v>96.02</v>
      </c>
      <c r="J18" s="35">
        <f t="shared" ca="1" si="1"/>
        <v>4.8010000000000002</v>
      </c>
    </row>
    <row r="19" spans="1:10" x14ac:dyDescent="0.3">
      <c r="A19" s="21">
        <v>16</v>
      </c>
      <c r="B19" s="22" t="s">
        <v>51</v>
      </c>
      <c r="C19" s="20" t="s">
        <v>52</v>
      </c>
      <c r="D19" s="10" t="s">
        <v>5</v>
      </c>
      <c r="E19" s="11">
        <v>1</v>
      </c>
      <c r="F19" s="36">
        <v>42124</v>
      </c>
      <c r="G19" s="6" t="s">
        <v>12</v>
      </c>
      <c r="H19" s="37" t="s">
        <v>53</v>
      </c>
      <c r="I19" s="32">
        <v>838.4</v>
      </c>
      <c r="J19" s="35">
        <f t="shared" ca="1" si="1"/>
        <v>41.92</v>
      </c>
    </row>
    <row r="20" spans="1:10" x14ac:dyDescent="0.3">
      <c r="A20" s="21">
        <v>17</v>
      </c>
      <c r="B20" s="23" t="s">
        <v>40</v>
      </c>
      <c r="C20" s="20" t="s">
        <v>27</v>
      </c>
      <c r="D20" s="10" t="s">
        <v>5</v>
      </c>
      <c r="E20" s="11">
        <v>1</v>
      </c>
      <c r="F20" s="31">
        <v>42867</v>
      </c>
      <c r="G20" s="6" t="s">
        <v>12</v>
      </c>
      <c r="H20" s="17" t="s">
        <v>17</v>
      </c>
      <c r="I20" s="32">
        <v>925.58</v>
      </c>
      <c r="J20" s="35">
        <f t="shared" ca="1" si="1"/>
        <v>46.279000000000003</v>
      </c>
    </row>
    <row r="21" spans="1:10" x14ac:dyDescent="0.3">
      <c r="A21" s="21">
        <v>18</v>
      </c>
      <c r="B21" s="39" t="s">
        <v>49</v>
      </c>
      <c r="C21" s="40" t="s">
        <v>50</v>
      </c>
      <c r="D21" s="41" t="s">
        <v>5</v>
      </c>
      <c r="E21" s="38">
        <v>1</v>
      </c>
      <c r="F21" s="42">
        <v>42353</v>
      </c>
      <c r="G21" s="43" t="s">
        <v>11</v>
      </c>
      <c r="H21" s="38" t="s">
        <v>54</v>
      </c>
      <c r="I21" s="44">
        <v>278.42</v>
      </c>
      <c r="J21" s="35">
        <f t="shared" ca="1" si="1"/>
        <v>139.21</v>
      </c>
    </row>
    <row r="22" spans="1:10" x14ac:dyDescent="0.3">
      <c r="A22" s="13"/>
      <c r="B22" s="13"/>
      <c r="C22" s="13"/>
      <c r="D22" s="13"/>
      <c r="E22" s="13"/>
      <c r="F22" s="13"/>
      <c r="G22" s="13"/>
      <c r="H22" s="26" t="s">
        <v>9</v>
      </c>
      <c r="I22" s="34">
        <f>SUM(I4:I21)</f>
        <v>23856.710000000003</v>
      </c>
      <c r="J22" s="34">
        <f ca="1">SUM(J4:J21)</f>
        <v>1318.1245000000001</v>
      </c>
    </row>
    <row r="26" spans="1:10" x14ac:dyDescent="0.3">
      <c r="H26" s="5"/>
      <c r="I26" s="5"/>
    </row>
  </sheetData>
  <mergeCells count="5">
    <mergeCell ref="A2:J2"/>
    <mergeCell ref="B4:B5"/>
    <mergeCell ref="I4:I5"/>
    <mergeCell ref="J4:J5"/>
    <mergeCell ref="H4:H5"/>
  </mergeCells>
  <dataValidations count="1">
    <dataValidation type="list" allowBlank="1" showInputMessage="1" showErrorMessage="1" sqref="G4:G21" xr:uid="{BDAF85D9-28BA-427F-A60A-7D8C3A960A3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4ddda9-5ef7-4554-9b06-c357b19e89c9">
      <Terms xmlns="http://schemas.microsoft.com/office/infopath/2007/PartnerControls"/>
    </lcf76f155ced4ddcb4097134ff3c332f>
    <TaxCatchAll xmlns="651c54c3-62e7-4ca0-b6c4-b4996c6953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808CFB3384B841A2798814040CCAB6" ma:contentTypeVersion="13" ma:contentTypeDescription="Utwórz nowy dokument." ma:contentTypeScope="" ma:versionID="bef212927faa538291cdf2c7e876cc07">
  <xsd:schema xmlns:xsd="http://www.w3.org/2001/XMLSchema" xmlns:xs="http://www.w3.org/2001/XMLSchema" xmlns:p="http://schemas.microsoft.com/office/2006/metadata/properties" xmlns:ns2="c74ddda9-5ef7-4554-9b06-c357b19e89c9" xmlns:ns3="651c54c3-62e7-4ca0-b6c4-b4996c6953e8" targetNamespace="http://schemas.microsoft.com/office/2006/metadata/properties" ma:root="true" ma:fieldsID="77f1f9f1bd5174eb213b1c54dca7be23" ns2:_="" ns3:_="">
    <xsd:import namespace="c74ddda9-5ef7-4554-9b06-c357b19e89c9"/>
    <xsd:import namespace="651c54c3-62e7-4ca0-b6c4-b4996c695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dda9-5ef7-4554-9b06-c357b19e89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891c4e3e-5581-4b0c-a591-ce92af337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c54c3-62e7-4ca0-b6c4-b4996c695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8e911a-bdc7-4d03-9c90-50bd1ef1bdb9}" ma:internalName="TaxCatchAll" ma:showField="CatchAllData" ma:web="651c54c3-62e7-4ca0-b6c4-b4996c695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49F6B-EDCA-45A1-BFF8-DB7F09B94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410A5B-BDF7-45D1-ACC5-FD5B83202208}">
  <ds:schemaRefs>
    <ds:schemaRef ds:uri="http://purl.org/dc/dcmitype/"/>
    <ds:schemaRef ds:uri="651c54c3-62e7-4ca0-b6c4-b4996c6953e8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74ddda9-5ef7-4554-9b06-c357b19e89c9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5DC89F-54E3-4880-BD10-05DA22983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ddda9-5ef7-4554-9b06-c357b19e89c9"/>
    <ds:schemaRef ds:uri="651c54c3-62e7-4ca0-b6c4-b4996c695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1_wykaz skł. </vt:lpstr>
      <vt:lpstr>'zał. nr 1_wykaz skł. 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Pastuszko</dc:creator>
  <cp:keywords/>
  <dc:description/>
  <cp:lastModifiedBy>Justyna Modrzewska</cp:lastModifiedBy>
  <cp:revision/>
  <cp:lastPrinted>2026-05-28T06:29:21Z</cp:lastPrinted>
  <dcterms:created xsi:type="dcterms:W3CDTF">2024-07-08T08:36:23Z</dcterms:created>
  <dcterms:modified xsi:type="dcterms:W3CDTF">2026-06-10T19:10:12Z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0x010100FA808CFB3384B841A2798814040CCAB6</vt:lpwstr>
  </property>
  <property fmtid="{D5CDD505-2E9C-101B-9397-08002B2CF9AE}" pid="3" name="MediaServiceImageTags">
    <vt:lpwstr/>
  </property>
</Properties>
</file>