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40" windowHeight="11955"/>
  </bookViews>
  <sheets>
    <sheet name="do zatwierdzenia do Ministra" sheetId="2" r:id="rId1"/>
    <sheet name="Arkusz1" sheetId="1" r:id="rId2"/>
    <sheet name="Arkusz3" sheetId="3" r:id="rId3"/>
  </sheets>
  <definedNames>
    <definedName name="_xlnm._FilterDatabase" localSheetId="1" hidden="1">Arkusz1!#REF!</definedName>
  </definedNames>
  <calcPr calcId="125725"/>
</workbook>
</file>

<file path=xl/calcChain.xml><?xml version="1.0" encoding="utf-8"?>
<calcChain xmlns="http://schemas.openxmlformats.org/spreadsheetml/2006/main">
  <c r="D15" i="2"/>
  <c r="C15" l="1"/>
  <c r="C17"/>
  <c r="D29"/>
  <c r="C24"/>
  <c r="C25"/>
  <c r="C26"/>
  <c r="C27"/>
  <c r="C40"/>
  <c r="C39"/>
  <c r="C38"/>
  <c r="C37"/>
  <c r="C36"/>
  <c r="C35"/>
  <c r="C34"/>
  <c r="C33"/>
  <c r="C32"/>
  <c r="C31"/>
  <c r="C30"/>
  <c r="C41"/>
  <c r="E29"/>
  <c r="E23"/>
  <c r="E21" s="1"/>
  <c r="E15" s="1"/>
  <c r="D23"/>
  <c r="C23" s="1"/>
  <c r="G203"/>
  <c r="D206"/>
  <c r="C206" s="1"/>
  <c r="D205"/>
  <c r="C205" s="1"/>
  <c r="D199"/>
  <c r="C199" s="1"/>
  <c r="D198"/>
  <c r="C198" s="1"/>
  <c r="D197"/>
  <c r="C197" s="1"/>
  <c r="K187"/>
  <c r="J187"/>
  <c r="I187"/>
  <c r="H187"/>
  <c r="G187"/>
  <c r="F187"/>
  <c r="E187"/>
  <c r="D190"/>
  <c r="C190" s="1"/>
  <c r="D189"/>
  <c r="C189" s="1"/>
  <c r="D188"/>
  <c r="C188" s="1"/>
  <c r="E161"/>
  <c r="K161"/>
  <c r="J161"/>
  <c r="I161"/>
  <c r="H161"/>
  <c r="G161"/>
  <c r="F161"/>
  <c r="D164"/>
  <c r="C164" s="1"/>
  <c r="D163"/>
  <c r="C163" s="1"/>
  <c r="D162"/>
  <c r="C162" s="1"/>
  <c r="D158"/>
  <c r="C158" s="1"/>
  <c r="K157"/>
  <c r="J157"/>
  <c r="I157"/>
  <c r="H157"/>
  <c r="G157"/>
  <c r="F157"/>
  <c r="E157"/>
  <c r="D156"/>
  <c r="C156" s="1"/>
  <c r="K155"/>
  <c r="J155"/>
  <c r="I155"/>
  <c r="H155"/>
  <c r="G155"/>
  <c r="F155"/>
  <c r="E155"/>
  <c r="K178"/>
  <c r="J178"/>
  <c r="I178"/>
  <c r="H178"/>
  <c r="G178"/>
  <c r="F178"/>
  <c r="E178"/>
  <c r="D177"/>
  <c r="C177" s="1"/>
  <c r="D181"/>
  <c r="C181" s="1"/>
  <c r="D180"/>
  <c r="C180" s="1"/>
  <c r="D179"/>
  <c r="C179" s="1"/>
  <c r="K172"/>
  <c r="J172"/>
  <c r="I172"/>
  <c r="H172"/>
  <c r="G172"/>
  <c r="F172"/>
  <c r="E172"/>
  <c r="D174"/>
  <c r="C174" s="1"/>
  <c r="D176"/>
  <c r="C176" s="1"/>
  <c r="D175"/>
  <c r="C175" s="1"/>
  <c r="D173"/>
  <c r="C173" s="1"/>
  <c r="D146"/>
  <c r="C146" s="1"/>
  <c r="D145"/>
  <c r="C145" s="1"/>
  <c r="D144"/>
  <c r="C144" s="1"/>
  <c r="K143"/>
  <c r="J143"/>
  <c r="I143"/>
  <c r="H143"/>
  <c r="G143"/>
  <c r="F143"/>
  <c r="E143"/>
  <c r="G122"/>
  <c r="D137"/>
  <c r="C137" s="1"/>
  <c r="K136"/>
  <c r="J136"/>
  <c r="I136"/>
  <c r="H136"/>
  <c r="G136"/>
  <c r="F136"/>
  <c r="E136"/>
  <c r="J97"/>
  <c r="I97"/>
  <c r="H97"/>
  <c r="G97"/>
  <c r="F97"/>
  <c r="E97"/>
  <c r="K97"/>
  <c r="E108"/>
  <c r="K108"/>
  <c r="J108"/>
  <c r="I108"/>
  <c r="H108"/>
  <c r="G108"/>
  <c r="F108"/>
  <c r="D109"/>
  <c r="C109" s="1"/>
  <c r="D202"/>
  <c r="C202" s="1"/>
  <c r="D208"/>
  <c r="C208" s="1"/>
  <c r="D207"/>
  <c r="C207" s="1"/>
  <c r="D204"/>
  <c r="C204" s="1"/>
  <c r="D201"/>
  <c r="C201" s="1"/>
  <c r="D200"/>
  <c r="C200" s="1"/>
  <c r="D196"/>
  <c r="C196" s="1"/>
  <c r="D193"/>
  <c r="C193" s="1"/>
  <c r="D191"/>
  <c r="C191" s="1"/>
  <c r="D186"/>
  <c r="C186" s="1"/>
  <c r="D184"/>
  <c r="C184" s="1"/>
  <c r="D182"/>
  <c r="C182" s="1"/>
  <c r="D171"/>
  <c r="C171" s="1"/>
  <c r="D170"/>
  <c r="C170" s="1"/>
  <c r="D168"/>
  <c r="C168" s="1"/>
  <c r="D167"/>
  <c r="C167" s="1"/>
  <c r="D166"/>
  <c r="C166" s="1"/>
  <c r="D165"/>
  <c r="C165" s="1"/>
  <c r="D160"/>
  <c r="C160" s="1"/>
  <c r="D154"/>
  <c r="C154" s="1"/>
  <c r="D151"/>
  <c r="C151" s="1"/>
  <c r="D150"/>
  <c r="C150" s="1"/>
  <c r="D149"/>
  <c r="C149" s="1"/>
  <c r="D142"/>
  <c r="C142" s="1"/>
  <c r="D141"/>
  <c r="C141" s="1"/>
  <c r="D140"/>
  <c r="C140" s="1"/>
  <c r="D139"/>
  <c r="C139" s="1"/>
  <c r="D135"/>
  <c r="C135" s="1"/>
  <c r="D134"/>
  <c r="C134" s="1"/>
  <c r="D133"/>
  <c r="C133" s="1"/>
  <c r="D132"/>
  <c r="C132" s="1"/>
  <c r="D131"/>
  <c r="C131" s="1"/>
  <c r="D130"/>
  <c r="C130" s="1"/>
  <c r="D129"/>
  <c r="C129" s="1"/>
  <c r="D127"/>
  <c r="C127" s="1"/>
  <c r="D126"/>
  <c r="C126" s="1"/>
  <c r="D124"/>
  <c r="C124" s="1"/>
  <c r="D123"/>
  <c r="C123" s="1"/>
  <c r="D121"/>
  <c r="C121" s="1"/>
  <c r="D120"/>
  <c r="C120" s="1"/>
  <c r="D119"/>
  <c r="C119" s="1"/>
  <c r="D118"/>
  <c r="C118" s="1"/>
  <c r="D117"/>
  <c r="C117" s="1"/>
  <c r="D116"/>
  <c r="C116" s="1"/>
  <c r="D115"/>
  <c r="C115" s="1"/>
  <c r="D114"/>
  <c r="C114" s="1"/>
  <c r="D113"/>
  <c r="C113" s="1"/>
  <c r="D112"/>
  <c r="C112" s="1"/>
  <c r="D107"/>
  <c r="C107" s="1"/>
  <c r="D106"/>
  <c r="C106" s="1"/>
  <c r="D105"/>
  <c r="C105" s="1"/>
  <c r="D104"/>
  <c r="C104" s="1"/>
  <c r="D103"/>
  <c r="C103" s="1"/>
  <c r="D102"/>
  <c r="C102" s="1"/>
  <c r="D101"/>
  <c r="C101" s="1"/>
  <c r="D100"/>
  <c r="C100" s="1"/>
  <c r="D99"/>
  <c r="C99" s="1"/>
  <c r="D98"/>
  <c r="C98" s="1"/>
  <c r="D96"/>
  <c r="C96" s="1"/>
  <c r="D95"/>
  <c r="C95" s="1"/>
  <c r="D94"/>
  <c r="C94" s="1"/>
  <c r="D93"/>
  <c r="C93" s="1"/>
  <c r="D92"/>
  <c r="C92" s="1"/>
  <c r="D91"/>
  <c r="C91" s="1"/>
  <c r="D90"/>
  <c r="C90" s="1"/>
  <c r="D89"/>
  <c r="C89" s="1"/>
  <c r="D88"/>
  <c r="C88" s="1"/>
  <c r="D87"/>
  <c r="C87" s="1"/>
  <c r="D86"/>
  <c r="C86" s="1"/>
  <c r="D85"/>
  <c r="C85" s="1"/>
  <c r="D84"/>
  <c r="C84" s="1"/>
  <c r="D82"/>
  <c r="C82" s="1"/>
  <c r="D81"/>
  <c r="C81" s="1"/>
  <c r="D80"/>
  <c r="C80" s="1"/>
  <c r="D79"/>
  <c r="C79" s="1"/>
  <c r="D77"/>
  <c r="C77" s="1"/>
  <c r="D76"/>
  <c r="C76" s="1"/>
  <c r="D75"/>
  <c r="C75" s="1"/>
  <c r="D74"/>
  <c r="C74" s="1"/>
  <c r="D72"/>
  <c r="C72" s="1"/>
  <c r="D71"/>
  <c r="C71" s="1"/>
  <c r="D67"/>
  <c r="C67" s="1"/>
  <c r="D68"/>
  <c r="C68" s="1"/>
  <c r="D64"/>
  <c r="C64" s="1"/>
  <c r="D62"/>
  <c r="C62" s="1"/>
  <c r="D60"/>
  <c r="C60" s="1"/>
  <c r="D57"/>
  <c r="C57" s="1"/>
  <c r="D55"/>
  <c r="C55" s="1"/>
  <c r="D52"/>
  <c r="C52" s="1"/>
  <c r="K203"/>
  <c r="K195"/>
  <c r="K192"/>
  <c r="K185"/>
  <c r="K183"/>
  <c r="K169"/>
  <c r="K159"/>
  <c r="K153"/>
  <c r="K148"/>
  <c r="K147" s="1"/>
  <c r="K138"/>
  <c r="K128"/>
  <c r="K125"/>
  <c r="K122"/>
  <c r="K111"/>
  <c r="K83"/>
  <c r="K78"/>
  <c r="K73"/>
  <c r="K70"/>
  <c r="K66"/>
  <c r="K65" s="1"/>
  <c r="K63"/>
  <c r="K61"/>
  <c r="K59"/>
  <c r="K56"/>
  <c r="K54"/>
  <c r="K51"/>
  <c r="K50" s="1"/>
  <c r="G78"/>
  <c r="E78"/>
  <c r="J70"/>
  <c r="I70"/>
  <c r="H70"/>
  <c r="G70"/>
  <c r="F70"/>
  <c r="E70"/>
  <c r="J66"/>
  <c r="J65" s="1"/>
  <c r="I66"/>
  <c r="I65" s="1"/>
  <c r="H66"/>
  <c r="F66"/>
  <c r="F65" s="1"/>
  <c r="E66"/>
  <c r="G66"/>
  <c r="G65" s="1"/>
  <c r="J59"/>
  <c r="I59"/>
  <c r="H59"/>
  <c r="G59"/>
  <c r="F59"/>
  <c r="E59"/>
  <c r="F203"/>
  <c r="F195"/>
  <c r="F192"/>
  <c r="F185"/>
  <c r="F183"/>
  <c r="F169"/>
  <c r="F159"/>
  <c r="F153"/>
  <c r="F148"/>
  <c r="F147" s="1"/>
  <c r="F138"/>
  <c r="F128"/>
  <c r="F125"/>
  <c r="F122"/>
  <c r="F111"/>
  <c r="F83"/>
  <c r="F78"/>
  <c r="F73"/>
  <c r="F63"/>
  <c r="F61"/>
  <c r="F56"/>
  <c r="F54"/>
  <c r="F51"/>
  <c r="F50" s="1"/>
  <c r="J195"/>
  <c r="I195"/>
  <c r="H195"/>
  <c r="G195"/>
  <c r="E195"/>
  <c r="J138"/>
  <c r="I138"/>
  <c r="H138"/>
  <c r="G138"/>
  <c r="E138"/>
  <c r="J148"/>
  <c r="I148"/>
  <c r="H148"/>
  <c r="G148"/>
  <c r="E148"/>
  <c r="J185"/>
  <c r="I185"/>
  <c r="H185"/>
  <c r="G185"/>
  <c r="E185"/>
  <c r="J183"/>
  <c r="I183"/>
  <c r="H183"/>
  <c r="G183"/>
  <c r="E183"/>
  <c r="J192"/>
  <c r="I192"/>
  <c r="H192"/>
  <c r="G192"/>
  <c r="E192"/>
  <c r="J169"/>
  <c r="I169"/>
  <c r="H169"/>
  <c r="G169"/>
  <c r="E169"/>
  <c r="J122"/>
  <c r="I122"/>
  <c r="H122"/>
  <c r="E122"/>
  <c r="J125"/>
  <c r="I125"/>
  <c r="H125"/>
  <c r="G125"/>
  <c r="E125"/>
  <c r="G111"/>
  <c r="J73"/>
  <c r="I73"/>
  <c r="H73"/>
  <c r="G73"/>
  <c r="E73"/>
  <c r="J61"/>
  <c r="I61"/>
  <c r="H61"/>
  <c r="G61"/>
  <c r="E61"/>
  <c r="J56"/>
  <c r="I56"/>
  <c r="H56"/>
  <c r="G56"/>
  <c r="E56"/>
  <c r="J54"/>
  <c r="I54"/>
  <c r="H54"/>
  <c r="G54"/>
  <c r="E54"/>
  <c r="E203"/>
  <c r="J203"/>
  <c r="I203"/>
  <c r="H203"/>
  <c r="J63"/>
  <c r="I63"/>
  <c r="H63"/>
  <c r="E63"/>
  <c r="G63"/>
  <c r="J83"/>
  <c r="I83"/>
  <c r="H83"/>
  <c r="E83"/>
  <c r="G83"/>
  <c r="J159"/>
  <c r="I159"/>
  <c r="G159"/>
  <c r="E159"/>
  <c r="H159"/>
  <c r="J153"/>
  <c r="I153"/>
  <c r="I152" s="1"/>
  <c r="H153"/>
  <c r="G153"/>
  <c r="E153"/>
  <c r="I128"/>
  <c r="J51"/>
  <c r="J50" s="1"/>
  <c r="I51"/>
  <c r="I50" s="1"/>
  <c r="H51"/>
  <c r="H50" s="1"/>
  <c r="G51"/>
  <c r="G50" s="1"/>
  <c r="E51"/>
  <c r="E50" s="1"/>
  <c r="J128"/>
  <c r="H128"/>
  <c r="G128"/>
  <c r="E128"/>
  <c r="J111"/>
  <c r="I111"/>
  <c r="H111"/>
  <c r="E111"/>
  <c r="J78"/>
  <c r="I78"/>
  <c r="H78"/>
  <c r="J152" l="1"/>
  <c r="G152"/>
  <c r="H152"/>
  <c r="F152"/>
  <c r="K152"/>
  <c r="E152"/>
  <c r="D21"/>
  <c r="C21" s="1"/>
  <c r="C29"/>
  <c r="K110"/>
  <c r="F110"/>
  <c r="J110"/>
  <c r="I110"/>
  <c r="E110"/>
  <c r="D155"/>
  <c r="C155" s="1"/>
  <c r="G110"/>
  <c r="H110"/>
  <c r="D157"/>
  <c r="C157" s="1"/>
  <c r="K69"/>
  <c r="D143"/>
  <c r="C143" s="1"/>
  <c r="J69"/>
  <c r="E69"/>
  <c r="D136"/>
  <c r="C136" s="1"/>
  <c r="F69"/>
  <c r="G69"/>
  <c r="I69"/>
  <c r="H69"/>
  <c r="D125"/>
  <c r="C125" s="1"/>
  <c r="D172"/>
  <c r="C172" s="1"/>
  <c r="I58"/>
  <c r="D111"/>
  <c r="C111" s="1"/>
  <c r="D61"/>
  <c r="C61" s="1"/>
  <c r="D122"/>
  <c r="C122" s="1"/>
  <c r="D148"/>
  <c r="C148" s="1"/>
  <c r="D159"/>
  <c r="C159" s="1"/>
  <c r="D56"/>
  <c r="C56" s="1"/>
  <c r="K58"/>
  <c r="D108"/>
  <c r="C108" s="1"/>
  <c r="D128"/>
  <c r="C128" s="1"/>
  <c r="D54"/>
  <c r="C54" s="1"/>
  <c r="D161"/>
  <c r="C161" s="1"/>
  <c r="J58"/>
  <c r="D169"/>
  <c r="C169" s="1"/>
  <c r="D185"/>
  <c r="C185" s="1"/>
  <c r="D138"/>
  <c r="C138" s="1"/>
  <c r="D178"/>
  <c r="C178" s="1"/>
  <c r="D66"/>
  <c r="C66" s="1"/>
  <c r="D73"/>
  <c r="C73" s="1"/>
  <c r="D183"/>
  <c r="C183" s="1"/>
  <c r="D97"/>
  <c r="C97" s="1"/>
  <c r="D203"/>
  <c r="C203" s="1"/>
  <c r="D70"/>
  <c r="C70" s="1"/>
  <c r="D50"/>
  <c r="C50" s="1"/>
  <c r="D153"/>
  <c r="C153" s="1"/>
  <c r="D187"/>
  <c r="C187" s="1"/>
  <c r="D59"/>
  <c r="C59" s="1"/>
  <c r="K53"/>
  <c r="K49" s="1"/>
  <c r="D63"/>
  <c r="C63" s="1"/>
  <c r="D192"/>
  <c r="C192" s="1"/>
  <c r="D195"/>
  <c r="C195" s="1"/>
  <c r="D78"/>
  <c r="C78" s="1"/>
  <c r="D51"/>
  <c r="C51" s="1"/>
  <c r="K194"/>
  <c r="H53"/>
  <c r="D83"/>
  <c r="C83" s="1"/>
  <c r="E53"/>
  <c r="I53"/>
  <c r="G58"/>
  <c r="F53"/>
  <c r="J53"/>
  <c r="H58"/>
  <c r="F58"/>
  <c r="F49" s="1"/>
  <c r="E58"/>
  <c r="G53"/>
  <c r="F194"/>
  <c r="G194"/>
  <c r="J194"/>
  <c r="I194"/>
  <c r="E194"/>
  <c r="H65"/>
  <c r="E65"/>
  <c r="H194"/>
  <c r="H49" l="1"/>
  <c r="J49"/>
  <c r="D69"/>
  <c r="C69" s="1"/>
  <c r="D152"/>
  <c r="C152" s="1"/>
  <c r="D58"/>
  <c r="C58" s="1"/>
  <c r="D194"/>
  <c r="C194" s="1"/>
  <c r="D53"/>
  <c r="C53" s="1"/>
  <c r="D65"/>
  <c r="C65" s="1"/>
  <c r="D110"/>
  <c r="C110" s="1"/>
  <c r="J147"/>
  <c r="I147"/>
  <c r="I49" s="1"/>
  <c r="H147"/>
  <c r="G147"/>
  <c r="G49" s="1"/>
  <c r="E147" l="1"/>
  <c r="E49" s="1"/>
  <c r="D49" l="1"/>
  <c r="C49" s="1"/>
  <c r="D147"/>
  <c r="C147" s="1"/>
</calcChain>
</file>

<file path=xl/sharedStrings.xml><?xml version="1.0" encoding="utf-8"?>
<sst xmlns="http://schemas.openxmlformats.org/spreadsheetml/2006/main" count="210" uniqueCount="208">
  <si>
    <t>DZIAł</t>
  </si>
  <si>
    <t>TREŚĆ</t>
  </si>
  <si>
    <t>ROZDZIAŁ</t>
  </si>
  <si>
    <t>Pozostałe zadania w zakresie kultury</t>
  </si>
  <si>
    <t>Ochrona zabytków i opieka nad zabytkami</t>
  </si>
  <si>
    <t>Dział</t>
  </si>
  <si>
    <t>Rozdz.</t>
  </si>
  <si>
    <t>§2840</t>
  </si>
  <si>
    <t>§2730</t>
  </si>
  <si>
    <t>§2240</t>
  </si>
  <si>
    <t>§2250</t>
  </si>
  <si>
    <t xml:space="preserve">TEATRY </t>
  </si>
  <si>
    <t>FILHARMONIE, ORKIESTRY, CHÓRY, KAPELE</t>
  </si>
  <si>
    <t xml:space="preserve"> CENTRA KULTURY I SZTUKI</t>
  </si>
  <si>
    <t>Instytut Adama Mickiewicza w Warszawie</t>
  </si>
  <si>
    <t xml:space="preserve">Narodowe Centrum Kultury w Warszawie </t>
  </si>
  <si>
    <t>Instytut Książki w Krakowie</t>
  </si>
  <si>
    <t>POZOSTAŁE INSTYTUCJE KULTURY</t>
  </si>
  <si>
    <t>Instytut Teatralny Warszawa</t>
  </si>
  <si>
    <t>Narodowy Instytut Audiowizualny</t>
  </si>
  <si>
    <t>Instytut Muzyki i Tańca w Warszawie</t>
  </si>
  <si>
    <t>MUZEA</t>
  </si>
  <si>
    <t>Muzeum Łazienki Królewskie w Warszawie</t>
  </si>
  <si>
    <t>Muzeum Historii Polski w Warszawie</t>
  </si>
  <si>
    <t>Muzea</t>
  </si>
  <si>
    <t xml:space="preserve">Biblioteki  </t>
  </si>
  <si>
    <t xml:space="preserve">Pozostałe instytucje kultury </t>
  </si>
  <si>
    <t xml:space="preserve">Centra kultury i sztuki  </t>
  </si>
  <si>
    <t xml:space="preserve">Galerie i biura wystaw artystycznych </t>
  </si>
  <si>
    <t xml:space="preserve">Domy i ośrodki kultury, świetlice i kluby </t>
  </si>
  <si>
    <t xml:space="preserve">Filharmonie, orkiestry, chóry i kapele </t>
  </si>
  <si>
    <t xml:space="preserve">Teatry </t>
  </si>
  <si>
    <t>w tym:  środki na stypendia - Gaude Polonia i Młoda Polska</t>
  </si>
  <si>
    <t>Zadania z zakresu mecenatu państwa</t>
  </si>
  <si>
    <t>Cz. 24 - KULTURA  I  OCHRONA  DZIEDZICTWA  NARODOWEGO</t>
  </si>
  <si>
    <t>Rada Ochrony Pamięci Walk i Męczeństwa</t>
  </si>
  <si>
    <t xml:space="preserve"> I N S T Y T U C J E  I  P O Z O S T A Ł E  O S O B Y  P R A W N E</t>
  </si>
  <si>
    <t>w tym: na finansowanie lub dofinansowywanie prac remontowych i konserwatorskich obiektów zabytkowych</t>
  </si>
  <si>
    <t>z tego *:</t>
  </si>
  <si>
    <t xml:space="preserve">*/ Rozporządzenie Ministra Finansów z dnia 2.03.2010 r. w sprawie szczegółowej klasyfikacji dochodów, wydatków, przychodów i rozchodów oraz środków pochodzących ze źródeł zagranicznych (Dz. U. z 2010 r. nr 38, poz. 207 ze zm.)
</t>
  </si>
  <si>
    <t>§ 2240 - Dotacje celowe przekazane z budżetu państwa dla państwowej instytucji kultury na dofinansowanie zadań bieżących objętych mecenatem państwa, wykonywanych w ramach programów ministra właściwego do spraw kultury i ochrony dziedzictwa narodowego przez samorządowe instytucje kultury</t>
  </si>
  <si>
    <t>§ 2250 - Dotacje celowe przekazane z budżetu państwa dla państwowej instytucji kultury na dofinansowanie zadań bieżących objętych mecenatem państwa, wykonywanych w ramach programów ministra właściwego do spraw kultury i ochrony dziedzictwa narodowego przez jednostki niezaliczane do sektora finansów publicznych</t>
  </si>
  <si>
    <t>§ 2730 - Dotacje celowe z budżetu na finansowanie lub dofinansowanie prac remontowych i konserwatorskich obiektów zabytkowych, przekazane jednostkom zaliczanym do sektora finansów publicznych</t>
  </si>
  <si>
    <t>§ 2840 - Dotacja celowa z budżetu państwa na finansowanie lub dofinansowanie ustawowo określonych zadań bieżących realizowanych przez pozostałe jednostki sektora finansów publicznych</t>
  </si>
  <si>
    <t>§ 2800 - Dotacja celowa z budżetu dla pozostałych jednostek zaliczanych do sektora finansów publicznych</t>
  </si>
  <si>
    <t>OŚRODKI OCHRONY I DOKUMENTACJI ZABYTKÓW</t>
  </si>
  <si>
    <t>Narodowy Instytut Dziedzictwa</t>
  </si>
  <si>
    <t>§ 2800</t>
  </si>
  <si>
    <t>Narodowy Instytut Muzealnictwa i Ochrony Zbiorów</t>
  </si>
  <si>
    <t>BIBLIOTEKI</t>
  </si>
  <si>
    <t>Mędzynarodowe Centrum Kultury w Krakowie</t>
  </si>
  <si>
    <t>grant dla Mlodzieżowy Orkiestry Unii Europejskiej</t>
  </si>
  <si>
    <t>dofinansowanie zadań bieżących objętych mecenatem państwa w ramach programu :"Kultura Interwencje" realizowanego w ramach zadań własnych NCK</t>
  </si>
  <si>
    <t>Instytucje kultury</t>
  </si>
  <si>
    <t>Ośrodki ochrony i dokumentacji zabytków</t>
  </si>
  <si>
    <t xml:space="preserve">Pozostała działalność </t>
  </si>
  <si>
    <t>Wytówrnia Filmów Dokumentlanych i Fabularnych w Warszawie</t>
  </si>
  <si>
    <t>Narodowe Forum Muzyki</t>
  </si>
  <si>
    <t>Państwowe Muzeum Auschwitz-Birkenau</t>
  </si>
  <si>
    <t>Zachęta - Narodowa Galeria sztuki</t>
  </si>
  <si>
    <t>Instytucje kinematografii</t>
  </si>
  <si>
    <t>w tym: Realizacja projektu "Teatroteka"</t>
  </si>
  <si>
    <t>Opera Nova w Bydgoszczy</t>
  </si>
  <si>
    <t>Filharmonia Zielonogórska  im. T. Bairda</t>
  </si>
  <si>
    <t>w tym:  realizacja Programu Wieloletniego pn. "Europejska Stolica Kultury 2016"</t>
  </si>
  <si>
    <t>w tym:  organizacja projektu Biennale w Wenecji</t>
  </si>
  <si>
    <t>realizacja konkursu TRZY/MAM/KSIĄŻKI</t>
  </si>
  <si>
    <t>Centrum Rzeźby Polskiej w Orońsku</t>
  </si>
  <si>
    <t>Żydowski Instytut Historyczny</t>
  </si>
  <si>
    <t>Instytut Europejskiej Sieci Pamięć i Solidarność</t>
  </si>
  <si>
    <t>w tym:  pokrycie kosztów "Krajowej Rady Bibliotecznej" i "Rady ds.. Narodowego Zasobu Bibliotecznego"</t>
  </si>
  <si>
    <t>Muzeum Narodowe w Krakowie</t>
  </si>
  <si>
    <t>dofinansowanie zadań bieżących objętych mecenatem państwa w ramach programu :"Dom Kultury+" realizowanego w ramach zadań własnych NCK</t>
  </si>
  <si>
    <t>Naczelna Dyrekcja Archiwów Państwowych</t>
  </si>
  <si>
    <t>§2810</t>
  </si>
  <si>
    <t>§ 2810 - Dotacja celowa z budżetu państwa na finansowanie lub dofinansowanie zadań zleconych do realizacji fundacjom</t>
  </si>
  <si>
    <t>§ 2820 - Dotacja celowa z budżetu państwa na finansowanie lub dofinansowanie zadań zleconych do realizacji stowarzyszeniom</t>
  </si>
  <si>
    <t>§ 2830 - Dotacja celowa z budżetu państwa na finansowanie lub dofinansowanie zadań zleconych do realizacji pozostałym jednostkom niezaliczanym do sektora finansów publicznych</t>
  </si>
  <si>
    <t>§ 2820 - dotacje dla stowarzyszeń  na czasopisma poświęcone  historii kresów południowo-wschodnich, poruszające problematykę katyńską, poświęcone losom żołnierzy Armii Krajowej oraz martyrologii polskich zesłańców w Rosji i ZSRR represjonowanych przez reżim stalinowski</t>
  </si>
  <si>
    <t xml:space="preserve">§ 2810- dotacje dla fundacji w ramach realizacji zadania publicznego Wspieranie działań archiwalnych 2016, w szczególności na ewidencjonowanie, porządkowaniem, zabezpieczenie            i udostępnianie materiałów archiwalnych objętych dofinansowaniem.                 </t>
  </si>
  <si>
    <t xml:space="preserve">§ 2820- dotacje dla stowarzyszeń w ramach realizacji zadania publicznego Wspieranie działań archiwalnych 2016, w szczególności na ewidencjonowanie, porządkowaniem, zabezpieczenie             i udostępnianie materiałów archiwalnych objętych dofinansowaniem.               </t>
  </si>
  <si>
    <t>§ 2830- dotacje dla pozostałych jednostek niezaliczonych do sektora finansów publicznych (m.in. parafie i konwent bonifratrów) w ramach realizacji zadania publicznego Wspieranie działań archiwalnych 2016, w szczególności na ewidencjonowanie, porządkowaniem, zabezpieczenie             i udostępnianie materiałów archiwalnych objętych dofinansowaniem.</t>
  </si>
  <si>
    <t>Biblioteka Narodowa w Warszawie</t>
  </si>
  <si>
    <t xml:space="preserve">dofinansowanie zadań bieżących objętych mecenatem państwa w ramach  programu MKiDN pn. „Zakup nowości wydawniczych do bibliotek"  realizowanego w ramach Programu WieloletniegoNPRCz </t>
  </si>
  <si>
    <t xml:space="preserve"> obsługa Programu Wieloletniego NPRCz</t>
  </si>
  <si>
    <t xml:space="preserve">Dotacje celowe na wydatki bieżące 2017 r. </t>
  </si>
  <si>
    <t>Teatr Narodowy</t>
  </si>
  <si>
    <t>w tym: wystawienie spektakli premierowych i realizacja wydarzeń artystycznych zwiazanych z obchodami 100 rocznicy urodzin Erwina Axera</t>
  </si>
  <si>
    <t>w tym:  realizacja Bydgoskiego Festiwalu Operowego</t>
  </si>
  <si>
    <t>Narodowa Orkiestra Symfoniczna Polskiego Radia w Katowicach</t>
  </si>
  <si>
    <t>w tym: Festiwal Prawykonań "Polska Muzyka Najnowsza"</t>
  </si>
  <si>
    <t>w tym:   realizacja Festiwalu Muzycznego – Dni Muzyki nad Odrą</t>
  </si>
  <si>
    <t xml:space="preserve"> obsługa programu MKiDN "Sztuki wizualne"</t>
  </si>
  <si>
    <t xml:space="preserve">w tym:  wystawa towarzysząca Biennale Sztuki w Wenecji, </t>
  </si>
  <si>
    <t xml:space="preserve">nowy program rezydencjalny, wspierający międzynarodową wymianę kulturalną, VIII Triennale Młodych </t>
  </si>
  <si>
    <t>IV Forum Dziedzictwa Europy Środkowo Wschodniej</t>
  </si>
  <si>
    <t>Wystawa Ivan Mestrovic</t>
  </si>
  <si>
    <t>wystawa Fenomen z Solnay i architektura węgierska w XX wieku,</t>
  </si>
  <si>
    <t xml:space="preserve">wystawa Logika lokalności. Norweski i polski design współczesny,  </t>
  </si>
  <si>
    <t>w tym: środki przyznane na Punkt Kontaktowy ds.. Programu "Europa dla obywateli"</t>
  </si>
  <si>
    <t>Kreatywna Europa</t>
  </si>
  <si>
    <t>zakup biletów lotniczych dla uczestników konkursu Morningside Music Bridge</t>
  </si>
  <si>
    <t>Współfinansowanie projektów z udziałem innych środków</t>
  </si>
  <si>
    <t>GALERIE I BIURA WYSTAW ARTYSTYCZNYCH</t>
  </si>
  <si>
    <t xml:space="preserve"> dofinansowania w ramach programu MKiDN pn. "Polsko-Ukraińska Wymiana Młodzieży" realizowanego w ramach zadań własnych  </t>
  </si>
  <si>
    <t>dofinansowanie zadań bieżących objętych mecenatem państwa w ramach programu :"Ojczysty - dodaj do ulubionych" realizowanego w ramach zadań własnych NCK</t>
  </si>
  <si>
    <t>dofinansowanie zadań bieżących objętych mecenatem państwa w ramach programu :"Bardzo Młodza Kultura. Promesa" realizowanego w ramach zadań własnych NCK</t>
  </si>
  <si>
    <t>Realizacja projektu "Kolędy Pospieszalskich"</t>
  </si>
  <si>
    <t>realizacja kampanii społeczno-edukacyjnej związanej z 75. rocznicą Aktion Reinhardt i Międzynarodowym Dniem Pamięci o Ofiarach Holocaustu</t>
  </si>
  <si>
    <t xml:space="preserve">realizacja wystawy na temat Historii Grobu Pańskiego </t>
  </si>
  <si>
    <t>realizacja projesktu "Internetowy słownik dobrej polszczyzny"</t>
  </si>
  <si>
    <t>realizacja projektu: "Konkurs na stworzenie scenariusza filmu fabularnego z zakresu historii Polski"</t>
  </si>
  <si>
    <t>obsługa programu dotacyjnego pn. "Bardzo Młoda Kultura"</t>
  </si>
  <si>
    <t>obsługa progamów dotacyjnych, dla których NCK pełni funckję instytucji zarządzającej oraz realizowanych w ramach zadań własnych NCK</t>
  </si>
  <si>
    <t>w tym: Program Wieloletni NPRCz - realizowanego w ramach zadań własnych IK</t>
  </si>
  <si>
    <t xml:space="preserve">Program Wieloletni NPRCz - obsługa Programu </t>
  </si>
  <si>
    <t>realizacja zadania "Księgarnie są bardzo ważne"</t>
  </si>
  <si>
    <t>organizacja szkoleń dla bibliotekarzy, pn. "Edukacja kulturalna dla bibliotekarzy"</t>
  </si>
  <si>
    <t>Projekt Biblioteka Nova</t>
  </si>
  <si>
    <t>organizacja przez IK polskich stoisk na zagranicznych targach książki</t>
  </si>
  <si>
    <t>udział  Polski w charakterze gościa honorowego w Miedzynarodowych Targach w Londynie 2017</t>
  </si>
  <si>
    <t>dofinansowania w ramach programu MKiDN pn. "Dyskusyjne Kluby Książki"</t>
  </si>
  <si>
    <t>obsługa 5 programów Ministra KiDN, dla kórych w roku 2017 IK będzie instytucją zarządzającą</t>
  </si>
  <si>
    <t>Narodowy Instytut Fryderyka Chopina w Warszawie</t>
  </si>
  <si>
    <t>w tym:  Festiwal "Chopin i jego Europa"</t>
  </si>
  <si>
    <t>w tym: realizacja projektu "Teatroteka szkolna"</t>
  </si>
  <si>
    <t>organizacja Konkursu im. Jana Dormana</t>
  </si>
  <si>
    <t>organizacja konkursu "Klasyka Żywa"</t>
  </si>
  <si>
    <t>realizacja projektu "Teatroteka.Fest"</t>
  </si>
  <si>
    <t>utrzymanie i rozbudowa "Elektronicznej Encyklopedii Teatru Polskiego</t>
  </si>
  <si>
    <t>kontynuacja działan dot. 250-lecia teatru publicznego i niepublicznego w Polsce - "Teatr za złotówkę"</t>
  </si>
  <si>
    <t>zadania związane z obsługą  Programu MKiDN pn "Lato w Tetarze" wraz z organizacją spektaklu wzorcowego</t>
  </si>
  <si>
    <t xml:space="preserve">zadania związane z obsługą Programu MKiDN pn "Teatr Polska" </t>
  </si>
  <si>
    <t>dofinansowania w ramach Programu MKiDN pn "Lato w Tetarze" realizowanych w ramach zadań wlasnych Instytutu Teatraknego</t>
  </si>
  <si>
    <t>dofinansowania w ramach Programu MKiDN pn "Teatr Polska" realizowanych w ramach zadań wlasnych Instytutu Teatraknego</t>
  </si>
  <si>
    <t>w tym: rekonstrukcja cyfrowa materiałów filmowych przedstawiajacych prywatne wycieczki w góry Papieża Jana Pawła II</t>
  </si>
  <si>
    <t>koprodukcja filmu fabularnego "Plac Zabaw" w reż. Jana Forysia</t>
  </si>
  <si>
    <t>koprodukcja filmu fabularnego "Dolina Bogów " w reż. Lecha Majewskiego</t>
  </si>
  <si>
    <t>realizacja dokumentu fabularyzowanego pt. "Dwie Korony"</t>
  </si>
  <si>
    <t>w tym: program wsparcia przekwalifikowania zawodowego tancerzy</t>
  </si>
  <si>
    <t>realizacja programu edukacyjnego "Myśl w ruchu"</t>
  </si>
  <si>
    <t>realizacja programu "Scena dla tańca"</t>
  </si>
  <si>
    <t>realizacja programu "Zamówienia choreograficzne"</t>
  </si>
  <si>
    <t>w roku 2016 IMIT otrzymał promesę dot. zadania "Młody Muzyk Roku" / "Młody Tancerz Roku"</t>
  </si>
  <si>
    <t>Polska Platforma Tańca</t>
  </si>
  <si>
    <t xml:space="preserve">organizacja Gali Nagród im. Oskara Kolberga </t>
  </si>
  <si>
    <t>Polskie Wydawnictwo Muzyczne</t>
  </si>
  <si>
    <t>w tym: dekady wolności - 100 arcydzieł muzyki polskiej na 100-lecie niepodległości (realizacja w ramach obecnie procedowanego Programu Wieloletniego "Niepodległa" dla projektu "Polska Niepodległa)</t>
  </si>
  <si>
    <t>w tym: wystawa "Po wielkiej wojnie 1918-1921" I etap</t>
  </si>
  <si>
    <t>projekt "Obserwatorium pamięci"</t>
  </si>
  <si>
    <t xml:space="preserve">w tym: organizacja Wystawy stałej, </t>
  </si>
  <si>
    <t>realizacja projektu pn. organizacja wydarzeń upamiętniających 75. Rocznicę Akcji Reinhardt.</t>
  </si>
  <si>
    <t>Ośrodek Pamięć i Przyszłość we Wrocławiu</t>
  </si>
  <si>
    <t>w tym: Rozwój Sieci Ziem Zachodnich i Północnych</t>
  </si>
  <si>
    <t>realizacja projektu pn. "Dolnosląska Teka Edukacyjna""</t>
  </si>
  <si>
    <t>realizacja projektu pn. "Olimpiada Solidarności. Dwie dekady historii"</t>
  </si>
  <si>
    <t>realizacja wystawy pt. The Power of the Avant-Garde we współpracy z Centre for Fine Arts BOZAR w Brukseli.</t>
  </si>
  <si>
    <t>kontynuacja projektu pn. „Krajowe Centrum Badań nad Dziedzictwem”.</t>
  </si>
  <si>
    <t xml:space="preserve">na realizację projektu „#Dziedzictwo” w ramach obecnie procedowanego Programu Wieloletniego "Niepodległa" </t>
  </si>
  <si>
    <t>na realizację projektu „Stanisław Wyspiański – katalog” w ramach PW Niepodległa</t>
  </si>
  <si>
    <t>współwydanie publikacji – „Velis quod possis. Studia dedykowane profesorowi Janowi Ostrowskiemu”</t>
  </si>
  <si>
    <t>Muzeum Narodowe w Warszawie</t>
  </si>
  <si>
    <t>w tym: kontynuacja projektu "Antyczne Zabytki Morza Czarnego" w zakresie współpracy z ukraińskimi instytucjami kultury oraz wykopalisk w antycznej koloniigreckiej na terenie Ukrainy</t>
  </si>
  <si>
    <t>w tym: organizacja "Wystawy Głównej"</t>
  </si>
  <si>
    <t>realizacja projektu „Przez wspólną historię ku przyszłości”</t>
  </si>
  <si>
    <t>publikacja zapisków polskiego Żyda Załmena Gradowskiego pt. ”W sercu piekła”</t>
  </si>
  <si>
    <t>realizacja projektu „”75 lat po Aktion Reinhardt – współczesna pamięć o Zagładzie Żydów polskich”</t>
  </si>
  <si>
    <t>Muzeum Stutthof w Sztutowie</t>
  </si>
  <si>
    <t>w tym: produkcję telewizyjnego cyklu filmów dokumentalnych pt. ”Młyny historii” .</t>
  </si>
  <si>
    <t>Narodowe Muzeum Morskie w Gdańsku</t>
  </si>
  <si>
    <t>w tym: wykonanie remontu spichlerza "Oliwski"</t>
  </si>
  <si>
    <t>Muzeum Pałacu Króla III w Wilanowie</t>
  </si>
  <si>
    <t>w tym: rorganizacja wyastawy poświęconej Królowi  Janowi III Sobieskiemu w Muzeum Berlvedere w Wiedniu</t>
  </si>
  <si>
    <t>realizacja współpracy z Trockim Narodowym Parkiem Historycznym na Litwie  - projekt "Zatrocze"</t>
  </si>
  <si>
    <t>na produkcję filmu „Jerzy Giedroyc. Historia człowieka państwowca”</t>
  </si>
  <si>
    <t>koszty obsługi programu MKiDN pn. "Patriotyzm Jutra" realizowanego w ramach zadan wlasnych MHP</t>
  </si>
  <si>
    <t>dofinansowania w trybie programu MKiDN pn. "Patriotyzm Jutra" realizowanego w ramach zadan wlasnych MHP</t>
  </si>
  <si>
    <t>kontynuacja i rozbudowa portalu edukacyjnego dzieje.pl</t>
  </si>
  <si>
    <t>prace konserwatorskie łodzi z Jeziora Lednica</t>
  </si>
  <si>
    <t>prace organizacyjne związane z organizacją XXIII Międzynarodowego Kongresu Nauk Historycznych</t>
  </si>
  <si>
    <t>w tym: współorganizację III Kongresu Zagranicznych Badaczy Dziejów Polski pod hasłem przewodnim „Dawna Rzeczpospolita: historia - dziedzictwo -pamięć”.</t>
  </si>
  <si>
    <t>Muzeum Westerplatte i Wojny 1939</t>
  </si>
  <si>
    <t>Przygotowanie i wydanie publikacji albumu książkowego Broń Wojska Polskiego w 1939 r.</t>
  </si>
  <si>
    <t>Muzeum Sztuki w Łodzi</t>
  </si>
  <si>
    <t>w tym: projekt "Stulecie Awangardy" w ramach obecnioe procedowanego PW Niepodległa</t>
  </si>
  <si>
    <t>w tym: Polscy Sprawiedliwi i Wirtualny Sztetl</t>
  </si>
  <si>
    <t>Prowadzenie Centralnej Bazy Judaików - internetowa baza danych o zabytkach i dokumentach związanych z kulturą żydowską</t>
  </si>
  <si>
    <t>Realizacja wystawy podróżującej i programu edykacyjnego o żydowskiej historii i dziedzictwie kulturowym pn. Muzeum na Kółkach</t>
  </si>
  <si>
    <t>Realizacja programu edukacyjnego dla szkół</t>
  </si>
  <si>
    <t>Muzeum Historii Żydów Polskich POLIN</t>
  </si>
  <si>
    <t>Muzeum Narodowe we Wrocławiu</t>
  </si>
  <si>
    <t>w tym: organizacja wystawy pn. Nature Morte</t>
  </si>
  <si>
    <t xml:space="preserve">w tym: dofinansowania w trybie programu MKiDN pn. "Wolontariat dla dziedzictwa" realizowanego w ramach zadan wlasnych </t>
  </si>
  <si>
    <t>na sfinansowanie IV etapu projektu „Przejęcie ruchomych zabytków archeologicznych oraz dokumentacji z badań z lat 1982-1990, przechowywanych w Lubiążu w byłym magazynie Wojewódzkiego Ośrodka Archeologiczno-Konserwatorskiego (WOAK) we Wrocławiu” .</t>
  </si>
  <si>
    <t>na przedsięwzięcia realizowane w ramach obecnie procedowanego Programu Wieloletniego „Niepodległa” dla projektu „100 pomników historii”.</t>
  </si>
  <si>
    <t xml:space="preserve"> na realizację zadania pn. Organizacja wystawy multimedialnej w gmachu UNESCO (Paryż) n/t polskiego dorobku w zakresie badań i ochrony Dziedzictwa Światowego – Etap II.</t>
  </si>
  <si>
    <t>na realizację działania pod nazwą „Podniesienie jakości procesów decyzyjnych w organach ochrony zabytków” w ramach Krajowego programu ochrony zabytków i opieki nad zabytkami na lata 2014-2017.</t>
  </si>
  <si>
    <t xml:space="preserve">na współfinansowanie organizacji  Konferencji w 100. rocznicę śmierci Ludwika Zamenhofa oraz Festiwalu Kultury i Języków. </t>
  </si>
  <si>
    <t xml:space="preserve">z przeznaczeniem na organizację 41. posiedzenia Biura Komitetu Dziedzictwa Światowego UNESCO oraz 41 Sesji Komitetu Dziedzictwa Światowego w dniach 2-12 lipca 2017 r. w Krakowie </t>
  </si>
  <si>
    <t>w tym: realizacja projektu Heritage Plus</t>
  </si>
  <si>
    <t>na przedsięwzięcia realizowane w ramach obecnie procedowanego Programu Wieloletniego „Niepodległa” dla projektu „Europejska Nagroda Muzealna Roku EMYA 2018”.</t>
  </si>
  <si>
    <t xml:space="preserve"> na realizację działań powierzonych NIMOZ w ramach Krajowego programu ochrony zabytków i opieki nad zabytkami na lata 2014-2017.</t>
  </si>
  <si>
    <t>Studia podyplomowe pt. Ochrona Dziedzictwa Kulturowego państw rejonu Morza Bałtyckiego</t>
  </si>
  <si>
    <t>realizacja projektu JHEP 2</t>
  </si>
  <si>
    <t>Dotacje celowe na wydatki bieżące 2017</t>
  </si>
  <si>
    <t>Ogółem dotacje na 2017</t>
  </si>
  <si>
    <r>
      <rPr>
        <b/>
        <sz val="14"/>
        <color theme="1"/>
        <rFont val="Times New Roman"/>
        <family val="1"/>
        <charset val="238"/>
      </rPr>
      <t>Załącznik Nr 7</t>
    </r>
    <r>
      <rPr>
        <sz val="14"/>
        <color theme="1"/>
        <rFont val="Times New Roman"/>
        <family val="1"/>
        <charset val="238"/>
      </rPr>
      <t xml:space="preserve"> - Dotacja celowa na wydatki bieżące na 2017 r.</t>
    </r>
  </si>
  <si>
    <t>Pozostała działalność - dotacje celowe w ramach programu HERITAGE PLUS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</si>
</sst>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Verdana"/>
      <family val="2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name val="Czcionka tekstu podstawowego"/>
      <family val="2"/>
      <charset val="238"/>
    </font>
    <font>
      <sz val="1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0"/>
      <color rgb="FF0070C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7" fillId="0" borderId="0" xfId="0" applyFont="1"/>
    <xf numFmtId="0" fontId="1" fillId="2" borderId="0" xfId="0" applyFont="1" applyFill="1" applyAlignment="1"/>
    <xf numFmtId="0" fontId="1" fillId="2" borderId="0" xfId="0" applyFont="1" applyFill="1" applyBorder="1"/>
    <xf numFmtId="0" fontId="3" fillId="2" borderId="0" xfId="0" applyFont="1" applyFill="1" applyBorder="1"/>
    <xf numFmtId="0" fontId="7" fillId="2" borderId="0" xfId="0" applyFont="1" applyFill="1"/>
    <xf numFmtId="3" fontId="3" fillId="2" borderId="5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0" fontId="3" fillId="2" borderId="0" xfId="0" applyFont="1" applyFill="1" applyBorder="1" applyAlignment="1"/>
    <xf numFmtId="0" fontId="1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1" fillId="2" borderId="0" xfId="0" applyFont="1" applyFill="1"/>
    <xf numFmtId="0" fontId="1" fillId="2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top"/>
    </xf>
    <xf numFmtId="0" fontId="1" fillId="2" borderId="14" xfId="0" applyFont="1" applyFill="1" applyBorder="1"/>
    <xf numFmtId="3" fontId="1" fillId="2" borderId="4" xfId="0" applyNumberFormat="1" applyFont="1" applyFill="1" applyBorder="1"/>
    <xf numFmtId="3" fontId="3" fillId="2" borderId="4" xfId="0" applyNumberFormat="1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1" fillId="2" borderId="8" xfId="0" applyFont="1" applyFill="1" applyBorder="1"/>
    <xf numFmtId="0" fontId="1" fillId="2" borderId="7" xfId="0" applyFont="1" applyFill="1" applyBorder="1"/>
    <xf numFmtId="3" fontId="3" fillId="2" borderId="19" xfId="0" applyNumberFormat="1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18" xfId="0" applyFont="1" applyFill="1" applyBorder="1"/>
    <xf numFmtId="3" fontId="1" fillId="2" borderId="19" xfId="0" applyNumberFormat="1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/>
    <xf numFmtId="3" fontId="1" fillId="2" borderId="20" xfId="0" applyNumberFormat="1" applyFont="1" applyFill="1" applyBorder="1"/>
    <xf numFmtId="0" fontId="3" fillId="2" borderId="22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2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7" fillId="2" borderId="0" xfId="0" applyFont="1" applyFill="1" applyAlignment="1">
      <alignment horizontal="right" vertical="center"/>
    </xf>
    <xf numFmtId="3" fontId="2" fillId="2" borderId="9" xfId="0" applyNumberFormat="1" applyFont="1" applyFill="1" applyBorder="1" applyAlignment="1">
      <alignment vertical="center"/>
    </xf>
    <xf numFmtId="3" fontId="1" fillId="2" borderId="17" xfId="0" applyNumberFormat="1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 wrapText="1"/>
    </xf>
    <xf numFmtId="0" fontId="12" fillId="2" borderId="0" xfId="0" applyFont="1" applyFill="1"/>
    <xf numFmtId="3" fontId="1" fillId="2" borderId="0" xfId="0" applyNumberFormat="1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0" fillId="0" borderId="30" xfId="0" applyFont="1" applyBorder="1"/>
    <xf numFmtId="3" fontId="1" fillId="2" borderId="29" xfId="0" applyNumberFormat="1" applyFont="1" applyFill="1" applyBorder="1"/>
    <xf numFmtId="0" fontId="10" fillId="0" borderId="19" xfId="0" applyFont="1" applyBorder="1"/>
    <xf numFmtId="0" fontId="6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0" fontId="3" fillId="2" borderId="32" xfId="0" applyFont="1" applyFill="1" applyBorder="1"/>
    <xf numFmtId="3" fontId="3" fillId="2" borderId="31" xfId="0" applyNumberFormat="1" applyFont="1" applyFill="1" applyBorder="1"/>
    <xf numFmtId="0" fontId="3" fillId="2" borderId="28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4" fillId="2" borderId="23" xfId="0" applyFont="1" applyFill="1" applyBorder="1"/>
    <xf numFmtId="0" fontId="4" fillId="2" borderId="6" xfId="0" applyFont="1" applyFill="1" applyBorder="1"/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/>
    <xf numFmtId="0" fontId="1" fillId="2" borderId="12" xfId="0" applyFont="1" applyFill="1" applyBorder="1"/>
    <xf numFmtId="0" fontId="3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9" xfId="0" applyNumberFormat="1" applyFont="1" applyFill="1" applyBorder="1"/>
    <xf numFmtId="0" fontId="16" fillId="0" borderId="0" xfId="0" applyFont="1" applyAlignment="1">
      <alignment wrapText="1"/>
    </xf>
    <xf numFmtId="0" fontId="0" fillId="0" borderId="0" xfId="0" applyAlignment="1">
      <alignment horizontal="center"/>
    </xf>
    <xf numFmtId="3" fontId="2" fillId="2" borderId="4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wrapText="1"/>
    </xf>
    <xf numFmtId="3" fontId="1" fillId="2" borderId="0" xfId="0" applyNumberFormat="1" applyFont="1" applyFill="1" applyBorder="1"/>
    <xf numFmtId="3" fontId="3" fillId="2" borderId="0" xfId="0" applyNumberFormat="1" applyFont="1" applyFill="1" applyBorder="1"/>
    <xf numFmtId="3" fontId="1" fillId="2" borderId="7" xfId="0" applyNumberFormat="1" applyFont="1" applyFill="1" applyBorder="1"/>
    <xf numFmtId="3" fontId="2" fillId="2" borderId="33" xfId="0" applyNumberFormat="1" applyFont="1" applyFill="1" applyBorder="1" applyAlignment="1">
      <alignment vertical="center"/>
    </xf>
    <xf numFmtId="3" fontId="3" fillId="2" borderId="25" xfId="0" applyNumberFormat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3" fontId="3" fillId="2" borderId="5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0" fontId="3" fillId="0" borderId="34" xfId="0" applyFont="1" applyBorder="1" applyAlignment="1">
      <alignment vertical="center"/>
    </xf>
    <xf numFmtId="3" fontId="3" fillId="2" borderId="7" xfId="0" applyNumberFormat="1" applyFont="1" applyFill="1" applyBorder="1"/>
    <xf numFmtId="3" fontId="1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1" fillId="2" borderId="0" xfId="0" applyNumberFormat="1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3" fontId="3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7" fillId="2" borderId="2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wrapText="1"/>
    </xf>
    <xf numFmtId="0" fontId="7" fillId="2" borderId="0" xfId="0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8" fillId="2" borderId="13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10" fillId="0" borderId="0" xfId="0" applyFont="1" applyBorder="1"/>
    <xf numFmtId="3" fontId="3" fillId="2" borderId="16" xfId="0" applyNumberFormat="1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36" xfId="0" applyFont="1" applyFill="1" applyBorder="1"/>
    <xf numFmtId="3" fontId="3" fillId="2" borderId="35" xfId="0" applyNumberFormat="1" applyFont="1" applyFill="1" applyBorder="1"/>
    <xf numFmtId="0" fontId="3" fillId="2" borderId="16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3" fontId="3" fillId="2" borderId="13" xfId="0" applyNumberFormat="1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6"/>
  <sheetViews>
    <sheetView tabSelected="1" zoomScaleNormal="100" workbookViewId="0">
      <selection activeCell="B17" sqref="B17"/>
    </sheetView>
  </sheetViews>
  <sheetFormatPr defaultColWidth="9" defaultRowHeight="12.75"/>
  <cols>
    <col min="1" max="1" width="9" style="5"/>
    <col min="2" max="2" width="68.5" style="5" customWidth="1"/>
    <col min="3" max="4" width="19.75" style="5" customWidth="1"/>
    <col min="5" max="5" width="15.125" style="5" customWidth="1"/>
    <col min="6" max="7" width="11.75" style="5" customWidth="1"/>
    <col min="8" max="8" width="12" style="5" customWidth="1"/>
    <col min="9" max="9" width="14.25" style="5" customWidth="1"/>
    <col min="10" max="10" width="13.375" style="5" customWidth="1"/>
    <col min="11" max="11" width="14.5" style="5" customWidth="1"/>
    <col min="12" max="16384" width="9" style="5"/>
  </cols>
  <sheetData>
    <row r="1" spans="1:10" ht="18.75">
      <c r="A1" s="68" t="s">
        <v>206</v>
      </c>
    </row>
    <row r="3" spans="1:10">
      <c r="A3" s="5" t="s">
        <v>34</v>
      </c>
    </row>
    <row r="4" spans="1:10" ht="15" customHeight="1">
      <c r="A4" s="15"/>
      <c r="B4" s="2"/>
      <c r="C4" s="17"/>
      <c r="D4" s="17"/>
      <c r="E4" s="17"/>
      <c r="F4" s="17"/>
      <c r="G4" s="17"/>
      <c r="J4" s="15"/>
    </row>
    <row r="5" spans="1:10" ht="15" customHeight="1">
      <c r="A5" s="15"/>
      <c r="B5" s="2"/>
      <c r="C5" s="17"/>
      <c r="D5" s="17"/>
      <c r="E5" s="17"/>
      <c r="F5" s="17"/>
      <c r="G5" s="17"/>
      <c r="J5" s="15"/>
    </row>
    <row r="6" spans="1:10" ht="15" customHeight="1">
      <c r="A6" s="123"/>
      <c r="B6" s="124"/>
      <c r="C6" s="124"/>
      <c r="D6" s="94"/>
      <c r="E6" s="17"/>
      <c r="F6" s="17"/>
      <c r="G6" s="17"/>
      <c r="J6" s="15"/>
    </row>
    <row r="7" spans="1:10" ht="15" customHeight="1">
      <c r="A7" s="15"/>
      <c r="B7" s="2"/>
      <c r="C7" s="17"/>
      <c r="D7" s="17"/>
      <c r="E7" s="17"/>
      <c r="F7" s="17"/>
      <c r="G7" s="17"/>
      <c r="J7" s="15"/>
    </row>
    <row r="8" spans="1:10" s="18" customFormat="1" ht="15" customHeight="1">
      <c r="A8" s="37" t="s">
        <v>0</v>
      </c>
      <c r="B8" s="127"/>
      <c r="C8" s="113" t="s">
        <v>205</v>
      </c>
      <c r="D8" s="113" t="s">
        <v>85</v>
      </c>
      <c r="E8" s="113" t="s">
        <v>102</v>
      </c>
      <c r="F8" s="116"/>
      <c r="G8" s="118"/>
      <c r="H8" s="118"/>
      <c r="I8" s="118"/>
      <c r="J8" s="132"/>
    </row>
    <row r="9" spans="1:10" s="18" customFormat="1" ht="15" customHeight="1">
      <c r="A9" s="19"/>
      <c r="B9" s="128"/>
      <c r="C9" s="114"/>
      <c r="D9" s="114"/>
      <c r="E9" s="114"/>
      <c r="F9" s="116"/>
      <c r="G9" s="118"/>
      <c r="H9" s="118"/>
      <c r="I9" s="132"/>
      <c r="J9" s="132"/>
    </row>
    <row r="10" spans="1:10" s="18" customFormat="1" ht="30.75" customHeight="1" thickBot="1">
      <c r="A10" s="20" t="s">
        <v>2</v>
      </c>
      <c r="B10" s="129"/>
      <c r="C10" s="130"/>
      <c r="D10" s="133"/>
      <c r="E10" s="134"/>
      <c r="F10" s="117"/>
      <c r="G10" s="119"/>
      <c r="H10" s="119"/>
      <c r="I10" s="132"/>
      <c r="J10" s="132"/>
    </row>
    <row r="11" spans="1:10" s="18" customFormat="1" ht="5.25" customHeight="1">
      <c r="A11" s="21"/>
      <c r="B11" s="3"/>
      <c r="C11" s="22"/>
      <c r="D11" s="22"/>
      <c r="E11" s="22"/>
      <c r="F11" s="101"/>
      <c r="G11" s="99"/>
      <c r="H11" s="99"/>
      <c r="I11" s="120"/>
      <c r="J11" s="120"/>
    </row>
    <row r="12" spans="1:10" s="18" customFormat="1" ht="5.25" customHeight="1">
      <c r="A12" s="27"/>
      <c r="B12" s="3"/>
      <c r="C12" s="22"/>
      <c r="D12" s="22"/>
      <c r="E12" s="22"/>
      <c r="F12" s="101"/>
      <c r="G12" s="99"/>
      <c r="H12" s="99"/>
      <c r="I12" s="120"/>
      <c r="J12" s="120"/>
    </row>
    <row r="13" spans="1:10" s="18" customFormat="1" ht="5.25" customHeight="1">
      <c r="A13" s="27"/>
      <c r="B13" s="3"/>
      <c r="C13" s="22"/>
      <c r="D13" s="22"/>
      <c r="E13" s="22"/>
      <c r="F13" s="101"/>
      <c r="G13" s="99"/>
      <c r="H13" s="99"/>
      <c r="I13" s="120"/>
      <c r="J13" s="120"/>
    </row>
    <row r="14" spans="1:10" s="18" customFormat="1" ht="5.25" customHeight="1">
      <c r="A14" s="27"/>
      <c r="B14" s="3"/>
      <c r="C14" s="22"/>
      <c r="D14" s="22"/>
      <c r="E14" s="22"/>
      <c r="F14" s="101"/>
      <c r="G14" s="99"/>
      <c r="H14" s="99"/>
      <c r="I14" s="120"/>
      <c r="J14" s="120"/>
    </row>
    <row r="15" spans="1:10" s="18" customFormat="1">
      <c r="A15" s="58">
        <v>803</v>
      </c>
      <c r="B15" s="4"/>
      <c r="C15" s="23">
        <f>D15+E15</f>
        <v>280000</v>
      </c>
      <c r="D15" s="23">
        <f>D17</f>
        <v>0</v>
      </c>
      <c r="E15" s="23">
        <f>E17+E24+E26</f>
        <v>280000</v>
      </c>
      <c r="F15" s="101"/>
      <c r="G15" s="99"/>
      <c r="H15" s="99"/>
      <c r="I15" s="120"/>
      <c r="J15" s="120"/>
    </row>
    <row r="16" spans="1:10" s="18" customFormat="1" ht="5.25" customHeight="1" thickBot="1">
      <c r="A16" s="24"/>
      <c r="B16" s="25"/>
      <c r="C16" s="26"/>
      <c r="D16" s="26"/>
      <c r="E16" s="26"/>
      <c r="F16" s="101"/>
      <c r="G16" s="99"/>
      <c r="H16" s="99"/>
      <c r="I16" s="120"/>
      <c r="J16" s="120"/>
    </row>
    <row r="17" spans="1:10" s="18" customFormat="1" ht="20.25" customHeight="1" thickTop="1">
      <c r="A17" s="59">
        <v>80395</v>
      </c>
      <c r="B17" s="142" t="s">
        <v>207</v>
      </c>
      <c r="C17" s="138">
        <f>D17+E17</f>
        <v>280000</v>
      </c>
      <c r="D17" s="138">
        <v>0</v>
      </c>
      <c r="E17" s="138">
        <v>280000</v>
      </c>
      <c r="F17" s="101"/>
      <c r="G17" s="99"/>
      <c r="H17" s="99"/>
      <c r="I17" s="120"/>
      <c r="J17" s="120"/>
    </row>
    <row r="18" spans="1:10" s="18" customFormat="1" ht="20.25" customHeight="1">
      <c r="A18" s="143"/>
      <c r="B18" s="144"/>
      <c r="C18" s="23"/>
      <c r="D18" s="23"/>
      <c r="E18" s="23"/>
      <c r="F18" s="101"/>
      <c r="G18" s="99"/>
      <c r="H18" s="99"/>
      <c r="I18" s="120"/>
      <c r="J18" s="120"/>
    </row>
    <row r="19" spans="1:10" s="18" customFormat="1" ht="20.25" customHeight="1">
      <c r="A19" s="143"/>
      <c r="B19" s="144"/>
      <c r="C19" s="23"/>
      <c r="D19" s="23"/>
      <c r="E19" s="23"/>
      <c r="F19" s="101"/>
      <c r="G19" s="99"/>
      <c r="H19" s="99"/>
      <c r="I19" s="120"/>
      <c r="J19" s="120"/>
    </row>
    <row r="20" spans="1:10" s="18" customFormat="1" ht="20.25" customHeight="1" thickBot="1">
      <c r="A20" s="145"/>
      <c r="B20" s="146"/>
      <c r="C20" s="147"/>
      <c r="D20" s="147"/>
      <c r="E20" s="147"/>
      <c r="F20" s="101"/>
      <c r="G20" s="99"/>
      <c r="H20" s="99"/>
      <c r="I20" s="120"/>
      <c r="J20" s="120"/>
    </row>
    <row r="21" spans="1:10" s="18" customFormat="1" ht="15" customHeight="1">
      <c r="A21" s="139">
        <v>921</v>
      </c>
      <c r="B21" s="140"/>
      <c r="C21" s="141">
        <f>D21+E21</f>
        <v>315988000</v>
      </c>
      <c r="D21" s="141">
        <f t="shared" ref="D21:E21" si="0">D23+D27+D29</f>
        <v>314359000</v>
      </c>
      <c r="E21" s="141">
        <f t="shared" si="0"/>
        <v>1629000</v>
      </c>
      <c r="F21" s="108"/>
      <c r="G21" s="100"/>
      <c r="H21" s="100"/>
      <c r="I21" s="120"/>
      <c r="J21" s="120"/>
    </row>
    <row r="22" spans="1:10" s="18" customFormat="1" ht="6" customHeight="1" thickBot="1">
      <c r="A22" s="24"/>
      <c r="B22" s="25"/>
      <c r="C22" s="26"/>
      <c r="D22" s="26"/>
      <c r="E22" s="26"/>
      <c r="F22" s="27"/>
      <c r="G22" s="3"/>
      <c r="H22" s="3"/>
      <c r="I22" s="120"/>
      <c r="J22" s="120"/>
    </row>
    <row r="23" spans="1:10" s="18" customFormat="1" ht="15" customHeight="1" thickTop="1">
      <c r="A23" s="59">
        <v>92117</v>
      </c>
      <c r="B23" s="78" t="s">
        <v>73</v>
      </c>
      <c r="C23" s="79">
        <f>D23+E23</f>
        <v>900000</v>
      </c>
      <c r="D23" s="79">
        <f t="shared" ref="D23:E23" si="1">D24+D25+D26</f>
        <v>900000</v>
      </c>
      <c r="E23" s="79">
        <f t="shared" si="1"/>
        <v>0</v>
      </c>
      <c r="F23" s="108"/>
      <c r="G23" s="100"/>
      <c r="H23" s="100"/>
      <c r="I23" s="120"/>
      <c r="J23" s="120"/>
    </row>
    <row r="24" spans="1:10" s="18" customFormat="1" ht="45.75" customHeight="1">
      <c r="A24" s="19"/>
      <c r="B24" s="75" t="s">
        <v>79</v>
      </c>
      <c r="C24" s="22">
        <f>D24+E24</f>
        <v>300000</v>
      </c>
      <c r="D24" s="22">
        <v>300000</v>
      </c>
      <c r="E24" s="22"/>
      <c r="F24" s="101"/>
      <c r="G24" s="99"/>
      <c r="H24" s="99"/>
      <c r="I24" s="121"/>
      <c r="J24" s="121"/>
    </row>
    <row r="25" spans="1:10" s="18" customFormat="1" ht="42" customHeight="1">
      <c r="A25" s="19"/>
      <c r="B25" s="93" t="s">
        <v>80</v>
      </c>
      <c r="C25" s="22">
        <f>D25+E25</f>
        <v>300000</v>
      </c>
      <c r="D25" s="22">
        <v>300000</v>
      </c>
      <c r="E25" s="22"/>
      <c r="F25" s="101"/>
      <c r="G25" s="99"/>
      <c r="H25" s="99"/>
      <c r="I25" s="81"/>
      <c r="J25" s="81"/>
    </row>
    <row r="26" spans="1:10" s="18" customFormat="1" ht="57" customHeight="1" thickBot="1">
      <c r="A26" s="19"/>
      <c r="B26" s="93" t="s">
        <v>81</v>
      </c>
      <c r="C26" s="92">
        <f>D26+E26</f>
        <v>300000</v>
      </c>
      <c r="D26" s="92">
        <v>300000</v>
      </c>
      <c r="E26" s="92"/>
      <c r="F26" s="101"/>
      <c r="G26" s="99"/>
      <c r="H26" s="99"/>
      <c r="I26" s="81"/>
      <c r="J26" s="81"/>
    </row>
    <row r="27" spans="1:10" s="18" customFormat="1" ht="15" customHeight="1" thickTop="1">
      <c r="A27" s="59">
        <v>92122</v>
      </c>
      <c r="B27" s="78" t="s">
        <v>35</v>
      </c>
      <c r="C27" s="79">
        <f>D27+E27</f>
        <v>900000</v>
      </c>
      <c r="D27" s="79">
        <v>900000</v>
      </c>
      <c r="E27" s="79"/>
      <c r="F27" s="108"/>
      <c r="G27" s="100"/>
      <c r="H27" s="100"/>
      <c r="I27" s="120"/>
      <c r="J27" s="120"/>
    </row>
    <row r="28" spans="1:10" s="18" customFormat="1" ht="41.25" customHeight="1">
      <c r="A28" s="19"/>
      <c r="B28" s="75" t="s">
        <v>78</v>
      </c>
      <c r="C28" s="36"/>
      <c r="D28" s="36"/>
      <c r="E28" s="36"/>
      <c r="F28" s="27"/>
      <c r="G28" s="3"/>
      <c r="H28" s="3"/>
      <c r="I28" s="121"/>
      <c r="J28" s="121"/>
    </row>
    <row r="29" spans="1:10" s="18" customFormat="1" ht="25.5" customHeight="1">
      <c r="A29" s="70"/>
      <c r="B29" s="80" t="s">
        <v>33</v>
      </c>
      <c r="C29" s="28">
        <f>SUM(C30:C41)</f>
        <v>314188000</v>
      </c>
      <c r="D29" s="28">
        <f t="shared" ref="D29:E29" si="2">SUM(D30:D41)</f>
        <v>312559000</v>
      </c>
      <c r="E29" s="28">
        <f t="shared" si="2"/>
        <v>1629000</v>
      </c>
      <c r="F29" s="108"/>
      <c r="G29" s="100"/>
      <c r="H29" s="100"/>
      <c r="I29" s="120"/>
      <c r="J29" s="120"/>
    </row>
    <row r="30" spans="1:10" s="18" customFormat="1" ht="15" customHeight="1">
      <c r="A30" s="32">
        <v>92105</v>
      </c>
      <c r="B30" s="33" t="s">
        <v>3</v>
      </c>
      <c r="C30" s="31">
        <f t="shared" ref="C30:C40" si="3">D30+E30</f>
        <v>32750000</v>
      </c>
      <c r="D30" s="31">
        <v>32750000</v>
      </c>
      <c r="E30" s="31"/>
      <c r="F30" s="101"/>
      <c r="G30" s="99"/>
      <c r="H30" s="99"/>
      <c r="I30" s="112"/>
      <c r="J30" s="112"/>
    </row>
    <row r="31" spans="1:10" s="18" customFormat="1" ht="15" customHeight="1">
      <c r="A31" s="32">
        <v>92106</v>
      </c>
      <c r="B31" s="33" t="s">
        <v>31</v>
      </c>
      <c r="C31" s="31">
        <f t="shared" si="3"/>
        <v>23386000</v>
      </c>
      <c r="D31" s="31">
        <v>22029000</v>
      </c>
      <c r="E31" s="31">
        <v>1357000</v>
      </c>
      <c r="F31" s="101"/>
      <c r="G31" s="99"/>
      <c r="H31" s="99"/>
      <c r="I31" s="112"/>
      <c r="J31" s="112"/>
    </row>
    <row r="32" spans="1:10" s="18" customFormat="1" ht="15" customHeight="1">
      <c r="A32" s="29">
        <v>92108</v>
      </c>
      <c r="B32" s="30" t="s">
        <v>30</v>
      </c>
      <c r="C32" s="31">
        <f t="shared" si="3"/>
        <v>2930000</v>
      </c>
      <c r="D32" s="31">
        <v>2930000</v>
      </c>
      <c r="E32" s="31"/>
      <c r="F32" s="101"/>
      <c r="G32" s="99"/>
      <c r="H32" s="99"/>
      <c r="I32" s="112"/>
      <c r="J32" s="112"/>
    </row>
    <row r="33" spans="1:11" s="18" customFormat="1" ht="15" customHeight="1">
      <c r="A33" s="29">
        <v>92109</v>
      </c>
      <c r="B33" s="30" t="s">
        <v>29</v>
      </c>
      <c r="C33" s="31">
        <f t="shared" si="3"/>
        <v>6300000</v>
      </c>
      <c r="D33" s="31">
        <v>6300000</v>
      </c>
      <c r="E33" s="31"/>
      <c r="F33" s="101"/>
      <c r="G33" s="99"/>
      <c r="H33" s="99"/>
      <c r="I33" s="112"/>
      <c r="J33" s="112"/>
    </row>
    <row r="34" spans="1:11" s="18" customFormat="1" ht="15" customHeight="1">
      <c r="A34" s="19">
        <v>92110</v>
      </c>
      <c r="B34" s="27" t="s">
        <v>28</v>
      </c>
      <c r="C34" s="31">
        <f t="shared" si="3"/>
        <v>2900000</v>
      </c>
      <c r="D34" s="31">
        <v>2900000</v>
      </c>
      <c r="E34" s="31"/>
      <c r="F34" s="101"/>
      <c r="G34" s="99"/>
      <c r="H34" s="99"/>
      <c r="I34" s="112"/>
      <c r="J34" s="112"/>
    </row>
    <row r="35" spans="1:11" s="18" customFormat="1" ht="15" customHeight="1">
      <c r="A35" s="32">
        <v>92113</v>
      </c>
      <c r="B35" s="33" t="s">
        <v>27</v>
      </c>
      <c r="C35" s="31">
        <f t="shared" si="3"/>
        <v>35245000</v>
      </c>
      <c r="D35" s="34">
        <v>35245000</v>
      </c>
      <c r="E35" s="34"/>
      <c r="F35" s="101"/>
      <c r="G35" s="99"/>
      <c r="H35" s="99"/>
      <c r="I35" s="112"/>
      <c r="J35" s="112"/>
    </row>
    <row r="36" spans="1:11" s="18" customFormat="1" ht="15" customHeight="1">
      <c r="A36" s="32">
        <v>92114</v>
      </c>
      <c r="B36" s="33" t="s">
        <v>26</v>
      </c>
      <c r="C36" s="31">
        <f t="shared" si="3"/>
        <v>17283000</v>
      </c>
      <c r="D36" s="31">
        <v>17283000</v>
      </c>
      <c r="E36" s="31"/>
      <c r="F36" s="101"/>
      <c r="G36" s="99"/>
      <c r="H36" s="99"/>
      <c r="I36" s="112"/>
      <c r="J36" s="112"/>
    </row>
    <row r="37" spans="1:11" s="18" customFormat="1" ht="15" customHeight="1">
      <c r="A37" s="32">
        <v>92116</v>
      </c>
      <c r="B37" s="33" t="s">
        <v>25</v>
      </c>
      <c r="C37" s="31">
        <f t="shared" si="3"/>
        <v>15600000</v>
      </c>
      <c r="D37" s="57">
        <v>15600000</v>
      </c>
      <c r="E37" s="57"/>
      <c r="F37" s="101"/>
      <c r="G37" s="99"/>
      <c r="H37" s="99"/>
      <c r="I37" s="112"/>
      <c r="J37" s="112"/>
    </row>
    <row r="38" spans="1:11" s="18" customFormat="1" ht="15" customHeight="1">
      <c r="A38" s="32">
        <v>92118</v>
      </c>
      <c r="B38" s="33" t="s">
        <v>24</v>
      </c>
      <c r="C38" s="31">
        <f t="shared" si="3"/>
        <v>45506000</v>
      </c>
      <c r="D38" s="34">
        <v>45506000</v>
      </c>
      <c r="E38" s="34"/>
      <c r="F38" s="101"/>
      <c r="G38" s="99"/>
      <c r="H38" s="99"/>
      <c r="I38" s="112"/>
      <c r="J38" s="112"/>
    </row>
    <row r="39" spans="1:11" s="18" customFormat="1" ht="15" customHeight="1">
      <c r="A39" s="32">
        <v>92119</v>
      </c>
      <c r="B39" s="74" t="s">
        <v>54</v>
      </c>
      <c r="C39" s="31">
        <f t="shared" si="3"/>
        <v>13581000</v>
      </c>
      <c r="D39" s="34">
        <v>13581000</v>
      </c>
      <c r="E39" s="34"/>
      <c r="F39" s="101"/>
      <c r="G39" s="99"/>
      <c r="H39" s="99"/>
      <c r="I39" s="69"/>
      <c r="J39" s="69"/>
    </row>
    <row r="40" spans="1:11" s="18" customFormat="1" ht="15" customHeight="1">
      <c r="A40" s="32">
        <v>92120</v>
      </c>
      <c r="B40" s="30" t="s">
        <v>4</v>
      </c>
      <c r="C40" s="31">
        <f t="shared" si="3"/>
        <v>108500000</v>
      </c>
      <c r="D40" s="31">
        <v>108500000</v>
      </c>
      <c r="E40" s="31"/>
      <c r="F40" s="101"/>
      <c r="G40" s="99"/>
      <c r="H40" s="99"/>
      <c r="I40" s="112"/>
      <c r="J40" s="112"/>
    </row>
    <row r="41" spans="1:11" s="3" customFormat="1" ht="14.25" customHeight="1">
      <c r="A41" s="71">
        <v>92195</v>
      </c>
      <c r="B41" s="72" t="s">
        <v>55</v>
      </c>
      <c r="C41" s="73">
        <f>D41+E41</f>
        <v>10207000</v>
      </c>
      <c r="D41" s="73">
        <v>9935000</v>
      </c>
      <c r="E41" s="73">
        <v>272000</v>
      </c>
      <c r="F41" s="101"/>
      <c r="G41" s="99"/>
      <c r="H41" s="99"/>
      <c r="I41" s="112"/>
      <c r="J41" s="112"/>
    </row>
    <row r="42" spans="1:11" s="3" customFormat="1" ht="14.25" customHeight="1">
      <c r="A42" s="136"/>
      <c r="B42" s="137"/>
      <c r="C42" s="99"/>
      <c r="D42" s="99"/>
      <c r="E42" s="99"/>
      <c r="F42" s="99"/>
      <c r="G42" s="99"/>
      <c r="H42" s="99"/>
      <c r="I42" s="109"/>
      <c r="J42" s="109"/>
    </row>
    <row r="43" spans="1:11" s="3" customFormat="1" ht="14.25" customHeight="1">
      <c r="A43" s="136"/>
      <c r="B43" s="137"/>
      <c r="C43" s="99"/>
      <c r="D43" s="99"/>
      <c r="E43" s="99"/>
      <c r="F43" s="99"/>
      <c r="G43" s="99"/>
      <c r="H43" s="99"/>
      <c r="I43" s="109"/>
      <c r="J43" s="109"/>
    </row>
    <row r="44" spans="1:11" ht="15" customHeight="1">
      <c r="A44" s="123" t="s">
        <v>53</v>
      </c>
      <c r="B44" s="124"/>
      <c r="C44" s="124"/>
      <c r="D44" s="2"/>
      <c r="E44" s="16"/>
      <c r="F44" s="16"/>
      <c r="G44" s="16"/>
      <c r="H44" s="16"/>
      <c r="I44" s="16"/>
      <c r="J44" s="16"/>
    </row>
    <row r="45" spans="1:11" ht="15" customHeight="1">
      <c r="A45" s="110"/>
      <c r="B45" s="111"/>
      <c r="C45" s="111"/>
      <c r="D45" s="2"/>
      <c r="E45" s="16"/>
      <c r="F45" s="16"/>
      <c r="G45" s="16"/>
      <c r="H45" s="16"/>
      <c r="I45" s="16"/>
      <c r="J45" s="16"/>
    </row>
    <row r="46" spans="1:11" s="18" customFormat="1" ht="21.75" customHeight="1">
      <c r="A46" s="37" t="s">
        <v>5</v>
      </c>
      <c r="B46" s="35" t="s">
        <v>1</v>
      </c>
      <c r="C46" s="113" t="s">
        <v>205</v>
      </c>
      <c r="D46" s="113" t="s">
        <v>204</v>
      </c>
      <c r="E46" s="82" t="s">
        <v>38</v>
      </c>
      <c r="F46" s="83"/>
      <c r="G46" s="83"/>
      <c r="H46" s="84"/>
      <c r="I46" s="85"/>
      <c r="J46" s="86"/>
      <c r="K46" s="113" t="s">
        <v>102</v>
      </c>
    </row>
    <row r="47" spans="1:11" s="18" customFormat="1" ht="15" customHeight="1">
      <c r="A47" s="19" t="s">
        <v>6</v>
      </c>
      <c r="B47" s="19"/>
      <c r="C47" s="114"/>
      <c r="D47" s="114"/>
      <c r="E47" s="38" t="s">
        <v>7</v>
      </c>
      <c r="F47" s="38" t="s">
        <v>74</v>
      </c>
      <c r="G47" s="38" t="s">
        <v>47</v>
      </c>
      <c r="H47" s="38" t="s">
        <v>8</v>
      </c>
      <c r="I47" s="38" t="s">
        <v>9</v>
      </c>
      <c r="J47" s="38" t="s">
        <v>10</v>
      </c>
      <c r="K47" s="114"/>
    </row>
    <row r="48" spans="1:11" s="18" customFormat="1" ht="15" customHeight="1">
      <c r="A48" s="19"/>
      <c r="B48" s="19"/>
      <c r="C48" s="115"/>
      <c r="D48" s="115"/>
      <c r="E48" s="39"/>
      <c r="F48" s="39"/>
      <c r="G48" s="39"/>
      <c r="H48" s="39"/>
      <c r="I48" s="39"/>
      <c r="J48" s="39"/>
      <c r="K48" s="122"/>
    </row>
    <row r="49" spans="1:11" s="87" customFormat="1" ht="40.5" customHeight="1">
      <c r="A49" s="40">
        <v>921</v>
      </c>
      <c r="B49" s="41" t="s">
        <v>36</v>
      </c>
      <c r="C49" s="14">
        <f t="shared" ref="C49:C74" si="4">D49+K49</f>
        <v>129104000</v>
      </c>
      <c r="D49" s="14">
        <f t="shared" ref="D49:D74" si="5">SUM(E49:J49)</f>
        <v>127871000</v>
      </c>
      <c r="E49" s="6">
        <f t="shared" ref="E49:K49" si="6">E50+E53+E58+E65+E69+E110+E147+E152+E194</f>
        <v>0</v>
      </c>
      <c r="F49" s="6">
        <f t="shared" si="6"/>
        <v>0</v>
      </c>
      <c r="G49" s="6">
        <f t="shared" si="6"/>
        <v>65900000</v>
      </c>
      <c r="H49" s="6">
        <f t="shared" si="6"/>
        <v>3621000</v>
      </c>
      <c r="I49" s="6">
        <f t="shared" si="6"/>
        <v>44505000</v>
      </c>
      <c r="J49" s="6">
        <f t="shared" si="6"/>
        <v>13845000</v>
      </c>
      <c r="K49" s="6">
        <f t="shared" si="6"/>
        <v>1233000</v>
      </c>
    </row>
    <row r="50" spans="1:11" s="88" customFormat="1" ht="23.25" customHeight="1">
      <c r="A50" s="43">
        <v>92101</v>
      </c>
      <c r="B50" s="44" t="s">
        <v>60</v>
      </c>
      <c r="C50" s="6">
        <f t="shared" si="4"/>
        <v>3000000</v>
      </c>
      <c r="D50" s="6">
        <f t="shared" si="5"/>
        <v>3000000</v>
      </c>
      <c r="E50" s="7">
        <f t="shared" ref="E50:K50" si="7">E51</f>
        <v>0</v>
      </c>
      <c r="F50" s="7">
        <f t="shared" si="7"/>
        <v>0</v>
      </c>
      <c r="G50" s="7">
        <f t="shared" si="7"/>
        <v>3000000</v>
      </c>
      <c r="H50" s="7">
        <f t="shared" si="7"/>
        <v>0</v>
      </c>
      <c r="I50" s="7">
        <f t="shared" si="7"/>
        <v>0</v>
      </c>
      <c r="J50" s="7">
        <f t="shared" si="7"/>
        <v>0</v>
      </c>
      <c r="K50" s="96">
        <f t="shared" si="7"/>
        <v>0</v>
      </c>
    </row>
    <row r="51" spans="1:11" s="89" customFormat="1" ht="21.75" customHeight="1">
      <c r="A51" s="42"/>
      <c r="B51" s="45" t="s">
        <v>56</v>
      </c>
      <c r="C51" s="8">
        <f t="shared" si="4"/>
        <v>3000000</v>
      </c>
      <c r="D51" s="8">
        <f t="shared" si="5"/>
        <v>3000000</v>
      </c>
      <c r="E51" s="8">
        <f t="shared" ref="E51:K51" si="8">SUM(E52:E52)</f>
        <v>0</v>
      </c>
      <c r="F51" s="8">
        <f t="shared" si="8"/>
        <v>0</v>
      </c>
      <c r="G51" s="8">
        <f t="shared" si="8"/>
        <v>3000000</v>
      </c>
      <c r="H51" s="8">
        <f t="shared" si="8"/>
        <v>0</v>
      </c>
      <c r="I51" s="8">
        <f t="shared" si="8"/>
        <v>0</v>
      </c>
      <c r="J51" s="8">
        <f t="shared" si="8"/>
        <v>0</v>
      </c>
      <c r="K51" s="8">
        <f t="shared" si="8"/>
        <v>0</v>
      </c>
    </row>
    <row r="52" spans="1:11" s="89" customFormat="1" ht="22.5" customHeight="1">
      <c r="A52" s="42"/>
      <c r="B52" s="50" t="s">
        <v>61</v>
      </c>
      <c r="C52" s="10">
        <f t="shared" si="4"/>
        <v>3000000</v>
      </c>
      <c r="D52" s="10">
        <f t="shared" si="5"/>
        <v>3000000</v>
      </c>
      <c r="E52" s="10"/>
      <c r="F52" s="10"/>
      <c r="G52" s="10">
        <v>3000000</v>
      </c>
      <c r="H52" s="10"/>
      <c r="I52" s="10"/>
      <c r="J52" s="10"/>
      <c r="K52" s="10"/>
    </row>
    <row r="53" spans="1:11" s="88" customFormat="1" ht="25.5" customHeight="1">
      <c r="A53" s="38">
        <v>92106</v>
      </c>
      <c r="B53" s="60" t="s">
        <v>11</v>
      </c>
      <c r="C53" s="6">
        <f t="shared" si="4"/>
        <v>1350000</v>
      </c>
      <c r="D53" s="6">
        <f t="shared" si="5"/>
        <v>1350000</v>
      </c>
      <c r="E53" s="105">
        <f t="shared" ref="E53:K53" si="9">E54+E56</f>
        <v>0</v>
      </c>
      <c r="F53" s="105">
        <f t="shared" si="9"/>
        <v>0</v>
      </c>
      <c r="G53" s="105">
        <f t="shared" si="9"/>
        <v>1350000</v>
      </c>
      <c r="H53" s="105">
        <f t="shared" si="9"/>
        <v>0</v>
      </c>
      <c r="I53" s="105">
        <f t="shared" si="9"/>
        <v>0</v>
      </c>
      <c r="J53" s="105">
        <f t="shared" si="9"/>
        <v>0</v>
      </c>
      <c r="K53" s="105">
        <f t="shared" si="9"/>
        <v>0</v>
      </c>
    </row>
    <row r="54" spans="1:11" s="88" customFormat="1" ht="25.5" customHeight="1">
      <c r="A54" s="42"/>
      <c r="B54" s="45" t="s">
        <v>86</v>
      </c>
      <c r="C54" s="8">
        <f t="shared" si="4"/>
        <v>850000</v>
      </c>
      <c r="D54" s="8">
        <f t="shared" si="5"/>
        <v>850000</v>
      </c>
      <c r="E54" s="8">
        <f t="shared" ref="E54:K54" si="10">SUM(E55:E55)</f>
        <v>0</v>
      </c>
      <c r="F54" s="8">
        <f t="shared" si="10"/>
        <v>0</v>
      </c>
      <c r="G54" s="8">
        <f t="shared" si="10"/>
        <v>850000</v>
      </c>
      <c r="H54" s="8">
        <f t="shared" si="10"/>
        <v>0</v>
      </c>
      <c r="I54" s="8">
        <f t="shared" si="10"/>
        <v>0</v>
      </c>
      <c r="J54" s="8">
        <f t="shared" si="10"/>
        <v>0</v>
      </c>
      <c r="K54" s="8">
        <f t="shared" si="10"/>
        <v>0</v>
      </c>
    </row>
    <row r="55" spans="1:11" s="88" customFormat="1" ht="25.5" customHeight="1">
      <c r="A55" s="42"/>
      <c r="B55" s="50" t="s">
        <v>87</v>
      </c>
      <c r="C55" s="10">
        <f t="shared" si="4"/>
        <v>850000</v>
      </c>
      <c r="D55" s="10">
        <f t="shared" si="5"/>
        <v>850000</v>
      </c>
      <c r="E55" s="10"/>
      <c r="F55" s="10"/>
      <c r="G55" s="10">
        <v>850000</v>
      </c>
      <c r="H55" s="10"/>
      <c r="I55" s="10"/>
      <c r="J55" s="10"/>
      <c r="K55" s="10"/>
    </row>
    <row r="56" spans="1:11" s="88" customFormat="1" ht="25.5" customHeight="1">
      <c r="A56" s="42"/>
      <c r="B56" s="45" t="s">
        <v>62</v>
      </c>
      <c r="C56" s="8">
        <f t="shared" si="4"/>
        <v>500000</v>
      </c>
      <c r="D56" s="8">
        <f t="shared" si="5"/>
        <v>500000</v>
      </c>
      <c r="E56" s="8">
        <f t="shared" ref="E56:K56" si="11">SUM(E57:E57)</f>
        <v>0</v>
      </c>
      <c r="F56" s="8">
        <f t="shared" si="11"/>
        <v>0</v>
      </c>
      <c r="G56" s="8">
        <f t="shared" si="11"/>
        <v>500000</v>
      </c>
      <c r="H56" s="8">
        <f t="shared" si="11"/>
        <v>0</v>
      </c>
      <c r="I56" s="8">
        <f t="shared" si="11"/>
        <v>0</v>
      </c>
      <c r="J56" s="8">
        <f t="shared" si="11"/>
        <v>0</v>
      </c>
      <c r="K56" s="8">
        <f t="shared" si="11"/>
        <v>0</v>
      </c>
    </row>
    <row r="57" spans="1:11" s="88" customFormat="1" ht="25.5" customHeight="1">
      <c r="A57" s="42"/>
      <c r="B57" s="50" t="s">
        <v>88</v>
      </c>
      <c r="C57" s="10">
        <f t="shared" si="4"/>
        <v>500000</v>
      </c>
      <c r="D57" s="10">
        <f t="shared" si="5"/>
        <v>500000</v>
      </c>
      <c r="E57" s="10"/>
      <c r="F57" s="10"/>
      <c r="G57" s="10">
        <v>500000</v>
      </c>
      <c r="H57" s="10"/>
      <c r="I57" s="10"/>
      <c r="J57" s="10"/>
      <c r="K57" s="10"/>
    </row>
    <row r="58" spans="1:11" s="88" customFormat="1" ht="29.25" customHeight="1">
      <c r="A58" s="38">
        <v>92108</v>
      </c>
      <c r="B58" s="60" t="s">
        <v>12</v>
      </c>
      <c r="C58" s="6">
        <f t="shared" si="4"/>
        <v>3950000</v>
      </c>
      <c r="D58" s="6">
        <f t="shared" si="5"/>
        <v>3950000</v>
      </c>
      <c r="E58" s="105">
        <f>E59+E63+E61</f>
        <v>0</v>
      </c>
      <c r="F58" s="105">
        <f t="shared" ref="F58:K58" si="12">F59+F63+F61</f>
        <v>0</v>
      </c>
      <c r="G58" s="105">
        <f t="shared" si="12"/>
        <v>3950000</v>
      </c>
      <c r="H58" s="105">
        <f t="shared" si="12"/>
        <v>0</v>
      </c>
      <c r="I58" s="105">
        <f t="shared" si="12"/>
        <v>0</v>
      </c>
      <c r="J58" s="105">
        <f t="shared" si="12"/>
        <v>0</v>
      </c>
      <c r="K58" s="105">
        <f t="shared" si="12"/>
        <v>0</v>
      </c>
    </row>
    <row r="59" spans="1:11" s="88" customFormat="1" ht="29.25" customHeight="1">
      <c r="A59" s="42"/>
      <c r="B59" s="45" t="s">
        <v>89</v>
      </c>
      <c r="C59" s="8">
        <f t="shared" si="4"/>
        <v>700000</v>
      </c>
      <c r="D59" s="8">
        <f t="shared" si="5"/>
        <v>700000</v>
      </c>
      <c r="E59" s="13">
        <f>E60</f>
        <v>0</v>
      </c>
      <c r="F59" s="13">
        <f t="shared" ref="F59:K59" si="13">F60</f>
        <v>0</v>
      </c>
      <c r="G59" s="13">
        <f t="shared" si="13"/>
        <v>700000</v>
      </c>
      <c r="H59" s="13">
        <f t="shared" si="13"/>
        <v>0</v>
      </c>
      <c r="I59" s="13">
        <f t="shared" si="13"/>
        <v>0</v>
      </c>
      <c r="J59" s="13">
        <f t="shared" si="13"/>
        <v>0</v>
      </c>
      <c r="K59" s="13">
        <f t="shared" si="13"/>
        <v>0</v>
      </c>
    </row>
    <row r="60" spans="1:11" s="88" customFormat="1" ht="24" customHeight="1">
      <c r="A60" s="42"/>
      <c r="B60" s="65" t="s">
        <v>90</v>
      </c>
      <c r="C60" s="10">
        <f t="shared" si="4"/>
        <v>700000</v>
      </c>
      <c r="D60" s="10">
        <f t="shared" si="5"/>
        <v>700000</v>
      </c>
      <c r="E60" s="106"/>
      <c r="F60" s="106"/>
      <c r="G60" s="95">
        <v>700000</v>
      </c>
      <c r="H60" s="106"/>
      <c r="I60" s="106"/>
      <c r="J60" s="106"/>
      <c r="K60" s="106"/>
    </row>
    <row r="61" spans="1:11" s="88" customFormat="1" ht="29.25" customHeight="1">
      <c r="A61" s="42"/>
      <c r="B61" s="48" t="s">
        <v>63</v>
      </c>
      <c r="C61" s="8">
        <f t="shared" si="4"/>
        <v>250000</v>
      </c>
      <c r="D61" s="8">
        <f t="shared" si="5"/>
        <v>250000</v>
      </c>
      <c r="E61" s="13">
        <f>E62</f>
        <v>0</v>
      </c>
      <c r="F61" s="13">
        <f>F62</f>
        <v>0</v>
      </c>
      <c r="G61" s="13">
        <f>G62</f>
        <v>250000</v>
      </c>
      <c r="H61" s="13">
        <f t="shared" ref="H61:K63" si="14">H62</f>
        <v>0</v>
      </c>
      <c r="I61" s="13">
        <f t="shared" si="14"/>
        <v>0</v>
      </c>
      <c r="J61" s="13">
        <f t="shared" si="14"/>
        <v>0</v>
      </c>
      <c r="K61" s="13">
        <f t="shared" si="14"/>
        <v>0</v>
      </c>
    </row>
    <row r="62" spans="1:11" s="88" customFormat="1" ht="29.25" customHeight="1">
      <c r="A62" s="42"/>
      <c r="B62" s="50" t="s">
        <v>91</v>
      </c>
      <c r="C62" s="10">
        <f t="shared" si="4"/>
        <v>250000</v>
      </c>
      <c r="D62" s="10">
        <f t="shared" si="5"/>
        <v>250000</v>
      </c>
      <c r="E62" s="10"/>
      <c r="F62" s="10"/>
      <c r="G62" s="10">
        <v>250000</v>
      </c>
      <c r="H62" s="10"/>
      <c r="I62" s="10"/>
      <c r="J62" s="10"/>
      <c r="K62" s="10"/>
    </row>
    <row r="63" spans="1:11" s="87" customFormat="1" ht="19.5" customHeight="1">
      <c r="A63" s="42"/>
      <c r="B63" s="48" t="s">
        <v>57</v>
      </c>
      <c r="C63" s="8">
        <f t="shared" si="4"/>
        <v>3000000</v>
      </c>
      <c r="D63" s="8">
        <f t="shared" si="5"/>
        <v>3000000</v>
      </c>
      <c r="E63" s="13">
        <f>E64</f>
        <v>0</v>
      </c>
      <c r="F63" s="13">
        <f>F64</f>
        <v>0</v>
      </c>
      <c r="G63" s="13">
        <f>G64</f>
        <v>3000000</v>
      </c>
      <c r="H63" s="13">
        <f t="shared" si="14"/>
        <v>0</v>
      </c>
      <c r="I63" s="13">
        <f t="shared" si="14"/>
        <v>0</v>
      </c>
      <c r="J63" s="13">
        <f t="shared" si="14"/>
        <v>0</v>
      </c>
      <c r="K63" s="13">
        <f t="shared" si="14"/>
        <v>0</v>
      </c>
    </row>
    <row r="64" spans="1:11" s="76" customFormat="1" ht="20.25" customHeight="1">
      <c r="A64" s="49"/>
      <c r="B64" s="50" t="s">
        <v>64</v>
      </c>
      <c r="C64" s="10">
        <f t="shared" si="4"/>
        <v>3000000</v>
      </c>
      <c r="D64" s="10">
        <f t="shared" si="5"/>
        <v>3000000</v>
      </c>
      <c r="E64" s="10"/>
      <c r="F64" s="10"/>
      <c r="G64" s="10">
        <v>3000000</v>
      </c>
      <c r="H64" s="10"/>
      <c r="I64" s="10"/>
      <c r="J64" s="10"/>
      <c r="K64" s="10"/>
    </row>
    <row r="65" spans="1:11" s="88" customFormat="1" ht="25.5" customHeight="1">
      <c r="A65" s="38">
        <v>92110</v>
      </c>
      <c r="B65" s="60" t="s">
        <v>103</v>
      </c>
      <c r="C65" s="6">
        <f t="shared" si="4"/>
        <v>730000</v>
      </c>
      <c r="D65" s="6">
        <f t="shared" si="5"/>
        <v>730000</v>
      </c>
      <c r="E65" s="105">
        <f t="shared" ref="E65:K65" si="15">E66</f>
        <v>0</v>
      </c>
      <c r="F65" s="105">
        <f t="shared" si="15"/>
        <v>0</v>
      </c>
      <c r="G65" s="105">
        <f>G66</f>
        <v>730000</v>
      </c>
      <c r="H65" s="105">
        <f t="shared" si="15"/>
        <v>0</v>
      </c>
      <c r="I65" s="105">
        <f t="shared" si="15"/>
        <v>0</v>
      </c>
      <c r="J65" s="105">
        <f t="shared" si="15"/>
        <v>0</v>
      </c>
      <c r="K65" s="105">
        <f t="shared" si="15"/>
        <v>0</v>
      </c>
    </row>
    <row r="66" spans="1:11" s="89" customFormat="1" ht="22.5" customHeight="1">
      <c r="A66" s="42"/>
      <c r="B66" s="45" t="s">
        <v>59</v>
      </c>
      <c r="C66" s="8">
        <f t="shared" si="4"/>
        <v>730000</v>
      </c>
      <c r="D66" s="8">
        <f t="shared" si="5"/>
        <v>730000</v>
      </c>
      <c r="E66" s="8">
        <f t="shared" ref="E66:F66" si="16">SUM(E67:E68)</f>
        <v>0</v>
      </c>
      <c r="F66" s="8">
        <f t="shared" si="16"/>
        <v>0</v>
      </c>
      <c r="G66" s="8">
        <f>SUM(G67:G68)</f>
        <v>730000</v>
      </c>
      <c r="H66" s="8">
        <f t="shared" ref="H66:K66" si="17">SUM(H67:H68)</f>
        <v>0</v>
      </c>
      <c r="I66" s="8">
        <f t="shared" si="17"/>
        <v>0</v>
      </c>
      <c r="J66" s="8">
        <f t="shared" si="17"/>
        <v>0</v>
      </c>
      <c r="K66" s="8">
        <f t="shared" si="17"/>
        <v>0</v>
      </c>
    </row>
    <row r="67" spans="1:11" s="89" customFormat="1" ht="22.5" customHeight="1">
      <c r="A67" s="42"/>
      <c r="B67" s="52" t="s">
        <v>65</v>
      </c>
      <c r="C67" s="10">
        <f t="shared" si="4"/>
        <v>580000</v>
      </c>
      <c r="D67" s="10">
        <f t="shared" si="5"/>
        <v>580000</v>
      </c>
      <c r="E67" s="10"/>
      <c r="F67" s="10"/>
      <c r="G67" s="10">
        <v>580000</v>
      </c>
      <c r="H67" s="10"/>
      <c r="I67" s="10"/>
      <c r="J67" s="10"/>
      <c r="K67" s="10"/>
    </row>
    <row r="68" spans="1:11" s="90" customFormat="1" ht="22.5" customHeight="1">
      <c r="A68" s="51"/>
      <c r="B68" s="52" t="s">
        <v>92</v>
      </c>
      <c r="C68" s="10">
        <f t="shared" si="4"/>
        <v>150000</v>
      </c>
      <c r="D68" s="10">
        <f t="shared" si="5"/>
        <v>150000</v>
      </c>
      <c r="E68" s="10"/>
      <c r="F68" s="10"/>
      <c r="G68" s="10">
        <v>150000</v>
      </c>
      <c r="H68" s="10"/>
      <c r="I68" s="10"/>
      <c r="J68" s="10"/>
      <c r="K68" s="10"/>
    </row>
    <row r="69" spans="1:11" s="88" customFormat="1" ht="23.25" customHeight="1">
      <c r="A69" s="38">
        <v>92113</v>
      </c>
      <c r="B69" s="60" t="s">
        <v>13</v>
      </c>
      <c r="C69" s="6">
        <f t="shared" si="4"/>
        <v>44925000</v>
      </c>
      <c r="D69" s="6">
        <f t="shared" si="5"/>
        <v>43775000</v>
      </c>
      <c r="E69" s="6">
        <f>E70+E73+E78+E83+E97+E108</f>
        <v>0</v>
      </c>
      <c r="F69" s="6">
        <f t="shared" ref="F69:J69" si="18">F70+F73+F78+F83+F97+F108</f>
        <v>0</v>
      </c>
      <c r="G69" s="6">
        <f t="shared" si="18"/>
        <v>19975000</v>
      </c>
      <c r="H69" s="6">
        <f t="shared" si="18"/>
        <v>0</v>
      </c>
      <c r="I69" s="6">
        <f t="shared" si="18"/>
        <v>15100000</v>
      </c>
      <c r="J69" s="6">
        <f t="shared" si="18"/>
        <v>8700000</v>
      </c>
      <c r="K69" s="6">
        <f>K70+K73+K78+K83+K97+K108</f>
        <v>1150000</v>
      </c>
    </row>
    <row r="70" spans="1:11" s="91" customFormat="1" ht="20.25" customHeight="1">
      <c r="A70" s="51"/>
      <c r="B70" s="45" t="s">
        <v>67</v>
      </c>
      <c r="C70" s="8">
        <f t="shared" si="4"/>
        <v>100000</v>
      </c>
      <c r="D70" s="8">
        <f t="shared" si="5"/>
        <v>100000</v>
      </c>
      <c r="E70" s="13">
        <f>SUM(E71:E72)</f>
        <v>0</v>
      </c>
      <c r="F70" s="13">
        <f t="shared" ref="F70:K70" si="19">SUM(F71:F72)</f>
        <v>0</v>
      </c>
      <c r="G70" s="13">
        <f t="shared" si="19"/>
        <v>100000</v>
      </c>
      <c r="H70" s="13">
        <f t="shared" si="19"/>
        <v>0</v>
      </c>
      <c r="I70" s="13">
        <f t="shared" si="19"/>
        <v>0</v>
      </c>
      <c r="J70" s="13">
        <f t="shared" si="19"/>
        <v>0</v>
      </c>
      <c r="K70" s="13">
        <f t="shared" si="19"/>
        <v>0</v>
      </c>
    </row>
    <row r="71" spans="1:11" s="91" customFormat="1" ht="20.25" customHeight="1">
      <c r="A71" s="51"/>
      <c r="B71" s="50" t="s">
        <v>93</v>
      </c>
      <c r="C71" s="10">
        <f t="shared" si="4"/>
        <v>50000</v>
      </c>
      <c r="D71" s="10">
        <f t="shared" si="5"/>
        <v>50000</v>
      </c>
      <c r="E71" s="14"/>
      <c r="F71" s="14"/>
      <c r="G71" s="10">
        <v>50000</v>
      </c>
      <c r="H71" s="14"/>
      <c r="I71" s="14"/>
      <c r="J71" s="14"/>
      <c r="K71" s="14"/>
    </row>
    <row r="72" spans="1:11" s="91" customFormat="1" ht="33" customHeight="1">
      <c r="A72" s="51"/>
      <c r="B72" s="65" t="s">
        <v>94</v>
      </c>
      <c r="C72" s="10">
        <f t="shared" si="4"/>
        <v>50000</v>
      </c>
      <c r="D72" s="10">
        <f t="shared" si="5"/>
        <v>50000</v>
      </c>
      <c r="E72" s="10"/>
      <c r="F72" s="10"/>
      <c r="G72" s="10">
        <v>50000</v>
      </c>
      <c r="H72" s="10"/>
      <c r="I72" s="10"/>
      <c r="J72" s="10"/>
      <c r="K72" s="10"/>
    </row>
    <row r="73" spans="1:11" s="87" customFormat="1" ht="20.25" customHeight="1">
      <c r="A73" s="42"/>
      <c r="B73" s="45" t="s">
        <v>50</v>
      </c>
      <c r="C73" s="8">
        <f t="shared" si="4"/>
        <v>800000</v>
      </c>
      <c r="D73" s="8">
        <f t="shared" si="5"/>
        <v>800000</v>
      </c>
      <c r="E73" s="13">
        <f t="shared" ref="E73:K73" si="20">SUM(E74:E77)</f>
        <v>0</v>
      </c>
      <c r="F73" s="13">
        <f t="shared" si="20"/>
        <v>0</v>
      </c>
      <c r="G73" s="13">
        <f t="shared" si="20"/>
        <v>800000</v>
      </c>
      <c r="H73" s="13">
        <f t="shared" si="20"/>
        <v>0</v>
      </c>
      <c r="I73" s="13">
        <f t="shared" si="20"/>
        <v>0</v>
      </c>
      <c r="J73" s="13">
        <f t="shared" si="20"/>
        <v>0</v>
      </c>
      <c r="K73" s="13">
        <f t="shared" si="20"/>
        <v>0</v>
      </c>
    </row>
    <row r="74" spans="1:11" s="87" customFormat="1" ht="20.25" customHeight="1">
      <c r="A74" s="42"/>
      <c r="B74" s="52" t="s">
        <v>95</v>
      </c>
      <c r="C74" s="10">
        <f t="shared" si="4"/>
        <v>100000</v>
      </c>
      <c r="D74" s="10">
        <f t="shared" si="5"/>
        <v>100000</v>
      </c>
      <c r="E74" s="77"/>
      <c r="F74" s="77"/>
      <c r="G74" s="10">
        <v>100000</v>
      </c>
      <c r="H74" s="77"/>
      <c r="I74" s="77"/>
      <c r="J74" s="77"/>
      <c r="K74" s="77"/>
    </row>
    <row r="75" spans="1:11" s="87" customFormat="1" ht="20.25" customHeight="1">
      <c r="A75" s="42"/>
      <c r="B75" s="52" t="s">
        <v>96</v>
      </c>
      <c r="C75" s="10">
        <f t="shared" ref="C75:C77" si="21">D75+K75</f>
        <v>250000</v>
      </c>
      <c r="D75" s="10">
        <f t="shared" ref="D75:D77" si="22">SUM(E75:J75)</f>
        <v>250000</v>
      </c>
      <c r="E75" s="77"/>
      <c r="F75" s="77"/>
      <c r="G75" s="10">
        <v>250000</v>
      </c>
      <c r="H75" s="77"/>
      <c r="I75" s="77"/>
      <c r="J75" s="77"/>
      <c r="K75" s="77"/>
    </row>
    <row r="76" spans="1:11" s="87" customFormat="1" ht="20.25" customHeight="1">
      <c r="A76" s="42"/>
      <c r="B76" s="52" t="s">
        <v>97</v>
      </c>
      <c r="C76" s="10">
        <f t="shared" si="21"/>
        <v>300000</v>
      </c>
      <c r="D76" s="10">
        <f t="shared" si="22"/>
        <v>300000</v>
      </c>
      <c r="E76" s="77"/>
      <c r="F76" s="77"/>
      <c r="G76" s="10">
        <v>300000</v>
      </c>
      <c r="H76" s="77"/>
      <c r="I76" s="77"/>
      <c r="J76" s="77"/>
      <c r="K76" s="77"/>
    </row>
    <row r="77" spans="1:11" s="91" customFormat="1" ht="25.5" customHeight="1">
      <c r="A77" s="51"/>
      <c r="B77" s="67" t="s">
        <v>98</v>
      </c>
      <c r="C77" s="10">
        <f t="shared" si="21"/>
        <v>150000</v>
      </c>
      <c r="D77" s="10">
        <f t="shared" si="22"/>
        <v>150000</v>
      </c>
      <c r="E77" s="10"/>
      <c r="F77" s="10"/>
      <c r="G77" s="10">
        <v>150000</v>
      </c>
      <c r="H77" s="10"/>
      <c r="I77" s="10"/>
      <c r="J77" s="10"/>
      <c r="K77" s="10"/>
    </row>
    <row r="78" spans="1:11" s="87" customFormat="1" ht="24" customHeight="1">
      <c r="A78" s="42"/>
      <c r="B78" s="45" t="s">
        <v>14</v>
      </c>
      <c r="C78" s="8">
        <f>D78+K78</f>
        <v>1365000</v>
      </c>
      <c r="D78" s="8">
        <f>SUM(E78:J78)</f>
        <v>215000</v>
      </c>
      <c r="E78" s="13">
        <f t="shared" ref="E78:K78" si="23">SUM(E79:E82)</f>
        <v>0</v>
      </c>
      <c r="F78" s="13">
        <f t="shared" si="23"/>
        <v>0</v>
      </c>
      <c r="G78" s="13">
        <f t="shared" si="23"/>
        <v>215000</v>
      </c>
      <c r="H78" s="13">
        <f t="shared" si="23"/>
        <v>0</v>
      </c>
      <c r="I78" s="13">
        <f t="shared" si="23"/>
        <v>0</v>
      </c>
      <c r="J78" s="13">
        <f t="shared" si="23"/>
        <v>0</v>
      </c>
      <c r="K78" s="13">
        <f t="shared" si="23"/>
        <v>1150000</v>
      </c>
    </row>
    <row r="79" spans="1:11" s="91" customFormat="1" ht="23.25" customHeight="1">
      <c r="A79" s="51"/>
      <c r="B79" s="50" t="s">
        <v>99</v>
      </c>
      <c r="C79" s="10">
        <f>D79+K79</f>
        <v>232000</v>
      </c>
      <c r="D79" s="10">
        <f>SUM(E79:J79)</f>
        <v>0</v>
      </c>
      <c r="E79" s="10"/>
      <c r="F79" s="10"/>
      <c r="G79" s="10"/>
      <c r="H79" s="10"/>
      <c r="I79" s="10"/>
      <c r="J79" s="10"/>
      <c r="K79" s="10">
        <v>232000</v>
      </c>
    </row>
    <row r="80" spans="1:11" s="91" customFormat="1" ht="23.25" customHeight="1">
      <c r="A80" s="51"/>
      <c r="B80" s="50" t="s">
        <v>100</v>
      </c>
      <c r="C80" s="10">
        <f t="shared" ref="C80:C82" si="24">D80+K80</f>
        <v>918000</v>
      </c>
      <c r="D80" s="10">
        <f t="shared" ref="D80:D82" si="25">SUM(E80:J80)</f>
        <v>0</v>
      </c>
      <c r="E80" s="10"/>
      <c r="F80" s="10"/>
      <c r="G80" s="10"/>
      <c r="H80" s="10"/>
      <c r="I80" s="10"/>
      <c r="J80" s="10"/>
      <c r="K80" s="10">
        <v>918000</v>
      </c>
    </row>
    <row r="81" spans="1:11" s="91" customFormat="1" ht="26.25" customHeight="1">
      <c r="A81" s="51"/>
      <c r="B81" s="97" t="s">
        <v>101</v>
      </c>
      <c r="C81" s="10">
        <f t="shared" si="24"/>
        <v>140000</v>
      </c>
      <c r="D81" s="10">
        <f t="shared" si="25"/>
        <v>140000</v>
      </c>
      <c r="E81" s="10"/>
      <c r="F81" s="10"/>
      <c r="G81" s="10">
        <v>140000</v>
      </c>
      <c r="H81" s="10"/>
      <c r="I81" s="10"/>
      <c r="J81" s="10"/>
      <c r="K81" s="10"/>
    </row>
    <row r="82" spans="1:11" s="91" customFormat="1" ht="30" customHeight="1">
      <c r="A82" s="42"/>
      <c r="B82" s="98" t="s">
        <v>51</v>
      </c>
      <c r="C82" s="10">
        <f t="shared" si="24"/>
        <v>75000</v>
      </c>
      <c r="D82" s="10">
        <f t="shared" si="25"/>
        <v>75000</v>
      </c>
      <c r="E82" s="12"/>
      <c r="F82" s="12"/>
      <c r="G82" s="12">
        <v>75000</v>
      </c>
      <c r="H82" s="12"/>
      <c r="I82" s="12"/>
      <c r="J82" s="12"/>
      <c r="K82" s="12"/>
    </row>
    <row r="83" spans="1:11" s="87" customFormat="1" ht="28.5" customHeight="1">
      <c r="A83" s="42"/>
      <c r="B83" s="53" t="s">
        <v>15</v>
      </c>
      <c r="C83" s="8">
        <f>D83+K83</f>
        <v>26581000</v>
      </c>
      <c r="D83" s="8">
        <f>SUM(E83:J83)</f>
        <v>26581000</v>
      </c>
      <c r="E83" s="14">
        <f t="shared" ref="E83:K83" si="26">SUM(E84:E96)</f>
        <v>0</v>
      </c>
      <c r="F83" s="14">
        <f t="shared" si="26"/>
        <v>0</v>
      </c>
      <c r="G83" s="14">
        <f t="shared" si="26"/>
        <v>8481000</v>
      </c>
      <c r="H83" s="14">
        <f t="shared" si="26"/>
        <v>0</v>
      </c>
      <c r="I83" s="14">
        <f t="shared" si="26"/>
        <v>9400000</v>
      </c>
      <c r="J83" s="14">
        <f t="shared" si="26"/>
        <v>8700000</v>
      </c>
      <c r="K83" s="14">
        <f t="shared" si="26"/>
        <v>0</v>
      </c>
    </row>
    <row r="84" spans="1:11" s="91" customFormat="1" ht="25.5" customHeight="1">
      <c r="A84" s="51"/>
      <c r="B84" s="50" t="s">
        <v>32</v>
      </c>
      <c r="C84" s="10">
        <f>D84+K84</f>
        <v>6167000</v>
      </c>
      <c r="D84" s="10">
        <f>SUM(E84:J84)</f>
        <v>6167000</v>
      </c>
      <c r="E84" s="10"/>
      <c r="F84" s="10"/>
      <c r="G84" s="10">
        <v>6167000</v>
      </c>
      <c r="H84" s="10"/>
      <c r="I84" s="10"/>
      <c r="J84" s="10"/>
      <c r="K84" s="10"/>
    </row>
    <row r="85" spans="1:11" s="91" customFormat="1" ht="32.25" customHeight="1">
      <c r="A85" s="51"/>
      <c r="B85" s="50" t="s">
        <v>52</v>
      </c>
      <c r="C85" s="10">
        <f t="shared" ref="C85:C87" si="27">D85+K85</f>
        <v>10000000</v>
      </c>
      <c r="D85" s="10">
        <f t="shared" ref="D85:D87" si="28">SUM(E85:J85)</f>
        <v>10000000</v>
      </c>
      <c r="E85" s="10"/>
      <c r="F85" s="10"/>
      <c r="G85" s="10"/>
      <c r="H85" s="10"/>
      <c r="I85" s="10">
        <v>3000000</v>
      </c>
      <c r="J85" s="10">
        <v>7000000</v>
      </c>
      <c r="K85" s="10"/>
    </row>
    <row r="86" spans="1:11" s="91" customFormat="1" ht="36" customHeight="1">
      <c r="A86" s="51"/>
      <c r="B86" s="50" t="s">
        <v>72</v>
      </c>
      <c r="C86" s="10">
        <f t="shared" si="27"/>
        <v>1500000</v>
      </c>
      <c r="D86" s="10">
        <f t="shared" si="28"/>
        <v>1500000</v>
      </c>
      <c r="E86" s="10"/>
      <c r="F86" s="10"/>
      <c r="G86" s="10"/>
      <c r="H86" s="10"/>
      <c r="I86" s="10">
        <v>1500000</v>
      </c>
      <c r="J86" s="10"/>
      <c r="K86" s="10"/>
    </row>
    <row r="87" spans="1:11" s="91" customFormat="1" ht="36" customHeight="1">
      <c r="A87" s="51"/>
      <c r="B87" s="50" t="s">
        <v>104</v>
      </c>
      <c r="C87" s="10">
        <f t="shared" si="27"/>
        <v>1600000</v>
      </c>
      <c r="D87" s="10">
        <f t="shared" si="28"/>
        <v>1600000</v>
      </c>
      <c r="E87" s="10"/>
      <c r="F87" s="10"/>
      <c r="G87" s="10"/>
      <c r="H87" s="10"/>
      <c r="I87" s="10">
        <v>500000</v>
      </c>
      <c r="J87" s="10">
        <v>1100000</v>
      </c>
      <c r="K87" s="10"/>
    </row>
    <row r="88" spans="1:11" s="91" customFormat="1" ht="28.5" customHeight="1">
      <c r="A88" s="51"/>
      <c r="B88" s="50" t="s">
        <v>105</v>
      </c>
      <c r="C88" s="10">
        <f t="shared" ref="C88:C96" si="29">D88+K88</f>
        <v>1000000</v>
      </c>
      <c r="D88" s="10">
        <f t="shared" ref="D88:D96" si="30">SUM(E88:J88)</f>
        <v>1000000</v>
      </c>
      <c r="E88" s="10"/>
      <c r="F88" s="10"/>
      <c r="G88" s="10"/>
      <c r="H88" s="10"/>
      <c r="I88" s="10">
        <v>400000</v>
      </c>
      <c r="J88" s="10">
        <v>600000</v>
      </c>
      <c r="K88" s="10"/>
    </row>
    <row r="89" spans="1:11" s="91" customFormat="1" ht="28.5" customHeight="1">
      <c r="A89" s="51"/>
      <c r="B89" s="50" t="s">
        <v>106</v>
      </c>
      <c r="C89" s="10">
        <f t="shared" si="29"/>
        <v>4000000</v>
      </c>
      <c r="D89" s="10">
        <f t="shared" si="30"/>
        <v>4000000</v>
      </c>
      <c r="E89" s="10"/>
      <c r="F89" s="10"/>
      <c r="G89" s="10"/>
      <c r="H89" s="10"/>
      <c r="I89" s="10">
        <v>4000000</v>
      </c>
      <c r="J89" s="10"/>
      <c r="K89" s="10"/>
    </row>
    <row r="90" spans="1:11" s="91" customFormat="1" ht="28.5" customHeight="1">
      <c r="A90" s="51"/>
      <c r="B90" s="50" t="s">
        <v>107</v>
      </c>
      <c r="C90" s="10">
        <f t="shared" si="29"/>
        <v>50000</v>
      </c>
      <c r="D90" s="10">
        <f t="shared" si="30"/>
        <v>50000</v>
      </c>
      <c r="E90" s="10"/>
      <c r="F90" s="10"/>
      <c r="G90" s="10">
        <v>50000</v>
      </c>
      <c r="H90" s="10"/>
      <c r="I90" s="10"/>
      <c r="J90" s="10"/>
      <c r="K90" s="10"/>
    </row>
    <row r="91" spans="1:11" s="91" customFormat="1" ht="28.5" customHeight="1">
      <c r="A91" s="51"/>
      <c r="B91" s="50" t="s">
        <v>108</v>
      </c>
      <c r="C91" s="10">
        <f t="shared" si="29"/>
        <v>500000</v>
      </c>
      <c r="D91" s="10">
        <f t="shared" si="30"/>
        <v>500000</v>
      </c>
      <c r="E91" s="10"/>
      <c r="F91" s="10"/>
      <c r="G91" s="10">
        <v>500000</v>
      </c>
      <c r="H91" s="10"/>
      <c r="I91" s="10"/>
      <c r="J91" s="10"/>
      <c r="K91" s="10"/>
    </row>
    <row r="92" spans="1:11" s="91" customFormat="1" ht="27.75" customHeight="1">
      <c r="A92" s="42"/>
      <c r="B92" s="50" t="s">
        <v>109</v>
      </c>
      <c r="C92" s="10">
        <f t="shared" si="29"/>
        <v>600000</v>
      </c>
      <c r="D92" s="10">
        <f t="shared" si="30"/>
        <v>600000</v>
      </c>
      <c r="E92" s="10"/>
      <c r="F92" s="10"/>
      <c r="G92" s="10">
        <v>600000</v>
      </c>
      <c r="H92" s="10"/>
      <c r="I92" s="10"/>
      <c r="J92" s="10"/>
      <c r="K92" s="10"/>
    </row>
    <row r="93" spans="1:11" s="91" customFormat="1" ht="24.75" customHeight="1">
      <c r="A93" s="42"/>
      <c r="B93" s="50" t="s">
        <v>110</v>
      </c>
      <c r="C93" s="10">
        <f t="shared" si="29"/>
        <v>155000</v>
      </c>
      <c r="D93" s="10">
        <f t="shared" si="30"/>
        <v>155000</v>
      </c>
      <c r="E93" s="10"/>
      <c r="F93" s="10"/>
      <c r="G93" s="10">
        <v>155000</v>
      </c>
      <c r="H93" s="10"/>
      <c r="I93" s="10"/>
      <c r="J93" s="10"/>
      <c r="K93" s="10"/>
    </row>
    <row r="94" spans="1:11" s="91" customFormat="1" ht="30.75" customHeight="1">
      <c r="A94" s="42"/>
      <c r="B94" s="50" t="s">
        <v>111</v>
      </c>
      <c r="C94" s="10">
        <f t="shared" si="29"/>
        <v>634000</v>
      </c>
      <c r="D94" s="10">
        <f t="shared" si="30"/>
        <v>634000</v>
      </c>
      <c r="E94" s="10"/>
      <c r="F94" s="10"/>
      <c r="G94" s="10">
        <v>634000</v>
      </c>
      <c r="H94" s="10"/>
      <c r="I94" s="10"/>
      <c r="J94" s="10"/>
      <c r="K94" s="10"/>
    </row>
    <row r="95" spans="1:11" s="91" customFormat="1" ht="24.75" customHeight="1">
      <c r="A95" s="42"/>
      <c r="B95" s="50" t="s">
        <v>112</v>
      </c>
      <c r="C95" s="10">
        <f t="shared" si="29"/>
        <v>150000</v>
      </c>
      <c r="D95" s="10">
        <f t="shared" si="30"/>
        <v>150000</v>
      </c>
      <c r="E95" s="10"/>
      <c r="F95" s="10"/>
      <c r="G95" s="10">
        <v>150000</v>
      </c>
      <c r="H95" s="10"/>
      <c r="I95" s="10"/>
      <c r="J95" s="10"/>
      <c r="K95" s="10"/>
    </row>
    <row r="96" spans="1:11" s="91" customFormat="1" ht="34.5" customHeight="1">
      <c r="A96" s="42"/>
      <c r="B96" s="67" t="s">
        <v>113</v>
      </c>
      <c r="C96" s="10">
        <f t="shared" si="29"/>
        <v>225000</v>
      </c>
      <c r="D96" s="10">
        <f t="shared" si="30"/>
        <v>225000</v>
      </c>
      <c r="E96" s="10"/>
      <c r="F96" s="10"/>
      <c r="G96" s="10">
        <v>225000</v>
      </c>
      <c r="H96" s="10"/>
      <c r="I96" s="10"/>
      <c r="J96" s="10"/>
      <c r="K96" s="10"/>
    </row>
    <row r="97" spans="1:11" s="87" customFormat="1" ht="27.75" customHeight="1">
      <c r="A97" s="42"/>
      <c r="B97" s="45" t="s">
        <v>16</v>
      </c>
      <c r="C97" s="8">
        <f>D97+K97</f>
        <v>11079000</v>
      </c>
      <c r="D97" s="8">
        <f>SUM(E97:J97)</f>
        <v>11079000</v>
      </c>
      <c r="E97" s="8">
        <f t="shared" ref="E97:J97" si="31">SUM(E98:E107)</f>
        <v>0</v>
      </c>
      <c r="F97" s="8">
        <f t="shared" si="31"/>
        <v>0</v>
      </c>
      <c r="G97" s="8">
        <f t="shared" si="31"/>
        <v>5379000</v>
      </c>
      <c r="H97" s="8">
        <f t="shared" si="31"/>
        <v>0</v>
      </c>
      <c r="I97" s="8">
        <f t="shared" si="31"/>
        <v>5700000</v>
      </c>
      <c r="J97" s="8">
        <f t="shared" si="31"/>
        <v>0</v>
      </c>
      <c r="K97" s="8">
        <f>SUM(K98:K107)</f>
        <v>0</v>
      </c>
    </row>
    <row r="98" spans="1:11" s="76" customFormat="1" ht="36" customHeight="1">
      <c r="A98" s="49"/>
      <c r="B98" s="50" t="s">
        <v>114</v>
      </c>
      <c r="C98" s="10">
        <f>D98+K98</f>
        <v>3900000</v>
      </c>
      <c r="D98" s="10">
        <f>SUM(E98:J98)</f>
        <v>3900000</v>
      </c>
      <c r="E98" s="10"/>
      <c r="F98" s="10"/>
      <c r="G98" s="10"/>
      <c r="H98" s="10"/>
      <c r="I98" s="10">
        <v>3900000</v>
      </c>
      <c r="J98" s="10"/>
      <c r="K98" s="10"/>
    </row>
    <row r="99" spans="1:11" s="91" customFormat="1" ht="33.75" customHeight="1">
      <c r="A99" s="42"/>
      <c r="B99" s="50" t="s">
        <v>115</v>
      </c>
      <c r="C99" s="10">
        <f t="shared" ref="C99:C100" si="32">D99+K99</f>
        <v>600000</v>
      </c>
      <c r="D99" s="10">
        <f t="shared" ref="D99:D100" si="33">SUM(E99:J99)</f>
        <v>600000</v>
      </c>
      <c r="E99" s="10"/>
      <c r="F99" s="10"/>
      <c r="G99" s="10">
        <v>600000</v>
      </c>
      <c r="H99" s="10"/>
      <c r="I99" s="10"/>
      <c r="J99" s="10"/>
      <c r="K99" s="10"/>
    </row>
    <row r="100" spans="1:11" s="91" customFormat="1" ht="33.75" customHeight="1">
      <c r="A100" s="42"/>
      <c r="B100" s="50" t="s">
        <v>116</v>
      </c>
      <c r="C100" s="10">
        <f t="shared" si="32"/>
        <v>283000</v>
      </c>
      <c r="D100" s="10">
        <f t="shared" si="33"/>
        <v>283000</v>
      </c>
      <c r="E100" s="10"/>
      <c r="F100" s="10"/>
      <c r="G100" s="10">
        <v>283000</v>
      </c>
      <c r="H100" s="10"/>
      <c r="I100" s="10"/>
      <c r="J100" s="10"/>
      <c r="K100" s="10"/>
    </row>
    <row r="101" spans="1:11" s="91" customFormat="1" ht="21" customHeight="1">
      <c r="A101" s="42"/>
      <c r="B101" s="50" t="s">
        <v>117</v>
      </c>
      <c r="C101" s="10">
        <f t="shared" ref="C101:C107" si="34">D101+K101</f>
        <v>200000</v>
      </c>
      <c r="D101" s="10">
        <f t="shared" ref="D101:D107" si="35">SUM(E101:J101)</f>
        <v>200000</v>
      </c>
      <c r="E101" s="10"/>
      <c r="F101" s="10"/>
      <c r="G101" s="10">
        <v>200000</v>
      </c>
      <c r="H101" s="10"/>
      <c r="I101" s="10"/>
      <c r="J101" s="10"/>
      <c r="K101" s="10"/>
    </row>
    <row r="102" spans="1:11" s="91" customFormat="1" ht="29.25" customHeight="1">
      <c r="A102" s="42"/>
      <c r="B102" s="50" t="s">
        <v>66</v>
      </c>
      <c r="C102" s="10">
        <f t="shared" si="34"/>
        <v>60000</v>
      </c>
      <c r="D102" s="10">
        <f t="shared" si="35"/>
        <v>60000</v>
      </c>
      <c r="E102" s="10"/>
      <c r="F102" s="10"/>
      <c r="G102" s="10">
        <v>60000</v>
      </c>
      <c r="H102" s="10"/>
      <c r="I102" s="10"/>
      <c r="J102" s="10"/>
      <c r="K102" s="10"/>
    </row>
    <row r="103" spans="1:11" s="91" customFormat="1" ht="29.25" customHeight="1">
      <c r="A103" s="42"/>
      <c r="B103" s="50" t="s">
        <v>118</v>
      </c>
      <c r="C103" s="10">
        <f t="shared" si="34"/>
        <v>150000</v>
      </c>
      <c r="D103" s="10">
        <f t="shared" si="35"/>
        <v>150000</v>
      </c>
      <c r="E103" s="10"/>
      <c r="F103" s="10"/>
      <c r="G103" s="10">
        <v>150000</v>
      </c>
      <c r="H103" s="10"/>
      <c r="I103" s="10"/>
      <c r="J103" s="10"/>
      <c r="K103" s="10"/>
    </row>
    <row r="104" spans="1:11" s="91" customFormat="1" ht="29.25" customHeight="1">
      <c r="A104" s="42"/>
      <c r="B104" s="50" t="s">
        <v>119</v>
      </c>
      <c r="C104" s="10">
        <f t="shared" si="34"/>
        <v>1000000</v>
      </c>
      <c r="D104" s="10">
        <f t="shared" si="35"/>
        <v>1000000</v>
      </c>
      <c r="E104" s="10"/>
      <c r="F104" s="10"/>
      <c r="G104" s="10">
        <v>1000000</v>
      </c>
      <c r="H104" s="10"/>
      <c r="I104" s="10"/>
      <c r="J104" s="10"/>
      <c r="K104" s="10"/>
    </row>
    <row r="105" spans="1:11" s="91" customFormat="1" ht="29.25" customHeight="1">
      <c r="A105" s="42"/>
      <c r="B105" s="50" t="s">
        <v>120</v>
      </c>
      <c r="C105" s="10">
        <f t="shared" si="34"/>
        <v>2870000</v>
      </c>
      <c r="D105" s="10">
        <f t="shared" si="35"/>
        <v>2870000</v>
      </c>
      <c r="E105" s="10"/>
      <c r="F105" s="10"/>
      <c r="G105" s="10">
        <v>2870000</v>
      </c>
      <c r="H105" s="10"/>
      <c r="I105" s="10"/>
      <c r="J105" s="10"/>
      <c r="K105" s="10"/>
    </row>
    <row r="106" spans="1:11" s="91" customFormat="1" ht="29.25" customHeight="1">
      <c r="A106" s="42"/>
      <c r="B106" s="50" t="s">
        <v>121</v>
      </c>
      <c r="C106" s="10">
        <f t="shared" si="34"/>
        <v>1800000</v>
      </c>
      <c r="D106" s="10">
        <f t="shared" si="35"/>
        <v>1800000</v>
      </c>
      <c r="E106" s="10"/>
      <c r="F106" s="10"/>
      <c r="G106" s="10"/>
      <c r="H106" s="10"/>
      <c r="I106" s="10">
        <v>1800000</v>
      </c>
      <c r="J106" s="10"/>
      <c r="K106" s="10"/>
    </row>
    <row r="107" spans="1:11" s="91" customFormat="1" ht="29.25" customHeight="1">
      <c r="A107" s="42"/>
      <c r="B107" s="50" t="s">
        <v>122</v>
      </c>
      <c r="C107" s="10">
        <f t="shared" si="34"/>
        <v>216000</v>
      </c>
      <c r="D107" s="10">
        <f t="shared" si="35"/>
        <v>216000</v>
      </c>
      <c r="E107" s="10"/>
      <c r="F107" s="10"/>
      <c r="G107" s="10">
        <v>216000</v>
      </c>
      <c r="H107" s="10"/>
      <c r="I107" s="10"/>
      <c r="J107" s="10"/>
      <c r="K107" s="10"/>
    </row>
    <row r="108" spans="1:11" s="91" customFormat="1" ht="29.25" customHeight="1">
      <c r="A108" s="42"/>
      <c r="B108" s="48" t="s">
        <v>123</v>
      </c>
      <c r="C108" s="8">
        <f>D108+K108</f>
        <v>5000000</v>
      </c>
      <c r="D108" s="8">
        <f>SUM(E108:J108)</f>
        <v>5000000</v>
      </c>
      <c r="E108" s="13">
        <f>SUM(E109:E109)</f>
        <v>0</v>
      </c>
      <c r="F108" s="13">
        <f t="shared" ref="F108:K108" si="36">SUM(F109:F109)</f>
        <v>0</v>
      </c>
      <c r="G108" s="13">
        <f t="shared" si="36"/>
        <v>5000000</v>
      </c>
      <c r="H108" s="13">
        <f t="shared" si="36"/>
        <v>0</v>
      </c>
      <c r="I108" s="13">
        <f t="shared" si="36"/>
        <v>0</v>
      </c>
      <c r="J108" s="13">
        <f t="shared" si="36"/>
        <v>0</v>
      </c>
      <c r="K108" s="13">
        <f t="shared" si="36"/>
        <v>0</v>
      </c>
    </row>
    <row r="109" spans="1:11" s="91" customFormat="1" ht="29.25" customHeight="1">
      <c r="A109" s="42"/>
      <c r="B109" s="67" t="s">
        <v>124</v>
      </c>
      <c r="C109" s="10">
        <f>D109+K109</f>
        <v>5000000</v>
      </c>
      <c r="D109" s="10">
        <f>SUM(E109:J109)</f>
        <v>5000000</v>
      </c>
      <c r="E109" s="10"/>
      <c r="F109" s="10"/>
      <c r="G109" s="10">
        <v>5000000</v>
      </c>
      <c r="H109" s="10"/>
      <c r="I109" s="10"/>
      <c r="J109" s="10"/>
      <c r="K109" s="10"/>
    </row>
    <row r="110" spans="1:11" s="88" customFormat="1" ht="28.5" customHeight="1">
      <c r="A110" s="40">
        <v>92114</v>
      </c>
      <c r="B110" s="60" t="s">
        <v>17</v>
      </c>
      <c r="C110" s="6">
        <f>D110+K110</f>
        <v>23560000</v>
      </c>
      <c r="D110" s="6">
        <f>SUM(E110:J110)</f>
        <v>23560000</v>
      </c>
      <c r="E110" s="103">
        <f t="shared" ref="E110:J110" si="37">E111+E122+E125+E128+E136+E138+E143</f>
        <v>0</v>
      </c>
      <c r="F110" s="103">
        <f t="shared" si="37"/>
        <v>0</v>
      </c>
      <c r="G110" s="103">
        <f t="shared" si="37"/>
        <v>20360000</v>
      </c>
      <c r="H110" s="103">
        <f t="shared" si="37"/>
        <v>0</v>
      </c>
      <c r="I110" s="103">
        <f t="shared" si="37"/>
        <v>2000000</v>
      </c>
      <c r="J110" s="103">
        <f t="shared" si="37"/>
        <v>1200000</v>
      </c>
      <c r="K110" s="103">
        <f>K111+K122+K125+K128+K136+K138+K143</f>
        <v>0</v>
      </c>
    </row>
    <row r="111" spans="1:11" s="87" customFormat="1" ht="26.25" customHeight="1">
      <c r="A111" s="42"/>
      <c r="B111" s="53" t="s">
        <v>18</v>
      </c>
      <c r="C111" s="8">
        <f>D111+K111</f>
        <v>8230000</v>
      </c>
      <c r="D111" s="8">
        <f>SUM(E111:J111)</f>
        <v>8230000</v>
      </c>
      <c r="E111" s="14">
        <f t="shared" ref="E111:K111" si="38">SUM(E112:E121)</f>
        <v>0</v>
      </c>
      <c r="F111" s="14">
        <f t="shared" si="38"/>
        <v>0</v>
      </c>
      <c r="G111" s="14">
        <f t="shared" si="38"/>
        <v>5030000</v>
      </c>
      <c r="H111" s="14">
        <f t="shared" si="38"/>
        <v>0</v>
      </c>
      <c r="I111" s="14">
        <f t="shared" si="38"/>
        <v>2000000</v>
      </c>
      <c r="J111" s="14">
        <f t="shared" si="38"/>
        <v>1200000</v>
      </c>
      <c r="K111" s="14">
        <f t="shared" si="38"/>
        <v>0</v>
      </c>
    </row>
    <row r="112" spans="1:11" s="87" customFormat="1" ht="32.25" customHeight="1">
      <c r="A112" s="42"/>
      <c r="B112" s="50" t="s">
        <v>125</v>
      </c>
      <c r="C112" s="10">
        <f>D112+K112</f>
        <v>420000</v>
      </c>
      <c r="D112" s="10">
        <f>SUM(E112:J112)</f>
        <v>420000</v>
      </c>
      <c r="E112" s="10"/>
      <c r="F112" s="10"/>
      <c r="G112" s="10">
        <v>420000</v>
      </c>
      <c r="H112" s="10"/>
      <c r="I112" s="10"/>
      <c r="J112" s="10"/>
      <c r="K112" s="10"/>
    </row>
    <row r="113" spans="1:11" s="87" customFormat="1" ht="32.25" customHeight="1">
      <c r="A113" s="42"/>
      <c r="B113" s="50" t="s">
        <v>126</v>
      </c>
      <c r="C113" s="10">
        <f t="shared" ref="C113" si="39">D113+K113</f>
        <v>780000</v>
      </c>
      <c r="D113" s="10">
        <f t="shared" ref="D113" si="40">SUM(E113:J113)</f>
        <v>780000</v>
      </c>
      <c r="E113" s="10"/>
      <c r="F113" s="10"/>
      <c r="G113" s="10">
        <v>780000</v>
      </c>
      <c r="H113" s="10"/>
      <c r="I113" s="10"/>
      <c r="J113" s="10"/>
      <c r="K113" s="10"/>
    </row>
    <row r="114" spans="1:11" s="87" customFormat="1" ht="32.25" customHeight="1">
      <c r="A114" s="42"/>
      <c r="B114" s="50" t="s">
        <v>127</v>
      </c>
      <c r="C114" s="10">
        <f t="shared" ref="C114:C121" si="41">D114+K114</f>
        <v>600000</v>
      </c>
      <c r="D114" s="10">
        <f t="shared" ref="D114:D121" si="42">SUM(E114:J114)</f>
        <v>600000</v>
      </c>
      <c r="E114" s="10"/>
      <c r="F114" s="10"/>
      <c r="G114" s="10">
        <v>600000</v>
      </c>
      <c r="H114" s="10"/>
      <c r="I114" s="10"/>
      <c r="J114" s="10"/>
      <c r="K114" s="10"/>
    </row>
    <row r="115" spans="1:11" s="87" customFormat="1" ht="32.25" customHeight="1">
      <c r="A115" s="42"/>
      <c r="B115" s="50" t="s">
        <v>128</v>
      </c>
      <c r="C115" s="10">
        <f t="shared" si="41"/>
        <v>250000</v>
      </c>
      <c r="D115" s="10">
        <f t="shared" si="42"/>
        <v>250000</v>
      </c>
      <c r="E115" s="10"/>
      <c r="F115" s="10"/>
      <c r="G115" s="10">
        <v>250000</v>
      </c>
      <c r="H115" s="10"/>
      <c r="I115" s="10"/>
      <c r="J115" s="10"/>
      <c r="K115" s="10"/>
    </row>
    <row r="116" spans="1:11" s="87" customFormat="1" ht="32.25" customHeight="1">
      <c r="A116" s="42"/>
      <c r="B116" s="50" t="s">
        <v>129</v>
      </c>
      <c r="C116" s="10">
        <f t="shared" si="41"/>
        <v>400000</v>
      </c>
      <c r="D116" s="10">
        <f t="shared" si="42"/>
        <v>400000</v>
      </c>
      <c r="E116" s="10"/>
      <c r="F116" s="10"/>
      <c r="G116" s="10">
        <v>400000</v>
      </c>
      <c r="H116" s="10"/>
      <c r="I116" s="10"/>
      <c r="J116" s="10"/>
      <c r="K116" s="10"/>
    </row>
    <row r="117" spans="1:11" s="87" customFormat="1" ht="32.25" customHeight="1">
      <c r="A117" s="42"/>
      <c r="B117" s="50" t="s">
        <v>130</v>
      </c>
      <c r="C117" s="10">
        <f t="shared" si="41"/>
        <v>1100000</v>
      </c>
      <c r="D117" s="10">
        <f t="shared" si="42"/>
        <v>1100000</v>
      </c>
      <c r="E117" s="10"/>
      <c r="F117" s="10"/>
      <c r="G117" s="10">
        <v>1100000</v>
      </c>
      <c r="H117" s="10"/>
      <c r="I117" s="10"/>
      <c r="J117" s="10"/>
      <c r="K117" s="10"/>
    </row>
    <row r="118" spans="1:11" s="87" customFormat="1" ht="32.25" customHeight="1">
      <c r="A118" s="42"/>
      <c r="B118" s="50" t="s">
        <v>131</v>
      </c>
      <c r="C118" s="10">
        <f t="shared" si="41"/>
        <v>1100000</v>
      </c>
      <c r="D118" s="10">
        <f t="shared" si="42"/>
        <v>1100000</v>
      </c>
      <c r="E118" s="10"/>
      <c r="F118" s="10"/>
      <c r="G118" s="10">
        <v>1100000</v>
      </c>
      <c r="H118" s="10"/>
      <c r="I118" s="10"/>
      <c r="J118" s="10"/>
      <c r="K118" s="10"/>
    </row>
    <row r="119" spans="1:11" s="87" customFormat="1" ht="32.25" customHeight="1">
      <c r="A119" s="42"/>
      <c r="B119" s="50" t="s">
        <v>132</v>
      </c>
      <c r="C119" s="10">
        <f t="shared" si="41"/>
        <v>380000</v>
      </c>
      <c r="D119" s="10">
        <f t="shared" si="42"/>
        <v>380000</v>
      </c>
      <c r="E119" s="10"/>
      <c r="F119" s="10"/>
      <c r="G119" s="10">
        <v>380000</v>
      </c>
      <c r="H119" s="10"/>
      <c r="I119" s="10"/>
      <c r="J119" s="10"/>
      <c r="K119" s="10"/>
    </row>
    <row r="120" spans="1:11" s="87" customFormat="1" ht="32.25" customHeight="1">
      <c r="A120" s="42"/>
      <c r="B120" s="50" t="s">
        <v>133</v>
      </c>
      <c r="C120" s="10">
        <f t="shared" si="41"/>
        <v>1500000</v>
      </c>
      <c r="D120" s="10">
        <f t="shared" si="42"/>
        <v>1500000</v>
      </c>
      <c r="E120" s="10"/>
      <c r="F120" s="10"/>
      <c r="G120" s="10"/>
      <c r="H120" s="10"/>
      <c r="I120" s="10">
        <v>600000</v>
      </c>
      <c r="J120" s="10">
        <v>900000</v>
      </c>
      <c r="K120" s="10"/>
    </row>
    <row r="121" spans="1:11" s="87" customFormat="1" ht="32.25" customHeight="1">
      <c r="A121" s="42"/>
      <c r="B121" s="50" t="s">
        <v>134</v>
      </c>
      <c r="C121" s="10">
        <f t="shared" si="41"/>
        <v>1700000</v>
      </c>
      <c r="D121" s="10">
        <f t="shared" si="42"/>
        <v>1700000</v>
      </c>
      <c r="E121" s="10"/>
      <c r="F121" s="10"/>
      <c r="G121" s="10"/>
      <c r="H121" s="10"/>
      <c r="I121" s="10">
        <v>1400000</v>
      </c>
      <c r="J121" s="10">
        <v>300000</v>
      </c>
      <c r="K121" s="10"/>
    </row>
    <row r="122" spans="1:11" s="87" customFormat="1" ht="18.75" customHeight="1">
      <c r="A122" s="42"/>
      <c r="B122" s="54" t="s">
        <v>69</v>
      </c>
      <c r="C122" s="8">
        <f>D122+K122</f>
        <v>900000</v>
      </c>
      <c r="D122" s="8">
        <f>SUM(E122:J122)</f>
        <v>900000</v>
      </c>
      <c r="E122" s="8">
        <f t="shared" ref="E122:K122" si="43">SUM(E123:E124)</f>
        <v>0</v>
      </c>
      <c r="F122" s="8">
        <f t="shared" si="43"/>
        <v>0</v>
      </c>
      <c r="G122" s="8">
        <f t="shared" si="43"/>
        <v>900000</v>
      </c>
      <c r="H122" s="8">
        <f t="shared" si="43"/>
        <v>0</v>
      </c>
      <c r="I122" s="8">
        <f t="shared" si="43"/>
        <v>0</v>
      </c>
      <c r="J122" s="8">
        <f t="shared" si="43"/>
        <v>0</v>
      </c>
      <c r="K122" s="8">
        <f t="shared" si="43"/>
        <v>0</v>
      </c>
    </row>
    <row r="123" spans="1:11" s="91" customFormat="1" ht="25.5" customHeight="1">
      <c r="A123" s="42"/>
      <c r="B123" s="50" t="s">
        <v>148</v>
      </c>
      <c r="C123" s="10">
        <f>D123+K123</f>
        <v>700000</v>
      </c>
      <c r="D123" s="10">
        <f>SUM(E123:J123)</f>
        <v>700000</v>
      </c>
      <c r="E123" s="10"/>
      <c r="F123" s="10"/>
      <c r="G123" s="10">
        <v>700000</v>
      </c>
      <c r="H123" s="10"/>
      <c r="I123" s="10"/>
      <c r="J123" s="10"/>
      <c r="K123" s="10"/>
    </row>
    <row r="124" spans="1:11" s="91" customFormat="1" ht="25.5" customHeight="1">
      <c r="A124" s="42"/>
      <c r="B124" s="65" t="s">
        <v>149</v>
      </c>
      <c r="C124" s="10">
        <f t="shared" ref="C124" si="44">D124+K124</f>
        <v>200000</v>
      </c>
      <c r="D124" s="10">
        <f t="shared" ref="D124" si="45">SUM(E124:J124)</f>
        <v>200000</v>
      </c>
      <c r="E124" s="10"/>
      <c r="F124" s="10"/>
      <c r="G124" s="10">
        <v>200000</v>
      </c>
      <c r="H124" s="10"/>
      <c r="I124" s="10"/>
      <c r="J124" s="10"/>
      <c r="K124" s="10"/>
    </row>
    <row r="125" spans="1:11" s="87" customFormat="1" ht="18.75" customHeight="1">
      <c r="A125" s="42"/>
      <c r="B125" s="53" t="s">
        <v>68</v>
      </c>
      <c r="C125" s="8">
        <f>D125+K125</f>
        <v>2122000</v>
      </c>
      <c r="D125" s="8">
        <f>SUM(E125:J125)</f>
        <v>2122000</v>
      </c>
      <c r="E125" s="8">
        <f t="shared" ref="E125:K125" si="46">SUM(E126:E127)</f>
        <v>0</v>
      </c>
      <c r="F125" s="8">
        <f t="shared" si="46"/>
        <v>0</v>
      </c>
      <c r="G125" s="8">
        <f t="shared" si="46"/>
        <v>2122000</v>
      </c>
      <c r="H125" s="8">
        <f t="shared" si="46"/>
        <v>0</v>
      </c>
      <c r="I125" s="8">
        <f t="shared" si="46"/>
        <v>0</v>
      </c>
      <c r="J125" s="8">
        <f t="shared" si="46"/>
        <v>0</v>
      </c>
      <c r="K125" s="8">
        <f t="shared" si="46"/>
        <v>0</v>
      </c>
    </row>
    <row r="126" spans="1:11" s="91" customFormat="1" ht="25.5" customHeight="1">
      <c r="A126" s="42"/>
      <c r="B126" s="50" t="s">
        <v>150</v>
      </c>
      <c r="C126" s="10">
        <f>D126+K126</f>
        <v>1312000</v>
      </c>
      <c r="D126" s="10">
        <f>SUM(E126:J126)</f>
        <v>1312000</v>
      </c>
      <c r="E126" s="10"/>
      <c r="F126" s="10"/>
      <c r="G126" s="10">
        <v>1312000</v>
      </c>
      <c r="H126" s="10"/>
      <c r="I126" s="10"/>
      <c r="J126" s="10"/>
      <c r="K126" s="10"/>
    </row>
    <row r="127" spans="1:11" s="91" customFormat="1" ht="42.75" customHeight="1">
      <c r="A127" s="42"/>
      <c r="B127" s="67" t="s">
        <v>151</v>
      </c>
      <c r="C127" s="10">
        <f t="shared" ref="C127" si="47">D127+K127</f>
        <v>810000</v>
      </c>
      <c r="D127" s="10">
        <f t="shared" ref="D127" si="48">SUM(E127:J127)</f>
        <v>810000</v>
      </c>
      <c r="E127" s="10"/>
      <c r="F127" s="10"/>
      <c r="G127" s="10">
        <v>810000</v>
      </c>
      <c r="H127" s="10"/>
      <c r="I127" s="10"/>
      <c r="J127" s="10"/>
      <c r="K127" s="10"/>
    </row>
    <row r="128" spans="1:11" s="87" customFormat="1" ht="18.75" customHeight="1">
      <c r="A128" s="42"/>
      <c r="B128" s="45" t="s">
        <v>20</v>
      </c>
      <c r="C128" s="8">
        <f>D128+K128</f>
        <v>3200000</v>
      </c>
      <c r="D128" s="8">
        <f>SUM(E128:J128)</f>
        <v>3200000</v>
      </c>
      <c r="E128" s="8">
        <f t="shared" ref="E128:J128" si="49">SUM(E129:E135)</f>
        <v>0</v>
      </c>
      <c r="F128" s="8">
        <f t="shared" si="49"/>
        <v>0</v>
      </c>
      <c r="G128" s="8">
        <f t="shared" si="49"/>
        <v>3200000</v>
      </c>
      <c r="H128" s="8">
        <f t="shared" si="49"/>
        <v>0</v>
      </c>
      <c r="I128" s="8">
        <f t="shared" si="49"/>
        <v>0</v>
      </c>
      <c r="J128" s="8">
        <f t="shared" si="49"/>
        <v>0</v>
      </c>
      <c r="K128" s="8">
        <f t="shared" ref="K128" si="50">SUM(K129:K135)</f>
        <v>0</v>
      </c>
    </row>
    <row r="129" spans="1:11" s="91" customFormat="1" ht="25.5" customHeight="1">
      <c r="A129" s="42"/>
      <c r="B129" s="50" t="s">
        <v>139</v>
      </c>
      <c r="C129" s="10">
        <f>D129+K129</f>
        <v>1100000</v>
      </c>
      <c r="D129" s="10">
        <f>SUM(E129:J129)</f>
        <v>1100000</v>
      </c>
      <c r="E129" s="10"/>
      <c r="F129" s="10"/>
      <c r="G129" s="10">
        <v>1100000</v>
      </c>
      <c r="H129" s="10"/>
      <c r="I129" s="10"/>
      <c r="J129" s="10"/>
      <c r="K129" s="10"/>
    </row>
    <row r="130" spans="1:11" s="91" customFormat="1" ht="25.5" customHeight="1">
      <c r="A130" s="42"/>
      <c r="B130" s="50" t="s">
        <v>140</v>
      </c>
      <c r="C130" s="10">
        <f t="shared" ref="C130:C134" si="51">D130+K130</f>
        <v>400000</v>
      </c>
      <c r="D130" s="10">
        <f t="shared" ref="D130:D134" si="52">SUM(E130:J130)</f>
        <v>400000</v>
      </c>
      <c r="E130" s="10"/>
      <c r="F130" s="10"/>
      <c r="G130" s="10">
        <v>400000</v>
      </c>
      <c r="H130" s="10"/>
      <c r="I130" s="10"/>
      <c r="J130" s="10"/>
      <c r="K130" s="10"/>
    </row>
    <row r="131" spans="1:11" s="91" customFormat="1" ht="25.5" customHeight="1">
      <c r="A131" s="42"/>
      <c r="B131" s="50" t="s">
        <v>141</v>
      </c>
      <c r="C131" s="10">
        <f t="shared" si="51"/>
        <v>100000</v>
      </c>
      <c r="D131" s="10">
        <f t="shared" si="52"/>
        <v>100000</v>
      </c>
      <c r="E131" s="10"/>
      <c r="F131" s="10"/>
      <c r="G131" s="10">
        <v>100000</v>
      </c>
      <c r="H131" s="10"/>
      <c r="I131" s="10"/>
      <c r="J131" s="10"/>
      <c r="K131" s="10"/>
    </row>
    <row r="132" spans="1:11" s="91" customFormat="1" ht="25.5" customHeight="1">
      <c r="A132" s="42"/>
      <c r="B132" s="50" t="s">
        <v>142</v>
      </c>
      <c r="C132" s="10">
        <f t="shared" si="51"/>
        <v>150000</v>
      </c>
      <c r="D132" s="10">
        <f t="shared" si="52"/>
        <v>150000</v>
      </c>
      <c r="E132" s="10"/>
      <c r="F132" s="10"/>
      <c r="G132" s="10">
        <v>150000</v>
      </c>
      <c r="H132" s="10"/>
      <c r="I132" s="10"/>
      <c r="J132" s="10"/>
      <c r="K132" s="10"/>
    </row>
    <row r="133" spans="1:11" s="91" customFormat="1" ht="34.5" customHeight="1">
      <c r="A133" s="42"/>
      <c r="B133" s="50" t="s">
        <v>143</v>
      </c>
      <c r="C133" s="10">
        <f t="shared" si="51"/>
        <v>800000</v>
      </c>
      <c r="D133" s="10">
        <f t="shared" si="52"/>
        <v>800000</v>
      </c>
      <c r="E133" s="10"/>
      <c r="F133" s="10"/>
      <c r="G133" s="10">
        <v>800000</v>
      </c>
      <c r="H133" s="10"/>
      <c r="I133" s="10"/>
      <c r="J133" s="10"/>
      <c r="K133" s="10"/>
    </row>
    <row r="134" spans="1:11" s="91" customFormat="1" ht="25.5" customHeight="1">
      <c r="A134" s="42"/>
      <c r="B134" s="50" t="s">
        <v>144</v>
      </c>
      <c r="C134" s="10">
        <f t="shared" si="51"/>
        <v>400000</v>
      </c>
      <c r="D134" s="10">
        <f t="shared" si="52"/>
        <v>400000</v>
      </c>
      <c r="E134" s="10"/>
      <c r="F134" s="10"/>
      <c r="G134" s="10">
        <v>400000</v>
      </c>
      <c r="H134" s="10"/>
      <c r="I134" s="10"/>
      <c r="J134" s="10"/>
      <c r="K134" s="10"/>
    </row>
    <row r="135" spans="1:11" s="91" customFormat="1" ht="25.5" customHeight="1">
      <c r="A135" s="42"/>
      <c r="B135" s="65" t="s">
        <v>145</v>
      </c>
      <c r="C135" s="10">
        <f t="shared" ref="C135" si="53">D135+K135</f>
        <v>250000</v>
      </c>
      <c r="D135" s="10">
        <f t="shared" ref="D135" si="54">SUM(E135:J135)</f>
        <v>250000</v>
      </c>
      <c r="E135" s="10"/>
      <c r="F135" s="10"/>
      <c r="G135" s="10">
        <v>250000</v>
      </c>
      <c r="H135" s="10"/>
      <c r="I135" s="10"/>
      <c r="J135" s="10"/>
      <c r="K135" s="10"/>
    </row>
    <row r="136" spans="1:11" s="91" customFormat="1" ht="25.5" customHeight="1">
      <c r="A136" s="42"/>
      <c r="B136" s="45" t="s">
        <v>146</v>
      </c>
      <c r="C136" s="8">
        <f>D136+K136</f>
        <v>4845000</v>
      </c>
      <c r="D136" s="8">
        <f>SUM(E136:J136)</f>
        <v>4845000</v>
      </c>
      <c r="E136" s="13">
        <f>E137</f>
        <v>0</v>
      </c>
      <c r="F136" s="13">
        <f>F137</f>
        <v>0</v>
      </c>
      <c r="G136" s="13">
        <f>G137</f>
        <v>4845000</v>
      </c>
      <c r="H136" s="13">
        <f t="shared" ref="H136:K136" si="55">H137</f>
        <v>0</v>
      </c>
      <c r="I136" s="13">
        <f t="shared" si="55"/>
        <v>0</v>
      </c>
      <c r="J136" s="13">
        <f t="shared" si="55"/>
        <v>0</v>
      </c>
      <c r="K136" s="13">
        <f t="shared" si="55"/>
        <v>0</v>
      </c>
    </row>
    <row r="137" spans="1:11" s="91" customFormat="1" ht="46.5" customHeight="1">
      <c r="A137" s="42"/>
      <c r="B137" s="50" t="s">
        <v>147</v>
      </c>
      <c r="C137" s="10">
        <f>D137+K137</f>
        <v>4845000</v>
      </c>
      <c r="D137" s="10">
        <f>SUM(E137:J137)</f>
        <v>4845000</v>
      </c>
      <c r="E137" s="10"/>
      <c r="F137" s="10"/>
      <c r="G137" s="10">
        <v>4845000</v>
      </c>
      <c r="H137" s="10"/>
      <c r="I137" s="10"/>
      <c r="J137" s="10"/>
      <c r="K137" s="10"/>
    </row>
    <row r="138" spans="1:11" s="87" customFormat="1" ht="30" customHeight="1">
      <c r="A138" s="42"/>
      <c r="B138" s="45" t="s">
        <v>19</v>
      </c>
      <c r="C138" s="8">
        <f>D138+K138</f>
        <v>2727000</v>
      </c>
      <c r="D138" s="8">
        <f>SUM(E138:J138)</f>
        <v>2727000</v>
      </c>
      <c r="E138" s="8">
        <f t="shared" ref="E138:K138" si="56">SUM(E139:E142)</f>
        <v>0</v>
      </c>
      <c r="F138" s="8">
        <f t="shared" si="56"/>
        <v>0</v>
      </c>
      <c r="G138" s="8">
        <f t="shared" si="56"/>
        <v>2727000</v>
      </c>
      <c r="H138" s="8">
        <f t="shared" si="56"/>
        <v>0</v>
      </c>
      <c r="I138" s="8">
        <f t="shared" si="56"/>
        <v>0</v>
      </c>
      <c r="J138" s="8">
        <f t="shared" si="56"/>
        <v>0</v>
      </c>
      <c r="K138" s="8">
        <f t="shared" si="56"/>
        <v>0</v>
      </c>
    </row>
    <row r="139" spans="1:11" s="87" customFormat="1" ht="30" customHeight="1">
      <c r="A139" s="42"/>
      <c r="B139" s="50" t="s">
        <v>135</v>
      </c>
      <c r="C139" s="10">
        <f>D139+K139</f>
        <v>240000</v>
      </c>
      <c r="D139" s="10">
        <f>SUM(E139:J139)</f>
        <v>240000</v>
      </c>
      <c r="E139" s="10"/>
      <c r="F139" s="10"/>
      <c r="G139" s="10">
        <v>240000</v>
      </c>
      <c r="H139" s="10"/>
      <c r="I139" s="10"/>
      <c r="J139" s="10"/>
      <c r="K139" s="10"/>
    </row>
    <row r="140" spans="1:11" s="91" customFormat="1" ht="24" customHeight="1">
      <c r="A140" s="42"/>
      <c r="B140" s="50" t="s">
        <v>136</v>
      </c>
      <c r="C140" s="10">
        <f t="shared" ref="C140:C141" si="57">D140+K140</f>
        <v>187000</v>
      </c>
      <c r="D140" s="10">
        <f t="shared" ref="D140:D141" si="58">SUM(E140:J140)</f>
        <v>187000</v>
      </c>
      <c r="E140" s="10"/>
      <c r="F140" s="10"/>
      <c r="G140" s="10">
        <v>187000</v>
      </c>
      <c r="H140" s="10"/>
      <c r="I140" s="10"/>
      <c r="J140" s="10"/>
      <c r="K140" s="10"/>
    </row>
    <row r="141" spans="1:11" s="91" customFormat="1" ht="24" customHeight="1">
      <c r="A141" s="42"/>
      <c r="B141" s="50" t="s">
        <v>137</v>
      </c>
      <c r="C141" s="10">
        <f t="shared" si="57"/>
        <v>2000000</v>
      </c>
      <c r="D141" s="10">
        <f t="shared" si="58"/>
        <v>2000000</v>
      </c>
      <c r="E141" s="10"/>
      <c r="F141" s="10"/>
      <c r="G141" s="10">
        <v>2000000</v>
      </c>
      <c r="H141" s="10"/>
      <c r="I141" s="10"/>
      <c r="J141" s="10"/>
      <c r="K141" s="10"/>
    </row>
    <row r="142" spans="1:11" s="91" customFormat="1" ht="26.25" customHeight="1">
      <c r="A142" s="42"/>
      <c r="B142" s="50" t="s">
        <v>138</v>
      </c>
      <c r="C142" s="10">
        <f t="shared" ref="C142" si="59">D142+K142</f>
        <v>300000</v>
      </c>
      <c r="D142" s="10">
        <f t="shared" ref="D142" si="60">SUM(E142:J142)</f>
        <v>300000</v>
      </c>
      <c r="E142" s="10"/>
      <c r="F142" s="10"/>
      <c r="G142" s="10">
        <v>300000</v>
      </c>
      <c r="H142" s="10"/>
      <c r="I142" s="10"/>
      <c r="J142" s="10"/>
      <c r="K142" s="10"/>
    </row>
    <row r="143" spans="1:11" s="91" customFormat="1" ht="26.25" customHeight="1">
      <c r="A143" s="42"/>
      <c r="B143" s="107" t="s">
        <v>152</v>
      </c>
      <c r="C143" s="8">
        <f>D143+K143</f>
        <v>1536000</v>
      </c>
      <c r="D143" s="8">
        <f>SUM(E143:J143)</f>
        <v>1536000</v>
      </c>
      <c r="E143" s="8">
        <f t="shared" ref="E143:K143" si="61">SUM(E144:E146)</f>
        <v>0</v>
      </c>
      <c r="F143" s="8">
        <f t="shared" si="61"/>
        <v>0</v>
      </c>
      <c r="G143" s="8">
        <f t="shared" si="61"/>
        <v>1536000</v>
      </c>
      <c r="H143" s="8">
        <f t="shared" si="61"/>
        <v>0</v>
      </c>
      <c r="I143" s="8">
        <f t="shared" si="61"/>
        <v>0</v>
      </c>
      <c r="J143" s="8">
        <f t="shared" si="61"/>
        <v>0</v>
      </c>
      <c r="K143" s="8">
        <f t="shared" si="61"/>
        <v>0</v>
      </c>
    </row>
    <row r="144" spans="1:11" s="91" customFormat="1" ht="26.25" customHeight="1">
      <c r="A144" s="42"/>
      <c r="B144" s="50" t="s">
        <v>153</v>
      </c>
      <c r="C144" s="10">
        <f>D144+K144</f>
        <v>1200000</v>
      </c>
      <c r="D144" s="10">
        <f>SUM(E144:J144)</f>
        <v>1200000</v>
      </c>
      <c r="E144" s="10"/>
      <c r="F144" s="10"/>
      <c r="G144" s="10">
        <v>1200000</v>
      </c>
      <c r="H144" s="10"/>
      <c r="I144" s="10"/>
      <c r="J144" s="10"/>
      <c r="K144" s="10"/>
    </row>
    <row r="145" spans="1:11" s="91" customFormat="1" ht="26.25" customHeight="1">
      <c r="A145" s="42"/>
      <c r="B145" s="50" t="s">
        <v>154</v>
      </c>
      <c r="C145" s="10">
        <f t="shared" ref="C145:C146" si="62">D145+K145</f>
        <v>138000</v>
      </c>
      <c r="D145" s="10">
        <f t="shared" ref="D145:D146" si="63">SUM(E145:J145)</f>
        <v>138000</v>
      </c>
      <c r="E145" s="10"/>
      <c r="F145" s="10"/>
      <c r="G145" s="10">
        <v>138000</v>
      </c>
      <c r="H145" s="10"/>
      <c r="I145" s="10"/>
      <c r="J145" s="10"/>
      <c r="K145" s="10"/>
    </row>
    <row r="146" spans="1:11" s="91" customFormat="1" ht="26.25" customHeight="1">
      <c r="A146" s="42"/>
      <c r="B146" s="50" t="s">
        <v>155</v>
      </c>
      <c r="C146" s="10">
        <f t="shared" si="62"/>
        <v>198000</v>
      </c>
      <c r="D146" s="10">
        <f t="shared" si="63"/>
        <v>198000</v>
      </c>
      <c r="E146" s="10"/>
      <c r="F146" s="10"/>
      <c r="G146" s="10">
        <v>198000</v>
      </c>
      <c r="H146" s="10"/>
      <c r="I146" s="10"/>
      <c r="J146" s="10"/>
      <c r="K146" s="10"/>
    </row>
    <row r="147" spans="1:11" s="91" customFormat="1" ht="30" customHeight="1">
      <c r="A147" s="40">
        <v>92116</v>
      </c>
      <c r="B147" s="60" t="s">
        <v>49</v>
      </c>
      <c r="C147" s="6">
        <f>D147+K147</f>
        <v>27050000</v>
      </c>
      <c r="D147" s="6">
        <f>SUM(E147:J147)</f>
        <v>27050000</v>
      </c>
      <c r="E147" s="6">
        <f t="shared" ref="E147:K147" si="64">E148</f>
        <v>0</v>
      </c>
      <c r="F147" s="6">
        <f t="shared" si="64"/>
        <v>0</v>
      </c>
      <c r="G147" s="6">
        <f t="shared" si="64"/>
        <v>550000</v>
      </c>
      <c r="H147" s="6">
        <f t="shared" si="64"/>
        <v>0</v>
      </c>
      <c r="I147" s="6">
        <f t="shared" si="64"/>
        <v>26500000</v>
      </c>
      <c r="J147" s="6">
        <f t="shared" si="64"/>
        <v>0</v>
      </c>
      <c r="K147" s="6">
        <f t="shared" si="64"/>
        <v>0</v>
      </c>
    </row>
    <row r="148" spans="1:11" s="87" customFormat="1" ht="30.75" customHeight="1">
      <c r="A148" s="42"/>
      <c r="B148" s="53" t="s">
        <v>82</v>
      </c>
      <c r="C148" s="8">
        <f>D148+K148</f>
        <v>27050000</v>
      </c>
      <c r="D148" s="8">
        <f>SUM(E148:J148)</f>
        <v>27050000</v>
      </c>
      <c r="E148" s="14">
        <f>SUM(E149:E151)</f>
        <v>0</v>
      </c>
      <c r="F148" s="14">
        <f>SUM(F149:F151)</f>
        <v>0</v>
      </c>
      <c r="G148" s="14">
        <f t="shared" ref="G148:J148" si="65">SUM(G149:G151)</f>
        <v>550000</v>
      </c>
      <c r="H148" s="14">
        <f t="shared" si="65"/>
        <v>0</v>
      </c>
      <c r="I148" s="14">
        <f t="shared" si="65"/>
        <v>26500000</v>
      </c>
      <c r="J148" s="14">
        <f t="shared" si="65"/>
        <v>0</v>
      </c>
      <c r="K148" s="14">
        <f t="shared" ref="K148" si="66">SUM(K149:K151)</f>
        <v>0</v>
      </c>
    </row>
    <row r="149" spans="1:11" s="76" customFormat="1" ht="25.5">
      <c r="A149" s="46"/>
      <c r="B149" s="50" t="s">
        <v>70</v>
      </c>
      <c r="C149" s="10">
        <f>D149+K149</f>
        <v>50000</v>
      </c>
      <c r="D149" s="10">
        <f>SUM(E149:J149)</f>
        <v>50000</v>
      </c>
      <c r="E149" s="10"/>
      <c r="F149" s="10"/>
      <c r="G149" s="10">
        <v>50000</v>
      </c>
      <c r="H149" s="10"/>
      <c r="I149" s="10"/>
      <c r="J149" s="10"/>
      <c r="K149" s="10"/>
    </row>
    <row r="150" spans="1:11" s="76" customFormat="1" ht="24.75" customHeight="1">
      <c r="A150" s="46"/>
      <c r="B150" s="50" t="s">
        <v>84</v>
      </c>
      <c r="C150" s="10">
        <f t="shared" ref="C150:C151" si="67">D150+K150</f>
        <v>500000</v>
      </c>
      <c r="D150" s="10">
        <f t="shared" ref="D150:D151" si="68">SUM(E150:J150)</f>
        <v>500000</v>
      </c>
      <c r="E150" s="10"/>
      <c r="F150" s="10"/>
      <c r="G150" s="10">
        <v>500000</v>
      </c>
      <c r="H150" s="10"/>
      <c r="I150" s="10"/>
      <c r="J150" s="10"/>
      <c r="K150" s="10"/>
    </row>
    <row r="151" spans="1:11" s="76" customFormat="1" ht="55.5" customHeight="1">
      <c r="A151" s="46"/>
      <c r="B151" s="50" t="s">
        <v>83</v>
      </c>
      <c r="C151" s="10">
        <f t="shared" si="67"/>
        <v>26500000</v>
      </c>
      <c r="D151" s="10">
        <f t="shared" si="68"/>
        <v>26500000</v>
      </c>
      <c r="E151" s="10"/>
      <c r="F151" s="10"/>
      <c r="G151" s="10"/>
      <c r="H151" s="10"/>
      <c r="I151" s="10">
        <v>26500000</v>
      </c>
      <c r="J151" s="10"/>
      <c r="K151" s="10"/>
    </row>
    <row r="152" spans="1:11" s="91" customFormat="1" ht="25.5" customHeight="1">
      <c r="A152" s="40">
        <v>92118</v>
      </c>
      <c r="B152" s="60" t="s">
        <v>21</v>
      </c>
      <c r="C152" s="6">
        <f t="shared" ref="C152:C161" si="69">D152+K152</f>
        <v>16092000</v>
      </c>
      <c r="D152" s="6">
        <f t="shared" ref="D152:D161" si="70">SUM(E152:J152)</f>
        <v>16092000</v>
      </c>
      <c r="E152" s="6">
        <f t="shared" ref="E152:J152" si="71">E153+E155+E157+E159+E161+E169+E172+E178+E183+E185+E187+E192</f>
        <v>0</v>
      </c>
      <c r="F152" s="6">
        <f t="shared" si="71"/>
        <v>0</v>
      </c>
      <c r="G152" s="6">
        <f t="shared" si="71"/>
        <v>8621000</v>
      </c>
      <c r="H152" s="6">
        <f t="shared" si="71"/>
        <v>3621000</v>
      </c>
      <c r="I152" s="6">
        <f t="shared" si="71"/>
        <v>905000</v>
      </c>
      <c r="J152" s="6">
        <f t="shared" si="71"/>
        <v>2945000</v>
      </c>
      <c r="K152" s="6">
        <f>K153+K155+K157+K159+K161+K169+K172+K178+K183+K185+K187+K192</f>
        <v>0</v>
      </c>
    </row>
    <row r="153" spans="1:11" s="87" customFormat="1" ht="27.75" customHeight="1">
      <c r="A153" s="42"/>
      <c r="B153" s="53" t="s">
        <v>161</v>
      </c>
      <c r="C153" s="8">
        <f t="shared" si="69"/>
        <v>260000</v>
      </c>
      <c r="D153" s="8">
        <f t="shared" si="70"/>
        <v>260000</v>
      </c>
      <c r="E153" s="14">
        <f>E154</f>
        <v>0</v>
      </c>
      <c r="F153" s="14">
        <f>F154</f>
        <v>0</v>
      </c>
      <c r="G153" s="14">
        <f t="shared" ref="G153:K157" si="72">G154</f>
        <v>260000</v>
      </c>
      <c r="H153" s="14">
        <f t="shared" si="72"/>
        <v>0</v>
      </c>
      <c r="I153" s="14">
        <f t="shared" si="72"/>
        <v>0</v>
      </c>
      <c r="J153" s="14">
        <f t="shared" si="72"/>
        <v>0</v>
      </c>
      <c r="K153" s="14">
        <f t="shared" si="72"/>
        <v>0</v>
      </c>
    </row>
    <row r="154" spans="1:11" s="76" customFormat="1" ht="38.25">
      <c r="A154" s="46"/>
      <c r="B154" s="50" t="s">
        <v>162</v>
      </c>
      <c r="C154" s="10">
        <f t="shared" si="69"/>
        <v>260000</v>
      </c>
      <c r="D154" s="10">
        <f t="shared" si="70"/>
        <v>260000</v>
      </c>
      <c r="E154" s="10"/>
      <c r="F154" s="10"/>
      <c r="G154" s="10">
        <v>260000</v>
      </c>
      <c r="H154" s="10"/>
      <c r="I154" s="10"/>
      <c r="J154" s="10"/>
      <c r="K154" s="10"/>
    </row>
    <row r="155" spans="1:11" s="104" customFormat="1" ht="25.5" customHeight="1">
      <c r="A155" s="46"/>
      <c r="B155" s="45" t="s">
        <v>167</v>
      </c>
      <c r="C155" s="8">
        <f t="shared" si="69"/>
        <v>443000</v>
      </c>
      <c r="D155" s="8">
        <f t="shared" si="70"/>
        <v>443000</v>
      </c>
      <c r="E155" s="8">
        <f>E156</f>
        <v>0</v>
      </c>
      <c r="F155" s="8">
        <f>F156</f>
        <v>0</v>
      </c>
      <c r="G155" s="8">
        <f t="shared" si="72"/>
        <v>443000</v>
      </c>
      <c r="H155" s="8">
        <f t="shared" si="72"/>
        <v>0</v>
      </c>
      <c r="I155" s="8">
        <f t="shared" si="72"/>
        <v>0</v>
      </c>
      <c r="J155" s="8">
        <f t="shared" si="72"/>
        <v>0</v>
      </c>
      <c r="K155" s="8">
        <f t="shared" si="72"/>
        <v>0</v>
      </c>
    </row>
    <row r="156" spans="1:11" s="104" customFormat="1" ht="27" customHeight="1">
      <c r="A156" s="46"/>
      <c r="B156" s="67" t="s">
        <v>168</v>
      </c>
      <c r="C156" s="10">
        <f t="shared" si="69"/>
        <v>443000</v>
      </c>
      <c r="D156" s="10">
        <f t="shared" si="70"/>
        <v>443000</v>
      </c>
      <c r="E156" s="10"/>
      <c r="F156" s="10"/>
      <c r="G156" s="10">
        <v>443000</v>
      </c>
      <c r="H156" s="10"/>
      <c r="I156" s="10"/>
      <c r="J156" s="10"/>
      <c r="K156" s="10"/>
    </row>
    <row r="157" spans="1:11" s="104" customFormat="1" ht="25.5" customHeight="1">
      <c r="A157" s="46"/>
      <c r="B157" s="54" t="s">
        <v>169</v>
      </c>
      <c r="C157" s="8">
        <f t="shared" si="69"/>
        <v>300000</v>
      </c>
      <c r="D157" s="8">
        <f t="shared" si="70"/>
        <v>300000</v>
      </c>
      <c r="E157" s="8">
        <f>E158</f>
        <v>0</v>
      </c>
      <c r="F157" s="8">
        <f>F158</f>
        <v>0</v>
      </c>
      <c r="G157" s="8">
        <f t="shared" si="72"/>
        <v>0</v>
      </c>
      <c r="H157" s="8">
        <f t="shared" si="72"/>
        <v>300000</v>
      </c>
      <c r="I157" s="8">
        <f t="shared" si="72"/>
        <v>0</v>
      </c>
      <c r="J157" s="8">
        <f t="shared" si="72"/>
        <v>0</v>
      </c>
      <c r="K157" s="8">
        <f t="shared" si="72"/>
        <v>0</v>
      </c>
    </row>
    <row r="158" spans="1:11" s="104" customFormat="1" ht="27" customHeight="1">
      <c r="A158" s="46"/>
      <c r="B158" s="67" t="s">
        <v>170</v>
      </c>
      <c r="C158" s="10">
        <f t="shared" si="69"/>
        <v>300000</v>
      </c>
      <c r="D158" s="10">
        <f t="shared" si="70"/>
        <v>300000</v>
      </c>
      <c r="E158" s="10"/>
      <c r="F158" s="10"/>
      <c r="G158" s="10"/>
      <c r="H158" s="10">
        <v>300000</v>
      </c>
      <c r="I158" s="10"/>
      <c r="J158" s="10"/>
      <c r="K158" s="10"/>
    </row>
    <row r="159" spans="1:11" s="87" customFormat="1" ht="30.75" customHeight="1">
      <c r="A159" s="42"/>
      <c r="B159" s="54" t="s">
        <v>22</v>
      </c>
      <c r="C159" s="8">
        <f t="shared" si="69"/>
        <v>3270000</v>
      </c>
      <c r="D159" s="8">
        <f t="shared" si="70"/>
        <v>3270000</v>
      </c>
      <c r="E159" s="13">
        <f t="shared" ref="E159:G159" si="73">E160</f>
        <v>0</v>
      </c>
      <c r="F159" s="13">
        <f t="shared" si="73"/>
        <v>0</v>
      </c>
      <c r="G159" s="13">
        <f t="shared" si="73"/>
        <v>0</v>
      </c>
      <c r="H159" s="13">
        <f>H160</f>
        <v>3270000</v>
      </c>
      <c r="I159" s="13">
        <f t="shared" ref="I159:K159" si="74">I160</f>
        <v>0</v>
      </c>
      <c r="J159" s="13">
        <f t="shared" si="74"/>
        <v>0</v>
      </c>
      <c r="K159" s="13">
        <f t="shared" si="74"/>
        <v>0</v>
      </c>
    </row>
    <row r="160" spans="1:11" s="91" customFormat="1" ht="27" customHeight="1">
      <c r="A160" s="42"/>
      <c r="B160" s="65" t="s">
        <v>37</v>
      </c>
      <c r="C160" s="10">
        <f t="shared" si="69"/>
        <v>3270000</v>
      </c>
      <c r="D160" s="10">
        <f t="shared" si="70"/>
        <v>3270000</v>
      </c>
      <c r="E160" s="12"/>
      <c r="F160" s="12"/>
      <c r="G160" s="9"/>
      <c r="H160" s="9">
        <v>3270000</v>
      </c>
      <c r="I160" s="9"/>
      <c r="J160" s="9"/>
      <c r="K160" s="9"/>
    </row>
    <row r="161" spans="1:11" s="87" customFormat="1" ht="25.5" customHeight="1">
      <c r="A161" s="42"/>
      <c r="B161" s="45" t="s">
        <v>23</v>
      </c>
      <c r="C161" s="8">
        <f t="shared" si="69"/>
        <v>5571000</v>
      </c>
      <c r="D161" s="8">
        <f t="shared" si="70"/>
        <v>5571000</v>
      </c>
      <c r="E161" s="8">
        <f>SUM(E162:E168)</f>
        <v>0</v>
      </c>
      <c r="F161" s="8">
        <f t="shared" ref="F161:K161" si="75">SUM(F162:F168)</f>
        <v>0</v>
      </c>
      <c r="G161" s="8">
        <f t="shared" si="75"/>
        <v>1670000</v>
      </c>
      <c r="H161" s="8">
        <f t="shared" si="75"/>
        <v>51000</v>
      </c>
      <c r="I161" s="8">
        <f t="shared" si="75"/>
        <v>905000</v>
      </c>
      <c r="J161" s="8">
        <f t="shared" si="75"/>
        <v>2945000</v>
      </c>
      <c r="K161" s="8">
        <f t="shared" si="75"/>
        <v>0</v>
      </c>
    </row>
    <row r="162" spans="1:11" s="87" customFormat="1" ht="32.25" customHeight="1">
      <c r="A162" s="42"/>
      <c r="B162" s="50" t="s">
        <v>180</v>
      </c>
      <c r="C162" s="10">
        <f t="shared" ref="C162:C164" si="76">D162+K162</f>
        <v>150000</v>
      </c>
      <c r="D162" s="10">
        <f t="shared" ref="D162:D164" si="77">SUM(E162:J162)</f>
        <v>150000</v>
      </c>
      <c r="E162" s="14"/>
      <c r="F162" s="14"/>
      <c r="G162" s="10">
        <v>150000</v>
      </c>
      <c r="H162" s="10"/>
      <c r="I162" s="10"/>
      <c r="J162" s="10"/>
      <c r="K162" s="14"/>
    </row>
    <row r="163" spans="1:11" s="87" customFormat="1" ht="25.5" customHeight="1">
      <c r="A163" s="42"/>
      <c r="B163" s="50" t="s">
        <v>174</v>
      </c>
      <c r="C163" s="10">
        <f t="shared" si="76"/>
        <v>400000</v>
      </c>
      <c r="D163" s="10">
        <f t="shared" si="77"/>
        <v>400000</v>
      </c>
      <c r="E163" s="14"/>
      <c r="F163" s="14"/>
      <c r="G163" s="10">
        <v>400000</v>
      </c>
      <c r="H163" s="10"/>
      <c r="I163" s="10"/>
      <c r="J163" s="10"/>
      <c r="K163" s="14"/>
    </row>
    <row r="164" spans="1:11" s="87" customFormat="1" ht="33.75" customHeight="1">
      <c r="A164" s="42"/>
      <c r="B164" s="50" t="s">
        <v>175</v>
      </c>
      <c r="C164" s="10">
        <f t="shared" si="76"/>
        <v>150000</v>
      </c>
      <c r="D164" s="10">
        <f t="shared" si="77"/>
        <v>150000</v>
      </c>
      <c r="E164" s="14"/>
      <c r="F164" s="14"/>
      <c r="G164" s="10">
        <v>150000</v>
      </c>
      <c r="H164" s="10"/>
      <c r="I164" s="10"/>
      <c r="J164" s="10"/>
      <c r="K164" s="14"/>
    </row>
    <row r="165" spans="1:11" s="76" customFormat="1" ht="28.5" customHeight="1">
      <c r="A165" s="46"/>
      <c r="B165" s="50" t="s">
        <v>176</v>
      </c>
      <c r="C165" s="10">
        <f>D165+K165</f>
        <v>3850000</v>
      </c>
      <c r="D165" s="10">
        <f>SUM(E165:J165)</f>
        <v>3850000</v>
      </c>
      <c r="E165" s="10"/>
      <c r="F165" s="10"/>
      <c r="G165" s="10"/>
      <c r="H165" s="10"/>
      <c r="I165" s="10">
        <v>905000</v>
      </c>
      <c r="J165" s="10">
        <v>2945000</v>
      </c>
      <c r="K165" s="10"/>
    </row>
    <row r="166" spans="1:11" s="76" customFormat="1" ht="28.5" customHeight="1">
      <c r="A166" s="46"/>
      <c r="B166" s="50" t="s">
        <v>177</v>
      </c>
      <c r="C166" s="10">
        <f t="shared" ref="C166:C168" si="78">D166+K166</f>
        <v>900000</v>
      </c>
      <c r="D166" s="10">
        <f t="shared" ref="D166:D168" si="79">SUM(E166:J166)</f>
        <v>900000</v>
      </c>
      <c r="E166" s="10"/>
      <c r="F166" s="10"/>
      <c r="G166" s="10">
        <v>900000</v>
      </c>
      <c r="H166" s="10"/>
      <c r="I166" s="10"/>
      <c r="J166" s="10"/>
      <c r="K166" s="10"/>
    </row>
    <row r="167" spans="1:11" s="76" customFormat="1" ht="28.5" customHeight="1">
      <c r="A167" s="46"/>
      <c r="B167" s="50" t="s">
        <v>178</v>
      </c>
      <c r="C167" s="10">
        <f t="shared" si="78"/>
        <v>51000</v>
      </c>
      <c r="D167" s="10">
        <f t="shared" si="79"/>
        <v>51000</v>
      </c>
      <c r="E167" s="10"/>
      <c r="F167" s="10"/>
      <c r="G167" s="10"/>
      <c r="H167" s="10">
        <v>51000</v>
      </c>
      <c r="I167" s="10"/>
      <c r="J167" s="10"/>
      <c r="K167" s="10"/>
    </row>
    <row r="168" spans="1:11" s="76" customFormat="1" ht="36" customHeight="1">
      <c r="A168" s="46"/>
      <c r="B168" s="67" t="s">
        <v>179</v>
      </c>
      <c r="C168" s="102">
        <f t="shared" si="78"/>
        <v>70000</v>
      </c>
      <c r="D168" s="102">
        <f t="shared" si="79"/>
        <v>70000</v>
      </c>
      <c r="E168" s="12"/>
      <c r="F168" s="12"/>
      <c r="G168" s="12">
        <v>70000</v>
      </c>
      <c r="H168" s="12"/>
      <c r="I168" s="12"/>
      <c r="J168" s="12"/>
      <c r="K168" s="12"/>
    </row>
    <row r="169" spans="1:11" s="87" customFormat="1" ht="28.5" customHeight="1">
      <c r="A169" s="42"/>
      <c r="B169" s="54" t="s">
        <v>171</v>
      </c>
      <c r="C169" s="8">
        <f>D169+K169</f>
        <v>598000</v>
      </c>
      <c r="D169" s="8">
        <f>SUM(E169:J169)</f>
        <v>598000</v>
      </c>
      <c r="E169" s="14">
        <f>E170+E171</f>
        <v>0</v>
      </c>
      <c r="F169" s="14">
        <f>F170+F171</f>
        <v>0</v>
      </c>
      <c r="G169" s="14">
        <f t="shared" ref="G169:J169" si="80">G170+G171</f>
        <v>598000</v>
      </c>
      <c r="H169" s="14">
        <f t="shared" si="80"/>
        <v>0</v>
      </c>
      <c r="I169" s="14">
        <f t="shared" si="80"/>
        <v>0</v>
      </c>
      <c r="J169" s="14">
        <f t="shared" si="80"/>
        <v>0</v>
      </c>
      <c r="K169" s="14">
        <f t="shared" ref="K169" si="81">K170+K171</f>
        <v>0</v>
      </c>
    </row>
    <row r="170" spans="1:11" s="87" customFormat="1" ht="28.5" customHeight="1">
      <c r="A170" s="42"/>
      <c r="B170" s="50" t="s">
        <v>172</v>
      </c>
      <c r="C170" s="10">
        <f>D170+K170</f>
        <v>450000</v>
      </c>
      <c r="D170" s="10">
        <f>SUM(E170:J170)</f>
        <v>450000</v>
      </c>
      <c r="E170" s="10"/>
      <c r="F170" s="10"/>
      <c r="G170" s="10">
        <v>450000</v>
      </c>
      <c r="H170" s="10"/>
      <c r="I170" s="10"/>
      <c r="J170" s="10"/>
      <c r="K170" s="10"/>
    </row>
    <row r="171" spans="1:11" s="76" customFormat="1" ht="25.5">
      <c r="A171" s="46"/>
      <c r="B171" s="65" t="s">
        <v>173</v>
      </c>
      <c r="C171" s="10">
        <f t="shared" ref="C171" si="82">D171+K171</f>
        <v>148000</v>
      </c>
      <c r="D171" s="10">
        <f t="shared" ref="D171" si="83">SUM(E171:J171)</f>
        <v>148000</v>
      </c>
      <c r="E171" s="12"/>
      <c r="F171" s="12"/>
      <c r="G171" s="12">
        <v>148000</v>
      </c>
      <c r="H171" s="12"/>
      <c r="I171" s="12"/>
      <c r="J171" s="12"/>
      <c r="K171" s="12"/>
    </row>
    <row r="172" spans="1:11" s="76" customFormat="1" ht="33" customHeight="1">
      <c r="A172" s="46"/>
      <c r="B172" s="45" t="s">
        <v>71</v>
      </c>
      <c r="C172" s="8">
        <f>D172+K172</f>
        <v>3159000</v>
      </c>
      <c r="D172" s="8">
        <f>SUM(E172:J172)</f>
        <v>3159000</v>
      </c>
      <c r="E172" s="8">
        <f>SUM(E173:E177)</f>
        <v>0</v>
      </c>
      <c r="F172" s="8">
        <f t="shared" ref="F172:K172" si="84">SUM(F173:F177)</f>
        <v>0</v>
      </c>
      <c r="G172" s="8">
        <f t="shared" si="84"/>
        <v>3159000</v>
      </c>
      <c r="H172" s="8">
        <f t="shared" si="84"/>
        <v>0</v>
      </c>
      <c r="I172" s="8">
        <f t="shared" si="84"/>
        <v>0</v>
      </c>
      <c r="J172" s="8">
        <f t="shared" si="84"/>
        <v>0</v>
      </c>
      <c r="K172" s="8">
        <f t="shared" si="84"/>
        <v>0</v>
      </c>
    </row>
    <row r="173" spans="1:11" s="76" customFormat="1" ht="27.75" customHeight="1">
      <c r="A173" s="46"/>
      <c r="B173" s="50" t="s">
        <v>156</v>
      </c>
      <c r="C173" s="10">
        <f>D173+K173</f>
        <v>1300000</v>
      </c>
      <c r="D173" s="10">
        <f t="shared" ref="D173:D176" si="85">SUM(E173:J173)</f>
        <v>1300000</v>
      </c>
      <c r="E173" s="14"/>
      <c r="F173" s="14"/>
      <c r="G173" s="10">
        <v>1300000</v>
      </c>
      <c r="H173" s="14"/>
      <c r="I173" s="14"/>
      <c r="J173" s="14"/>
      <c r="K173" s="14"/>
    </row>
    <row r="174" spans="1:11" s="76" customFormat="1" ht="27.75" customHeight="1">
      <c r="A174" s="46"/>
      <c r="B174" s="50" t="s">
        <v>157</v>
      </c>
      <c r="C174" s="10">
        <f>D174+K174</f>
        <v>300000</v>
      </c>
      <c r="D174" s="10">
        <f t="shared" si="85"/>
        <v>300000</v>
      </c>
      <c r="E174" s="14"/>
      <c r="F174" s="14"/>
      <c r="G174" s="10">
        <v>300000</v>
      </c>
      <c r="H174" s="14"/>
      <c r="I174" s="14"/>
      <c r="J174" s="14"/>
      <c r="K174" s="14"/>
    </row>
    <row r="175" spans="1:11" s="76" customFormat="1" ht="27.75" customHeight="1">
      <c r="A175" s="46"/>
      <c r="B175" s="50" t="s">
        <v>158</v>
      </c>
      <c r="C175" s="10">
        <f t="shared" ref="C175:C176" si="86">D175+K175</f>
        <v>873000</v>
      </c>
      <c r="D175" s="10">
        <f t="shared" si="85"/>
        <v>873000</v>
      </c>
      <c r="E175" s="14"/>
      <c r="F175" s="14"/>
      <c r="G175" s="10">
        <v>873000</v>
      </c>
      <c r="H175" s="14"/>
      <c r="I175" s="14"/>
      <c r="J175" s="14"/>
      <c r="K175" s="14"/>
    </row>
    <row r="176" spans="1:11" s="76" customFormat="1" ht="27.75" customHeight="1">
      <c r="A176" s="46"/>
      <c r="B176" s="50" t="s">
        <v>159</v>
      </c>
      <c r="C176" s="10">
        <f t="shared" si="86"/>
        <v>646000</v>
      </c>
      <c r="D176" s="10">
        <f t="shared" si="85"/>
        <v>646000</v>
      </c>
      <c r="E176" s="14"/>
      <c r="F176" s="14"/>
      <c r="G176" s="10">
        <v>646000</v>
      </c>
      <c r="H176" s="14"/>
      <c r="I176" s="14"/>
      <c r="J176" s="14"/>
      <c r="K176" s="14"/>
    </row>
    <row r="177" spans="1:11" s="76" customFormat="1" ht="33" customHeight="1">
      <c r="A177" s="46"/>
      <c r="B177" s="67" t="s">
        <v>160</v>
      </c>
      <c r="C177" s="10">
        <f>D177+K177</f>
        <v>40000</v>
      </c>
      <c r="D177" s="10">
        <f>SUM(E177:J177)</f>
        <v>40000</v>
      </c>
      <c r="E177" s="10"/>
      <c r="F177" s="10"/>
      <c r="G177" s="10">
        <v>40000</v>
      </c>
      <c r="H177" s="10"/>
      <c r="I177" s="10"/>
      <c r="J177" s="10"/>
      <c r="K177" s="10"/>
    </row>
    <row r="178" spans="1:11" s="76" customFormat="1" ht="27.75" customHeight="1">
      <c r="A178" s="46"/>
      <c r="B178" s="45" t="s">
        <v>58</v>
      </c>
      <c r="C178" s="8">
        <f>D178+K178</f>
        <v>672000</v>
      </c>
      <c r="D178" s="8">
        <f>SUM(E178:J178)</f>
        <v>672000</v>
      </c>
      <c r="E178" s="8">
        <f>SUM(E179:E182)</f>
        <v>0</v>
      </c>
      <c r="F178" s="8">
        <f t="shared" ref="F178:K178" si="87">SUM(F179:F182)</f>
        <v>0</v>
      </c>
      <c r="G178" s="8">
        <f t="shared" si="87"/>
        <v>672000</v>
      </c>
      <c r="H178" s="8">
        <f t="shared" si="87"/>
        <v>0</v>
      </c>
      <c r="I178" s="8">
        <f t="shared" si="87"/>
        <v>0</v>
      </c>
      <c r="J178" s="8">
        <f t="shared" si="87"/>
        <v>0</v>
      </c>
      <c r="K178" s="8">
        <f t="shared" si="87"/>
        <v>0</v>
      </c>
    </row>
    <row r="179" spans="1:11" s="76" customFormat="1" ht="27.75" customHeight="1">
      <c r="A179" s="46"/>
      <c r="B179" s="50" t="s">
        <v>163</v>
      </c>
      <c r="C179" s="10">
        <f t="shared" ref="C179:C181" si="88">D179+K179</f>
        <v>189000</v>
      </c>
      <c r="D179" s="10">
        <f t="shared" ref="D179:D181" si="89">SUM(E179:J179)</f>
        <v>189000</v>
      </c>
      <c r="E179" s="14"/>
      <c r="F179" s="14"/>
      <c r="G179" s="10">
        <v>189000</v>
      </c>
      <c r="H179" s="14"/>
      <c r="I179" s="14"/>
      <c r="J179" s="14"/>
      <c r="K179" s="14"/>
    </row>
    <row r="180" spans="1:11" s="76" customFormat="1" ht="27.75" customHeight="1">
      <c r="A180" s="46"/>
      <c r="B180" s="50" t="s">
        <v>164</v>
      </c>
      <c r="C180" s="10">
        <f t="shared" si="88"/>
        <v>294000</v>
      </c>
      <c r="D180" s="10">
        <f t="shared" si="89"/>
        <v>294000</v>
      </c>
      <c r="E180" s="14"/>
      <c r="F180" s="14"/>
      <c r="G180" s="10">
        <v>294000</v>
      </c>
      <c r="H180" s="14"/>
      <c r="I180" s="14"/>
      <c r="J180" s="14"/>
      <c r="K180" s="14"/>
    </row>
    <row r="181" spans="1:11" s="76" customFormat="1" ht="27.75" customHeight="1">
      <c r="A181" s="46"/>
      <c r="B181" s="50" t="s">
        <v>165</v>
      </c>
      <c r="C181" s="10">
        <f t="shared" si="88"/>
        <v>112000</v>
      </c>
      <c r="D181" s="10">
        <f t="shared" si="89"/>
        <v>112000</v>
      </c>
      <c r="E181" s="14"/>
      <c r="F181" s="14"/>
      <c r="G181" s="10">
        <v>112000</v>
      </c>
      <c r="H181" s="14"/>
      <c r="I181" s="14"/>
      <c r="J181" s="14"/>
      <c r="K181" s="14"/>
    </row>
    <row r="182" spans="1:11" s="76" customFormat="1" ht="33" customHeight="1">
      <c r="A182" s="46"/>
      <c r="B182" s="65" t="s">
        <v>166</v>
      </c>
      <c r="C182" s="10">
        <f t="shared" ref="C182:C187" si="90">D182+K182</f>
        <v>77000</v>
      </c>
      <c r="D182" s="10">
        <f t="shared" ref="D182:D187" si="91">SUM(E182:J182)</f>
        <v>77000</v>
      </c>
      <c r="E182" s="10"/>
      <c r="F182" s="10"/>
      <c r="G182" s="10">
        <v>77000</v>
      </c>
      <c r="H182" s="10"/>
      <c r="I182" s="10"/>
      <c r="J182" s="10"/>
      <c r="K182" s="10"/>
    </row>
    <row r="183" spans="1:11" s="76" customFormat="1" ht="33" customHeight="1">
      <c r="A183" s="46"/>
      <c r="B183" s="53" t="s">
        <v>181</v>
      </c>
      <c r="C183" s="8">
        <f t="shared" si="90"/>
        <v>74000</v>
      </c>
      <c r="D183" s="8">
        <f t="shared" si="91"/>
        <v>74000</v>
      </c>
      <c r="E183" s="8">
        <f t="shared" ref="E183:K183" si="92">SUM(E184:E184)</f>
        <v>0</v>
      </c>
      <c r="F183" s="8">
        <f t="shared" si="92"/>
        <v>0</v>
      </c>
      <c r="G183" s="8">
        <f t="shared" si="92"/>
        <v>74000</v>
      </c>
      <c r="H183" s="8">
        <f t="shared" si="92"/>
        <v>0</v>
      </c>
      <c r="I183" s="8">
        <f t="shared" si="92"/>
        <v>0</v>
      </c>
      <c r="J183" s="8">
        <f t="shared" si="92"/>
        <v>0</v>
      </c>
      <c r="K183" s="8">
        <f t="shared" si="92"/>
        <v>0</v>
      </c>
    </row>
    <row r="184" spans="1:11" s="76" customFormat="1" ht="33" customHeight="1">
      <c r="A184" s="46"/>
      <c r="B184" s="50" t="s">
        <v>182</v>
      </c>
      <c r="C184" s="10">
        <f t="shared" si="90"/>
        <v>74000</v>
      </c>
      <c r="D184" s="10">
        <f t="shared" si="91"/>
        <v>74000</v>
      </c>
      <c r="E184" s="10"/>
      <c r="F184" s="10"/>
      <c r="G184" s="10">
        <v>74000</v>
      </c>
      <c r="H184" s="10"/>
      <c r="I184" s="10"/>
      <c r="J184" s="10"/>
      <c r="K184" s="10"/>
    </row>
    <row r="185" spans="1:11" s="76" customFormat="1" ht="33" customHeight="1">
      <c r="A185" s="46"/>
      <c r="B185" s="45" t="s">
        <v>183</v>
      </c>
      <c r="C185" s="8">
        <f t="shared" si="90"/>
        <v>1057000</v>
      </c>
      <c r="D185" s="8">
        <f t="shared" si="91"/>
        <v>1057000</v>
      </c>
      <c r="E185" s="8">
        <f t="shared" ref="E185:K185" si="93">SUM(E186:E186)</f>
        <v>0</v>
      </c>
      <c r="F185" s="8">
        <f t="shared" si="93"/>
        <v>0</v>
      </c>
      <c r="G185" s="8">
        <f t="shared" si="93"/>
        <v>1057000</v>
      </c>
      <c r="H185" s="8">
        <f t="shared" si="93"/>
        <v>0</v>
      </c>
      <c r="I185" s="8">
        <f t="shared" si="93"/>
        <v>0</v>
      </c>
      <c r="J185" s="8">
        <f t="shared" si="93"/>
        <v>0</v>
      </c>
      <c r="K185" s="8">
        <f t="shared" si="93"/>
        <v>0</v>
      </c>
    </row>
    <row r="186" spans="1:11" s="76" customFormat="1" ht="33" customHeight="1">
      <c r="A186" s="46"/>
      <c r="B186" s="65" t="s">
        <v>184</v>
      </c>
      <c r="C186" s="10">
        <f t="shared" si="90"/>
        <v>1057000</v>
      </c>
      <c r="D186" s="10">
        <f t="shared" si="91"/>
        <v>1057000</v>
      </c>
      <c r="E186" s="10"/>
      <c r="F186" s="10"/>
      <c r="G186" s="10">
        <v>1057000</v>
      </c>
      <c r="H186" s="10"/>
      <c r="I186" s="10"/>
      <c r="J186" s="10"/>
      <c r="K186" s="10"/>
    </row>
    <row r="187" spans="1:11" s="76" customFormat="1" ht="33" customHeight="1">
      <c r="A187" s="46"/>
      <c r="B187" s="45" t="s">
        <v>189</v>
      </c>
      <c r="C187" s="8">
        <f t="shared" si="90"/>
        <v>648000</v>
      </c>
      <c r="D187" s="8">
        <f t="shared" si="91"/>
        <v>648000</v>
      </c>
      <c r="E187" s="8">
        <f>SUM(E188:E191)</f>
        <v>0</v>
      </c>
      <c r="F187" s="8">
        <f t="shared" ref="F187:K187" si="94">SUM(F188:F191)</f>
        <v>0</v>
      </c>
      <c r="G187" s="8">
        <f t="shared" si="94"/>
        <v>648000</v>
      </c>
      <c r="H187" s="8">
        <f t="shared" si="94"/>
        <v>0</v>
      </c>
      <c r="I187" s="8">
        <f t="shared" si="94"/>
        <v>0</v>
      </c>
      <c r="J187" s="8">
        <f t="shared" si="94"/>
        <v>0</v>
      </c>
      <c r="K187" s="8">
        <f t="shared" si="94"/>
        <v>0</v>
      </c>
    </row>
    <row r="188" spans="1:11" s="76" customFormat="1" ht="29.25" customHeight="1">
      <c r="A188" s="46"/>
      <c r="B188" s="50" t="s">
        <v>185</v>
      </c>
      <c r="C188" s="10">
        <f t="shared" ref="C188:C190" si="95">D188+K188</f>
        <v>324000</v>
      </c>
      <c r="D188" s="10">
        <f t="shared" ref="D188:D190" si="96">SUM(E188:J188)</f>
        <v>324000</v>
      </c>
      <c r="E188" s="14"/>
      <c r="F188" s="14"/>
      <c r="G188" s="10">
        <v>324000</v>
      </c>
      <c r="H188" s="14"/>
      <c r="I188" s="14"/>
      <c r="J188" s="14"/>
      <c r="K188" s="14"/>
    </row>
    <row r="189" spans="1:11" s="76" customFormat="1" ht="33" customHeight="1">
      <c r="A189" s="46"/>
      <c r="B189" s="50" t="s">
        <v>186</v>
      </c>
      <c r="C189" s="10">
        <f t="shared" si="95"/>
        <v>180000</v>
      </c>
      <c r="D189" s="10">
        <f t="shared" si="96"/>
        <v>180000</v>
      </c>
      <c r="E189" s="14"/>
      <c r="F189" s="14"/>
      <c r="G189" s="10">
        <v>180000</v>
      </c>
      <c r="H189" s="14"/>
      <c r="I189" s="14"/>
      <c r="J189" s="14"/>
      <c r="K189" s="14"/>
    </row>
    <row r="190" spans="1:11" s="76" customFormat="1" ht="33" customHeight="1">
      <c r="A190" s="46"/>
      <c r="B190" s="50" t="s">
        <v>187</v>
      </c>
      <c r="C190" s="10">
        <f t="shared" si="95"/>
        <v>50000</v>
      </c>
      <c r="D190" s="10">
        <f t="shared" si="96"/>
        <v>50000</v>
      </c>
      <c r="E190" s="14"/>
      <c r="F190" s="14"/>
      <c r="G190" s="10">
        <v>50000</v>
      </c>
      <c r="H190" s="14"/>
      <c r="I190" s="14"/>
      <c r="J190" s="14"/>
      <c r="K190" s="14"/>
    </row>
    <row r="191" spans="1:11" s="76" customFormat="1" ht="33" customHeight="1">
      <c r="A191" s="46"/>
      <c r="B191" s="67" t="s">
        <v>188</v>
      </c>
      <c r="C191" s="10">
        <f t="shared" ref="C191:C196" si="97">D191+K191</f>
        <v>94000</v>
      </c>
      <c r="D191" s="10">
        <f t="shared" ref="D191:D196" si="98">SUM(E191:J191)</f>
        <v>94000</v>
      </c>
      <c r="E191" s="10"/>
      <c r="F191" s="10"/>
      <c r="G191" s="10">
        <v>94000</v>
      </c>
      <c r="H191" s="10"/>
      <c r="I191" s="10"/>
      <c r="J191" s="10"/>
      <c r="K191" s="10"/>
    </row>
    <row r="192" spans="1:11" s="76" customFormat="1" ht="27" customHeight="1">
      <c r="A192" s="46"/>
      <c r="B192" s="45" t="s">
        <v>190</v>
      </c>
      <c r="C192" s="8">
        <f t="shared" si="97"/>
        <v>40000</v>
      </c>
      <c r="D192" s="8">
        <f t="shared" si="98"/>
        <v>40000</v>
      </c>
      <c r="E192" s="8">
        <f t="shared" ref="E192:K192" si="99">SUM(E193:E193)</f>
        <v>0</v>
      </c>
      <c r="F192" s="8">
        <f t="shared" si="99"/>
        <v>0</v>
      </c>
      <c r="G192" s="8">
        <f t="shared" si="99"/>
        <v>40000</v>
      </c>
      <c r="H192" s="8">
        <f t="shared" si="99"/>
        <v>0</v>
      </c>
      <c r="I192" s="8">
        <f t="shared" si="99"/>
        <v>0</v>
      </c>
      <c r="J192" s="8">
        <f t="shared" si="99"/>
        <v>0</v>
      </c>
      <c r="K192" s="8">
        <f t="shared" si="99"/>
        <v>0</v>
      </c>
    </row>
    <row r="193" spans="1:11" s="76" customFormat="1" ht="33" customHeight="1">
      <c r="A193" s="46"/>
      <c r="B193" s="50" t="s">
        <v>191</v>
      </c>
      <c r="C193" s="10">
        <f t="shared" si="97"/>
        <v>40000</v>
      </c>
      <c r="D193" s="10">
        <f t="shared" si="98"/>
        <v>40000</v>
      </c>
      <c r="E193" s="10"/>
      <c r="F193" s="10"/>
      <c r="G193" s="10">
        <v>40000</v>
      </c>
      <c r="H193" s="10"/>
      <c r="I193" s="10"/>
      <c r="J193" s="10"/>
      <c r="K193" s="10"/>
    </row>
    <row r="194" spans="1:11" s="76" customFormat="1" ht="37.5" customHeight="1">
      <c r="A194" s="40">
        <v>92119</v>
      </c>
      <c r="B194" s="60" t="s">
        <v>45</v>
      </c>
      <c r="C194" s="6">
        <f t="shared" si="97"/>
        <v>8447000</v>
      </c>
      <c r="D194" s="6">
        <f t="shared" si="98"/>
        <v>8364000</v>
      </c>
      <c r="E194" s="6">
        <f t="shared" ref="E194:J194" si="100">E195+E203</f>
        <v>0</v>
      </c>
      <c r="F194" s="6">
        <f t="shared" ref="F194" si="101">F195+F203</f>
        <v>0</v>
      </c>
      <c r="G194" s="6">
        <f t="shared" si="100"/>
        <v>7364000</v>
      </c>
      <c r="H194" s="6">
        <f t="shared" si="100"/>
        <v>0</v>
      </c>
      <c r="I194" s="6">
        <f t="shared" si="100"/>
        <v>0</v>
      </c>
      <c r="J194" s="6">
        <f t="shared" si="100"/>
        <v>1000000</v>
      </c>
      <c r="K194" s="6">
        <f t="shared" ref="K194" si="102">K195+K203</f>
        <v>83000</v>
      </c>
    </row>
    <row r="195" spans="1:11" s="76" customFormat="1" ht="27" customHeight="1">
      <c r="A195" s="42"/>
      <c r="B195" s="53" t="s">
        <v>46</v>
      </c>
      <c r="C195" s="8">
        <f t="shared" si="97"/>
        <v>7947000</v>
      </c>
      <c r="D195" s="8">
        <f t="shared" si="98"/>
        <v>7947000</v>
      </c>
      <c r="E195" s="14">
        <f>SUM(E196:E202)</f>
        <v>0</v>
      </c>
      <c r="F195" s="14">
        <f>SUM(F196:F202)</f>
        <v>0</v>
      </c>
      <c r="G195" s="14">
        <f t="shared" ref="G195:J195" si="103">SUM(G196:G202)</f>
        <v>6947000</v>
      </c>
      <c r="H195" s="14">
        <f t="shared" si="103"/>
        <v>0</v>
      </c>
      <c r="I195" s="14">
        <f t="shared" si="103"/>
        <v>0</v>
      </c>
      <c r="J195" s="14">
        <f t="shared" si="103"/>
        <v>1000000</v>
      </c>
      <c r="K195" s="14">
        <f t="shared" ref="K195" si="104">SUM(K196:K202)</f>
        <v>0</v>
      </c>
    </row>
    <row r="196" spans="1:11" s="76" customFormat="1" ht="37.5" customHeight="1">
      <c r="A196" s="42"/>
      <c r="B196" s="50" t="s">
        <v>192</v>
      </c>
      <c r="C196" s="10">
        <f t="shared" si="97"/>
        <v>1000000</v>
      </c>
      <c r="D196" s="10">
        <f t="shared" si="98"/>
        <v>1000000</v>
      </c>
      <c r="E196" s="10"/>
      <c r="F196" s="10"/>
      <c r="G196" s="10"/>
      <c r="H196" s="10"/>
      <c r="I196" s="10"/>
      <c r="J196" s="10">
        <v>1000000</v>
      </c>
      <c r="K196" s="10"/>
    </row>
    <row r="197" spans="1:11" s="76" customFormat="1" ht="66" customHeight="1">
      <c r="A197" s="42"/>
      <c r="B197" s="50" t="s">
        <v>193</v>
      </c>
      <c r="C197" s="10">
        <f t="shared" ref="C197:C199" si="105">D197+K197</f>
        <v>100000</v>
      </c>
      <c r="D197" s="10">
        <f t="shared" ref="D197:D199" si="106">SUM(E197:J197)</f>
        <v>100000</v>
      </c>
      <c r="E197" s="10"/>
      <c r="F197" s="10"/>
      <c r="G197" s="10">
        <v>100000</v>
      </c>
      <c r="H197" s="10"/>
      <c r="I197" s="10"/>
      <c r="J197" s="10"/>
      <c r="K197" s="10"/>
    </row>
    <row r="198" spans="1:11" s="76" customFormat="1" ht="37.5" customHeight="1">
      <c r="A198" s="42"/>
      <c r="B198" s="50" t="s">
        <v>194</v>
      </c>
      <c r="C198" s="10">
        <f t="shared" si="105"/>
        <v>210000</v>
      </c>
      <c r="D198" s="10">
        <f t="shared" si="106"/>
        <v>210000</v>
      </c>
      <c r="E198" s="10"/>
      <c r="F198" s="10"/>
      <c r="G198" s="10">
        <v>210000</v>
      </c>
      <c r="H198" s="10"/>
      <c r="I198" s="10"/>
      <c r="J198" s="10"/>
      <c r="K198" s="10"/>
    </row>
    <row r="199" spans="1:11" s="76" customFormat="1" ht="56.25" customHeight="1">
      <c r="A199" s="42"/>
      <c r="B199" s="50" t="s">
        <v>195</v>
      </c>
      <c r="C199" s="10">
        <f t="shared" si="105"/>
        <v>102000</v>
      </c>
      <c r="D199" s="10">
        <f t="shared" si="106"/>
        <v>102000</v>
      </c>
      <c r="E199" s="10"/>
      <c r="F199" s="10"/>
      <c r="G199" s="10">
        <v>102000</v>
      </c>
      <c r="H199" s="10"/>
      <c r="I199" s="10"/>
      <c r="J199" s="10"/>
      <c r="K199" s="10"/>
    </row>
    <row r="200" spans="1:11" s="76" customFormat="1" ht="56.25" customHeight="1">
      <c r="A200" s="42"/>
      <c r="B200" s="50" t="s">
        <v>196</v>
      </c>
      <c r="C200" s="10">
        <f t="shared" ref="C200:C201" si="107">D200+K200</f>
        <v>450000</v>
      </c>
      <c r="D200" s="10">
        <f t="shared" ref="D200:D201" si="108">SUM(E200:J200)</f>
        <v>450000</v>
      </c>
      <c r="E200" s="10"/>
      <c r="F200" s="10"/>
      <c r="G200" s="10">
        <v>450000</v>
      </c>
      <c r="H200" s="10"/>
      <c r="I200" s="10"/>
      <c r="J200" s="10"/>
      <c r="K200" s="10"/>
    </row>
    <row r="201" spans="1:11" s="76" customFormat="1" ht="43.5" customHeight="1">
      <c r="A201" s="42"/>
      <c r="B201" s="50" t="s">
        <v>197</v>
      </c>
      <c r="C201" s="10">
        <f t="shared" si="107"/>
        <v>85000</v>
      </c>
      <c r="D201" s="10">
        <f t="shared" si="108"/>
        <v>85000</v>
      </c>
      <c r="E201" s="10"/>
      <c r="F201" s="10"/>
      <c r="G201" s="10">
        <v>85000</v>
      </c>
      <c r="H201" s="10"/>
      <c r="I201" s="10"/>
      <c r="J201" s="10"/>
      <c r="K201" s="10"/>
    </row>
    <row r="202" spans="1:11" s="76" customFormat="1" ht="38.25">
      <c r="A202" s="46"/>
      <c r="B202" s="65" t="s">
        <v>198</v>
      </c>
      <c r="C202" s="10">
        <f t="shared" ref="C202" si="109">D202+K202</f>
        <v>6000000</v>
      </c>
      <c r="D202" s="10">
        <f t="shared" ref="D202" si="110">SUM(E202:J202)</f>
        <v>6000000</v>
      </c>
      <c r="E202" s="10"/>
      <c r="F202" s="10"/>
      <c r="G202" s="10">
        <v>6000000</v>
      </c>
      <c r="H202" s="10"/>
      <c r="I202" s="10"/>
      <c r="J202" s="10"/>
      <c r="K202" s="10"/>
    </row>
    <row r="203" spans="1:11" s="76" customFormat="1" ht="27" customHeight="1">
      <c r="A203" s="42"/>
      <c r="B203" s="45" t="s">
        <v>48</v>
      </c>
      <c r="C203" s="8">
        <f>D203+K203</f>
        <v>500000</v>
      </c>
      <c r="D203" s="8">
        <f>SUM(E203:J203)</f>
        <v>417000</v>
      </c>
      <c r="E203" s="13">
        <f>SUM(E204:E208)</f>
        <v>0</v>
      </c>
      <c r="F203" s="13">
        <f>SUM(F204:F208)</f>
        <v>0</v>
      </c>
      <c r="G203" s="13">
        <f>SUM(G204:G208)</f>
        <v>417000</v>
      </c>
      <c r="H203" s="13">
        <f t="shared" ref="H203:J203" si="111">SUM(H204:H208)</f>
        <v>0</v>
      </c>
      <c r="I203" s="13">
        <f t="shared" si="111"/>
        <v>0</v>
      </c>
      <c r="J203" s="13">
        <f t="shared" si="111"/>
        <v>0</v>
      </c>
      <c r="K203" s="13">
        <f t="shared" ref="K203" si="112">SUM(K204:K208)</f>
        <v>83000</v>
      </c>
    </row>
    <row r="204" spans="1:11" s="76" customFormat="1" ht="24.75" customHeight="1">
      <c r="A204" s="42"/>
      <c r="B204" s="50" t="s">
        <v>199</v>
      </c>
      <c r="C204" s="10">
        <f>D204+K204</f>
        <v>150000</v>
      </c>
      <c r="D204" s="10">
        <f>SUM(E204:J204)</f>
        <v>150000</v>
      </c>
      <c r="E204" s="10"/>
      <c r="F204" s="10"/>
      <c r="G204" s="10">
        <v>150000</v>
      </c>
      <c r="H204" s="10"/>
      <c r="I204" s="10"/>
      <c r="J204" s="10"/>
      <c r="K204" s="10"/>
    </row>
    <row r="205" spans="1:11" s="76" customFormat="1" ht="59.25" customHeight="1">
      <c r="A205" s="42"/>
      <c r="B205" s="50" t="s">
        <v>200</v>
      </c>
      <c r="C205" s="10">
        <f t="shared" ref="C205:C206" si="113">D205+K205</f>
        <v>162000</v>
      </c>
      <c r="D205" s="10">
        <f t="shared" ref="D205:D206" si="114">SUM(E205:J205)</f>
        <v>162000</v>
      </c>
      <c r="E205" s="10"/>
      <c r="F205" s="10"/>
      <c r="G205" s="10">
        <v>162000</v>
      </c>
      <c r="H205" s="10"/>
      <c r="I205" s="10"/>
      <c r="J205" s="10"/>
      <c r="K205" s="10"/>
    </row>
    <row r="206" spans="1:11" s="76" customFormat="1" ht="51" customHeight="1">
      <c r="A206" s="42"/>
      <c r="B206" s="50" t="s">
        <v>201</v>
      </c>
      <c r="C206" s="10">
        <f t="shared" si="113"/>
        <v>70000</v>
      </c>
      <c r="D206" s="10">
        <f t="shared" si="114"/>
        <v>70000</v>
      </c>
      <c r="E206" s="10"/>
      <c r="F206" s="10"/>
      <c r="G206" s="10">
        <v>70000</v>
      </c>
      <c r="H206" s="10"/>
      <c r="I206" s="10"/>
      <c r="J206" s="10"/>
      <c r="K206" s="10"/>
    </row>
    <row r="207" spans="1:11" s="76" customFormat="1" ht="41.25" customHeight="1">
      <c r="A207" s="42"/>
      <c r="B207" s="50" t="s">
        <v>202</v>
      </c>
      <c r="C207" s="10">
        <f t="shared" ref="C207:C208" si="115">D207+K207</f>
        <v>35000</v>
      </c>
      <c r="D207" s="10">
        <f t="shared" ref="D207:D208" si="116">SUM(E207:J207)</f>
        <v>35000</v>
      </c>
      <c r="E207" s="10"/>
      <c r="F207" s="10"/>
      <c r="G207" s="10">
        <v>35000</v>
      </c>
      <c r="H207" s="10"/>
      <c r="I207" s="10"/>
      <c r="J207" s="10"/>
      <c r="K207" s="10"/>
    </row>
    <row r="208" spans="1:11" s="76" customFormat="1" ht="37.5" customHeight="1">
      <c r="A208" s="66"/>
      <c r="B208" s="61" t="s">
        <v>203</v>
      </c>
      <c r="C208" s="56">
        <f t="shared" si="115"/>
        <v>83000</v>
      </c>
      <c r="D208" s="56">
        <f t="shared" si="116"/>
        <v>0</v>
      </c>
      <c r="E208" s="56"/>
      <c r="F208" s="56"/>
      <c r="G208" s="56"/>
      <c r="H208" s="56"/>
      <c r="I208" s="56"/>
      <c r="J208" s="56"/>
      <c r="K208" s="56">
        <v>83000</v>
      </c>
    </row>
    <row r="209" spans="1:10" s="47" customFormat="1" ht="37.5" customHeight="1">
      <c r="A209" s="62"/>
      <c r="B209" s="63"/>
      <c r="C209" s="64"/>
      <c r="D209" s="64"/>
      <c r="E209" s="64"/>
      <c r="F209" s="64"/>
      <c r="G209" s="64"/>
      <c r="H209" s="64"/>
      <c r="I209" s="64"/>
      <c r="J209" s="64"/>
    </row>
    <row r="210" spans="1:10" s="11" customFormat="1">
      <c r="B210" s="55"/>
    </row>
    <row r="211" spans="1:10" s="11" customFormat="1" ht="37.5" customHeight="1">
      <c r="A211" s="131" t="s">
        <v>39</v>
      </c>
      <c r="B211" s="131"/>
      <c r="C211" s="131"/>
      <c r="D211" s="131"/>
      <c r="E211" s="131"/>
      <c r="F211" s="131"/>
      <c r="G211" s="131"/>
      <c r="H211" s="131"/>
      <c r="I211" s="131"/>
      <c r="J211" s="131"/>
    </row>
    <row r="212" spans="1:10" s="11" customFormat="1" ht="25.5" customHeight="1">
      <c r="A212" s="135" t="s">
        <v>40</v>
      </c>
      <c r="B212" s="135"/>
      <c r="C212" s="135"/>
      <c r="D212" s="135"/>
      <c r="E212" s="135"/>
      <c r="F212" s="135"/>
      <c r="G212" s="135"/>
      <c r="H212" s="135"/>
      <c r="I212" s="135"/>
      <c r="J212" s="135"/>
    </row>
    <row r="213" spans="1:10" s="11" customFormat="1" ht="27.75" customHeight="1">
      <c r="A213" s="135" t="s">
        <v>41</v>
      </c>
      <c r="B213" s="126"/>
      <c r="C213" s="126"/>
      <c r="D213" s="126"/>
      <c r="E213" s="126"/>
      <c r="F213" s="126"/>
      <c r="G213" s="126"/>
      <c r="H213" s="126"/>
      <c r="I213" s="126"/>
      <c r="J213" s="126"/>
    </row>
    <row r="214" spans="1:10" s="11" customFormat="1" ht="30.75" customHeight="1">
      <c r="A214" s="135" t="s">
        <v>42</v>
      </c>
      <c r="B214" s="126"/>
      <c r="C214" s="126"/>
      <c r="D214" s="126"/>
      <c r="E214" s="126"/>
      <c r="F214" s="126"/>
      <c r="G214" s="126"/>
      <c r="H214" s="126"/>
      <c r="I214" s="126"/>
      <c r="J214" s="126"/>
    </row>
    <row r="215" spans="1:10" s="11" customFormat="1" ht="30.75" customHeight="1">
      <c r="A215" s="125" t="s">
        <v>44</v>
      </c>
      <c r="B215" s="126"/>
      <c r="C215" s="126"/>
      <c r="D215" s="126"/>
      <c r="E215" s="126"/>
      <c r="F215" s="126"/>
      <c r="G215" s="126"/>
      <c r="H215" s="126"/>
      <c r="I215" s="126"/>
      <c r="J215" s="126"/>
    </row>
    <row r="216" spans="1:10" s="11" customFormat="1" ht="30.75" customHeight="1">
      <c r="A216" s="125" t="s">
        <v>75</v>
      </c>
      <c r="B216" s="126"/>
      <c r="C216" s="126"/>
      <c r="D216" s="126"/>
      <c r="E216" s="126"/>
      <c r="F216" s="126"/>
      <c r="G216" s="126"/>
      <c r="H216" s="126"/>
      <c r="I216" s="126"/>
      <c r="J216" s="126"/>
    </row>
    <row r="217" spans="1:10" s="11" customFormat="1" ht="30.75" customHeight="1">
      <c r="A217" s="125" t="s">
        <v>76</v>
      </c>
      <c r="B217" s="126"/>
      <c r="C217" s="126"/>
      <c r="D217" s="126"/>
      <c r="E217" s="126"/>
      <c r="F217" s="126"/>
      <c r="G217" s="126"/>
      <c r="H217" s="126"/>
      <c r="I217" s="126"/>
      <c r="J217" s="126"/>
    </row>
    <row r="218" spans="1:10" s="11" customFormat="1" ht="30.75" customHeight="1">
      <c r="A218" s="125" t="s">
        <v>77</v>
      </c>
      <c r="B218" s="126"/>
      <c r="C218" s="126"/>
      <c r="D218" s="126"/>
      <c r="E218" s="126"/>
      <c r="F218" s="126"/>
      <c r="G218" s="126"/>
      <c r="H218" s="126"/>
      <c r="I218" s="126"/>
      <c r="J218" s="126"/>
    </row>
    <row r="219" spans="1:10" s="11" customFormat="1" ht="27" customHeight="1">
      <c r="A219" s="125" t="s">
        <v>43</v>
      </c>
      <c r="B219" s="126"/>
      <c r="C219" s="126"/>
      <c r="D219" s="126"/>
      <c r="E219" s="126"/>
      <c r="F219" s="126"/>
      <c r="G219" s="126"/>
      <c r="H219" s="126"/>
      <c r="I219" s="126"/>
      <c r="J219" s="126"/>
    </row>
    <row r="220" spans="1:10" s="11" customFormat="1"/>
    <row r="221" spans="1:10" s="11" customFormat="1"/>
    <row r="222" spans="1:10" s="11" customFormat="1"/>
    <row r="223" spans="1:10" s="11" customFormat="1"/>
    <row r="224" spans="1:10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</sheetData>
  <mergeCells count="39">
    <mergeCell ref="A216:J216"/>
    <mergeCell ref="A214:J214"/>
    <mergeCell ref="A219:J219"/>
    <mergeCell ref="I41:J41"/>
    <mergeCell ref="A217:J217"/>
    <mergeCell ref="A218:J218"/>
    <mergeCell ref="A213:J213"/>
    <mergeCell ref="A212:J212"/>
    <mergeCell ref="A44:C44"/>
    <mergeCell ref="K46:K48"/>
    <mergeCell ref="D46:D48"/>
    <mergeCell ref="A6:C6"/>
    <mergeCell ref="A215:J215"/>
    <mergeCell ref="B8:B10"/>
    <mergeCell ref="C8:C10"/>
    <mergeCell ref="A211:J211"/>
    <mergeCell ref="I28:J28"/>
    <mergeCell ref="I27:J27"/>
    <mergeCell ref="I29:J29"/>
    <mergeCell ref="I30:J30"/>
    <mergeCell ref="I31:J31"/>
    <mergeCell ref="I8:J10"/>
    <mergeCell ref="I11:J22"/>
    <mergeCell ref="D8:D10"/>
    <mergeCell ref="E8:E10"/>
    <mergeCell ref="I40:J40"/>
    <mergeCell ref="C46:C48"/>
    <mergeCell ref="F8:F10"/>
    <mergeCell ref="G8:G10"/>
    <mergeCell ref="H8:H10"/>
    <mergeCell ref="I23:J23"/>
    <mergeCell ref="I24:J24"/>
    <mergeCell ref="I32:J32"/>
    <mergeCell ref="I38:J38"/>
    <mergeCell ref="I33:J33"/>
    <mergeCell ref="I34:J34"/>
    <mergeCell ref="I35:J35"/>
    <mergeCell ref="I36:J36"/>
    <mergeCell ref="I37:J37"/>
  </mergeCells>
  <printOptions horizontalCentered="1" verticalCentered="1"/>
  <pageMargins left="0.11811023622047245" right="0.11811023622047245" top="0.15748031496062992" bottom="0.15748031496062992" header="0" footer="0"/>
  <pageSetup paperSize="9" scale="41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J1"/>
  <sheetViews>
    <sheetView topLeftCell="A91" zoomScaleNormal="100" workbookViewId="0">
      <selection activeCell="A106" sqref="A1:XFD1048576"/>
    </sheetView>
  </sheetViews>
  <sheetFormatPr defaultColWidth="9" defaultRowHeight="12.75"/>
  <cols>
    <col min="1" max="9" width="9" style="1"/>
    <col min="10" max="10" width="9" style="5"/>
    <col min="11" max="16384" width="9" style="1"/>
  </cols>
  <sheetData/>
  <printOptions horizontalCentered="1" verticalCentered="1"/>
  <pageMargins left="0.11811023622047245" right="0.11811023622047245" top="0.15748031496062992" bottom="0.15748031496062992" header="0" footer="0"/>
  <pageSetup paperSize="8" scale="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do zatwierdzenia do Ministra</vt:lpstr>
      <vt:lpstr>Arkusz1</vt:lpstr>
      <vt:lpstr>Arkusz3</vt:lpstr>
    </vt:vector>
  </TitlesOfParts>
  <Company>MKiDN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ksubda</dc:creator>
  <cp:lastModifiedBy>egerwatowska</cp:lastModifiedBy>
  <cp:lastPrinted>2016-04-29T08:00:11Z</cp:lastPrinted>
  <dcterms:created xsi:type="dcterms:W3CDTF">2013-01-29T14:05:36Z</dcterms:created>
  <dcterms:modified xsi:type="dcterms:W3CDTF">2017-04-27T13:01:20Z</dcterms:modified>
</cp:coreProperties>
</file>