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bookViews>
    <workbookView xWindow="0" yWindow="0" windowWidth="28800" windowHeight="1183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91029"/>
</workbook>
</file>

<file path=xl/calcChain.xml><?xml version="1.0" encoding="utf-8"?>
<calcChain xmlns="http://schemas.openxmlformats.org/spreadsheetml/2006/main">
  <c r="E10" i="1" l="1"/>
  <c r="T124" i="1" l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S124" i="1"/>
  <c r="T125" i="1" l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U124" i="1" l="1"/>
  <c r="V124" i="1" s="1"/>
  <c r="U116" i="1"/>
  <c r="V116" i="1" s="1"/>
  <c r="U112" i="1"/>
  <c r="V112" i="1" s="1"/>
  <c r="U120" i="1"/>
  <c r="V120" i="1" s="1"/>
  <c r="U123" i="1"/>
  <c r="V123" i="1" s="1"/>
  <c r="U119" i="1"/>
  <c r="V119" i="1" s="1"/>
  <c r="U115" i="1"/>
  <c r="V115" i="1" s="1"/>
  <c r="U111" i="1"/>
  <c r="V111" i="1" s="1"/>
  <c r="U114" i="1"/>
  <c r="V114" i="1" s="1"/>
  <c r="U122" i="1"/>
  <c r="V122" i="1" s="1"/>
  <c r="U118" i="1"/>
  <c r="V118" i="1" s="1"/>
  <c r="U110" i="1"/>
  <c r="U121" i="1"/>
  <c r="V121" i="1" s="1"/>
  <c r="U117" i="1"/>
  <c r="V117" i="1" s="1"/>
  <c r="U113" i="1"/>
  <c r="V113" i="1" s="1"/>
  <c r="J400" i="1"/>
  <c r="V401" i="1" l="1"/>
  <c r="S401" i="1"/>
  <c r="P401" i="1"/>
  <c r="M401" i="1"/>
  <c r="J401" i="1"/>
  <c r="O256" i="1" l="1"/>
  <c r="S256" i="1" s="1"/>
  <c r="I254" i="1" l="1"/>
  <c r="M254" i="1" s="1"/>
  <c r="O253" i="1"/>
  <c r="S253" i="1" s="1"/>
  <c r="T340" i="1" l="1"/>
  <c r="T341" i="1"/>
  <c r="T342" i="1"/>
  <c r="T343" i="1"/>
  <c r="T344" i="1"/>
  <c r="T339" i="1"/>
  <c r="R340" i="1"/>
  <c r="R341" i="1"/>
  <c r="R342" i="1"/>
  <c r="R343" i="1"/>
  <c r="R344" i="1"/>
  <c r="R339" i="1"/>
  <c r="P340" i="1"/>
  <c r="P341" i="1"/>
  <c r="P342" i="1"/>
  <c r="P343" i="1"/>
  <c r="P344" i="1"/>
  <c r="P339" i="1"/>
  <c r="M340" i="1"/>
  <c r="M341" i="1"/>
  <c r="M342" i="1"/>
  <c r="M343" i="1"/>
  <c r="M344" i="1"/>
  <c r="M339" i="1"/>
  <c r="H340" i="1"/>
  <c r="H341" i="1"/>
  <c r="H342" i="1"/>
  <c r="H343" i="1"/>
  <c r="H344" i="1"/>
  <c r="F340" i="1"/>
  <c r="F341" i="1"/>
  <c r="F342" i="1"/>
  <c r="F343" i="1"/>
  <c r="F344" i="1"/>
  <c r="D340" i="1"/>
  <c r="D341" i="1"/>
  <c r="D342" i="1"/>
  <c r="D343" i="1"/>
  <c r="D344" i="1"/>
  <c r="A340" i="1"/>
  <c r="A341" i="1"/>
  <c r="A342" i="1"/>
  <c r="A343" i="1"/>
  <c r="A344" i="1"/>
  <c r="R345" i="1" l="1"/>
  <c r="T345" i="1"/>
  <c r="P345" i="1"/>
  <c r="G230" i="1"/>
  <c r="G221" i="1"/>
  <c r="M56" i="1"/>
  <c r="L108" i="1"/>
  <c r="M22" i="1"/>
  <c r="G360" i="1"/>
  <c r="G250" i="1"/>
  <c r="G372" i="1"/>
  <c r="M336" i="1"/>
  <c r="A336" i="1"/>
  <c r="G282" i="1"/>
  <c r="P234" i="1"/>
  <c r="M234" i="1"/>
  <c r="J234" i="1"/>
  <c r="G234" i="1"/>
  <c r="P233" i="1"/>
  <c r="M233" i="1"/>
  <c r="J233" i="1"/>
  <c r="G233" i="1"/>
  <c r="P232" i="1"/>
  <c r="M232" i="1"/>
  <c r="J232" i="1"/>
  <c r="G232" i="1"/>
  <c r="P225" i="1"/>
  <c r="M225" i="1"/>
  <c r="J225" i="1"/>
  <c r="G225" i="1"/>
  <c r="J224" i="1"/>
  <c r="M224" i="1"/>
  <c r="P224" i="1"/>
  <c r="G224" i="1"/>
  <c r="P223" i="1"/>
  <c r="M223" i="1"/>
  <c r="J223" i="1"/>
  <c r="G223" i="1"/>
  <c r="Q152" i="1"/>
  <c r="N152" i="1"/>
  <c r="L152" i="1"/>
  <c r="L110" i="1"/>
  <c r="Q87" i="1"/>
  <c r="O87" i="1"/>
  <c r="Q86" i="1"/>
  <c r="O86" i="1"/>
  <c r="Q85" i="1"/>
  <c r="O85" i="1"/>
  <c r="Q84" i="1"/>
  <c r="O84" i="1"/>
  <c r="Q60" i="1"/>
  <c r="O60" i="1"/>
  <c r="M60" i="1"/>
  <c r="K60" i="1"/>
  <c r="Q59" i="1"/>
  <c r="O59" i="1"/>
  <c r="M59" i="1"/>
  <c r="K59" i="1"/>
  <c r="Q58" i="1"/>
  <c r="O58" i="1"/>
  <c r="M58" i="1"/>
  <c r="K58" i="1"/>
  <c r="Q26" i="1"/>
  <c r="O26" i="1"/>
  <c r="M26" i="1"/>
  <c r="K26" i="1"/>
  <c r="Q25" i="1"/>
  <c r="O25" i="1"/>
  <c r="M25" i="1"/>
  <c r="K25" i="1"/>
  <c r="Q24" i="1"/>
  <c r="O24" i="1"/>
  <c r="M24" i="1"/>
  <c r="K24" i="1"/>
  <c r="Q51" i="1"/>
  <c r="O51" i="1"/>
  <c r="Q50" i="1"/>
  <c r="O50" i="1"/>
  <c r="Q49" i="1"/>
  <c r="O49" i="1"/>
  <c r="Q48" i="1"/>
  <c r="O48" i="1"/>
  <c r="V400" i="1"/>
  <c r="S400" i="1"/>
  <c r="P400" i="1"/>
  <c r="M400" i="1"/>
  <c r="V399" i="1"/>
  <c r="S399" i="1"/>
  <c r="P399" i="1"/>
  <c r="M399" i="1"/>
  <c r="J399" i="1"/>
  <c r="V398" i="1"/>
  <c r="S398" i="1"/>
  <c r="P398" i="1"/>
  <c r="M398" i="1"/>
  <c r="J398" i="1"/>
  <c r="V397" i="1"/>
  <c r="S397" i="1"/>
  <c r="P397" i="1"/>
  <c r="M397" i="1"/>
  <c r="J397" i="1"/>
  <c r="V396" i="1"/>
  <c r="S396" i="1"/>
  <c r="P396" i="1"/>
  <c r="M396" i="1"/>
  <c r="J396" i="1"/>
  <c r="S375" i="1"/>
  <c r="S376" i="1"/>
  <c r="S377" i="1"/>
  <c r="S378" i="1"/>
  <c r="S379" i="1"/>
  <c r="S374" i="1"/>
  <c r="P375" i="1"/>
  <c r="P376" i="1"/>
  <c r="P377" i="1"/>
  <c r="P378" i="1"/>
  <c r="P379" i="1"/>
  <c r="P374" i="1"/>
  <c r="M375" i="1"/>
  <c r="M376" i="1"/>
  <c r="M377" i="1"/>
  <c r="M378" i="1"/>
  <c r="M379" i="1"/>
  <c r="M374" i="1"/>
  <c r="J375" i="1"/>
  <c r="J376" i="1"/>
  <c r="J377" i="1"/>
  <c r="J378" i="1"/>
  <c r="J379" i="1"/>
  <c r="J374" i="1"/>
  <c r="G375" i="1"/>
  <c r="G376" i="1"/>
  <c r="G377" i="1"/>
  <c r="G378" i="1"/>
  <c r="G379" i="1"/>
  <c r="G374" i="1"/>
  <c r="C375" i="1"/>
  <c r="C376" i="1"/>
  <c r="C377" i="1"/>
  <c r="C378" i="1"/>
  <c r="C379" i="1"/>
  <c r="C374" i="1"/>
  <c r="S363" i="1"/>
  <c r="S364" i="1"/>
  <c r="S365" i="1"/>
  <c r="S366" i="1"/>
  <c r="S367" i="1"/>
  <c r="S362" i="1"/>
  <c r="P363" i="1"/>
  <c r="P364" i="1"/>
  <c r="P365" i="1"/>
  <c r="P366" i="1"/>
  <c r="P367" i="1"/>
  <c r="P362" i="1"/>
  <c r="M363" i="1"/>
  <c r="M364" i="1"/>
  <c r="M365" i="1"/>
  <c r="M366" i="1"/>
  <c r="M367" i="1"/>
  <c r="M362" i="1"/>
  <c r="J363" i="1"/>
  <c r="J364" i="1"/>
  <c r="J365" i="1"/>
  <c r="J366" i="1"/>
  <c r="J367" i="1"/>
  <c r="J362" i="1"/>
  <c r="G363" i="1"/>
  <c r="G364" i="1"/>
  <c r="G365" i="1"/>
  <c r="G366" i="1"/>
  <c r="G367" i="1"/>
  <c r="G362" i="1"/>
  <c r="C363" i="1"/>
  <c r="C364" i="1"/>
  <c r="C365" i="1"/>
  <c r="C366" i="1"/>
  <c r="C367" i="1"/>
  <c r="C362" i="1"/>
  <c r="H339" i="1"/>
  <c r="F339" i="1"/>
  <c r="D339" i="1"/>
  <c r="A339" i="1"/>
  <c r="Q286" i="1"/>
  <c r="U286" i="1" s="1"/>
  <c r="Q287" i="1"/>
  <c r="U287" i="1" s="1"/>
  <c r="Q288" i="1"/>
  <c r="U288" i="1" s="1"/>
  <c r="Q289" i="1"/>
  <c r="U289" i="1" s="1"/>
  <c r="Q290" i="1"/>
  <c r="U290" i="1" s="1"/>
  <c r="Q285" i="1"/>
  <c r="U285" i="1" s="1"/>
  <c r="O286" i="1"/>
  <c r="S286" i="1" s="1"/>
  <c r="O287" i="1"/>
  <c r="S287" i="1" s="1"/>
  <c r="O288" i="1"/>
  <c r="S288" i="1" s="1"/>
  <c r="O289" i="1"/>
  <c r="S289" i="1" s="1"/>
  <c r="O290" i="1"/>
  <c r="S290" i="1" s="1"/>
  <c r="O285" i="1"/>
  <c r="S285" i="1" s="1"/>
  <c r="I286" i="1"/>
  <c r="M286" i="1" s="1"/>
  <c r="I287" i="1"/>
  <c r="M287" i="1" s="1"/>
  <c r="I288" i="1"/>
  <c r="M288" i="1" s="1"/>
  <c r="I289" i="1"/>
  <c r="M289" i="1" s="1"/>
  <c r="I290" i="1"/>
  <c r="M290" i="1" s="1"/>
  <c r="I285" i="1"/>
  <c r="M285" i="1" s="1"/>
  <c r="G285" i="1"/>
  <c r="K285" i="1" s="1"/>
  <c r="G286" i="1"/>
  <c r="K286" i="1" s="1"/>
  <c r="G287" i="1"/>
  <c r="K287" i="1" s="1"/>
  <c r="G288" i="1"/>
  <c r="K288" i="1" s="1"/>
  <c r="G289" i="1"/>
  <c r="K289" i="1" s="1"/>
  <c r="G290" i="1"/>
  <c r="K290" i="1" s="1"/>
  <c r="C286" i="1"/>
  <c r="C287" i="1"/>
  <c r="C288" i="1"/>
  <c r="C289" i="1"/>
  <c r="C290" i="1"/>
  <c r="C285" i="1"/>
  <c r="Q254" i="1"/>
  <c r="U254" i="1" s="1"/>
  <c r="Q255" i="1"/>
  <c r="U255" i="1" s="1"/>
  <c r="Q256" i="1"/>
  <c r="U256" i="1" s="1"/>
  <c r="Q257" i="1"/>
  <c r="U257" i="1" s="1"/>
  <c r="Q258" i="1"/>
  <c r="U258" i="1" s="1"/>
  <c r="Q253" i="1"/>
  <c r="U253" i="1" s="1"/>
  <c r="O254" i="1"/>
  <c r="S254" i="1" s="1"/>
  <c r="O255" i="1"/>
  <c r="S255" i="1" s="1"/>
  <c r="O257" i="1"/>
  <c r="S257" i="1" s="1"/>
  <c r="O258" i="1"/>
  <c r="S258" i="1" s="1"/>
  <c r="C254" i="1"/>
  <c r="C255" i="1"/>
  <c r="C256" i="1"/>
  <c r="C257" i="1"/>
  <c r="C258" i="1"/>
  <c r="I255" i="1"/>
  <c r="M255" i="1" s="1"/>
  <c r="I256" i="1"/>
  <c r="M256" i="1" s="1"/>
  <c r="I257" i="1"/>
  <c r="M257" i="1" s="1"/>
  <c r="I258" i="1"/>
  <c r="M258" i="1" s="1"/>
  <c r="I253" i="1"/>
  <c r="M253" i="1" s="1"/>
  <c r="G254" i="1"/>
  <c r="K254" i="1" s="1"/>
  <c r="G255" i="1"/>
  <c r="K255" i="1" s="1"/>
  <c r="G256" i="1"/>
  <c r="K256" i="1" s="1"/>
  <c r="G257" i="1"/>
  <c r="K257" i="1" s="1"/>
  <c r="G258" i="1"/>
  <c r="K258" i="1" s="1"/>
  <c r="G253" i="1"/>
  <c r="K253" i="1" s="1"/>
  <c r="C253" i="1"/>
  <c r="M61" i="1" l="1"/>
  <c r="M226" i="1"/>
  <c r="Q61" i="1"/>
  <c r="G235" i="1"/>
  <c r="J235" i="1"/>
  <c r="M235" i="1"/>
  <c r="P235" i="1"/>
  <c r="M259" i="1"/>
  <c r="K61" i="1"/>
  <c r="J402" i="1"/>
  <c r="V402" i="1"/>
  <c r="S402" i="1"/>
  <c r="V110" i="1"/>
  <c r="P402" i="1"/>
  <c r="M402" i="1"/>
  <c r="O61" i="1"/>
  <c r="G226" i="1"/>
  <c r="J226" i="1"/>
  <c r="Q88" i="1"/>
  <c r="S380" i="1"/>
  <c r="P226" i="1"/>
  <c r="G368" i="1"/>
  <c r="M368" i="1"/>
  <c r="S368" i="1"/>
  <c r="F345" i="1"/>
  <c r="O88" i="1"/>
  <c r="J380" i="1"/>
  <c r="P380" i="1"/>
  <c r="G380" i="1"/>
  <c r="M380" i="1"/>
  <c r="P368" i="1"/>
  <c r="J368" i="1"/>
  <c r="D345" i="1"/>
  <c r="H345" i="1"/>
  <c r="S125" i="1"/>
  <c r="R125" i="1"/>
  <c r="Q125" i="1"/>
  <c r="P125" i="1"/>
  <c r="O125" i="1"/>
  <c r="N125" i="1"/>
  <c r="L125" i="1"/>
  <c r="Q52" i="1"/>
  <c r="O52" i="1"/>
  <c r="Q27" i="1"/>
  <c r="O27" i="1"/>
  <c r="M27" i="1"/>
  <c r="K27" i="1"/>
  <c r="Q291" i="1"/>
  <c r="O291" i="1"/>
  <c r="M291" i="1"/>
  <c r="K291" i="1"/>
  <c r="I291" i="1"/>
  <c r="G291" i="1"/>
  <c r="Q259" i="1"/>
  <c r="O259" i="1"/>
  <c r="I259" i="1"/>
  <c r="G259" i="1"/>
  <c r="U125" i="1" l="1"/>
  <c r="V125" i="1"/>
  <c r="S259" i="1"/>
  <c r="U259" i="1"/>
  <c r="S291" i="1"/>
  <c r="U291" i="1"/>
  <c r="K259" i="1"/>
</calcChain>
</file>

<file path=xl/connections.xml><?xml version="1.0" encoding="utf-8"?>
<connections xmlns="http://schemas.openxmlformats.org/spreadsheetml/2006/main">
  <connection id="1" keepAlive="1" name="SP_Meldunek_parametry" type="5" refreshedVersion="5" savePassword="1" deleted="1" background="1" saveData="1" credentials="none">
    <dbPr connection="" command=""/>
  </connection>
  <connection id="2" keepAlive="1" name="SP_Meldunek_sekcja_I_tab_1" type="5" refreshedVersion="5" savePassword="1" deleted="1" background="1" saveData="1" credentials="none">
    <dbPr connection="" command=""/>
  </connection>
  <connection id="3" keepAlive="1" name="SP_Meldunek_sekcja_I_tab_2" type="5" refreshedVersion="5" savePassword="1" deleted="1" background="1" saveData="1" credentials="none">
    <dbPr connection="" command=""/>
  </connection>
  <connection id="4" keepAlive="1" name="SP_Meldunek_sekcja_II_tab_1" type="5" refreshedVersion="5" savePassword="1" deleted="1" background="1" saveData="1" credentials="none">
    <dbPr connection="" command=""/>
  </connection>
  <connection id="5" keepAlive="1" name="SP_Meldunek_sekcja_II_tab_2" type="5" refreshedVersion="5" savePassword="1" deleted="1" background="1" saveData="1" credentials="none">
    <dbPr connection="" command=""/>
  </connection>
  <connection id="6" keepAlive="1" name="SP_Meldunek_sekcja_III_tab_1" type="5" refreshedVersion="5" savePassword="1" deleted="1" background="1" saveData="1" credentials="none">
    <dbPr connection="" command=""/>
  </connection>
  <connection id="7" keepAlive="1" name="SP_Meldunek_sekcja_III_tab_2" type="5" refreshedVersion="5" savePassword="1" deleted="1" background="1" saveData="1" credentials="none">
    <dbPr connection="" command=""/>
  </connection>
  <connection id="8" keepAlive="1" name="SP_Meldunek_sekcja_IV" type="5" refreshedVersion="5" savePassword="1" deleted="1" background="1" saveData="1" credentials="none">
    <dbPr connection="" command=""/>
  </connection>
  <connection id="9" keepAlive="1" name="SP_Meldunek_sekcja_IX_tab_1" type="5" refreshedVersion="5" savePassword="1" deleted="1" background="1" saveData="1" credentials="none">
    <dbPr connection="" command=""/>
  </connection>
  <connection id="10" keepAlive="1" name="SP_Meldunek_sekcja_IX_tab_2" type="5" refreshedVersion="5" savePassword="1" deleted="1" background="1" saveData="1" credentials="none">
    <dbPr connection="" command=""/>
  </connection>
  <connection id="11" keepAlive="1" name="SP_Meldunek_sekcja_V_tab_1" type="5" refreshedVersion="5" savePassword="1" deleted="1" background="1" saveData="1" credentials="none">
    <dbPr connection="" command=""/>
  </connection>
  <connection id="12" keepAlive="1" name="SP_Meldunek_sekcja_V_tab_2" type="5" refreshedVersion="5" savePassword="1" deleted="1" background="1" saveData="1" credentials="none">
    <dbPr connection="" command=""/>
  </connection>
  <connection id="13" keepAlive="1" name="SP_Meldunek_sekcja_V_tab_3" type="5" refreshedVersion="5" savePassword="1" deleted="1" background="1" saveData="1" credentials="none">
    <dbPr connection="" command=""/>
  </connection>
  <connection id="14" keepAlive="1" name="SP_Meldunek_sekcja_V_tab_4" type="5" refreshedVersion="5" savePassword="1" deleted="1" background="1" saveData="1" credentials="none">
    <dbPr connection="" command=""/>
  </connection>
  <connection id="15" keepAlive="1" name="SP_Meldunek_sekcja_VI_tab_1" type="5" refreshedVersion="5" savePassword="1" deleted="1" background="1" saveData="1" credentials="none">
    <dbPr connection="" command=""/>
  </connection>
  <connection id="16" keepAlive="1" name="SP_Meldunek_sekcja_VI_tab_2" type="5" refreshedVersion="5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<sst xmlns="http://schemas.openxmlformats.org/spreadsheetml/2006/main" count="991" uniqueCount="167">
  <si>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</si>
  <si>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</si>
  <si>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</si>
  <si>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</si>
  <si>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</si>
  <si>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</si>
  <si>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</si>
  <si>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</si>
  <si>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</si>
  <si>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</si>
  <si>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</si>
  <si>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</si>
  <si>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</si>
  <si>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</si>
  <si>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</si>
  <si>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</si>
  <si>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</si>
  <si>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</si>
  <si>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</si>
  <si>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</si>
  <si>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</si>
  <si>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</si>
  <si>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</si>
  <si>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</si>
  <si>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</si>
  <si>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</si>
  <si>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</si>
  <si>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</si>
  <si>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</si>
  <si>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</si>
  <si>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</si>
  <si>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</si>
  <si>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</si>
  <si>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</si>
  <si>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</si>
  <si>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</si>
  <si>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</si>
  <si>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</si>
  <si>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</si>
  <si>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</si>
  <si>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</si>
  <si>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</si>
  <si>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</si>
  <si>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</si>
  <si>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</si>
  <si>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</si>
  <si>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</si>
  <si>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</si>
  <si>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</si>
  <si>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</si>
  <si>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</si>
  <si>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</si>
  <si>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</si>
  <si>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</si>
  <si>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</si>
  <si>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</si>
  <si>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</si>
  <si>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</si>
  <si>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</si>
  <si>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</si>
  <si>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</si>
  <si>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</si>
  <si>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</si>
  <si>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</si>
  <si>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</si>
  <si>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</si>
  <si>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</si>
  <si>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</si>
  <si>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</si>
  <si>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</si>
  <si>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</si>
  <si>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</si>
  <si>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</si>
  <si>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</si>
  <si>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</si>
  <si>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</si>
  <si>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</si>
  <si>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</si>
  <si>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</si>
  <si>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</si>
  <si>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</si>
  <si>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</si>
  <si>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</si>
  <si>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</si>
  <si>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</si>
  <si>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</si>
  <si>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</si>
  <si>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</si>
  <si>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</si>
  <si>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</si>
  <si>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</si>
  <si>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</si>
  <si>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</si>
  <si>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</si>
  <si>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</si>
  <si>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</si>
  <si>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</si>
  <si>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</si>
  <si>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</si>
  <si>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</si>
  <si>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</si>
  <si>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</si>
  <si>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</si>
  <si>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</si>
  <si>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</si>
  <si>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</si>
  <si>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</si>
  <si>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</si>
  <si>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</si>
  <si>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</si>
  <si>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</si>
  <si>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</si>
  <si>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</si>
  <si>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</si>
  <si>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</si>
  <si>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</si>
  <si>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</si>
  <si>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</si>
  <si>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</si>
  <si>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</si>
  <si>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</si>
  <si>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</si>
  <si>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</si>
  <si>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</si>
  <si>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</si>
  <si>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</si>
  <si>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</si>
  <si>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</si>
  <si>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</si>
  <si>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</si>
  <si>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</si>
  <si>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</si>
  <si>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</si>
  <si>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</si>
  <si>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WZNOWIENIA</t>
  </si>
  <si>
    <t>BELGIA</t>
  </si>
  <si>
    <t>SZWECJA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</si>
  <si>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</si>
  <si>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</si>
  <si>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</si>
  <si>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</si>
  <si>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</si>
  <si>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</si>
  <si>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</si>
  <si>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</si>
  <si>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</si>
  <si>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</si>
  <si>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</si>
  <si>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01.04.2022</t>
  </si>
  <si>
    <t>30.04.2022</t>
  </si>
  <si>
    <t>01.01.2022</t>
  </si>
  <si>
    <t>BIAŁORUŚ</t>
  </si>
  <si>
    <t>IRAK</t>
  </si>
  <si>
    <t>AFGANISTAN</t>
  </si>
  <si>
    <t>NIDERLANDY</t>
  </si>
  <si>
    <t>RUMUNIA</t>
  </si>
  <si>
    <t>BUŁGARIA</t>
  </si>
  <si>
    <t>ŁOTWA</t>
  </si>
  <si>
    <t>24.04.2022 - 30.04.2022</t>
  </si>
  <si>
    <t>17.04.2022 - 23.04.2022</t>
  </si>
  <si>
    <t>10.04.2022 - 16.04.2022</t>
  </si>
  <si>
    <t>03.04.2022 - 09.04.2022</t>
  </si>
  <si>
    <t>27.03.2022 - 02.04.2022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</si>
  <si>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</si>
  <si>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</si>
  <si>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</si>
  <si>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t>Warszawa, 19.05.2022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</si>
</sst>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07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1" fillId="0" borderId="0" xfId="0" applyFont="1" applyProtection="1">
      <protection locked="0"/>
    </xf>
    <xf numFmtId="3" fontId="28" fillId="35" borderId="0" xfId="10" applyNumberFormat="1" applyFont="1" applyFill="1" applyBorder="1" applyAlignment="1" applyProtection="1">
      <alignment horizontal="center" vertical="center"/>
    </xf>
    <xf numFmtId="0" fontId="21" fillId="0" borderId="0" xfId="0" applyFont="1" applyProtection="1"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3" fontId="28" fillId="35" borderId="45" xfId="0" applyNumberFormat="1" applyFont="1" applyFill="1" applyBorder="1" applyAlignment="1" applyProtection="1">
      <alignment horizontal="center" vertical="center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7" fillId="0" borderId="40" xfId="0" applyFont="1" applyBorder="1" applyAlignment="1" applyProtection="1">
      <alignment horizontal="center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Border="1" applyAlignment="1" applyProtection="1">
      <alignment horizontal="right" vertical="center" wrapText="1"/>
    </xf>
    <xf numFmtId="3" fontId="29" fillId="0" borderId="32" xfId="0" applyNumberFormat="1" applyFont="1" applyBorder="1" applyAlignment="1" applyProtection="1">
      <alignment horizontal="right" vertical="center" wrapText="1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9" fillId="34" borderId="26" xfId="43" applyFont="1" applyFill="1" applyBorder="1" applyAlignment="1" applyProtection="1">
      <alignment horizontal="right" vertical="center"/>
    </xf>
    <xf numFmtId="0" fontId="29" fillId="35" borderId="10" xfId="0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8" fillId="36" borderId="53" xfId="10" applyFont="1" applyFill="1" applyBorder="1" applyAlignment="1" applyProtection="1">
      <alignment horizontal="center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1" fillId="35" borderId="0" xfId="0" applyFont="1" applyFill="1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9" fillId="35" borderId="43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3" fontId="28" fillId="33" borderId="45" xfId="10" applyNumberFormat="1" applyFont="1" applyFill="1" applyBorder="1" applyAlignment="1" applyProtection="1">
      <alignment horizontal="center" vertical="center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3" fontId="28" fillId="33" borderId="46" xfId="10" applyNumberFormat="1" applyFont="1" applyFill="1" applyBorder="1" applyAlignment="1" applyProtection="1">
      <alignment horizontal="center" vertical="center"/>
    </xf>
    <xf numFmtId="3" fontId="29" fillId="0" borderId="42" xfId="24" applyNumberFormat="1" applyFont="1" applyFill="1" applyBorder="1" applyAlignment="1" applyProtection="1">
      <alignment horizontal="right" vertical="center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1" fillId="0" borderId="0" xfId="0" applyFont="1" applyProtection="1">
      <protection locked="0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32" xfId="0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9" fillId="35" borderId="42" xfId="43" applyFont="1" applyFill="1" applyBorder="1" applyAlignment="1" applyProtection="1">
      <alignment horizontal="right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9" fillId="35" borderId="35" xfId="43" applyFont="1" applyFill="1" applyBorder="1" applyAlignment="1" applyProtection="1">
      <alignment horizontal="right" vertical="center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3" fontId="29" fillId="0" borderId="42" xfId="0" applyNumberFormat="1" applyFont="1" applyFill="1" applyBorder="1" applyAlignment="1" applyProtection="1">
      <alignment horizontal="right" vertical="center"/>
    </xf>
    <xf numFmtId="0" fontId="34" fillId="35" borderId="21" xfId="0" applyFont="1" applyFill="1" applyBorder="1" applyAlignment="1" applyProtection="1">
      <alignment horizontal="center" vertical="center" wrapText="1"/>
    </xf>
    <xf numFmtId="0" fontId="34" fillId="35" borderId="31" xfId="0" applyFont="1" applyFill="1" applyBorder="1" applyAlignment="1" applyProtection="1">
      <alignment horizontal="center" vertical="center" wrapText="1"/>
    </xf>
    <xf numFmtId="3" fontId="28" fillId="34" borderId="45" xfId="0" applyNumberFormat="1" applyFont="1" applyFill="1" applyBorder="1" applyAlignment="1" applyProtection="1">
      <alignment horizontal="center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8" fillId="34" borderId="46" xfId="0" applyNumberFormat="1" applyFont="1" applyFill="1" applyBorder="1" applyAlignment="1" applyProtection="1">
      <alignment horizontal="center" vertical="center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8" fillId="35" borderId="46" xfId="10" applyNumberFormat="1" applyFont="1" applyFill="1" applyBorder="1" applyAlignment="1" applyProtection="1">
      <alignment horizontal="center" vertical="center"/>
    </xf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tygodniowy'!$C$285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tygodniowy'!$G$283:$J$284,'Meldunek tygodniowy'!$K$283:$N$284,'Meldunek tygodniowy'!$O$283:$R$284)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tygodniowy'!$G$285:$R$285</c:f>
              <c:numCache>
                <c:formatCode>General</c:formatCode>
                <c:ptCount val="12"/>
                <c:pt idx="0">
                  <c:v>805</c:v>
                </c:pt>
                <c:pt idx="2">
                  <c:v>1079</c:v>
                </c:pt>
                <c:pt idx="4">
                  <c:v>18</c:v>
                </c:pt>
                <c:pt idx="6">
                  <c:v>40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170-4DA1-8795-59D7B71B9016}"/>
            </c:ext>
          </c:extLst>
        </c:ser>
        <c:ser>
          <c:idx val="1"/>
          <c:order val="1"/>
          <c:tx>
            <c:strRef>
              <c:f>'Meldunek tygodniowy'!$C$286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tygodniowy'!$G$283:$J$284,'Meldunek tygodniowy'!$K$283:$N$284,'Meldunek tygodniowy'!$O$283:$R$284)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tygodniowy'!$G$286:$R$286</c:f>
              <c:numCache>
                <c:formatCode>General</c:formatCode>
                <c:ptCount val="12"/>
                <c:pt idx="0">
                  <c:v>581</c:v>
                </c:pt>
                <c:pt idx="2">
                  <c:v>923</c:v>
                </c:pt>
                <c:pt idx="4">
                  <c:v>80</c:v>
                </c:pt>
                <c:pt idx="6">
                  <c:v>140</c:v>
                </c:pt>
                <c:pt idx="8">
                  <c:v>3</c:v>
                </c:pt>
                <c:pt idx="1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170-4DA1-8795-59D7B71B9016}"/>
            </c:ext>
          </c:extLst>
        </c:ser>
        <c:ser>
          <c:idx val="2"/>
          <c:order val="2"/>
          <c:tx>
            <c:strRef>
              <c:f>'Meldunek tygodniowy'!$C$287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tygodniowy'!$G$283:$J$284,'Meldunek tygodniowy'!$K$283:$N$284,'Meldunek tygodniowy'!$O$283:$R$284)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tygodniowy'!$G$287:$R$287</c:f>
              <c:numCache>
                <c:formatCode>General</c:formatCode>
                <c:ptCount val="12"/>
                <c:pt idx="0">
                  <c:v>130</c:v>
                </c:pt>
                <c:pt idx="2">
                  <c:v>232</c:v>
                </c:pt>
                <c:pt idx="4">
                  <c:v>93</c:v>
                </c:pt>
                <c:pt idx="6">
                  <c:v>202</c:v>
                </c:pt>
                <c:pt idx="8">
                  <c:v>5</c:v>
                </c:pt>
                <c:pt idx="10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170-4DA1-8795-59D7B71B9016}"/>
            </c:ext>
          </c:extLst>
        </c:ser>
        <c:ser>
          <c:idx val="3"/>
          <c:order val="3"/>
          <c:tx>
            <c:strRef>
              <c:f>'Meldunek tygodniowy'!$C$288</c:f>
              <c:strCache>
                <c:ptCount val="1"/>
                <c:pt idx="0">
                  <c:v>IRAK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tygodniowy'!$G$283:$J$284,'Meldunek tygodniowy'!$K$283:$N$284,'Meldunek tygodniowy'!$O$283:$R$284)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tygodniowy'!$G$288:$R$288</c:f>
              <c:numCache>
                <c:formatCode>General</c:formatCode>
                <c:ptCount val="12"/>
                <c:pt idx="0">
                  <c:v>207</c:v>
                </c:pt>
                <c:pt idx="2">
                  <c:v>331</c:v>
                </c:pt>
                <c:pt idx="4">
                  <c:v>47</c:v>
                </c:pt>
                <c:pt idx="6">
                  <c:v>107</c:v>
                </c:pt>
                <c:pt idx="8">
                  <c:v>2</c:v>
                </c:pt>
                <c:pt idx="1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170-4DA1-8795-59D7B71B9016}"/>
            </c:ext>
          </c:extLst>
        </c:ser>
        <c:ser>
          <c:idx val="5"/>
          <c:order val="4"/>
          <c:tx>
            <c:strRef>
              <c:f>'Meldunek tygodniowy'!$C$289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tygodniowy'!$G$289:$R$289</c:f>
              <c:numCache>
                <c:formatCode>General</c:formatCode>
                <c:ptCount val="12"/>
                <c:pt idx="0">
                  <c:v>67</c:v>
                </c:pt>
                <c:pt idx="2">
                  <c:v>106</c:v>
                </c:pt>
                <c:pt idx="4">
                  <c:v>2</c:v>
                </c:pt>
                <c:pt idx="6">
                  <c:v>11</c:v>
                </c:pt>
                <c:pt idx="8">
                  <c:v>17</c:v>
                </c:pt>
                <c:pt idx="10">
                  <c:v>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170-4DA1-8795-59D7B71B9016}"/>
            </c:ext>
          </c:extLst>
        </c:ser>
        <c:ser>
          <c:idx val="4"/>
          <c:order val="5"/>
          <c:tx>
            <c:strRef>
              <c:f>'Meldunek tygodniowy'!$C$290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tygodniowy'!$G$283:$J$284,'Meldunek tygodniowy'!$K$283:$N$284,'Meldunek tygodniowy'!$O$283:$R$284)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tygodniowy'!$G$290:$R$290</c:f>
              <c:numCache>
                <c:formatCode>General</c:formatCode>
                <c:ptCount val="12"/>
                <c:pt idx="0">
                  <c:v>359</c:v>
                </c:pt>
                <c:pt idx="2">
                  <c:v>446</c:v>
                </c:pt>
                <c:pt idx="4">
                  <c:v>69</c:v>
                </c:pt>
                <c:pt idx="6">
                  <c:v>112</c:v>
                </c:pt>
                <c:pt idx="8">
                  <c:v>6</c:v>
                </c:pt>
                <c:pt idx="1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B170-4DA1-8795-59D7B71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37297720"/>
        <c:axId val="437300464"/>
        <c:axId val="0"/>
      </c:bar3DChart>
      <c:catAx>
        <c:axId val="43729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437300464"/>
        <c:crosses val="autoZero"/>
        <c:auto val="1"/>
        <c:lblAlgn val="ctr"/>
        <c:lblOffset val="100"/>
        <c:noMultiLvlLbl val="0"/>
      </c:catAx>
      <c:valAx>
        <c:axId val="4373004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4372977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tygodniowy'!$B$397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tygodniowy'!$J$396,'Meldunek tygodniowy'!$M$396,'Meldunek tygodniowy'!$P$396,'Meldunek tygodniowy'!$S$396,'Meldunek tygodniowy'!$V$396)</c:f>
              <c:strCache>
                <c:ptCount val="5"/>
                <c:pt idx="0">
                  <c:v>27.03.2022 - 02.04.2022</c:v>
                </c:pt>
                <c:pt idx="1">
                  <c:v>03.04.2022 - 09.04.2022</c:v>
                </c:pt>
                <c:pt idx="2">
                  <c:v>10.04.2022 - 16.04.2022</c:v>
                </c:pt>
                <c:pt idx="3">
                  <c:v>17.04.2022 - 23.04.2022</c:v>
                </c:pt>
                <c:pt idx="4">
                  <c:v>24.04.2022 - 30.04.2022</c:v>
                </c:pt>
              </c:strCache>
            </c:strRef>
          </c:cat>
          <c:val>
            <c:numRef>
              <c:f>('Meldunek tygodniowy'!$J$397,'Meldunek tygodniowy'!$M$397,'Meldunek tygodniowy'!$P$397,'Meldunek tygodniowy'!$S$397,'Meldunek tygodniowy'!$V$397)</c:f>
              <c:numCache>
                <c:formatCode>#,##0</c:formatCode>
                <c:ptCount val="5"/>
                <c:pt idx="0">
                  <c:v>984</c:v>
                </c:pt>
                <c:pt idx="1">
                  <c:v>1017</c:v>
                </c:pt>
                <c:pt idx="2">
                  <c:v>927</c:v>
                </c:pt>
                <c:pt idx="3">
                  <c:v>918</c:v>
                </c:pt>
                <c:pt idx="4">
                  <c:v>947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tygodniowy'!$B$398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tygodniowy'!$J$396,'Meldunek tygodniowy'!$M$396,'Meldunek tygodniowy'!$P$396,'Meldunek tygodniowy'!$S$396,'Meldunek tygodniowy'!$V$396)</c:f>
              <c:strCache>
                <c:ptCount val="5"/>
                <c:pt idx="0">
                  <c:v>27.03.2022 - 02.04.2022</c:v>
                </c:pt>
                <c:pt idx="1">
                  <c:v>03.04.2022 - 09.04.2022</c:v>
                </c:pt>
                <c:pt idx="2">
                  <c:v>10.04.2022 - 16.04.2022</c:v>
                </c:pt>
                <c:pt idx="3">
                  <c:v>17.04.2022 - 23.04.2022</c:v>
                </c:pt>
                <c:pt idx="4">
                  <c:v>24.04.2022 - 30.04.2022</c:v>
                </c:pt>
              </c:strCache>
            </c:strRef>
          </c:cat>
          <c:val>
            <c:numRef>
              <c:f>('Meldunek tygodniowy'!$J$398,'Meldunek tygodniowy'!$M$398,'Meldunek tygodniowy'!$P$398,'Meldunek tygodniowy'!$S$398,'Meldunek tygodniowy'!$V$398)</c:f>
              <c:numCache>
                <c:formatCode>#,##0</c:formatCode>
                <c:ptCount val="5"/>
                <c:pt idx="0">
                  <c:v>6818</c:v>
                </c:pt>
                <c:pt idx="1">
                  <c:v>6915</c:v>
                </c:pt>
                <c:pt idx="2">
                  <c:v>6992</c:v>
                </c:pt>
                <c:pt idx="3">
                  <c:v>7060</c:v>
                </c:pt>
                <c:pt idx="4">
                  <c:v>7105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tygodniowy'!$B$401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tygodniowy'!$J$396,'Meldunek tygodniowy'!$M$396,'Meldunek tygodniowy'!$P$396,'Meldunek tygodniowy'!$S$396,'Meldunek tygodniowy'!$V$396)</c:f>
              <c:strCache>
                <c:ptCount val="5"/>
                <c:pt idx="0">
                  <c:v>27.03.2022 - 02.04.2022</c:v>
                </c:pt>
                <c:pt idx="1">
                  <c:v>03.04.2022 - 09.04.2022</c:v>
                </c:pt>
                <c:pt idx="2">
                  <c:v>10.04.2022 - 16.04.2022</c:v>
                </c:pt>
                <c:pt idx="3">
                  <c:v>17.04.2022 - 23.04.2022</c:v>
                </c:pt>
                <c:pt idx="4">
                  <c:v>24.04.2022 - 30.04.2022</c:v>
                </c:pt>
              </c:strCache>
            </c:strRef>
          </c:cat>
          <c:val>
            <c:numRef>
              <c:f>('Meldunek tygodniowy'!$J$401,'Meldunek tygodniowy'!$M$401,'Meldunek tygodniowy'!$P$401,'Meldunek tygodniowy'!$S$401,'Meldunek tygodniowy'!$V$401)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437298112"/>
        <c:axId val="437300072"/>
        <c:axId val="0"/>
      </c:bar3DChart>
      <c:catAx>
        <c:axId val="4372981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7300072"/>
        <c:crosses val="autoZero"/>
        <c:auto val="1"/>
        <c:lblAlgn val="ctr"/>
        <c:lblOffset val="100"/>
        <c:noMultiLvlLbl val="0"/>
      </c:catAx>
      <c:valAx>
        <c:axId val="43730007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437298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tygodniowy'!$C$110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tygodniowy'!$L$110:$U$110</c:f>
              <c:numCache>
                <c:formatCode>#,##0</c:formatCode>
                <c:ptCount val="10"/>
                <c:pt idx="0">
                  <c:v>6796</c:v>
                </c:pt>
                <c:pt idx="2">
                  <c:v>1977</c:v>
                </c:pt>
                <c:pt idx="3">
                  <c:v>10593</c:v>
                </c:pt>
                <c:pt idx="4">
                  <c:v>309</c:v>
                </c:pt>
                <c:pt idx="5">
                  <c:v>185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7257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tygodniowy'!$C$111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tygodniowy'!$L$111:$U$111</c:f>
              <c:numCache>
                <c:formatCode>#,##0</c:formatCode>
                <c:ptCount val="10"/>
                <c:pt idx="0">
                  <c:v>192</c:v>
                </c:pt>
                <c:pt idx="2">
                  <c:v>57</c:v>
                </c:pt>
                <c:pt idx="3">
                  <c:v>47</c:v>
                </c:pt>
                <c:pt idx="4">
                  <c:v>27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tygodniowy'!$C$112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91</c:v>
                </c:pt>
                <c:pt idx="2">
                  <c:v>44</c:v>
                </c:pt>
                <c:pt idx="3">
                  <c:v>42</c:v>
                </c:pt>
                <c:pt idx="4">
                  <c:v>27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tygodniowy'!$C$113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tygodniowy'!$C$114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tygodniowy'!$C$115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tygodniowy'!$C$116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tygodniowy'!$C$117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tygodniowy'!$C$118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tygodniowy'!$C$119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tygodniowy'!$C$120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444</c:v>
                </c:pt>
                <c:pt idx="2">
                  <c:v>148</c:v>
                </c:pt>
                <c:pt idx="3">
                  <c:v>0</c:v>
                </c:pt>
                <c:pt idx="4">
                  <c:v>14</c:v>
                </c:pt>
                <c:pt idx="5">
                  <c:v>278</c:v>
                </c:pt>
                <c:pt idx="6">
                  <c:v>48</c:v>
                </c:pt>
                <c:pt idx="7">
                  <c:v>0</c:v>
                </c:pt>
                <c:pt idx="8">
                  <c:v>70</c:v>
                </c:pt>
                <c:pt idx="9">
                  <c:v>175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tygodniowy'!$C$121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tygodniowy'!$C$122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tygodniowy'!$C$123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tygodniowy'!$L$123:$U$123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tygodniowy'!$C$124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tygodniowy'!$L$109:$U$109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tygodniowy'!$L$124:$U$124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37296936"/>
        <c:axId val="437302424"/>
        <c:axId val="0"/>
      </c:bar3DChart>
      <c:catAx>
        <c:axId val="43729693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37302424"/>
        <c:crosses val="autoZero"/>
        <c:auto val="1"/>
        <c:lblAlgn val="ctr"/>
        <c:lblOffset val="100"/>
        <c:noMultiLvlLbl val="0"/>
      </c:catAx>
      <c:valAx>
        <c:axId val="437302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37296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tygodniowy'!$C$253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tygodniowy'!$G$251:$J$252,'Meldunek tygodniowy'!$K$251:$N$252,'Meldunek tygodniowy'!$O$251:$R$252)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tygodniowy'!$G$253:$R$253</c:f>
              <c:numCache>
                <c:formatCode>General</c:formatCode>
                <c:ptCount val="12"/>
                <c:pt idx="0">
                  <c:v>129</c:v>
                </c:pt>
                <c:pt idx="2">
                  <c:v>154</c:v>
                </c:pt>
                <c:pt idx="4">
                  <c:v>12</c:v>
                </c:pt>
                <c:pt idx="6">
                  <c:v>21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tygodniowy'!$C$254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tygodniowy'!$G$251:$J$252,'Meldunek tygodniowy'!$K$251:$N$252,'Meldunek tygodniowy'!$O$251:$R$252)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tygodniowy'!$G$254:$R$254</c:f>
              <c:numCache>
                <c:formatCode>General</c:formatCode>
                <c:ptCount val="12"/>
                <c:pt idx="0">
                  <c:v>92</c:v>
                </c:pt>
                <c:pt idx="2">
                  <c:v>111</c:v>
                </c:pt>
                <c:pt idx="4">
                  <c:v>18</c:v>
                </c:pt>
                <c:pt idx="6">
                  <c:v>30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tygodniowy'!$C$255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tygodniowy'!$G$251:$J$252,'Meldunek tygodniowy'!$K$251:$N$252,'Meldunek tygodniowy'!$O$251:$R$252)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tygodniowy'!$G$255:$R$255</c:f>
              <c:numCache>
                <c:formatCode>General</c:formatCode>
                <c:ptCount val="12"/>
                <c:pt idx="0">
                  <c:v>36</c:v>
                </c:pt>
                <c:pt idx="2">
                  <c:v>78</c:v>
                </c:pt>
                <c:pt idx="4">
                  <c:v>21</c:v>
                </c:pt>
                <c:pt idx="6">
                  <c:v>40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tygodniowy'!$C$256</c:f>
              <c:strCache>
                <c:ptCount val="1"/>
                <c:pt idx="0">
                  <c:v>IRAK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tygodniowy'!$G$251:$J$252,'Meldunek tygodniowy'!$K$251:$N$252,'Meldunek tygodniowy'!$O$251:$R$252)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tygodniowy'!$G$256:$R$256</c:f>
              <c:numCache>
                <c:formatCode>General</c:formatCode>
                <c:ptCount val="12"/>
                <c:pt idx="0">
                  <c:v>22</c:v>
                </c:pt>
                <c:pt idx="2">
                  <c:v>66</c:v>
                </c:pt>
                <c:pt idx="4">
                  <c:v>13</c:v>
                </c:pt>
                <c:pt idx="6">
                  <c:v>38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tygodniowy'!$C$257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tygodniowy'!$G$257:$R$257</c:f>
              <c:numCache>
                <c:formatCode>General</c:formatCode>
                <c:ptCount val="12"/>
                <c:pt idx="0">
                  <c:v>16</c:v>
                </c:pt>
                <c:pt idx="2">
                  <c:v>30</c:v>
                </c:pt>
                <c:pt idx="4">
                  <c:v>1</c:v>
                </c:pt>
                <c:pt idx="6">
                  <c:v>7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tygodniowy'!$C$258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tygodniowy'!$G$251:$J$252,'Meldunek tygodniowy'!$K$251:$N$252,'Meldunek tygodniowy'!$O$251:$R$252)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tygodniowy'!$G$258:$R$258</c:f>
              <c:numCache>
                <c:formatCode>General</c:formatCode>
                <c:ptCount val="12"/>
                <c:pt idx="0">
                  <c:v>126</c:v>
                </c:pt>
                <c:pt idx="2">
                  <c:v>153</c:v>
                </c:pt>
                <c:pt idx="4">
                  <c:v>23</c:v>
                </c:pt>
                <c:pt idx="6">
                  <c:v>42</c:v>
                </c:pt>
                <c:pt idx="8">
                  <c:v>6</c:v>
                </c:pt>
                <c:pt idx="1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40104944"/>
        <c:axId val="440105336"/>
        <c:axId val="0"/>
      </c:bar3DChart>
      <c:catAx>
        <c:axId val="4401049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440105336"/>
        <c:crosses val="autoZero"/>
        <c:auto val="1"/>
        <c:lblAlgn val="ctr"/>
        <c:lblOffset val="100"/>
        <c:noMultiLvlLbl val="0"/>
      </c:catAx>
      <c:valAx>
        <c:axId val="440105336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4401049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01.04.2022 - 30.04.2022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36763</c:v>
                </c:pt>
                <c:pt idx="1">
                  <c:v>24350</c:v>
                </c:pt>
                <c:pt idx="2">
                  <c:v>2805</c:v>
                </c:pt>
                <c:pt idx="3">
                  <c:v>897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01.04.2022 - 30.04.2022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3030</c:v>
                </c:pt>
                <c:pt idx="1">
                  <c:v>1406</c:v>
                </c:pt>
                <c:pt idx="2">
                  <c:v>91</c:v>
                </c:pt>
                <c:pt idx="3">
                  <c:v>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01.04.2022 - 30.04.2022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1151</c:v>
                </c:pt>
                <c:pt idx="1">
                  <c:v>602</c:v>
                </c:pt>
                <c:pt idx="2">
                  <c:v>47</c:v>
                </c:pt>
                <c:pt idx="3">
                  <c:v>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0106904"/>
        <c:axId val="440108080"/>
        <c:axId val="0"/>
      </c:bar3DChart>
      <c:catAx>
        <c:axId val="440106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40108080"/>
        <c:crosses val="autoZero"/>
        <c:auto val="1"/>
        <c:lblAlgn val="ctr"/>
        <c:lblOffset val="100"/>
        <c:noMultiLvlLbl val="0"/>
      </c:catAx>
      <c:valAx>
        <c:axId val="4401080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401069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tygodniowy'!$D$188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tygodniowy'!$H$188:$K$188</c:f>
              <c:numCache>
                <c:formatCode>#,##0</c:formatCode>
                <c:ptCount val="4"/>
                <c:pt idx="0">
                  <c:v>50507</c:v>
                </c:pt>
                <c:pt idx="3">
                  <c:v>45885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tygodniowy'!$D$189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tygodniowy'!$H$189:$K$189</c:f>
              <c:numCache>
                <c:formatCode>#,##0</c:formatCode>
                <c:ptCount val="4"/>
                <c:pt idx="0">
                  <c:v>1863</c:v>
                </c:pt>
                <c:pt idx="3">
                  <c:v>1571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tygodniowy'!$D$190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tygodniowy'!$H$190:$K$190</c:f>
              <c:numCache>
                <c:formatCode>#,##0</c:formatCode>
                <c:ptCount val="4"/>
                <c:pt idx="0">
                  <c:v>14023</c:v>
                </c:pt>
                <c:pt idx="3">
                  <c:v>13050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8818176"/>
        <c:axId val="433598792"/>
        <c:axId val="518167352"/>
      </c:bar3DChart>
      <c:catAx>
        <c:axId val="43881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33598792"/>
        <c:crosses val="autoZero"/>
        <c:auto val="1"/>
        <c:lblAlgn val="ctr"/>
        <c:lblOffset val="100"/>
        <c:noMultiLvlLbl val="0"/>
      </c:catAx>
      <c:valAx>
        <c:axId val="433598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38818176"/>
        <c:crosses val="autoZero"/>
        <c:crossBetween val="between"/>
      </c:valAx>
      <c:serAx>
        <c:axId val="5181673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33598792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01.01.2022 - 30.04.2022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137242</c:v>
                </c:pt>
                <c:pt idx="1">
                  <c:v>100267</c:v>
                </c:pt>
                <c:pt idx="2">
                  <c:v>11450</c:v>
                </c:pt>
                <c:pt idx="3">
                  <c:v>3561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5C-4962-9164-A822863C021D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01.01.2022 - 30.04.2022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10944</c:v>
                </c:pt>
                <c:pt idx="1">
                  <c:v>6701</c:v>
                </c:pt>
                <c:pt idx="2">
                  <c:v>501</c:v>
                </c:pt>
                <c:pt idx="3">
                  <c:v>326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5C-4962-9164-A822863C021D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01.01.2022 - 30.04.2022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4175</c:v>
                </c:pt>
                <c:pt idx="1">
                  <c:v>2422</c:v>
                </c:pt>
                <c:pt idx="2">
                  <c:v>257</c:v>
                </c:pt>
                <c:pt idx="3">
                  <c:v>236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5C-4962-9164-A822863C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0108864"/>
        <c:axId val="440104552"/>
        <c:axId val="0"/>
      </c:bar3DChart>
      <c:catAx>
        <c:axId val="440108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40104552"/>
        <c:crosses val="autoZero"/>
        <c:auto val="1"/>
        <c:lblAlgn val="ctr"/>
        <c:lblOffset val="100"/>
        <c:noMultiLvlLbl val="0"/>
      </c:catAx>
      <c:valAx>
        <c:axId val="4401045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401088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294</xdr:row>
      <xdr:rowOff>52389</xdr:rowOff>
    </xdr:from>
    <xdr:to>
      <xdr:col>24</xdr:col>
      <xdr:colOff>19051</xdr:colOff>
      <xdr:row>315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408</xdr:row>
      <xdr:rowOff>65086</xdr:rowOff>
    </xdr:from>
    <xdr:to>
      <xdr:col>23</xdr:col>
      <xdr:colOff>9525</xdr:colOff>
      <xdr:row>422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126</xdr:row>
      <xdr:rowOff>69397</xdr:rowOff>
    </xdr:from>
    <xdr:to>
      <xdr:col>23</xdr:col>
      <xdr:colOff>1</xdr:colOff>
      <xdr:row>148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259</xdr:row>
      <xdr:rowOff>142193</xdr:rowOff>
    </xdr:from>
    <xdr:to>
      <xdr:col>23</xdr:col>
      <xdr:colOff>238126</xdr:colOff>
      <xdr:row>278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192</xdr:row>
      <xdr:rowOff>1</xdr:rowOff>
    </xdr:from>
    <xdr:to>
      <xdr:col>21</xdr:col>
      <xdr:colOff>238125</xdr:colOff>
      <xdr:row>207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353</xdr:row>
      <xdr:rowOff>0</xdr:rowOff>
    </xdr:from>
    <xdr:to>
      <xdr:col>20</xdr:col>
      <xdr:colOff>234084</xdr:colOff>
      <xdr:row>353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287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16298</xdr:colOff>
      <xdr:row>317</xdr:row>
      <xdr:rowOff>22226</xdr:rowOff>
    </xdr:from>
    <xdr:to>
      <xdr:col>25</xdr:col>
      <xdr:colOff>21167</xdr:colOff>
      <xdr:row>327</xdr:row>
      <xdr:rowOff>66675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6298" y="63868301"/>
          <a:ext cx="8653569" cy="1854199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345</xdr:row>
      <xdr:rowOff>180974</xdr:rowOff>
    </xdr:from>
    <xdr:to>
      <xdr:col>25</xdr:col>
      <xdr:colOff>12489</xdr:colOff>
      <xdr:row>351</xdr:row>
      <xdr:rowOff>76199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>
        <a:xfrm>
          <a:off x="0" y="69608699"/>
          <a:ext cx="8661189" cy="981075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382</xdr:row>
      <xdr:rowOff>1905</xdr:rowOff>
    </xdr:from>
    <xdr:to>
      <xdr:col>25</xdr:col>
      <xdr:colOff>10584</xdr:colOff>
      <xdr:row>387</xdr:row>
      <xdr:rowOff>142876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>
          <a:off x="0" y="77649705"/>
          <a:ext cx="8659284" cy="104584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425</xdr:row>
      <xdr:rowOff>180974</xdr:rowOff>
    </xdr:from>
    <xdr:to>
      <xdr:col>25</xdr:col>
      <xdr:colOff>10584</xdr:colOff>
      <xdr:row>429</xdr:row>
      <xdr:rowOff>142875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>
        <a:xfrm>
          <a:off x="0" y="86563199"/>
          <a:ext cx="8659284" cy="685801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90</xdr:row>
      <xdr:rowOff>1904</xdr:rowOff>
    </xdr:from>
    <xdr:to>
      <xdr:col>25</xdr:col>
      <xdr:colOff>45720</xdr:colOff>
      <xdr:row>102</xdr:row>
      <xdr:rowOff>171450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>
        <a:xfrm>
          <a:off x="0" y="19493864"/>
          <a:ext cx="8702040" cy="236410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152</xdr:row>
      <xdr:rowOff>180974</xdr:rowOff>
    </xdr:from>
    <xdr:to>
      <xdr:col>25</xdr:col>
      <xdr:colOff>12489</xdr:colOff>
      <xdr:row>159</xdr:row>
      <xdr:rowOff>66674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>
        <a:xfrm>
          <a:off x="0" y="33518474"/>
          <a:ext cx="8661189" cy="1152525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177</xdr:row>
      <xdr:rowOff>0</xdr:rowOff>
    </xdr:from>
    <xdr:to>
      <xdr:col>25</xdr:col>
      <xdr:colOff>10584</xdr:colOff>
      <xdr:row>181</xdr:row>
      <xdr:rowOff>8467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0" y="38167733"/>
          <a:ext cx="8756651" cy="75353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209</xdr:row>
      <xdr:rowOff>0</xdr:rowOff>
    </xdr:from>
    <xdr:to>
      <xdr:col>25</xdr:col>
      <xdr:colOff>10584</xdr:colOff>
      <xdr:row>213</xdr:row>
      <xdr:rowOff>114300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>
        <a:xfrm>
          <a:off x="0" y="43529250"/>
          <a:ext cx="8659284" cy="8382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237</xdr:row>
      <xdr:rowOff>0</xdr:rowOff>
    </xdr:from>
    <xdr:to>
      <xdr:col>22</xdr:col>
      <xdr:colOff>251460</xdr:colOff>
      <xdr:row>240</xdr:row>
      <xdr:rowOff>118533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>
        <a:xfrm>
          <a:off x="0" y="49629060"/>
          <a:ext cx="7955280" cy="66717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436</xdr:row>
      <xdr:rowOff>1904</xdr:rowOff>
    </xdr:from>
    <xdr:to>
      <xdr:col>25</xdr:col>
      <xdr:colOff>16299</xdr:colOff>
      <xdr:row>453</xdr:row>
      <xdr:rowOff>161924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>
        <a:xfrm>
          <a:off x="0" y="87650954"/>
          <a:ext cx="8664999" cy="3236595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91440</xdr:colOff>
      <xdr:row>3</xdr:row>
      <xdr:rowOff>16339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563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90</xdr:row>
      <xdr:rowOff>47624</xdr:rowOff>
    </xdr:from>
    <xdr:to>
      <xdr:col>25</xdr:col>
      <xdr:colOff>28575</xdr:colOff>
      <xdr:row>102</xdr:row>
      <xdr:rowOff>171449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xmlns="" id="{E48F6902-A50E-48BF-9DD9-1DDC0486F9BB}"/>
            </a:ext>
          </a:extLst>
        </xdr:cNvPr>
        <xdr:cNvSpPr txBox="1"/>
      </xdr:nvSpPr>
      <xdr:spPr>
        <a:xfrm>
          <a:off x="28575" y="19421474"/>
          <a:ext cx="8648700" cy="229552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0" i="0" u="none" strike="noStrike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Do 30 kwietnia 2022 r. cudzoziemcy złożyli 152 tys. wniosków w sprawach o udzielenie zezwoleń na pobyt, w tym blisko 41 tys. </a:t>
          </a:r>
          <a:br>
            <a:rPr lang="pl-PL" sz="1100" b="0" i="0" u="none" strike="noStrike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</a:br>
          <a:r>
            <a:rPr lang="pl-PL" sz="1100" b="0" i="0" u="none" strike="noStrike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w kwietniu.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Najwięcej osób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zainteresowanych było zezwoleniem na pobyt czasowy (ponad 137 tys.), zezwoleniem na pobyt stały (blisko 11 tys.) oraz zezwoleniem na pobyt rezydenta długoterminowego UE (4,2 tys.).</a:t>
          </a:r>
        </a:p>
        <a:p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Lista głównych państw pochodzenia osób ubiegających się o legalizację pobytu w Polsce pozostała bez zmian. Najwięcej wniosków złożyli obywatele Ukrainy (97,9 tys.), a kolejnymi grupami zainteresowanych byli obywatele Białorusi (15,6 tys.), Gruzji (10,3 tys.), Rosji (3,4 tys.), Indii (3 tys.) i Mołdawii (2,6 tys.).</a:t>
          </a:r>
        </a:p>
        <a:p>
          <a:r>
            <a:rPr lang="pl-PL" sz="110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Połowa wnioskodawców to osoby w wieku 18-34 lata, a kolejne 40% to 35-64-latkowie.Wśród osób małotenich bardzo liczną grupę  stanowią dzieci z przedziału wiekowego 0-13 (13,9 tys.). Ze względu na płeć dominują mężczyźni (60%).</a:t>
          </a:r>
          <a:br>
            <a:rPr lang="pl-PL" sz="110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</a:br>
          <a:r>
            <a:rPr lang="pl-PL" sz="110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Zwyczajowo wnioskodawcy koncentrowali się w województwach z dużymi ośrodkami miejskimi. Najwięcej cudzoziemców złożyło swoje wnioski w Mazowieckim Urządzeie Wojewódzkim (32,2 tys.), Dolnośląskim UW (18,3tys.), Wielkopolskim UW (18 tys.), Łódzkim UW (13,5 tys.) i Małopolskim (13,5 tys.).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 tym samym czasie urzędy wojewódzkie wydały 127,7 tys. decyzji, z czego 87% stanowiły zgody na pobyt, dalsze 10% - odmowy,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a 3% - umorzenia postępowania. </a:t>
          </a:r>
        </a:p>
        <a:p>
          <a:endParaRPr lang="pl-PL" sz="10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oneCellAnchor>
    <xdr:from>
      <xdr:col>4</xdr:col>
      <xdr:colOff>129540</xdr:colOff>
      <xdr:row>154</xdr:row>
      <xdr:rowOff>30480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xmlns="" id="{A01C3B2E-4A4E-4BE9-8909-DCF4D454B5F0}"/>
            </a:ext>
          </a:extLst>
        </xdr:cNvPr>
        <xdr:cNvSpPr txBox="1"/>
      </xdr:nvSpPr>
      <xdr:spPr>
        <a:xfrm>
          <a:off x="1501140" y="33588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47625</xdr:colOff>
      <xdr:row>153</xdr:row>
      <xdr:rowOff>19050</xdr:rowOff>
    </xdr:from>
    <xdr:to>
      <xdr:col>25</xdr:col>
      <xdr:colOff>0</xdr:colOff>
      <xdr:row>160</xdr:row>
      <xdr:rowOff>19050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xmlns="" id="{F6281689-61B4-44F4-9EB9-FA65B82BEA49}"/>
            </a:ext>
          </a:extLst>
        </xdr:cNvPr>
        <xdr:cNvSpPr txBox="1"/>
      </xdr:nvSpPr>
      <xdr:spPr>
        <a:xfrm>
          <a:off x="47625" y="34842450"/>
          <a:ext cx="8362950" cy="13335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Najwięcej odwołań od decyzji wydanych w I instancji odnosiło się do decyzji dotyczących pobytu czasowego (6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796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), zobowiązania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do powrotu (444) oraz pobytu stałego (192). W sumie złożono 7 543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odwołań. 2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229 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spraw zakończyło się utrzymaniem decyzji, 10 682 pozytywną decyzją, 479 uchyleniem decyzji i umorzeniem postępowania oraz 377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uchyleniem decyzji i przekazaniem sprawy do ponownego rozpoznania. W przypadku odwołań dotyczących postępowań o udzielenie zezwolenia na pobyt czasowy w 10 593 zapadła decyzja pozytywna, w 1 977 sprawach utrzymano decyzje, a w 309 sprawach zdecydowano o uchyleniu decyzji i przekazaniu sprawy do ponownego rozpoznania. Do końca kwietnia Szef UdSC wydał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dwa razy więcej decyzji do odwołań w sprawach dotyczących legalizacji pobytu niż rok wcześniej w tym samym okresie.</a:t>
          </a:r>
          <a:endParaRPr lang="pl-PL" sz="1100">
            <a:latin typeface="Roboto" panose="02000000000000000000" pitchFamily="2" charset="0"/>
            <a:ea typeface="Roboto" panose="02000000000000000000" pitchFamily="2" charset="0"/>
          </a:endParaRPr>
        </a:p>
        <a:p>
          <a:endParaRPr lang="pl-PL" sz="1100"/>
        </a:p>
      </xdr:txBody>
    </xdr:sp>
    <xdr:clientData/>
  </xdr:twoCellAnchor>
  <xdr:twoCellAnchor>
    <xdr:from>
      <xdr:col>0</xdr:col>
      <xdr:colOff>59266</xdr:colOff>
      <xdr:row>177</xdr:row>
      <xdr:rowOff>42335</xdr:rowOff>
    </xdr:from>
    <xdr:to>
      <xdr:col>24</xdr:col>
      <xdr:colOff>259080</xdr:colOff>
      <xdr:row>181</xdr:row>
      <xdr:rowOff>8468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xmlns="" id="{092EE75B-4A61-4FAF-A5CA-A8763F95D980}"/>
            </a:ext>
          </a:extLst>
        </xdr:cNvPr>
        <xdr:cNvSpPr txBox="1"/>
      </xdr:nvSpPr>
      <xdr:spPr>
        <a:xfrm>
          <a:off x="59266" y="38195675"/>
          <a:ext cx="8589434" cy="697653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Według danych za kwiecień 2022 r. do wykazu cudzoziemców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, których pobyt na terytorium RP jest niepożądany wpisano 707 osób, </a:t>
          </a:r>
        </a:p>
        <a:p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a 653 osób do wykazu SIS.</a:t>
          </a:r>
          <a:b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</a:b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Liczba alertów pobytowych wyniosła 612.</a:t>
          </a:r>
          <a:endParaRPr lang="pl-PL" sz="11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25400</xdr:colOff>
      <xdr:row>237</xdr:row>
      <xdr:rowOff>50801</xdr:rowOff>
    </xdr:from>
    <xdr:to>
      <xdr:col>22</xdr:col>
      <xdr:colOff>236220</xdr:colOff>
      <xdr:row>240</xdr:row>
      <xdr:rowOff>110067</xdr:rowOff>
    </xdr:to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xmlns="" id="{C9A5B0DA-CD28-421E-97B5-58F7096AB180}"/>
            </a:ext>
          </a:extLst>
        </xdr:cNvPr>
        <xdr:cNvSpPr txBox="1"/>
      </xdr:nvSpPr>
      <xdr:spPr>
        <a:xfrm>
          <a:off x="25400" y="49679861"/>
          <a:ext cx="7914640" cy="607906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0" i="0" u="none" strike="noStrike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W kwietniu 2022 r. nie wydano żadnego zezwolenia</a:t>
          </a:r>
          <a:r>
            <a:rPr lang="pl-PL" sz="1100" b="0" i="0" u="none" strike="noStrike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</a:t>
          </a:r>
          <a:r>
            <a:rPr lang="pl-PL" sz="1100" b="0" i="0" u="none" strike="noStrike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dotyczącego Małego Ruchu Granicznego.</a:t>
          </a:r>
          <a:r>
            <a:rPr lang="pl-PL">
              <a:latin typeface="Roboto" panose="02000000000000000000" pitchFamily="2" charset="0"/>
              <a:ea typeface="Roboto" panose="02000000000000000000" pitchFamily="2" charset="0"/>
            </a:rPr>
            <a:t> </a:t>
          </a:r>
          <a:br>
            <a:rPr lang="pl-PL">
              <a:latin typeface="Roboto" panose="02000000000000000000" pitchFamily="2" charset="0"/>
              <a:ea typeface="Roboto" panose="02000000000000000000" pitchFamily="2" charset="0"/>
            </a:rPr>
          </a:br>
          <a:r>
            <a:rPr lang="pl-PL">
              <a:latin typeface="Roboto" panose="02000000000000000000" pitchFamily="2" charset="0"/>
              <a:ea typeface="Roboto" panose="02000000000000000000" pitchFamily="2" charset="0"/>
            </a:rPr>
            <a:t>Natomiast od</a:t>
          </a:r>
          <a:r>
            <a:rPr lang="pl-PL" baseline="0">
              <a:latin typeface="Roboto" panose="02000000000000000000" pitchFamily="2" charset="0"/>
              <a:ea typeface="Roboto" panose="02000000000000000000" pitchFamily="2" charset="0"/>
            </a:rPr>
            <a:t> początku roku do końca kwietnia, wydano łącznie 979 zezwoleń i zdecydowana większość wydała placówka </a:t>
          </a:r>
        </a:p>
        <a:p>
          <a:r>
            <a:rPr lang="pl-PL" baseline="0">
              <a:latin typeface="Roboto" panose="02000000000000000000" pitchFamily="2" charset="0"/>
              <a:ea typeface="Roboto" panose="02000000000000000000" pitchFamily="2" charset="0"/>
            </a:rPr>
            <a:t>we Lwowie - 786.</a:t>
          </a:r>
          <a:endParaRPr lang="pl-PL" sz="11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53764</xdr:colOff>
      <xdr:row>317</xdr:row>
      <xdr:rowOff>57149</xdr:rowOff>
    </xdr:from>
    <xdr:to>
      <xdr:col>24</xdr:col>
      <xdr:colOff>255271</xdr:colOff>
      <xdr:row>328</xdr:row>
      <xdr:rowOff>9525</xdr:rowOff>
    </xdr:to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xmlns="" id="{37208474-B656-4406-9105-5D71F1298E82}"/>
            </a:ext>
          </a:extLst>
        </xdr:cNvPr>
        <xdr:cNvSpPr txBox="1"/>
      </xdr:nvSpPr>
      <xdr:spPr>
        <a:xfrm>
          <a:off x="53764" y="66760724"/>
          <a:ext cx="8354907" cy="2047876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Od 1 stycznia do 30 kwietnia 2022 r. cudzoziemcy złożyli 2 493 wnioski o udzielenie ochrony międzynarodowej na terytorium RP, które objęły 3 799 osób,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z czego w kwietniu złożono 571 wniosków, które objęły 778 osób. Najliczniej o ochronę ubiegali się: obywatele Białorusi (825), Ukrainy (664), Rosji (228), Iraku (256) i Afganistanu (86).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Warto zauważyć, że zmienił się profil obywateli Rosji ubiegających się o ochronę w Polsce. Przez ostatnie 30 lata wyraźnie dominowali Czeczeni (70-90% obywateli Rosji). W tym roku narodowość czeczeńską zadeklarowało około 30% wnioskodawców z tego kraju. Rośnie natomiast liczba wniosków składanych przez osoby deklarujące narodowość rosyjską i są to przeważnie mężczyźni w wieku poborowym.</a:t>
          </a:r>
          <a:b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</a:b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W </a:t>
          </a:r>
          <a:r>
            <a:rPr lang="pl-PL" sz="110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bierzącym roku, dominowały wnioski pierwsze (2 149) dotyczyły 3 117 osób.  Wnioski kolejne (346) dotyczyły 682 osób.</a:t>
          </a:r>
          <a:endParaRPr lang="pl-PL" sz="1100"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pl-PL" sz="110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Od początku bieżącego roku do 30 kwietnia najwięcej wniosków złożyli mężczyzni (2 211), głównie w przedziale wiekowym 18-34 lata. Natomiast kobiety stanowią mniej liczną grupę (1 582) - 42%, ale również tutaj dominował ten sam przedział wiekowy. Liczba dzieci (24% wszystkich osób objętych wnioskami) obydwu płci w wieku do lat 13 wynosiła - 899 a w wieku 14-17 lat wyniosiła 172.</a:t>
          </a:r>
          <a:endParaRPr lang="pl-PL" sz="11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49530</xdr:colOff>
      <xdr:row>346</xdr:row>
      <xdr:rowOff>26669</xdr:rowOff>
    </xdr:from>
    <xdr:to>
      <xdr:col>25</xdr:col>
      <xdr:colOff>0</xdr:colOff>
      <xdr:row>351</xdr:row>
      <xdr:rowOff>57149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xmlns="" id="{3BB50B88-CCA2-412A-B1D0-918FA5D74A23}"/>
            </a:ext>
          </a:extLst>
        </xdr:cNvPr>
        <xdr:cNvSpPr txBox="1"/>
      </xdr:nvSpPr>
      <xdr:spPr>
        <a:xfrm>
          <a:off x="49530" y="69635369"/>
          <a:ext cx="8599170" cy="93535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W ramach procedur dublińskich wnioskami IN objętych było 2 742 cudzoziemców. Z kolei Polska wystąpiła z takim wnioskiem do innych</a:t>
          </a:r>
          <a:r>
            <a:rPr lang="pl-PL" sz="110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krajów europejskich (OUT) w przypadku 91 osób, a 1 314 wniosków IN i 73 wniosków OUT zostało rozpatrzonych pozytywnie. </a:t>
          </a:r>
        </a:p>
        <a:p>
          <a:r>
            <a:rPr lang="pl-PL" sz="110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2 261 wniosków IN dotyczyło współpracy z Niemcami, a 161 z Francją. Procedury OUT były kierowanie głównie do Niemiec (28) </a:t>
          </a:r>
        </a:p>
        <a:p>
          <a:r>
            <a:rPr lang="pl-PL" sz="110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i Rumunii (15).</a:t>
          </a:r>
          <a:endParaRPr lang="pl-PL" sz="11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19050</xdr:colOff>
      <xdr:row>382</xdr:row>
      <xdr:rowOff>38099</xdr:rowOff>
    </xdr:from>
    <xdr:to>
      <xdr:col>25</xdr:col>
      <xdr:colOff>0</xdr:colOff>
      <xdr:row>389</xdr:row>
      <xdr:rowOff>180974</xdr:rowOff>
    </xdr:to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xmlns="" id="{12D1DADF-B196-440D-9EC6-A2C4B0AE000B}"/>
            </a:ext>
          </a:extLst>
        </xdr:cNvPr>
        <xdr:cNvSpPr txBox="1"/>
      </xdr:nvSpPr>
      <xdr:spPr>
        <a:xfrm>
          <a:off x="19050" y="81143474"/>
          <a:ext cx="8391525" cy="147637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Od 1 stycznia do 30 kwietnia br. Szef Urzędu wydał 3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460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decyzji w sprawach o udzielenie ochrony międzynarodowej, z czego 1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518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decyzji przyznawało jedną z form ochrony: status uchodźcy nadano 141 cudzoziemcom, a ochronę uzupełniającą udzielono 1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377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osobom. Status uchodźcy został nadany głównie obywatelom Białorusi (78 os.) i Afganistanu (32 os.). Ochronę uzupełniającą przyznano głównie obywatelom Białorusi (1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322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os.). Decyzję negatywną otrzymało 468 cudzoziemców - głównie osoby z Rosji (194 os.) i Iraku (163 os.). Postępowania 1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474 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osób (w tym 597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ob. Iraku i 305 ob. Afganistanu) zostały umorzone. Warto również odnotować znaczącą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liczbę umorzeń wniosków ukraińskich (188). Ze względu na brak możliwości podjęcia pracy podczas procedury o udzielenie ochrony międzynarodowej większość wnioskodawców z Ukrainy rezygnuje i rejestruje się na ochronę czasową.</a:t>
          </a:r>
          <a:endParaRPr lang="pl-PL" sz="11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38101</xdr:colOff>
      <xdr:row>426</xdr:row>
      <xdr:rowOff>38101</xdr:rowOff>
    </xdr:from>
    <xdr:to>
      <xdr:col>24</xdr:col>
      <xdr:colOff>259081</xdr:colOff>
      <xdr:row>429</xdr:row>
      <xdr:rowOff>137160</xdr:rowOff>
    </xdr:to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xmlns="" id="{A3984710-A655-43FD-ADB9-B858C2CDEEA7}"/>
            </a:ext>
          </a:extLst>
        </xdr:cNvPr>
        <xdr:cNvSpPr txBox="1"/>
      </xdr:nvSpPr>
      <xdr:spPr>
        <a:xfrm>
          <a:off x="38101" y="86547961"/>
          <a:ext cx="8610600" cy="647699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Według stanu na 30 kwietnia</a:t>
          </a:r>
          <a:r>
            <a:rPr lang="pl-PL" sz="110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br. </a:t>
          </a:r>
          <a:r>
            <a:rPr lang="pl-PL" sz="110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pod opieką Szefa Urzędu</a:t>
          </a:r>
          <a:r>
            <a:rPr lang="pl-PL" sz="110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znajdowało się 8 052 osób, z czego 947 zamieszkiwało w jednym z ośrodków dla cudzoziemców, a pozostałe 7 105 osób pobierało świadczenie pieniężne na samodzielne funkcjonowanie poza ośrodkiem. </a:t>
          </a:r>
          <a:endParaRPr lang="pl-PL">
            <a:effectLst/>
            <a:latin typeface="Roboto" panose="02000000000000000000" pitchFamily="2" charset="0"/>
            <a:ea typeface="Roboto" panose="02000000000000000000" pitchFamily="2" charset="0"/>
          </a:endParaRPr>
        </a:p>
        <a:p>
          <a:endParaRPr lang="pl-PL" sz="1100"/>
        </a:p>
      </xdr:txBody>
    </xdr:sp>
    <xdr:clientData/>
  </xdr:twoCellAnchor>
  <xdr:twoCellAnchor>
    <xdr:from>
      <xdr:col>0</xdr:col>
      <xdr:colOff>15240</xdr:colOff>
      <xdr:row>436</xdr:row>
      <xdr:rowOff>38099</xdr:rowOff>
    </xdr:from>
    <xdr:to>
      <xdr:col>24</xdr:col>
      <xdr:colOff>243840</xdr:colOff>
      <xdr:row>455</xdr:row>
      <xdr:rowOff>180974</xdr:rowOff>
    </xdr:to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xmlns="" id="{D07CA3C1-15A0-4FF4-9AF9-C434488986F1}"/>
            </a:ext>
          </a:extLst>
        </xdr:cNvPr>
        <xdr:cNvSpPr txBox="1"/>
      </xdr:nvSpPr>
      <xdr:spPr>
        <a:xfrm>
          <a:off x="15240" y="91649549"/>
          <a:ext cx="8382000" cy="376237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Sytuacja migracyjna w Polsce zdominowana jest przez napływ obywateli Ukrainy do Polski oraz konsekwencje wojny w tym kraju. Na odcinku granicy z Ukrainą do Polski wjechało 3 mln osób (94% to obywatele Ukrainy). Jednocześnie 900 tys. obywateli Ukrainy wyjechało z Polski w kierunku Ukrainy. Do końca marca wyjazdy dotyczyły przede wszystkim mężczyzn jadących walczyć za ojczyznę. Od kwietnia mamy jeszcze dwie grupy Ukraińców wyjeżdzających na Ukrainę:</a:t>
          </a:r>
        </a:p>
        <a:p>
          <a:r>
            <a:rPr lang="pl-PL" sz="110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- bardzo liczna grupa obywateli Ukrainy przyjeżdżających do Polski na zakupy (pomimo 12% inflacji w Polsce, ceny u nas są niższe niż na Ukrainie) nasze sklepy w strefie przygranicznej cieszę się ogromna popularnością - te osoby wracają na Ukrainę zaraz po zrobieniu zakupów</a:t>
          </a:r>
        </a:p>
        <a:p>
          <a:r>
            <a:rPr lang="pl-PL" sz="110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- kobiety oraz kobiety z dziećmi, które wracają po uzyskaniu potwierdzenia od mężów, że jest bezpiecznie (oprócz chęci spędzenia Świąt w domu, miszkanki wsi jechały siać i sadzić).</a:t>
          </a:r>
        </a:p>
        <a:p>
          <a:r>
            <a:rPr lang="pl-PL" sz="110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Liczba osób zarejestrowanych na ochronę czasową przekroczyła 1 mln. Poza Ukrainą są to przede wszystkim obywatele Rosji, Białorusi, Azerbejdżanu, Gruzji i Mołdawii.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Szef UdSC do końca kwietnia wydał 605 zaświadczeń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o udzielonej ochronie czasowej obywatelom państw trzecich, którzy posiadali pobyt stały lub ochronę na Ukrainie. Są to głównie Rosjanie, Białorusini, Azerowie, Wietnamczycy i Uzbecy.</a:t>
          </a:r>
        </a:p>
        <a:p>
          <a:endParaRPr lang="pl-PL" sz="1100" baseline="0">
            <a:solidFill>
              <a:schemeClr val="dk1"/>
            </a:solidFill>
            <a:effectLst/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>
          <a:r>
            <a:rPr lang="pl-PL" sz="110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Według stanu na 30 kwietnia 2022 r. ważne zezwolenia na pobyt na terytorium RP posiadało 1 636 tys. cudzoziemców, najwięcej zostało wydanych na ochronę czasową (1 048 tys.), pobyt czasowy (457,6 tys.), pobyt stały (109 tys.) i pobyt rezydenta długoterminowego UE (21,8 tys.). Ze zwględu na podział płci, dominują kobiety - 991,4 tys. (61%), a mężczyzn jest znacznie mniej - 644,5 tys. (39%). Pełnoletnich cudzoziemców (</a:t>
          </a:r>
          <a:r>
            <a:rPr lang="pl-PL" sz="1100" b="0" i="0" u="none" strike="noStrike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1 091,1 tys.</a:t>
          </a:r>
          <a:r>
            <a:rPr lang="pl-PL" sz="110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) jest o blisko połowę więcej niż niepełnoletnich (</a:t>
          </a:r>
          <a:r>
            <a:rPr lang="pl-PL" sz="1100" b="0" i="0" u="none" strike="noStrike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544,8</a:t>
          </a:r>
          <a:r>
            <a:rPr lang="pl-PL" sz="1100" b="0" i="0" u="none" strike="noStrike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tys.).</a:t>
          </a:r>
          <a:br>
            <a:rPr lang="pl-PL" sz="1100" b="0" i="0" u="none" strike="noStrike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</a:br>
          <a:endParaRPr lang="pl-PL" sz="1100" b="0" i="0" u="none" strike="noStrike" baseline="0">
            <a:solidFill>
              <a:schemeClr val="dk1"/>
            </a:solidFill>
            <a:effectLst/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>
          <a:r>
            <a:rPr lang="pl-PL" sz="1100" b="0" i="0" u="none" strike="noStrike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Najliczniejsze obywatelstwa w Polsce to: Ukraina (1 379 tys.), Białoruś (47,9 tys.), Niemcy (19,2 tys.), Rosja (15,8 tys.), Gruzja (12,8 tys.), Indie (11,8 tys.), Wietnam (11,7 tys.), Włochy (8,6 tys.), Wielka Brytania (7,4 tys.) i Chiny (6,7 tys.).</a:t>
          </a:r>
        </a:p>
        <a:p>
          <a:endParaRPr lang="pl-PL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1100" baseline="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28575</xdr:colOff>
      <xdr:row>209</xdr:row>
      <xdr:rowOff>19050</xdr:rowOff>
    </xdr:from>
    <xdr:to>
      <xdr:col>25</xdr:col>
      <xdr:colOff>0</xdr:colOff>
      <xdr:row>213</xdr:row>
      <xdr:rowOff>95250</xdr:rowOff>
    </xdr:to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xmlns="" id="{95E729AD-A3FA-449B-A4E5-05E46B562AA3}"/>
            </a:ext>
          </a:extLst>
        </xdr:cNvPr>
        <xdr:cNvSpPr txBox="1"/>
      </xdr:nvSpPr>
      <xdr:spPr>
        <a:xfrm>
          <a:off x="28575" y="44047410"/>
          <a:ext cx="8627745" cy="80772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W kwietniu br. wpłynęło do urzędu 66,4 tys. wniosków w ramach konsultacji wizowych - 50,5 tys. pochodziło od innych państw członkowskich, a 15,9 tys. od konsulów.</a:t>
          </a:r>
          <a:r>
            <a:rPr lang="pl-PL" sz="110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Nieznacznie mniej zostało wydanych decyzji. Ogółem wydano 60,5 tys., 45,9 tys. dotyczyły wniosków w sprawach od innych państw, a 14,6 tys. w sprawach dotyczących wniosków od konsulów.</a:t>
          </a:r>
          <a:endParaRPr lang="pl-PL">
            <a:effectLst/>
            <a:latin typeface="Roboto" panose="02000000000000000000" pitchFamily="2" charset="0"/>
            <a:ea typeface="Roboto" panose="02000000000000000000" pitchFamily="2" charset="0"/>
          </a:endParaRPr>
        </a:p>
        <a:p>
          <a:endParaRPr lang="pl-PL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I461"/>
  <sheetViews>
    <sheetView showGridLines="0" tabSelected="1" zoomScaleNormal="100" zoomScalePageLayoutView="70" workbookViewId="0"/>
  </sheetViews>
  <sheetFormatPr defaultColWidth="4.140625" defaultRowHeight="15" x14ac:dyDescent="0.25"/>
  <cols>
    <col min="1" max="13" width="5" style="3" customWidth="1"/>
    <col min="14" max="14" width="5.42578125" style="3" bestFit="1" customWidth="1"/>
    <col min="15" max="15" width="6.42578125" style="3" bestFit="1" customWidth="1"/>
    <col min="16" max="20" width="5" style="3" customWidth="1"/>
    <col min="21" max="21" width="5.42578125" style="3" bestFit="1" customWidth="1"/>
    <col min="22" max="24" width="5" style="3" customWidth="1"/>
    <col min="25" max="25" width="3.85546875" style="6" customWidth="1"/>
    <col min="26" max="16384" width="4.140625" style="3"/>
  </cols>
  <sheetData>
    <row r="1" spans="1:29" x14ac:dyDescent="0.25">
      <c r="T1" s="48"/>
      <c r="U1" s="49"/>
      <c r="V1" s="49"/>
      <c r="W1" s="49"/>
      <c r="X1" s="49"/>
      <c r="Y1" s="49"/>
      <c r="Z1" s="49"/>
      <c r="AA1" s="49"/>
      <c r="AB1" s="49"/>
      <c r="AC1" s="49"/>
    </row>
    <row r="2" spans="1:29" x14ac:dyDescent="0.25">
      <c r="Q2" s="5"/>
      <c r="T2" s="49"/>
      <c r="U2" s="49"/>
      <c r="V2" s="49"/>
      <c r="W2" s="49"/>
      <c r="X2" s="49"/>
      <c r="Y2" s="49"/>
      <c r="Z2" s="49"/>
      <c r="AA2" s="49"/>
      <c r="AB2" s="49"/>
      <c r="AC2" s="49"/>
    </row>
    <row r="3" spans="1:29" x14ac:dyDescent="0.25">
      <c r="T3" s="49"/>
      <c r="U3" s="49"/>
      <c r="V3" s="49"/>
      <c r="W3" s="49"/>
      <c r="X3" s="49"/>
      <c r="Y3" s="49"/>
      <c r="Z3" s="49"/>
      <c r="AA3" s="49"/>
      <c r="AB3" s="49"/>
      <c r="AC3" s="49"/>
    </row>
    <row r="4" spans="1:29" s="50" customFormat="1" x14ac:dyDescent="0.25">
      <c r="T4" s="49"/>
      <c r="U4" s="49"/>
      <c r="V4" s="49"/>
      <c r="W4" s="49"/>
      <c r="X4" s="49"/>
      <c r="Y4" s="49"/>
      <c r="Z4" s="49"/>
      <c r="AA4" s="49"/>
      <c r="AB4" s="49"/>
      <c r="AC4" s="49"/>
    </row>
    <row r="5" spans="1:29" ht="14.45" customHeight="1" x14ac:dyDescent="0.25">
      <c r="E5" s="297" t="s">
        <v>66</v>
      </c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T5" s="49"/>
      <c r="U5" s="49"/>
      <c r="V5" s="49"/>
      <c r="W5" s="49"/>
      <c r="X5" s="49"/>
      <c r="Y5" s="49"/>
      <c r="Z5" s="49"/>
      <c r="AA5" s="49"/>
      <c r="AB5" s="49"/>
      <c r="AC5" s="49"/>
    </row>
    <row r="6" spans="1:29" ht="14.45" customHeight="1" x14ac:dyDescent="0.25"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T6" s="49"/>
      <c r="U6" s="49"/>
      <c r="V6" s="49"/>
      <c r="W6" s="49"/>
      <c r="X6" s="49"/>
      <c r="Y6" s="49"/>
      <c r="Z6" s="49"/>
      <c r="AA6" s="49"/>
      <c r="AB6" s="49"/>
      <c r="AC6" s="49"/>
    </row>
    <row r="7" spans="1:29" ht="14.45" customHeight="1" x14ac:dyDescent="0.25">
      <c r="E7" s="297"/>
      <c r="F7" s="297"/>
      <c r="G7" s="297"/>
      <c r="H7" s="297"/>
      <c r="I7" s="297"/>
      <c r="J7" s="297"/>
      <c r="K7" s="297"/>
      <c r="L7" s="297"/>
      <c r="M7" s="297"/>
      <c r="N7" s="297"/>
      <c r="O7" s="297"/>
      <c r="P7" s="297"/>
      <c r="Q7" s="297"/>
      <c r="T7" s="49"/>
      <c r="U7" s="49"/>
      <c r="V7" s="49"/>
      <c r="W7" s="49"/>
      <c r="X7" s="49"/>
      <c r="Y7" s="49"/>
      <c r="Z7" s="49"/>
      <c r="AA7" s="49"/>
      <c r="AB7" s="49"/>
      <c r="AC7" s="49"/>
    </row>
    <row r="8" spans="1:29" ht="14.45" customHeight="1" x14ac:dyDescent="0.25">
      <c r="E8" s="297"/>
      <c r="F8" s="297"/>
      <c r="G8" s="297"/>
      <c r="H8" s="297"/>
      <c r="I8" s="297"/>
      <c r="J8" s="297"/>
      <c r="K8" s="297"/>
      <c r="L8" s="297"/>
      <c r="M8" s="297"/>
      <c r="N8" s="297"/>
      <c r="O8" s="297"/>
      <c r="P8" s="297"/>
      <c r="Q8" s="297"/>
      <c r="T8" s="49"/>
      <c r="U8" s="49"/>
      <c r="V8" s="49"/>
      <c r="W8" s="49"/>
      <c r="X8" s="49"/>
      <c r="Y8" s="49"/>
      <c r="Z8" s="49"/>
      <c r="AA8" s="49"/>
      <c r="AB8" s="49"/>
      <c r="AC8" s="49"/>
    </row>
    <row r="9" spans="1:29" ht="14.45" customHeight="1" x14ac:dyDescent="0.25"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  <c r="P9" s="297"/>
      <c r="Q9" s="297"/>
      <c r="T9" s="49"/>
      <c r="U9" s="49"/>
      <c r="V9" s="49"/>
      <c r="W9" s="49"/>
      <c r="X9" s="49"/>
      <c r="Y9" s="49"/>
      <c r="Z9" s="49"/>
      <c r="AA9" s="49"/>
      <c r="AB9" s="49"/>
      <c r="AC9" s="49"/>
    </row>
    <row r="10" spans="1:29" ht="19.149999999999999" customHeight="1" x14ac:dyDescent="0.3">
      <c r="E10" s="296" t="str">
        <f>CONCATENATE("w okresie ",Arkusz18!A2," - ",Arkusz18!B2," r.")</f>
        <v>w okresie 01.04.2022 - 30.04.2022 r.</v>
      </c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T10" s="49"/>
      <c r="U10" s="49"/>
      <c r="V10" s="49"/>
      <c r="W10" s="49"/>
      <c r="X10" s="49"/>
      <c r="Y10" s="49"/>
      <c r="Z10" s="49"/>
      <c r="AA10" s="49"/>
      <c r="AB10" s="49"/>
      <c r="AC10" s="49"/>
    </row>
    <row r="11" spans="1:29" x14ac:dyDescent="0.25">
      <c r="T11" s="49"/>
      <c r="U11" s="49"/>
      <c r="V11" s="49"/>
      <c r="W11" s="49"/>
      <c r="X11" s="49"/>
      <c r="Y11" s="49"/>
      <c r="Z11" s="49"/>
      <c r="AA11" s="49"/>
      <c r="AB11" s="49"/>
      <c r="AC11" s="49"/>
    </row>
    <row r="12" spans="1:29" x14ac:dyDescent="0.25">
      <c r="T12" s="49"/>
      <c r="U12" s="49"/>
      <c r="V12" s="49"/>
      <c r="W12" s="49"/>
      <c r="X12" s="49"/>
      <c r="Y12" s="49"/>
      <c r="Z12" s="49"/>
      <c r="AA12" s="49"/>
      <c r="AB12" s="49"/>
      <c r="AC12" s="49"/>
    </row>
    <row r="13" spans="1:29" x14ac:dyDescent="0.25">
      <c r="T13" s="49"/>
      <c r="U13" s="49"/>
      <c r="V13" s="49"/>
      <c r="W13" s="49"/>
      <c r="X13" s="49"/>
      <c r="Y13" s="49"/>
      <c r="Z13" s="49"/>
      <c r="AA13" s="49"/>
      <c r="AB13" s="49"/>
      <c r="AC13" s="49"/>
    </row>
    <row r="14" spans="1:29" x14ac:dyDescent="0.25">
      <c r="T14" s="49"/>
      <c r="U14" s="49"/>
      <c r="V14" s="49"/>
      <c r="W14" s="49"/>
      <c r="X14" s="49"/>
      <c r="Y14" s="49"/>
      <c r="Z14" s="49"/>
      <c r="AA14" s="49"/>
      <c r="AB14" s="49"/>
      <c r="AC14" s="49"/>
    </row>
    <row r="15" spans="1:29" ht="18.75" x14ac:dyDescent="0.25">
      <c r="A15" s="8" t="s">
        <v>70</v>
      </c>
      <c r="T15" s="49"/>
      <c r="U15" s="49"/>
      <c r="V15" s="49"/>
      <c r="W15" s="49"/>
      <c r="X15" s="49"/>
      <c r="Y15" s="49"/>
      <c r="Z15" s="49"/>
      <c r="AA15" s="49"/>
      <c r="AB15" s="49"/>
      <c r="AC15" s="49"/>
    </row>
    <row r="16" spans="1:29" ht="18.75" x14ac:dyDescent="0.25">
      <c r="A16" s="8"/>
    </row>
    <row r="18" spans="1:26" x14ac:dyDescent="0.25">
      <c r="A18" s="129" t="s">
        <v>139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</row>
    <row r="19" spans="1:26" x14ac:dyDescent="0.25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</row>
    <row r="20" spans="1:26" x14ac:dyDescent="0.25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</row>
    <row r="21" spans="1:26" ht="15.75" thickBot="1" x14ac:dyDescent="0.3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25">
      <c r="G22" s="81" t="s">
        <v>2</v>
      </c>
      <c r="H22" s="82"/>
      <c r="I22" s="82"/>
      <c r="J22" s="82"/>
      <c r="K22" s="82" t="s">
        <v>3</v>
      </c>
      <c r="L22" s="82"/>
      <c r="M22" s="85" t="str">
        <f>CONCATENATE("decyzje ",Arkusz18!A2," - ",Arkusz18!B2," r.")</f>
        <v>decyzje 01.04.2022 - 30.04.2022 r.</v>
      </c>
      <c r="N22" s="85"/>
      <c r="O22" s="85"/>
      <c r="P22" s="85"/>
      <c r="Q22" s="85"/>
      <c r="R22" s="86"/>
    </row>
    <row r="23" spans="1:26" ht="60" customHeight="1" x14ac:dyDescent="0.25">
      <c r="G23" s="83"/>
      <c r="H23" s="84"/>
      <c r="I23" s="84"/>
      <c r="J23" s="84"/>
      <c r="K23" s="84"/>
      <c r="L23" s="84"/>
      <c r="M23" s="87" t="s">
        <v>25</v>
      </c>
      <c r="N23" s="87"/>
      <c r="O23" s="87" t="s">
        <v>26</v>
      </c>
      <c r="P23" s="87"/>
      <c r="Q23" s="87" t="s">
        <v>27</v>
      </c>
      <c r="R23" s="102"/>
    </row>
    <row r="24" spans="1:26" x14ac:dyDescent="0.25">
      <c r="G24" s="218" t="s">
        <v>34</v>
      </c>
      <c r="H24" s="219"/>
      <c r="I24" s="219"/>
      <c r="J24" s="219"/>
      <c r="K24" s="168">
        <f>Arkusz9!B5</f>
        <v>36763</v>
      </c>
      <c r="L24" s="168"/>
      <c r="M24" s="108">
        <f>Arkusz9!B3</f>
        <v>24350</v>
      </c>
      <c r="N24" s="108"/>
      <c r="O24" s="108">
        <f>Arkusz9!B2</f>
        <v>2805</v>
      </c>
      <c r="P24" s="108"/>
      <c r="Q24" s="108">
        <f>Arkusz9!B4</f>
        <v>897</v>
      </c>
      <c r="R24" s="109"/>
    </row>
    <row r="25" spans="1:26" x14ac:dyDescent="0.25">
      <c r="G25" s="256" t="s">
        <v>35</v>
      </c>
      <c r="H25" s="257"/>
      <c r="I25" s="257"/>
      <c r="J25" s="257"/>
      <c r="K25" s="255">
        <f>Arkusz9!B13</f>
        <v>3030</v>
      </c>
      <c r="L25" s="255"/>
      <c r="M25" s="260">
        <f>Arkusz9!B11</f>
        <v>1406</v>
      </c>
      <c r="N25" s="260"/>
      <c r="O25" s="260">
        <f>Arkusz9!B10</f>
        <v>91</v>
      </c>
      <c r="P25" s="260"/>
      <c r="Q25" s="260">
        <f>Arkusz9!B12</f>
        <v>88</v>
      </c>
      <c r="R25" s="261"/>
    </row>
    <row r="26" spans="1:26" ht="15.75" thickBot="1" x14ac:dyDescent="0.3">
      <c r="G26" s="95" t="s">
        <v>24</v>
      </c>
      <c r="H26" s="96"/>
      <c r="I26" s="96"/>
      <c r="J26" s="96"/>
      <c r="K26" s="217">
        <f>Arkusz9!B9</f>
        <v>1151</v>
      </c>
      <c r="L26" s="217"/>
      <c r="M26" s="215">
        <f>Arkusz9!B7</f>
        <v>602</v>
      </c>
      <c r="N26" s="215"/>
      <c r="O26" s="215">
        <f>Arkusz9!B6</f>
        <v>47</v>
      </c>
      <c r="P26" s="215"/>
      <c r="Q26" s="215">
        <f>Arkusz9!B8</f>
        <v>60</v>
      </c>
      <c r="R26" s="216"/>
    </row>
    <row r="27" spans="1:26" ht="15.75" thickBot="1" x14ac:dyDescent="0.3">
      <c r="G27" s="283" t="s">
        <v>72</v>
      </c>
      <c r="H27" s="284"/>
      <c r="I27" s="284"/>
      <c r="J27" s="284"/>
      <c r="K27" s="258">
        <f>SUM(K24:K26)</f>
        <v>40944</v>
      </c>
      <c r="L27" s="258"/>
      <c r="M27" s="258">
        <f>SUM(M24:M26)</f>
        <v>26358</v>
      </c>
      <c r="N27" s="258"/>
      <c r="O27" s="258">
        <f>SUM(O24:O26)</f>
        <v>2943</v>
      </c>
      <c r="P27" s="258"/>
      <c r="Q27" s="258">
        <f>SUM(Q24:Q26)</f>
        <v>1045</v>
      </c>
      <c r="R27" s="259"/>
    </row>
    <row r="31" spans="1:26" x14ac:dyDescent="0.25">
      <c r="V31" s="11"/>
      <c r="W31" s="11"/>
      <c r="Z31" s="11"/>
    </row>
    <row r="37" spans="7:26" x14ac:dyDescent="0.25">
      <c r="V37" s="24"/>
      <c r="W37" s="24"/>
      <c r="X37" s="24"/>
      <c r="Y37" s="26"/>
      <c r="Z37" s="24"/>
    </row>
    <row r="38" spans="7:26" x14ac:dyDescent="0.25">
      <c r="V38" s="24"/>
      <c r="W38" s="24"/>
      <c r="X38" s="24"/>
      <c r="Y38" s="26"/>
      <c r="Z38" s="24"/>
    </row>
    <row r="39" spans="7:26" x14ac:dyDescent="0.25">
      <c r="V39" s="24"/>
      <c r="W39" s="24"/>
      <c r="X39" s="24"/>
      <c r="Y39" s="26"/>
      <c r="Z39" s="24"/>
    </row>
    <row r="40" spans="7:26" x14ac:dyDescent="0.25">
      <c r="V40" s="24"/>
      <c r="W40" s="24"/>
      <c r="X40" s="24"/>
      <c r="Y40" s="26"/>
      <c r="Z40" s="24"/>
    </row>
    <row r="41" spans="7:26" x14ac:dyDescent="0.25">
      <c r="V41" s="24"/>
      <c r="W41" s="24"/>
      <c r="X41" s="24"/>
      <c r="Y41" s="26"/>
      <c r="Z41" s="24"/>
    </row>
    <row r="42" spans="7:26" x14ac:dyDescent="0.25">
      <c r="V42" s="24"/>
      <c r="W42" s="24"/>
      <c r="X42" s="24"/>
      <c r="Y42" s="26"/>
      <c r="Z42" s="24"/>
    </row>
    <row r="43" spans="7:26" x14ac:dyDescent="0.25">
      <c r="V43" s="24"/>
      <c r="W43" s="24"/>
      <c r="X43" s="24"/>
      <c r="Y43" s="26"/>
      <c r="Z43" s="24"/>
    </row>
    <row r="44" spans="7:26" x14ac:dyDescent="0.25">
      <c r="V44" s="24"/>
      <c r="W44" s="24"/>
      <c r="X44" s="24"/>
      <c r="Y44" s="26"/>
      <c r="Z44" s="24"/>
    </row>
    <row r="45" spans="7:26" ht="15.75" thickBot="1" x14ac:dyDescent="0.3">
      <c r="V45" s="24"/>
      <c r="W45" s="24"/>
      <c r="X45" s="24"/>
      <c r="Y45" s="26"/>
      <c r="Z45" s="24"/>
    </row>
    <row r="46" spans="7:26" ht="63.75" customHeight="1" x14ac:dyDescent="0.25">
      <c r="G46" s="69" t="s">
        <v>2</v>
      </c>
      <c r="H46" s="70"/>
      <c r="I46" s="70"/>
      <c r="J46" s="70"/>
      <c r="K46" s="70"/>
      <c r="L46" s="70"/>
      <c r="M46" s="70"/>
      <c r="N46" s="70"/>
      <c r="O46" s="73" t="s">
        <v>3</v>
      </c>
      <c r="P46" s="73"/>
      <c r="Q46" s="64" t="s">
        <v>77</v>
      </c>
      <c r="R46" s="65"/>
      <c r="U46" s="24"/>
      <c r="V46" s="24"/>
      <c r="W46" s="24"/>
      <c r="X46" s="24"/>
      <c r="Y46" s="26"/>
    </row>
    <row r="47" spans="7:26" x14ac:dyDescent="0.25">
      <c r="G47" s="71"/>
      <c r="H47" s="72"/>
      <c r="I47" s="72"/>
      <c r="J47" s="72"/>
      <c r="K47" s="72"/>
      <c r="L47" s="72"/>
      <c r="M47" s="72"/>
      <c r="N47" s="72"/>
      <c r="O47" s="74"/>
      <c r="P47" s="74"/>
      <c r="Q47" s="66"/>
      <c r="R47" s="67"/>
      <c r="U47" s="24"/>
      <c r="V47" s="24"/>
      <c r="W47" s="24"/>
      <c r="X47" s="24"/>
      <c r="Y47" s="26"/>
    </row>
    <row r="48" spans="7:26" x14ac:dyDescent="0.25">
      <c r="G48" s="75" t="s">
        <v>73</v>
      </c>
      <c r="H48" s="76"/>
      <c r="I48" s="76"/>
      <c r="J48" s="76"/>
      <c r="K48" s="76"/>
      <c r="L48" s="76"/>
      <c r="M48" s="76"/>
      <c r="N48" s="76"/>
      <c r="O48" s="77">
        <f>Arkusz10!A2</f>
        <v>314</v>
      </c>
      <c r="P48" s="77"/>
      <c r="Q48" s="54">
        <f>Arkusz10!A3</f>
        <v>323</v>
      </c>
      <c r="R48" s="55"/>
      <c r="U48" s="24"/>
      <c r="V48" s="24"/>
      <c r="W48" s="24"/>
      <c r="X48" s="24"/>
      <c r="Y48" s="26"/>
    </row>
    <row r="49" spans="7:26" x14ac:dyDescent="0.25">
      <c r="G49" s="78" t="s">
        <v>74</v>
      </c>
      <c r="H49" s="79"/>
      <c r="I49" s="79"/>
      <c r="J49" s="79"/>
      <c r="K49" s="79"/>
      <c r="L49" s="79"/>
      <c r="M49" s="79"/>
      <c r="N49" s="79"/>
      <c r="O49" s="80">
        <f>Arkusz10!A4</f>
        <v>38</v>
      </c>
      <c r="P49" s="80"/>
      <c r="Q49" s="60">
        <f>Arkusz10!A5</f>
        <v>42</v>
      </c>
      <c r="R49" s="61"/>
      <c r="U49" s="24"/>
      <c r="V49" s="24"/>
      <c r="W49" s="24"/>
      <c r="X49" s="24"/>
      <c r="Y49" s="26"/>
    </row>
    <row r="50" spans="7:26" x14ac:dyDescent="0.25">
      <c r="G50" s="75" t="s">
        <v>75</v>
      </c>
      <c r="H50" s="76"/>
      <c r="I50" s="76"/>
      <c r="J50" s="76"/>
      <c r="K50" s="76"/>
      <c r="L50" s="76"/>
      <c r="M50" s="76"/>
      <c r="N50" s="76"/>
      <c r="O50" s="77">
        <f>Arkusz10!A6</f>
        <v>0</v>
      </c>
      <c r="P50" s="77"/>
      <c r="Q50" s="54">
        <f>Arkusz10!A7</f>
        <v>1</v>
      </c>
      <c r="R50" s="55"/>
      <c r="U50" s="24"/>
      <c r="V50" s="24"/>
      <c r="W50" s="24"/>
      <c r="X50" s="24"/>
      <c r="Y50" s="26"/>
    </row>
    <row r="51" spans="7:26" ht="15.75" thickBot="1" x14ac:dyDescent="0.3">
      <c r="G51" s="98" t="s">
        <v>76</v>
      </c>
      <c r="H51" s="99"/>
      <c r="I51" s="99"/>
      <c r="J51" s="99"/>
      <c r="K51" s="99"/>
      <c r="L51" s="99"/>
      <c r="M51" s="99"/>
      <c r="N51" s="99"/>
      <c r="O51" s="97">
        <f>Arkusz10!A8</f>
        <v>6</v>
      </c>
      <c r="P51" s="97"/>
      <c r="Q51" s="56">
        <f>Arkusz10!A9</f>
        <v>4</v>
      </c>
      <c r="R51" s="57"/>
      <c r="U51" s="24"/>
      <c r="V51" s="24"/>
      <c r="W51" s="24"/>
      <c r="X51" s="24"/>
      <c r="Y51" s="26"/>
    </row>
    <row r="52" spans="7:26" ht="15.75" thickBot="1" x14ac:dyDescent="0.3">
      <c r="G52" s="100" t="s">
        <v>72</v>
      </c>
      <c r="H52" s="101"/>
      <c r="I52" s="101"/>
      <c r="J52" s="101"/>
      <c r="K52" s="101"/>
      <c r="L52" s="101"/>
      <c r="M52" s="101"/>
      <c r="N52" s="101"/>
      <c r="O52" s="62">
        <f>SUM(O48:O51)</f>
        <v>358</v>
      </c>
      <c r="P52" s="62"/>
      <c r="Q52" s="58">
        <f>SUM(Q48:Q51)</f>
        <v>370</v>
      </c>
      <c r="R52" s="59"/>
      <c r="U52" s="24"/>
      <c r="V52" s="24"/>
      <c r="W52" s="24"/>
      <c r="X52" s="24"/>
      <c r="Y52" s="26"/>
    </row>
    <row r="53" spans="7:26" x14ac:dyDescent="0.25">
      <c r="V53" s="24"/>
      <c r="W53" s="24"/>
      <c r="X53" s="24"/>
      <c r="Y53" s="26"/>
      <c r="Z53" s="24"/>
    </row>
    <row r="54" spans="7:26" x14ac:dyDescent="0.25">
      <c r="V54" s="24"/>
      <c r="W54" s="24"/>
      <c r="X54" s="24"/>
      <c r="Y54" s="26"/>
      <c r="Z54" s="24"/>
    </row>
    <row r="55" spans="7:26" ht="15.75" thickBot="1" x14ac:dyDescent="0.3">
      <c r="V55" s="24"/>
      <c r="W55" s="24"/>
      <c r="X55" s="24"/>
      <c r="Y55" s="26"/>
      <c r="Z55" s="24"/>
    </row>
    <row r="56" spans="7:26" ht="33" customHeight="1" x14ac:dyDescent="0.25">
      <c r="G56" s="81" t="s">
        <v>2</v>
      </c>
      <c r="H56" s="82"/>
      <c r="I56" s="82"/>
      <c r="J56" s="82"/>
      <c r="K56" s="82" t="s">
        <v>3</v>
      </c>
      <c r="L56" s="82"/>
      <c r="M56" s="85" t="str">
        <f>CONCATENATE("decyzje ",Arkusz18!C2," - ",Arkusz18!B2," r.")</f>
        <v>decyzje 01.01.2022 - 30.04.2022 r.</v>
      </c>
      <c r="N56" s="85"/>
      <c r="O56" s="85"/>
      <c r="P56" s="85"/>
      <c r="Q56" s="85"/>
      <c r="R56" s="86"/>
      <c r="V56" s="24"/>
      <c r="W56" s="24"/>
      <c r="X56" s="24"/>
      <c r="Y56" s="26"/>
      <c r="Z56" s="24"/>
    </row>
    <row r="57" spans="7:26" ht="63.75" customHeight="1" x14ac:dyDescent="0.25">
      <c r="G57" s="83"/>
      <c r="H57" s="84"/>
      <c r="I57" s="84"/>
      <c r="J57" s="84"/>
      <c r="K57" s="84"/>
      <c r="L57" s="84"/>
      <c r="M57" s="87" t="s">
        <v>25</v>
      </c>
      <c r="N57" s="87"/>
      <c r="O57" s="87" t="s">
        <v>26</v>
      </c>
      <c r="P57" s="87"/>
      <c r="Q57" s="87" t="s">
        <v>27</v>
      </c>
      <c r="R57" s="102"/>
      <c r="V57" s="24"/>
      <c r="W57" s="24"/>
      <c r="X57" s="24"/>
      <c r="Y57" s="26"/>
      <c r="Z57" s="24"/>
    </row>
    <row r="58" spans="7:26" x14ac:dyDescent="0.25">
      <c r="G58" s="218" t="s">
        <v>34</v>
      </c>
      <c r="H58" s="219"/>
      <c r="I58" s="219"/>
      <c r="J58" s="219"/>
      <c r="K58" s="168">
        <f>Arkusz11!B5</f>
        <v>137242</v>
      </c>
      <c r="L58" s="168"/>
      <c r="M58" s="108">
        <f>Arkusz11!B3</f>
        <v>100267</v>
      </c>
      <c r="N58" s="108"/>
      <c r="O58" s="108">
        <f>Arkusz11!B2</f>
        <v>11450</v>
      </c>
      <c r="P58" s="108"/>
      <c r="Q58" s="108">
        <f>Arkusz11!B4</f>
        <v>3561</v>
      </c>
      <c r="R58" s="109"/>
      <c r="V58" s="24"/>
      <c r="W58" s="24"/>
      <c r="X58" s="24"/>
      <c r="Y58" s="26"/>
      <c r="Z58" s="24"/>
    </row>
    <row r="59" spans="7:26" x14ac:dyDescent="0.25">
      <c r="G59" s="256" t="s">
        <v>35</v>
      </c>
      <c r="H59" s="257"/>
      <c r="I59" s="257"/>
      <c r="J59" s="257"/>
      <c r="K59" s="255">
        <f>Arkusz11!B13</f>
        <v>10944</v>
      </c>
      <c r="L59" s="255"/>
      <c r="M59" s="260">
        <f>Arkusz11!B11</f>
        <v>6701</v>
      </c>
      <c r="N59" s="260"/>
      <c r="O59" s="260">
        <f>Arkusz11!B10</f>
        <v>501</v>
      </c>
      <c r="P59" s="260"/>
      <c r="Q59" s="260">
        <f>Arkusz11!B12</f>
        <v>326</v>
      </c>
      <c r="R59" s="261"/>
      <c r="V59" s="24"/>
      <c r="W59" s="24"/>
      <c r="X59" s="24"/>
      <c r="Y59" s="26"/>
      <c r="Z59" s="24"/>
    </row>
    <row r="60" spans="7:26" ht="15.75" thickBot="1" x14ac:dyDescent="0.3">
      <c r="G60" s="95" t="s">
        <v>24</v>
      </c>
      <c r="H60" s="96"/>
      <c r="I60" s="96"/>
      <c r="J60" s="96"/>
      <c r="K60" s="217">
        <f>Arkusz11!B9</f>
        <v>4175</v>
      </c>
      <c r="L60" s="217"/>
      <c r="M60" s="215">
        <f>Arkusz11!B7</f>
        <v>2422</v>
      </c>
      <c r="N60" s="215"/>
      <c r="O60" s="215">
        <f>Arkusz11!B6</f>
        <v>257</v>
      </c>
      <c r="P60" s="215"/>
      <c r="Q60" s="215">
        <f>Arkusz11!B8</f>
        <v>236</v>
      </c>
      <c r="R60" s="216"/>
      <c r="V60" s="24"/>
      <c r="W60" s="24"/>
      <c r="X60" s="24"/>
      <c r="Y60" s="26"/>
      <c r="Z60" s="24"/>
    </row>
    <row r="61" spans="7:26" ht="15.75" thickBot="1" x14ac:dyDescent="0.3">
      <c r="G61" s="283" t="s">
        <v>72</v>
      </c>
      <c r="H61" s="284"/>
      <c r="I61" s="284"/>
      <c r="J61" s="284"/>
      <c r="K61" s="258">
        <f>SUM(K58:L60)</f>
        <v>152361</v>
      </c>
      <c r="L61" s="258"/>
      <c r="M61" s="258">
        <f t="shared" ref="M61" si="0">SUM(M58:N60)</f>
        <v>109390</v>
      </c>
      <c r="N61" s="258"/>
      <c r="O61" s="258">
        <f t="shared" ref="O61" si="1">SUM(O58:P60)</f>
        <v>12208</v>
      </c>
      <c r="P61" s="258"/>
      <c r="Q61" s="258">
        <f t="shared" ref="Q61" si="2">SUM(Q58:R60)</f>
        <v>4123</v>
      </c>
      <c r="R61" s="259"/>
      <c r="V61" s="24"/>
      <c r="W61" s="24"/>
      <c r="X61" s="24"/>
      <c r="Y61" s="26"/>
      <c r="Z61" s="24"/>
    </row>
    <row r="62" spans="7:26" x14ac:dyDescent="0.25">
      <c r="V62" s="24"/>
      <c r="W62" s="24"/>
      <c r="X62" s="24"/>
      <c r="Y62" s="26"/>
      <c r="Z62" s="24"/>
    </row>
    <row r="63" spans="7:26" x14ac:dyDescent="0.25">
      <c r="V63" s="24"/>
      <c r="W63" s="24"/>
      <c r="X63" s="24"/>
      <c r="Y63" s="26"/>
      <c r="Z63" s="24"/>
    </row>
    <row r="64" spans="7:26" x14ac:dyDescent="0.25">
      <c r="V64" s="24"/>
      <c r="W64" s="24"/>
      <c r="X64" s="24"/>
      <c r="Y64" s="26"/>
      <c r="Z64" s="24"/>
    </row>
    <row r="66" spans="14:26" x14ac:dyDescent="0.25">
      <c r="N66" s="27"/>
      <c r="O66" s="27"/>
      <c r="P66" s="27"/>
      <c r="Q66" s="27"/>
      <c r="R66" s="27"/>
      <c r="S66" s="27"/>
      <c r="T66" s="27"/>
      <c r="U66" s="27"/>
      <c r="V66" s="28"/>
      <c r="W66" s="27"/>
      <c r="X66" s="29"/>
      <c r="Y66" s="30"/>
      <c r="Z66" s="29"/>
    </row>
    <row r="81" spans="1:35" ht="15.75" thickBot="1" x14ac:dyDescent="0.3"/>
    <row r="82" spans="1:35" ht="57.75" customHeight="1" x14ac:dyDescent="0.25">
      <c r="G82" s="69" t="s">
        <v>2</v>
      </c>
      <c r="H82" s="70"/>
      <c r="I82" s="70"/>
      <c r="J82" s="70"/>
      <c r="K82" s="70"/>
      <c r="L82" s="70"/>
      <c r="M82" s="70"/>
      <c r="N82" s="70"/>
      <c r="O82" s="73" t="s">
        <v>3</v>
      </c>
      <c r="P82" s="73"/>
      <c r="Q82" s="64" t="s">
        <v>77</v>
      </c>
      <c r="R82" s="65"/>
    </row>
    <row r="83" spans="1:35" x14ac:dyDescent="0.25">
      <c r="G83" s="71"/>
      <c r="H83" s="72"/>
      <c r="I83" s="72"/>
      <c r="J83" s="72"/>
      <c r="K83" s="72"/>
      <c r="L83" s="72"/>
      <c r="M83" s="72"/>
      <c r="N83" s="72"/>
      <c r="O83" s="74"/>
      <c r="P83" s="74"/>
      <c r="Q83" s="66"/>
      <c r="R83" s="67"/>
    </row>
    <row r="84" spans="1:35" x14ac:dyDescent="0.25">
      <c r="G84" s="75" t="s">
        <v>73</v>
      </c>
      <c r="H84" s="76"/>
      <c r="I84" s="76"/>
      <c r="J84" s="76"/>
      <c r="K84" s="76"/>
      <c r="L84" s="76"/>
      <c r="M84" s="76"/>
      <c r="N84" s="76"/>
      <c r="O84" s="77">
        <f>Arkusz12!A2</f>
        <v>1501</v>
      </c>
      <c r="P84" s="77"/>
      <c r="Q84" s="54">
        <f>Arkusz12!A3</f>
        <v>1459</v>
      </c>
      <c r="R84" s="55"/>
    </row>
    <row r="85" spans="1:35" x14ac:dyDescent="0.25">
      <c r="G85" s="78" t="s">
        <v>74</v>
      </c>
      <c r="H85" s="79"/>
      <c r="I85" s="79"/>
      <c r="J85" s="79"/>
      <c r="K85" s="79"/>
      <c r="L85" s="79"/>
      <c r="M85" s="79"/>
      <c r="N85" s="79"/>
      <c r="O85" s="80">
        <f>Arkusz12!A4</f>
        <v>172</v>
      </c>
      <c r="P85" s="80"/>
      <c r="Q85" s="60">
        <f>Arkusz12!A5</f>
        <v>162</v>
      </c>
      <c r="R85" s="61"/>
    </row>
    <row r="86" spans="1:35" x14ac:dyDescent="0.25">
      <c r="G86" s="75" t="s">
        <v>75</v>
      </c>
      <c r="H86" s="76"/>
      <c r="I86" s="76"/>
      <c r="J86" s="76"/>
      <c r="K86" s="76"/>
      <c r="L86" s="76"/>
      <c r="M86" s="76"/>
      <c r="N86" s="76"/>
      <c r="O86" s="77">
        <f>Arkusz12!A6</f>
        <v>0</v>
      </c>
      <c r="P86" s="77"/>
      <c r="Q86" s="54">
        <f>Arkusz12!A7</f>
        <v>7</v>
      </c>
      <c r="R86" s="55"/>
    </row>
    <row r="87" spans="1:35" ht="15.75" thickBot="1" x14ac:dyDescent="0.3">
      <c r="G87" s="98" t="s">
        <v>76</v>
      </c>
      <c r="H87" s="99"/>
      <c r="I87" s="99"/>
      <c r="J87" s="99"/>
      <c r="K87" s="99"/>
      <c r="L87" s="99"/>
      <c r="M87" s="99"/>
      <c r="N87" s="99"/>
      <c r="O87" s="97">
        <f>Arkusz12!A8</f>
        <v>26</v>
      </c>
      <c r="P87" s="97"/>
      <c r="Q87" s="56">
        <f>Arkusz12!A9</f>
        <v>13</v>
      </c>
      <c r="R87" s="57"/>
    </row>
    <row r="88" spans="1:35" ht="15.75" thickBot="1" x14ac:dyDescent="0.3">
      <c r="G88" s="100" t="s">
        <v>72</v>
      </c>
      <c r="H88" s="101"/>
      <c r="I88" s="101"/>
      <c r="J88" s="101"/>
      <c r="K88" s="101"/>
      <c r="L88" s="101"/>
      <c r="M88" s="101"/>
      <c r="N88" s="101"/>
      <c r="O88" s="62">
        <f>SUM(O84:P87)</f>
        <v>1699</v>
      </c>
      <c r="P88" s="62"/>
      <c r="Q88" s="62">
        <f>SUM(Q84:R87)</f>
        <v>1641</v>
      </c>
      <c r="R88" s="63"/>
    </row>
    <row r="90" spans="1:35" x14ac:dyDescent="0.25">
      <c r="AI90" s="50"/>
    </row>
    <row r="91" spans="1:35" x14ac:dyDescent="0.25">
      <c r="A91" s="298"/>
      <c r="B91" s="298"/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</row>
    <row r="92" spans="1:35" x14ac:dyDescent="0.25">
      <c r="A92" s="298"/>
      <c r="B92" s="298"/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</row>
    <row r="93" spans="1:35" x14ac:dyDescent="0.25">
      <c r="A93" s="298"/>
      <c r="B93" s="298"/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</row>
    <row r="94" spans="1:35" x14ac:dyDescent="0.25">
      <c r="A94" s="298"/>
      <c r="B94" s="298"/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</row>
    <row r="95" spans="1:35" x14ac:dyDescent="0.25">
      <c r="A95" s="298"/>
      <c r="B95" s="298"/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</row>
    <row r="96" spans="1:35" x14ac:dyDescent="0.25">
      <c r="A96" s="298"/>
      <c r="B96" s="298"/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</row>
    <row r="97" spans="1:26" x14ac:dyDescent="0.25">
      <c r="A97" s="298"/>
      <c r="B97" s="298"/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</row>
    <row r="98" spans="1:26" x14ac:dyDescent="0.25">
      <c r="A98" s="298"/>
      <c r="B98" s="298"/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</row>
    <row r="99" spans="1:26" x14ac:dyDescent="0.25">
      <c r="A99" s="298"/>
      <c r="B99" s="298"/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</row>
    <row r="104" spans="1:26" s="50" customFormat="1" x14ac:dyDescent="0.25">
      <c r="Y104" s="6"/>
    </row>
    <row r="105" spans="1:26" s="50" customFormat="1" x14ac:dyDescent="0.25">
      <c r="Y105" s="6"/>
    </row>
    <row r="106" spans="1:26" ht="36" customHeight="1" x14ac:dyDescent="0.25">
      <c r="A106" s="129" t="s">
        <v>140</v>
      </c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</row>
    <row r="107" spans="1:26" x14ac:dyDescent="0.25">
      <c r="A107" s="129"/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</row>
    <row r="108" spans="1:26" ht="15.75" thickBot="1" x14ac:dyDescent="0.3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68" t="str">
        <f>CONCATENATE(Arkusz18!C2," - ",Arkusz18!B2," r.")</f>
        <v>01.01.2022 - 30.04.2022 r.</v>
      </c>
      <c r="M108" s="68"/>
      <c r="N108" s="68"/>
      <c r="O108" s="68"/>
      <c r="P108" s="68"/>
      <c r="Q108" s="68"/>
      <c r="R108" s="68"/>
      <c r="S108" s="68"/>
      <c r="T108" s="68"/>
      <c r="U108" s="68"/>
      <c r="V108" s="68"/>
    </row>
    <row r="109" spans="1:26" ht="187.5" x14ac:dyDescent="0.25">
      <c r="C109" s="213" t="s">
        <v>2</v>
      </c>
      <c r="D109" s="214"/>
      <c r="E109" s="214"/>
      <c r="F109" s="214"/>
      <c r="G109" s="214"/>
      <c r="H109" s="214"/>
      <c r="I109" s="214"/>
      <c r="J109" s="214"/>
      <c r="K109" s="214"/>
      <c r="L109" s="301" t="s">
        <v>79</v>
      </c>
      <c r="M109" s="301"/>
      <c r="N109" s="31" t="s">
        <v>12</v>
      </c>
      <c r="O109" s="31" t="s">
        <v>94</v>
      </c>
      <c r="P109" s="31" t="s">
        <v>84</v>
      </c>
      <c r="Q109" s="31" t="s">
        <v>53</v>
      </c>
      <c r="R109" s="31" t="s">
        <v>39</v>
      </c>
      <c r="S109" s="31" t="s">
        <v>4</v>
      </c>
      <c r="T109" s="31" t="s">
        <v>42</v>
      </c>
      <c r="U109" s="31" t="s">
        <v>83</v>
      </c>
      <c r="V109" s="301" t="s">
        <v>78</v>
      </c>
      <c r="W109" s="302"/>
      <c r="Y109" s="3"/>
      <c r="Z109" s="6"/>
    </row>
    <row r="110" spans="1:26" x14ac:dyDescent="0.25">
      <c r="C110" s="172" t="s">
        <v>34</v>
      </c>
      <c r="D110" s="173"/>
      <c r="E110" s="173"/>
      <c r="F110" s="173"/>
      <c r="G110" s="173"/>
      <c r="H110" s="173"/>
      <c r="I110" s="173"/>
      <c r="J110" s="173"/>
      <c r="K110" s="173"/>
      <c r="L110" s="108">
        <f>Arkusz13!C2</f>
        <v>6796</v>
      </c>
      <c r="M110" s="108"/>
      <c r="N110" s="32">
        <f>Arkusz13!C18</f>
        <v>1977</v>
      </c>
      <c r="O110" s="32">
        <f>Arkusz13!C34</f>
        <v>10593</v>
      </c>
      <c r="P110" s="32">
        <f>Arkusz13!C50</f>
        <v>309</v>
      </c>
      <c r="Q110" s="32">
        <f>Arkusz13!C66</f>
        <v>185</v>
      </c>
      <c r="R110" s="32">
        <f>Arkusz13!C82</f>
        <v>0</v>
      </c>
      <c r="S110" s="32">
        <f>Arkusz13!C98</f>
        <v>0</v>
      </c>
      <c r="T110" s="32">
        <f>Arkusz13!C114</f>
        <v>0</v>
      </c>
      <c r="U110" s="32">
        <f>Arkusz13!C130-SUM(N110:T110)</f>
        <v>7257</v>
      </c>
      <c r="V110" s="168">
        <f t="shared" ref="V110:V124" si="3">SUM(N110:U110)</f>
        <v>20321</v>
      </c>
      <c r="W110" s="169"/>
      <c r="Y110" s="3"/>
      <c r="Z110" s="6"/>
    </row>
    <row r="111" spans="1:26" x14ac:dyDescent="0.25">
      <c r="C111" s="170" t="s">
        <v>35</v>
      </c>
      <c r="D111" s="171"/>
      <c r="E111" s="171"/>
      <c r="F111" s="171"/>
      <c r="G111" s="171"/>
      <c r="H111" s="171"/>
      <c r="I111" s="171"/>
      <c r="J111" s="171"/>
      <c r="K111" s="171"/>
      <c r="L111" s="108">
        <f>Arkusz13!C3</f>
        <v>192</v>
      </c>
      <c r="M111" s="108"/>
      <c r="N111" s="32">
        <f>Arkusz13!C19</f>
        <v>57</v>
      </c>
      <c r="O111" s="32">
        <f>Arkusz13!C35</f>
        <v>47</v>
      </c>
      <c r="P111" s="32">
        <f>Arkusz13!C51</f>
        <v>27</v>
      </c>
      <c r="Q111" s="32">
        <f>Arkusz13!C67</f>
        <v>9</v>
      </c>
      <c r="R111" s="32">
        <f>Arkusz13!C83</f>
        <v>0</v>
      </c>
      <c r="S111" s="32">
        <f>Arkusz13!C99</f>
        <v>0</v>
      </c>
      <c r="T111" s="32">
        <f>Arkusz13!C115</f>
        <v>0</v>
      </c>
      <c r="U111" s="32">
        <f>Arkusz13!C131-SUM(N111:T111)</f>
        <v>210</v>
      </c>
      <c r="V111" s="168">
        <f t="shared" si="3"/>
        <v>350</v>
      </c>
      <c r="W111" s="169"/>
      <c r="Y111" s="3"/>
      <c r="Z111" s="6"/>
    </row>
    <row r="112" spans="1:26" x14ac:dyDescent="0.25">
      <c r="C112" s="172" t="s">
        <v>36</v>
      </c>
      <c r="D112" s="173"/>
      <c r="E112" s="173"/>
      <c r="F112" s="173"/>
      <c r="G112" s="173"/>
      <c r="H112" s="173"/>
      <c r="I112" s="173"/>
      <c r="J112" s="173"/>
      <c r="K112" s="173"/>
      <c r="L112" s="108">
        <f>Arkusz13!C4</f>
        <v>91</v>
      </c>
      <c r="M112" s="108"/>
      <c r="N112" s="32">
        <f>Arkusz13!C20</f>
        <v>44</v>
      </c>
      <c r="O112" s="32">
        <f>Arkusz13!C36</f>
        <v>42</v>
      </c>
      <c r="P112" s="32">
        <f>Arkusz13!C52</f>
        <v>27</v>
      </c>
      <c r="Q112" s="32">
        <f>Arkusz13!C68</f>
        <v>5</v>
      </c>
      <c r="R112" s="32">
        <f>Arkusz13!C84</f>
        <v>0</v>
      </c>
      <c r="S112" s="32">
        <f>Arkusz13!C100</f>
        <v>0</v>
      </c>
      <c r="T112" s="32">
        <f>Arkusz13!C116</f>
        <v>0</v>
      </c>
      <c r="U112" s="32">
        <f>Arkusz13!C132-SUM(N112:T112)</f>
        <v>220</v>
      </c>
      <c r="V112" s="168">
        <f t="shared" si="3"/>
        <v>338</v>
      </c>
      <c r="W112" s="169"/>
      <c r="Y112" s="3"/>
      <c r="Z112" s="6"/>
    </row>
    <row r="113" spans="1:26" x14ac:dyDescent="0.25">
      <c r="C113" s="170" t="s">
        <v>37</v>
      </c>
      <c r="D113" s="171"/>
      <c r="E113" s="171"/>
      <c r="F113" s="171"/>
      <c r="G113" s="171"/>
      <c r="H113" s="171"/>
      <c r="I113" s="171"/>
      <c r="J113" s="171"/>
      <c r="K113" s="171"/>
      <c r="L113" s="108">
        <f>Arkusz13!C5</f>
        <v>4</v>
      </c>
      <c r="M113" s="108"/>
      <c r="N113" s="32">
        <f>Arkusz13!C21</f>
        <v>0</v>
      </c>
      <c r="O113" s="32">
        <f>Arkusz13!C37</f>
        <v>0</v>
      </c>
      <c r="P113" s="32">
        <f>Arkusz13!C53</f>
        <v>0</v>
      </c>
      <c r="Q113" s="32">
        <f>Arkusz13!C69</f>
        <v>2</v>
      </c>
      <c r="R113" s="32">
        <f>Arkusz13!C85</f>
        <v>0</v>
      </c>
      <c r="S113" s="32">
        <f>Arkusz13!C101</f>
        <v>0</v>
      </c>
      <c r="T113" s="32">
        <f>Arkusz13!C117</f>
        <v>0</v>
      </c>
      <c r="U113" s="32">
        <f>Arkusz13!C133-SUM(N113:T113)</f>
        <v>5</v>
      </c>
      <c r="V113" s="168">
        <f t="shared" si="3"/>
        <v>7</v>
      </c>
      <c r="W113" s="169"/>
      <c r="Y113" s="3"/>
      <c r="Z113" s="6"/>
    </row>
    <row r="114" spans="1:26" x14ac:dyDescent="0.25">
      <c r="C114" s="172" t="s">
        <v>38</v>
      </c>
      <c r="D114" s="173"/>
      <c r="E114" s="173"/>
      <c r="F114" s="173"/>
      <c r="G114" s="173"/>
      <c r="H114" s="173"/>
      <c r="I114" s="173"/>
      <c r="J114" s="173"/>
      <c r="K114" s="173"/>
      <c r="L114" s="108">
        <f>Arkusz13!C6</f>
        <v>4</v>
      </c>
      <c r="M114" s="108"/>
      <c r="N114" s="32">
        <f>Arkusz13!C22</f>
        <v>0</v>
      </c>
      <c r="O114" s="32">
        <f>Arkusz13!C38</f>
        <v>0</v>
      </c>
      <c r="P114" s="32">
        <f>Arkusz13!C54</f>
        <v>0</v>
      </c>
      <c r="Q114" s="32">
        <f>Arkusz13!C70</f>
        <v>0</v>
      </c>
      <c r="R114" s="32">
        <f>Arkusz13!C86</f>
        <v>0</v>
      </c>
      <c r="S114" s="32">
        <f>Arkusz13!C102</f>
        <v>0</v>
      </c>
      <c r="T114" s="32">
        <f>Arkusz13!C118</f>
        <v>0</v>
      </c>
      <c r="U114" s="32">
        <f>Arkusz13!C134-SUM(N114:T114)</f>
        <v>0</v>
      </c>
      <c r="V114" s="168">
        <f t="shared" si="3"/>
        <v>0</v>
      </c>
      <c r="W114" s="169"/>
      <c r="Y114" s="3"/>
      <c r="Z114" s="6"/>
    </row>
    <row r="115" spans="1:26" x14ac:dyDescent="0.25">
      <c r="C115" s="170" t="s">
        <v>46</v>
      </c>
      <c r="D115" s="171"/>
      <c r="E115" s="171"/>
      <c r="F115" s="171"/>
      <c r="G115" s="171"/>
      <c r="H115" s="171"/>
      <c r="I115" s="171"/>
      <c r="J115" s="171"/>
      <c r="K115" s="171"/>
      <c r="L115" s="108">
        <f>Arkusz13!C7</f>
        <v>3</v>
      </c>
      <c r="M115" s="108"/>
      <c r="N115" s="32">
        <f>Arkusz13!C23</f>
        <v>0</v>
      </c>
      <c r="O115" s="32">
        <f>Arkusz13!C39</f>
        <v>0</v>
      </c>
      <c r="P115" s="32">
        <f>Arkusz13!C55</f>
        <v>0</v>
      </c>
      <c r="Q115" s="32">
        <f>Arkusz13!C71</f>
        <v>0</v>
      </c>
      <c r="R115" s="32">
        <f>Arkusz13!C87</f>
        <v>0</v>
      </c>
      <c r="S115" s="32">
        <f>Arkusz13!C103</f>
        <v>0</v>
      </c>
      <c r="T115" s="32">
        <f>Arkusz13!C119</f>
        <v>0</v>
      </c>
      <c r="U115" s="32">
        <f>Arkusz13!C135-SUM(N115:T115)</f>
        <v>3</v>
      </c>
      <c r="V115" s="168">
        <f t="shared" si="3"/>
        <v>3</v>
      </c>
      <c r="W115" s="169"/>
      <c r="Y115" s="3"/>
      <c r="Z115" s="6"/>
    </row>
    <row r="116" spans="1:26" x14ac:dyDescent="0.25">
      <c r="C116" s="172" t="s">
        <v>47</v>
      </c>
      <c r="D116" s="173"/>
      <c r="E116" s="173"/>
      <c r="F116" s="173"/>
      <c r="G116" s="173"/>
      <c r="H116" s="173"/>
      <c r="I116" s="173"/>
      <c r="J116" s="173"/>
      <c r="K116" s="173"/>
      <c r="L116" s="108">
        <f>Arkusz13!C8</f>
        <v>0</v>
      </c>
      <c r="M116" s="108"/>
      <c r="N116" s="32">
        <f>Arkusz13!C24</f>
        <v>0</v>
      </c>
      <c r="O116" s="32">
        <f>Arkusz13!C40</f>
        <v>0</v>
      </c>
      <c r="P116" s="32">
        <f>Arkusz13!C56</f>
        <v>0</v>
      </c>
      <c r="Q116" s="32">
        <f>Arkusz13!C72</f>
        <v>0</v>
      </c>
      <c r="R116" s="32">
        <f>Arkusz13!C88</f>
        <v>0</v>
      </c>
      <c r="S116" s="32">
        <f>Arkusz13!C104</f>
        <v>0</v>
      </c>
      <c r="T116" s="32">
        <f>Arkusz13!C120</f>
        <v>0</v>
      </c>
      <c r="U116" s="32">
        <f>Arkusz13!C136-SUM(N116:T116)</f>
        <v>0</v>
      </c>
      <c r="V116" s="168">
        <f t="shared" si="3"/>
        <v>0</v>
      </c>
      <c r="W116" s="169"/>
      <c r="Y116" s="3"/>
      <c r="Z116" s="6"/>
    </row>
    <row r="117" spans="1:26" x14ac:dyDescent="0.25">
      <c r="C117" s="170" t="s">
        <v>4</v>
      </c>
      <c r="D117" s="171"/>
      <c r="E117" s="171"/>
      <c r="F117" s="171"/>
      <c r="G117" s="171"/>
      <c r="H117" s="171"/>
      <c r="I117" s="171"/>
      <c r="J117" s="171"/>
      <c r="K117" s="171"/>
      <c r="L117" s="108">
        <f>Arkusz13!C9</f>
        <v>0</v>
      </c>
      <c r="M117" s="108"/>
      <c r="N117" s="32">
        <f>Arkusz13!C25</f>
        <v>1</v>
      </c>
      <c r="O117" s="32">
        <f>Arkusz13!C41</f>
        <v>0</v>
      </c>
      <c r="P117" s="32">
        <f>Arkusz13!C57</f>
        <v>0</v>
      </c>
      <c r="Q117" s="32">
        <f>Arkusz13!C73</f>
        <v>0</v>
      </c>
      <c r="R117" s="32">
        <f>Arkusz13!C89</f>
        <v>0</v>
      </c>
      <c r="S117" s="32">
        <f>Arkusz13!C105</f>
        <v>0</v>
      </c>
      <c r="T117" s="32">
        <f>Arkusz13!C121</f>
        <v>0</v>
      </c>
      <c r="U117" s="32">
        <f>Arkusz13!C137-SUM(N117:T117)</f>
        <v>1</v>
      </c>
      <c r="V117" s="168">
        <f t="shared" si="3"/>
        <v>2</v>
      </c>
      <c r="W117" s="169"/>
      <c r="Y117" s="3"/>
      <c r="Z117" s="6"/>
    </row>
    <row r="118" spans="1:26" x14ac:dyDescent="0.25">
      <c r="C118" s="172" t="s">
        <v>39</v>
      </c>
      <c r="D118" s="173"/>
      <c r="E118" s="173"/>
      <c r="F118" s="173"/>
      <c r="G118" s="173"/>
      <c r="H118" s="173"/>
      <c r="I118" s="173"/>
      <c r="J118" s="173"/>
      <c r="K118" s="173"/>
      <c r="L118" s="108">
        <f>Arkusz13!C10</f>
        <v>3</v>
      </c>
      <c r="M118" s="108"/>
      <c r="N118" s="32">
        <f>Arkusz13!C26</f>
        <v>0</v>
      </c>
      <c r="O118" s="32">
        <f>Arkusz13!C42</f>
        <v>0</v>
      </c>
      <c r="P118" s="32">
        <f>Arkusz13!C58</f>
        <v>0</v>
      </c>
      <c r="Q118" s="32">
        <f>Arkusz13!C74</f>
        <v>0</v>
      </c>
      <c r="R118" s="32">
        <f>Arkusz13!C90</f>
        <v>0</v>
      </c>
      <c r="S118" s="32">
        <f>Arkusz13!C106</f>
        <v>0</v>
      </c>
      <c r="T118" s="32">
        <f>Arkusz13!C122</f>
        <v>0</v>
      </c>
      <c r="U118" s="32">
        <f>Arkusz13!C138-SUM(N118:T118)</f>
        <v>0</v>
      </c>
      <c r="V118" s="168">
        <f t="shared" si="3"/>
        <v>0</v>
      </c>
      <c r="W118" s="169"/>
      <c r="Y118" s="3"/>
      <c r="Z118" s="6"/>
    </row>
    <row r="119" spans="1:26" x14ac:dyDescent="0.25">
      <c r="C119" s="170" t="s">
        <v>40</v>
      </c>
      <c r="D119" s="171"/>
      <c r="E119" s="171"/>
      <c r="F119" s="171"/>
      <c r="G119" s="171"/>
      <c r="H119" s="171"/>
      <c r="I119" s="171"/>
      <c r="J119" s="171"/>
      <c r="K119" s="171"/>
      <c r="L119" s="108">
        <f>Arkusz13!C11</f>
        <v>1</v>
      </c>
      <c r="M119" s="108"/>
      <c r="N119" s="32">
        <f>Arkusz13!C27</f>
        <v>0</v>
      </c>
      <c r="O119" s="32">
        <f>Arkusz13!C43</f>
        <v>0</v>
      </c>
      <c r="P119" s="32">
        <f>Arkusz13!C59</f>
        <v>0</v>
      </c>
      <c r="Q119" s="32">
        <f>Arkusz13!C75</f>
        <v>0</v>
      </c>
      <c r="R119" s="32">
        <f>Arkusz13!C91</f>
        <v>0</v>
      </c>
      <c r="S119" s="32">
        <f>Arkusz13!C107</f>
        <v>0</v>
      </c>
      <c r="T119" s="32">
        <f>Arkusz13!C123</f>
        <v>0</v>
      </c>
      <c r="U119" s="32">
        <f>Arkusz13!C139-SUM(N119:T119)</f>
        <v>0</v>
      </c>
      <c r="V119" s="168">
        <f t="shared" si="3"/>
        <v>0</v>
      </c>
      <c r="W119" s="169"/>
      <c r="Y119" s="3"/>
      <c r="Z119" s="6"/>
    </row>
    <row r="120" spans="1:26" x14ac:dyDescent="0.25">
      <c r="C120" s="172" t="s">
        <v>41</v>
      </c>
      <c r="D120" s="173"/>
      <c r="E120" s="173"/>
      <c r="F120" s="173"/>
      <c r="G120" s="173"/>
      <c r="H120" s="173"/>
      <c r="I120" s="173"/>
      <c r="J120" s="173"/>
      <c r="K120" s="173"/>
      <c r="L120" s="108">
        <f>Arkusz13!C12</f>
        <v>444</v>
      </c>
      <c r="M120" s="108"/>
      <c r="N120" s="32">
        <f>Arkusz13!C28</f>
        <v>148</v>
      </c>
      <c r="O120" s="32">
        <f>Arkusz13!C44</f>
        <v>0</v>
      </c>
      <c r="P120" s="32">
        <f>Arkusz13!C60</f>
        <v>14</v>
      </c>
      <c r="Q120" s="32">
        <f>Arkusz13!C76</f>
        <v>278</v>
      </c>
      <c r="R120" s="32">
        <f>Arkusz13!C92</f>
        <v>48</v>
      </c>
      <c r="S120" s="32">
        <f>Arkusz13!C108</f>
        <v>0</v>
      </c>
      <c r="T120" s="32">
        <f>Arkusz13!C124</f>
        <v>70</v>
      </c>
      <c r="U120" s="32">
        <f>Arkusz13!C140-SUM(N120:T120)</f>
        <v>175</v>
      </c>
      <c r="V120" s="168">
        <f t="shared" si="3"/>
        <v>733</v>
      </c>
      <c r="W120" s="169"/>
      <c r="Y120" s="3"/>
      <c r="Z120" s="6"/>
    </row>
    <row r="121" spans="1:26" x14ac:dyDescent="0.25">
      <c r="C121" s="172" t="s">
        <v>11</v>
      </c>
      <c r="D121" s="173"/>
      <c r="E121" s="173"/>
      <c r="F121" s="173"/>
      <c r="G121" s="173"/>
      <c r="H121" s="173"/>
      <c r="I121" s="173"/>
      <c r="J121" s="173"/>
      <c r="K121" s="173"/>
      <c r="L121" s="108">
        <f>Arkusz13!C14</f>
        <v>1</v>
      </c>
      <c r="M121" s="108"/>
      <c r="N121" s="32">
        <f>Arkusz13!C30</f>
        <v>0</v>
      </c>
      <c r="O121" s="32">
        <f>Arkusz13!C46</f>
        <v>0</v>
      </c>
      <c r="P121" s="32">
        <f>Arkusz13!C62</f>
        <v>0</v>
      </c>
      <c r="Q121" s="32">
        <f>Arkusz13!C78</f>
        <v>0</v>
      </c>
      <c r="R121" s="32">
        <f>Arkusz13!C94</f>
        <v>0</v>
      </c>
      <c r="S121" s="32">
        <f>Arkusz13!C110</f>
        <v>0</v>
      </c>
      <c r="T121" s="32">
        <f>Arkusz13!C126</f>
        <v>0</v>
      </c>
      <c r="U121" s="32">
        <f>Arkusz13!C142-SUM(N121:T121)</f>
        <v>26</v>
      </c>
      <c r="V121" s="168">
        <f t="shared" si="3"/>
        <v>26</v>
      </c>
      <c r="W121" s="169"/>
      <c r="Y121" s="3"/>
      <c r="Z121" s="6"/>
    </row>
    <row r="122" spans="1:26" x14ac:dyDescent="0.25">
      <c r="C122" s="170" t="s">
        <v>43</v>
      </c>
      <c r="D122" s="171"/>
      <c r="E122" s="171"/>
      <c r="F122" s="171"/>
      <c r="G122" s="171"/>
      <c r="H122" s="171"/>
      <c r="I122" s="171"/>
      <c r="J122" s="171"/>
      <c r="K122" s="171"/>
      <c r="L122" s="108">
        <f>Arkusz13!C15</f>
        <v>3</v>
      </c>
      <c r="M122" s="108"/>
      <c r="N122" s="32">
        <f>Arkusz13!C31</f>
        <v>2</v>
      </c>
      <c r="O122" s="32">
        <f>Arkusz13!C47</f>
        <v>0</v>
      </c>
      <c r="P122" s="32">
        <f>Arkusz13!C63</f>
        <v>0</v>
      </c>
      <c r="Q122" s="32">
        <f>Arkusz13!C79</f>
        <v>0</v>
      </c>
      <c r="R122" s="32">
        <f>Arkusz13!C95</f>
        <v>0</v>
      </c>
      <c r="S122" s="32">
        <f>Arkusz13!C111</f>
        <v>0</v>
      </c>
      <c r="T122" s="32">
        <f>Arkusz13!C127</f>
        <v>0</v>
      </c>
      <c r="U122" s="32">
        <f>Arkusz13!C143-SUM(N122:T122)</f>
        <v>2</v>
      </c>
      <c r="V122" s="168">
        <f t="shared" si="3"/>
        <v>4</v>
      </c>
      <c r="W122" s="169"/>
      <c r="Y122" s="3"/>
      <c r="Z122" s="6"/>
    </row>
    <row r="123" spans="1:26" x14ac:dyDescent="0.25">
      <c r="C123" s="172" t="s">
        <v>44</v>
      </c>
      <c r="D123" s="173"/>
      <c r="E123" s="173"/>
      <c r="F123" s="173"/>
      <c r="G123" s="173"/>
      <c r="H123" s="173"/>
      <c r="I123" s="173"/>
      <c r="J123" s="173"/>
      <c r="K123" s="173"/>
      <c r="L123" s="108">
        <f>Arkusz13!C16</f>
        <v>0</v>
      </c>
      <c r="M123" s="108"/>
      <c r="N123" s="32">
        <f>Arkusz13!C32</f>
        <v>0</v>
      </c>
      <c r="O123" s="32">
        <f>Arkusz13!C48</f>
        <v>0</v>
      </c>
      <c r="P123" s="32">
        <f>Arkusz13!C64</f>
        <v>0</v>
      </c>
      <c r="Q123" s="32">
        <f>Arkusz13!C80</f>
        <v>0</v>
      </c>
      <c r="R123" s="32">
        <f>Arkusz13!C96</f>
        <v>0</v>
      </c>
      <c r="S123" s="32">
        <f>Arkusz13!C112</f>
        <v>0</v>
      </c>
      <c r="T123" s="32">
        <f>Arkusz13!C128</f>
        <v>0</v>
      </c>
      <c r="U123" s="32">
        <f>Arkusz13!C144-SUM(N123:T123)</f>
        <v>0</v>
      </c>
      <c r="V123" s="168">
        <f t="shared" si="3"/>
        <v>0</v>
      </c>
      <c r="W123" s="169"/>
      <c r="Y123" s="3"/>
      <c r="Z123" s="6"/>
    </row>
    <row r="124" spans="1:26" ht="15.75" thickBot="1" x14ac:dyDescent="0.3">
      <c r="C124" s="299" t="s">
        <v>45</v>
      </c>
      <c r="D124" s="300"/>
      <c r="E124" s="300"/>
      <c r="F124" s="300"/>
      <c r="G124" s="300"/>
      <c r="H124" s="300"/>
      <c r="I124" s="300"/>
      <c r="J124" s="300"/>
      <c r="K124" s="300"/>
      <c r="L124" s="108">
        <f>Arkusz13!C17</f>
        <v>1</v>
      </c>
      <c r="M124" s="108"/>
      <c r="N124" s="32">
        <f>Arkusz13!C33</f>
        <v>0</v>
      </c>
      <c r="O124" s="32">
        <f>Arkusz13!C49</f>
        <v>0</v>
      </c>
      <c r="P124" s="32">
        <f>Arkusz13!C65</f>
        <v>0</v>
      </c>
      <c r="Q124" s="32">
        <f>Arkusz13!C81</f>
        <v>0</v>
      </c>
      <c r="R124" s="32">
        <f>Arkusz13!C97</f>
        <v>0</v>
      </c>
      <c r="S124" s="32">
        <f>Arkusz13!C113</f>
        <v>0</v>
      </c>
      <c r="T124" s="32">
        <f>Arkusz13!C129</f>
        <v>0</v>
      </c>
      <c r="U124" s="32">
        <f>Arkusz13!C145-SUM(N124:T124)</f>
        <v>0</v>
      </c>
      <c r="V124" s="168">
        <f t="shared" si="3"/>
        <v>0</v>
      </c>
      <c r="W124" s="169"/>
      <c r="Y124" s="3"/>
      <c r="Z124" s="6"/>
    </row>
    <row r="125" spans="1:26" ht="15.75" thickBot="1" x14ac:dyDescent="0.3">
      <c r="C125" s="287" t="s">
        <v>1</v>
      </c>
      <c r="D125" s="288"/>
      <c r="E125" s="288"/>
      <c r="F125" s="288"/>
      <c r="G125" s="288"/>
      <c r="H125" s="288"/>
      <c r="I125" s="288"/>
      <c r="J125" s="288"/>
      <c r="K125" s="288"/>
      <c r="L125" s="264">
        <f>SUM(L110:L124)</f>
        <v>7543</v>
      </c>
      <c r="M125" s="264"/>
      <c r="N125" s="33">
        <f t="shared" ref="N125:V125" si="4">SUM(N110:N124)</f>
        <v>2229</v>
      </c>
      <c r="O125" s="33">
        <f t="shared" si="4"/>
        <v>10682</v>
      </c>
      <c r="P125" s="33">
        <f t="shared" si="4"/>
        <v>377</v>
      </c>
      <c r="Q125" s="33">
        <f t="shared" si="4"/>
        <v>479</v>
      </c>
      <c r="R125" s="33">
        <f t="shared" si="4"/>
        <v>48</v>
      </c>
      <c r="S125" s="33">
        <f t="shared" si="4"/>
        <v>0</v>
      </c>
      <c r="T125" s="33">
        <f t="shared" si="4"/>
        <v>70</v>
      </c>
      <c r="U125" s="33">
        <f t="shared" si="4"/>
        <v>7899</v>
      </c>
      <c r="V125" s="264">
        <f t="shared" si="4"/>
        <v>21784</v>
      </c>
      <c r="W125" s="306"/>
      <c r="Y125" s="3"/>
      <c r="Z125" s="6"/>
    </row>
    <row r="126" spans="1:26" x14ac:dyDescent="0.25">
      <c r="A126" s="34"/>
      <c r="B126" s="34"/>
      <c r="C126" s="34"/>
      <c r="D126" s="34"/>
      <c r="E126" s="34"/>
      <c r="F126" s="34"/>
      <c r="G126" s="34"/>
      <c r="H126" s="34"/>
      <c r="I126" s="34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</row>
    <row r="150" spans="1:25" ht="15.75" thickBot="1" x14ac:dyDescent="0.3"/>
    <row r="151" spans="1:25" ht="31.5" customHeight="1" x14ac:dyDescent="0.25">
      <c r="D151" s="262" t="s">
        <v>2</v>
      </c>
      <c r="E151" s="263"/>
      <c r="F151" s="263"/>
      <c r="G151" s="263"/>
      <c r="H151" s="263"/>
      <c r="I151" s="263"/>
      <c r="J151" s="263"/>
      <c r="K151" s="263"/>
      <c r="L151" s="263" t="s">
        <v>3</v>
      </c>
      <c r="M151" s="263"/>
      <c r="N151" s="123" t="s">
        <v>86</v>
      </c>
      <c r="O151" s="123"/>
      <c r="P151" s="123"/>
      <c r="Q151" s="303" t="s">
        <v>87</v>
      </c>
      <c r="R151" s="304"/>
      <c r="S151" s="305"/>
    </row>
    <row r="152" spans="1:25" ht="15.75" thickBot="1" x14ac:dyDescent="0.3">
      <c r="D152" s="223" t="s">
        <v>85</v>
      </c>
      <c r="E152" s="224"/>
      <c r="F152" s="224"/>
      <c r="G152" s="224"/>
      <c r="H152" s="224"/>
      <c r="I152" s="224"/>
      <c r="J152" s="224"/>
      <c r="K152" s="224"/>
      <c r="L152" s="222">
        <f>Arkusz14!B2</f>
        <v>1</v>
      </c>
      <c r="M152" s="222"/>
      <c r="N152" s="222">
        <f>Arkusz14!B3</f>
        <v>2</v>
      </c>
      <c r="O152" s="222"/>
      <c r="P152" s="222"/>
      <c r="Q152" s="289">
        <f>Arkusz14!B4</f>
        <v>0</v>
      </c>
      <c r="R152" s="290"/>
      <c r="S152" s="291"/>
    </row>
    <row r="153" spans="1:25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</row>
    <row r="154" spans="1:25" x14ac:dyDescent="0.25">
      <c r="A154" s="298"/>
      <c r="B154" s="298"/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</row>
    <row r="155" spans="1:25" x14ac:dyDescent="0.25">
      <c r="A155" s="298"/>
      <c r="B155" s="298"/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</row>
    <row r="156" spans="1:25" x14ac:dyDescent="0.25">
      <c r="A156" s="298"/>
      <c r="B156" s="298"/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</row>
    <row r="157" spans="1:25" x14ac:dyDescent="0.25">
      <c r="A157" s="298"/>
      <c r="B157" s="298"/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</row>
    <row r="158" spans="1:25" x14ac:dyDescent="0.25">
      <c r="A158" s="298"/>
      <c r="B158" s="298"/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</row>
    <row r="159" spans="1:25" x14ac:dyDescent="0.25">
      <c r="A159" s="298"/>
      <c r="B159" s="298"/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</row>
    <row r="161" spans="1:25" s="50" customFormat="1" x14ac:dyDescent="0.25">
      <c r="Y161" s="6"/>
    </row>
    <row r="162" spans="1:25" x14ac:dyDescent="0.25">
      <c r="A162" s="129" t="s">
        <v>141</v>
      </c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</row>
    <row r="163" spans="1:25" ht="15.75" thickBot="1" x14ac:dyDescent="0.3"/>
    <row r="164" spans="1:25" x14ac:dyDescent="0.25">
      <c r="G164" s="213" t="s">
        <v>23</v>
      </c>
      <c r="H164" s="214"/>
      <c r="I164" s="214"/>
      <c r="J164" s="214"/>
      <c r="K164" s="82" t="s">
        <v>8</v>
      </c>
      <c r="L164" s="176"/>
    </row>
    <row r="165" spans="1:25" x14ac:dyDescent="0.25">
      <c r="G165" s="281" t="s">
        <v>13</v>
      </c>
      <c r="H165" s="282"/>
      <c r="I165" s="282"/>
      <c r="J165" s="282"/>
      <c r="K165" s="168">
        <v>707</v>
      </c>
      <c r="L165" s="169"/>
    </row>
    <row r="166" spans="1:25" x14ac:dyDescent="0.25">
      <c r="G166" s="292" t="s">
        <v>14</v>
      </c>
      <c r="H166" s="293"/>
      <c r="I166" s="293"/>
      <c r="J166" s="293"/>
      <c r="K166" s="168">
        <v>653</v>
      </c>
      <c r="L166" s="169"/>
    </row>
    <row r="167" spans="1:25" x14ac:dyDescent="0.25">
      <c r="G167" s="281" t="s">
        <v>15</v>
      </c>
      <c r="H167" s="282"/>
      <c r="I167" s="282"/>
      <c r="J167" s="282"/>
      <c r="K167" s="168">
        <v>174</v>
      </c>
      <c r="L167" s="169"/>
    </row>
    <row r="168" spans="1:25" x14ac:dyDescent="0.25">
      <c r="G168" s="292" t="s">
        <v>80</v>
      </c>
      <c r="H168" s="293"/>
      <c r="I168" s="293"/>
      <c r="J168" s="293"/>
      <c r="K168" s="168">
        <v>161</v>
      </c>
      <c r="L168" s="169"/>
    </row>
    <row r="169" spans="1:25" x14ac:dyDescent="0.25">
      <c r="G169" s="281" t="s">
        <v>81</v>
      </c>
      <c r="H169" s="282"/>
      <c r="I169" s="282"/>
      <c r="J169" s="282"/>
      <c r="K169" s="168">
        <v>0</v>
      </c>
      <c r="L169" s="169"/>
    </row>
    <row r="170" spans="1:25" x14ac:dyDescent="0.25">
      <c r="G170" s="220" t="s">
        <v>91</v>
      </c>
      <c r="H170" s="221"/>
      <c r="I170" s="221"/>
      <c r="J170" s="221"/>
      <c r="K170" s="168">
        <v>9</v>
      </c>
      <c r="L170" s="169"/>
    </row>
    <row r="171" spans="1:25" x14ac:dyDescent="0.25">
      <c r="G171" s="285" t="s">
        <v>16</v>
      </c>
      <c r="H171" s="286"/>
      <c r="I171" s="286"/>
      <c r="J171" s="286"/>
      <c r="K171" s="168">
        <v>59</v>
      </c>
      <c r="L171" s="169"/>
    </row>
    <row r="172" spans="1:25" x14ac:dyDescent="0.25">
      <c r="G172" s="220" t="s">
        <v>17</v>
      </c>
      <c r="H172" s="221"/>
      <c r="I172" s="221"/>
      <c r="J172" s="221"/>
      <c r="K172" s="168">
        <v>76</v>
      </c>
      <c r="L172" s="169"/>
    </row>
    <row r="173" spans="1:25" x14ac:dyDescent="0.25">
      <c r="G173" s="285" t="s">
        <v>18</v>
      </c>
      <c r="H173" s="286"/>
      <c r="I173" s="286"/>
      <c r="J173" s="286"/>
      <c r="K173" s="168">
        <v>244</v>
      </c>
      <c r="L173" s="169"/>
    </row>
    <row r="174" spans="1:25" x14ac:dyDescent="0.25">
      <c r="G174" s="220" t="s">
        <v>19</v>
      </c>
      <c r="H174" s="221"/>
      <c r="I174" s="221"/>
      <c r="J174" s="221"/>
      <c r="K174" s="168">
        <v>42</v>
      </c>
      <c r="L174" s="169"/>
    </row>
    <row r="175" spans="1:25" ht="15.75" thickBot="1" x14ac:dyDescent="0.3">
      <c r="G175" s="275" t="s">
        <v>82</v>
      </c>
      <c r="H175" s="276"/>
      <c r="I175" s="276"/>
      <c r="J175" s="276"/>
      <c r="K175" s="168">
        <v>612</v>
      </c>
      <c r="L175" s="169"/>
    </row>
    <row r="176" spans="1:25" ht="15.75" thickBot="1" x14ac:dyDescent="0.3">
      <c r="G176" s="294" t="s">
        <v>1</v>
      </c>
      <c r="H176" s="295"/>
      <c r="I176" s="295"/>
      <c r="J176" s="295"/>
      <c r="K176" s="90">
        <v>2737</v>
      </c>
      <c r="L176" s="91"/>
    </row>
    <row r="178" spans="1:25" x14ac:dyDescent="0.25">
      <c r="A178" s="128"/>
      <c r="B178" s="128"/>
      <c r="C178" s="128"/>
      <c r="D178" s="128"/>
      <c r="E178" s="128"/>
      <c r="F178" s="128"/>
      <c r="G178" s="128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  <c r="Y178" s="128"/>
    </row>
    <row r="179" spans="1:25" x14ac:dyDescent="0.25">
      <c r="A179" s="128"/>
      <c r="B179" s="128"/>
      <c r="C179" s="128"/>
      <c r="D179" s="128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  <c r="Y179" s="128"/>
    </row>
    <row r="180" spans="1:25" x14ac:dyDescent="0.25">
      <c r="A180" s="128"/>
      <c r="B180" s="128"/>
      <c r="C180" s="128"/>
      <c r="D180" s="128"/>
      <c r="E180" s="128"/>
      <c r="F180" s="128"/>
      <c r="G180" s="128"/>
      <c r="H180" s="128"/>
      <c r="I180" s="128"/>
      <c r="J180" s="128"/>
      <c r="K180" s="128"/>
      <c r="L180" s="128"/>
      <c r="M180" s="128"/>
      <c r="N180" s="128"/>
      <c r="O180" s="128"/>
      <c r="P180" s="128"/>
      <c r="Q180" s="128"/>
      <c r="R180" s="128"/>
      <c r="S180" s="128"/>
      <c r="T180" s="128"/>
      <c r="U180" s="128"/>
      <c r="V180" s="128"/>
      <c r="W180" s="128"/>
      <c r="X180" s="128"/>
      <c r="Y180" s="128"/>
    </row>
    <row r="181" spans="1:25" x14ac:dyDescent="0.25">
      <c r="A181" s="128"/>
      <c r="B181" s="128"/>
      <c r="C181" s="128"/>
      <c r="D181" s="128"/>
      <c r="E181" s="128"/>
      <c r="F181" s="128"/>
      <c r="G181" s="128"/>
      <c r="H181" s="128"/>
      <c r="I181" s="128"/>
      <c r="J181" s="128"/>
      <c r="K181" s="128"/>
      <c r="L181" s="128"/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  <c r="Y181" s="128"/>
    </row>
    <row r="182" spans="1:25" x14ac:dyDescent="0.25">
      <c r="A182" s="128"/>
      <c r="B182" s="128"/>
      <c r="C182" s="128"/>
      <c r="D182" s="128"/>
      <c r="E182" s="128"/>
      <c r="F182" s="128"/>
      <c r="G182" s="128"/>
      <c r="H182" s="128"/>
      <c r="I182" s="128"/>
      <c r="J182" s="128"/>
      <c r="K182" s="128"/>
      <c r="L182" s="128"/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  <c r="Y182" s="128"/>
    </row>
    <row r="185" spans="1:25" x14ac:dyDescent="0.25">
      <c r="A185" s="10" t="s">
        <v>142</v>
      </c>
      <c r="B185" s="10"/>
      <c r="C185" s="10"/>
      <c r="D185" s="10"/>
      <c r="E185" s="10"/>
      <c r="F185" s="10"/>
    </row>
    <row r="186" spans="1:25" ht="15.75" thickBot="1" x14ac:dyDescent="0.3"/>
    <row r="187" spans="1:25" x14ac:dyDescent="0.25">
      <c r="D187" s="81" t="s">
        <v>28</v>
      </c>
      <c r="E187" s="82"/>
      <c r="F187" s="82"/>
      <c r="G187" s="82"/>
      <c r="H187" s="82" t="s">
        <v>3</v>
      </c>
      <c r="I187" s="82"/>
      <c r="J187" s="82"/>
      <c r="K187" s="82" t="s">
        <v>22</v>
      </c>
      <c r="L187" s="82"/>
      <c r="M187" s="176"/>
    </row>
    <row r="188" spans="1:25" x14ac:dyDescent="0.25">
      <c r="D188" s="177" t="s">
        <v>20</v>
      </c>
      <c r="E188" s="178"/>
      <c r="F188" s="178"/>
      <c r="G188" s="178"/>
      <c r="H188" s="168">
        <v>50507</v>
      </c>
      <c r="I188" s="168"/>
      <c r="J188" s="168"/>
      <c r="K188" s="168">
        <v>45885</v>
      </c>
      <c r="L188" s="168"/>
      <c r="M188" s="169"/>
    </row>
    <row r="189" spans="1:25" x14ac:dyDescent="0.25">
      <c r="D189" s="179" t="s">
        <v>138</v>
      </c>
      <c r="E189" s="180"/>
      <c r="F189" s="180"/>
      <c r="G189" s="180"/>
      <c r="H189" s="168">
        <v>1863</v>
      </c>
      <c r="I189" s="168"/>
      <c r="J189" s="168"/>
      <c r="K189" s="168">
        <v>1571</v>
      </c>
      <c r="L189" s="168"/>
      <c r="M189" s="169"/>
    </row>
    <row r="190" spans="1:25" ht="15.75" thickBot="1" x14ac:dyDescent="0.3">
      <c r="D190" s="279" t="s">
        <v>21</v>
      </c>
      <c r="E190" s="280"/>
      <c r="F190" s="280"/>
      <c r="G190" s="280"/>
      <c r="H190" s="168">
        <v>14023</v>
      </c>
      <c r="I190" s="168"/>
      <c r="J190" s="168"/>
      <c r="K190" s="168">
        <v>13050</v>
      </c>
      <c r="L190" s="168"/>
      <c r="M190" s="169"/>
    </row>
    <row r="191" spans="1:25" ht="15.75" thickBot="1" x14ac:dyDescent="0.3">
      <c r="D191" s="277" t="s">
        <v>1</v>
      </c>
      <c r="E191" s="278"/>
      <c r="F191" s="278"/>
      <c r="G191" s="278"/>
      <c r="H191" s="90">
        <v>66393</v>
      </c>
      <c r="I191" s="90"/>
      <c r="J191" s="90"/>
      <c r="K191" s="90">
        <v>60506</v>
      </c>
      <c r="L191" s="90"/>
      <c r="M191" s="91"/>
    </row>
    <row r="192" spans="1:25" x14ac:dyDescent="0.25">
      <c r="D192" s="38"/>
      <c r="E192" s="38"/>
      <c r="F192" s="38"/>
      <c r="G192" s="38"/>
      <c r="H192" s="51"/>
      <c r="I192" s="51"/>
      <c r="J192" s="51"/>
      <c r="K192" s="51"/>
      <c r="L192" s="51"/>
      <c r="M192" s="51"/>
    </row>
    <row r="193" spans="4:29" x14ac:dyDescent="0.25">
      <c r="D193" s="38"/>
      <c r="E193" s="38"/>
      <c r="F193" s="38"/>
      <c r="G193" s="38"/>
      <c r="H193" s="51"/>
      <c r="I193" s="51"/>
      <c r="J193" s="51"/>
      <c r="K193" s="51"/>
      <c r="L193" s="51"/>
      <c r="M193" s="51"/>
    </row>
    <row r="194" spans="4:29" x14ac:dyDescent="0.25">
      <c r="D194" s="36"/>
      <c r="E194" s="36"/>
      <c r="F194" s="36"/>
      <c r="G194" s="36"/>
      <c r="H194" s="37"/>
      <c r="I194" s="37"/>
      <c r="J194" s="37"/>
      <c r="K194" s="37"/>
      <c r="L194" s="37"/>
      <c r="M194" s="37"/>
    </row>
    <row r="195" spans="4:29" x14ac:dyDescent="0.25">
      <c r="D195" s="38"/>
      <c r="E195" s="38"/>
      <c r="F195" s="38"/>
      <c r="G195" s="38"/>
      <c r="H195" s="38"/>
      <c r="I195" s="38"/>
      <c r="J195" s="38"/>
      <c r="K195" s="38"/>
      <c r="L195" s="38"/>
      <c r="M195" s="38"/>
    </row>
    <row r="196" spans="4:29" x14ac:dyDescent="0.25">
      <c r="D196" s="38"/>
      <c r="E196" s="38"/>
      <c r="F196" s="38"/>
      <c r="G196" s="38"/>
      <c r="H196" s="38"/>
      <c r="I196" s="38"/>
      <c r="J196" s="38"/>
      <c r="K196" s="38"/>
      <c r="L196" s="38"/>
      <c r="M196" s="38"/>
    </row>
    <row r="197" spans="4:29" x14ac:dyDescent="0.25">
      <c r="D197" s="38"/>
      <c r="E197" s="38"/>
      <c r="F197" s="38"/>
      <c r="G197" s="38"/>
      <c r="H197" s="38"/>
      <c r="I197" s="38"/>
      <c r="J197" s="38"/>
      <c r="K197" s="38"/>
      <c r="L197" s="38"/>
      <c r="M197" s="38"/>
    </row>
    <row r="198" spans="4:29" x14ac:dyDescent="0.25">
      <c r="D198" s="38"/>
      <c r="E198" s="38"/>
      <c r="F198" s="38"/>
      <c r="G198" s="38"/>
      <c r="H198" s="38"/>
      <c r="I198" s="38"/>
      <c r="J198" s="38"/>
      <c r="K198" s="38"/>
      <c r="L198" s="38"/>
      <c r="M198" s="38"/>
    </row>
    <row r="199" spans="4:29" x14ac:dyDescent="0.25">
      <c r="D199" s="38"/>
      <c r="E199" s="38"/>
      <c r="F199" s="38"/>
      <c r="G199" s="38"/>
      <c r="H199" s="38"/>
      <c r="I199" s="38"/>
      <c r="J199" s="38"/>
      <c r="K199" s="38"/>
      <c r="L199" s="38"/>
      <c r="M199" s="38"/>
    </row>
    <row r="200" spans="4:29" x14ac:dyDescent="0.25">
      <c r="D200" s="38"/>
      <c r="E200" s="38"/>
      <c r="F200" s="38"/>
      <c r="G200" s="38"/>
      <c r="H200" s="38"/>
      <c r="I200" s="38"/>
      <c r="J200" s="38"/>
      <c r="K200" s="38"/>
      <c r="L200" s="38"/>
      <c r="M200" s="38"/>
    </row>
    <row r="201" spans="4:29" x14ac:dyDescent="0.25">
      <c r="D201" s="38"/>
      <c r="E201" s="38"/>
      <c r="F201" s="38"/>
      <c r="G201" s="38"/>
      <c r="H201" s="38"/>
      <c r="I201" s="38"/>
      <c r="J201" s="38"/>
      <c r="K201" s="38"/>
      <c r="L201" s="38"/>
      <c r="M201" s="38"/>
    </row>
    <row r="202" spans="4:29" x14ac:dyDescent="0.25">
      <c r="D202" s="38"/>
      <c r="E202" s="38"/>
      <c r="F202" s="38"/>
      <c r="G202" s="38"/>
      <c r="H202" s="38"/>
      <c r="I202" s="38"/>
      <c r="J202" s="38"/>
      <c r="K202" s="38"/>
      <c r="L202" s="38"/>
      <c r="M202" s="38"/>
    </row>
    <row r="203" spans="4:29" x14ac:dyDescent="0.25">
      <c r="D203" s="38"/>
      <c r="E203" s="38"/>
      <c r="F203" s="38"/>
      <c r="G203" s="38"/>
      <c r="H203" s="38"/>
      <c r="I203" s="38"/>
      <c r="J203" s="38"/>
      <c r="K203" s="38"/>
      <c r="L203" s="38"/>
      <c r="M203" s="38"/>
    </row>
    <row r="204" spans="4:29" x14ac:dyDescent="0.25"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AC204" s="25"/>
    </row>
    <row r="205" spans="4:29" x14ac:dyDescent="0.25">
      <c r="D205" s="38"/>
      <c r="E205" s="38"/>
      <c r="F205" s="38"/>
      <c r="G205" s="38"/>
      <c r="H205" s="38"/>
      <c r="I205" s="38"/>
      <c r="J205" s="38"/>
      <c r="K205" s="38"/>
      <c r="L205" s="38"/>
      <c r="M205" s="38"/>
    </row>
    <row r="206" spans="4:29" x14ac:dyDescent="0.25">
      <c r="D206" s="38"/>
      <c r="E206" s="38"/>
      <c r="F206" s="38"/>
      <c r="G206" s="38"/>
      <c r="H206" s="38"/>
      <c r="I206" s="38"/>
      <c r="J206" s="38"/>
      <c r="K206" s="38"/>
      <c r="L206" s="38"/>
      <c r="M206" s="38"/>
    </row>
    <row r="207" spans="4:29" x14ac:dyDescent="0.25">
      <c r="D207" s="38"/>
      <c r="E207" s="38"/>
      <c r="F207" s="38"/>
      <c r="G207" s="38"/>
      <c r="H207" s="38"/>
      <c r="I207" s="38"/>
      <c r="J207" s="38"/>
      <c r="K207" s="38"/>
      <c r="L207" s="38"/>
      <c r="M207" s="38"/>
    </row>
    <row r="210" spans="1:25" x14ac:dyDescent="0.25">
      <c r="A210" s="128"/>
      <c r="B210" s="128"/>
      <c r="C210" s="128"/>
      <c r="D210" s="128"/>
      <c r="E210" s="128"/>
      <c r="F210" s="128"/>
      <c r="G210" s="128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8"/>
      <c r="T210" s="128"/>
      <c r="U210" s="128"/>
      <c r="V210" s="128"/>
      <c r="W210" s="128"/>
      <c r="X210" s="128"/>
      <c r="Y210" s="128"/>
    </row>
    <row r="211" spans="1:25" x14ac:dyDescent="0.25">
      <c r="A211" s="128"/>
      <c r="B211" s="128"/>
      <c r="C211" s="128"/>
      <c r="D211" s="128"/>
      <c r="E211" s="128"/>
      <c r="F211" s="128"/>
      <c r="G211" s="128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  <c r="R211" s="128"/>
      <c r="S211" s="128"/>
      <c r="T211" s="128"/>
      <c r="U211" s="128"/>
      <c r="V211" s="128"/>
      <c r="W211" s="128"/>
      <c r="X211" s="128"/>
      <c r="Y211" s="128"/>
    </row>
    <row r="212" spans="1:25" x14ac:dyDescent="0.25">
      <c r="A212" s="128"/>
      <c r="B212" s="128"/>
      <c r="C212" s="128"/>
      <c r="D212" s="128"/>
      <c r="E212" s="128"/>
      <c r="F212" s="128"/>
      <c r="G212" s="128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8"/>
      <c r="T212" s="128"/>
      <c r="U212" s="128"/>
      <c r="V212" s="128"/>
      <c r="W212" s="128"/>
      <c r="X212" s="128"/>
      <c r="Y212" s="128"/>
    </row>
    <row r="213" spans="1:25" x14ac:dyDescent="0.25">
      <c r="A213" s="128"/>
      <c r="B213" s="128"/>
      <c r="C213" s="128"/>
      <c r="D213" s="128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  <c r="Y213" s="128"/>
    </row>
    <row r="214" spans="1:25" x14ac:dyDescent="0.25">
      <c r="A214" s="128"/>
      <c r="B214" s="128"/>
      <c r="C214" s="128"/>
      <c r="D214" s="128"/>
      <c r="E214" s="128"/>
      <c r="F214" s="128"/>
      <c r="G214" s="128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8"/>
      <c r="T214" s="128"/>
      <c r="U214" s="128"/>
      <c r="V214" s="128"/>
      <c r="W214" s="128"/>
      <c r="X214" s="128"/>
      <c r="Y214" s="128"/>
    </row>
    <row r="215" spans="1:25" x14ac:dyDescent="0.25">
      <c r="A215" s="128"/>
      <c r="B215" s="128"/>
      <c r="C215" s="128"/>
      <c r="D215" s="128"/>
      <c r="E215" s="128"/>
      <c r="F215" s="128"/>
      <c r="G215" s="128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8"/>
      <c r="T215" s="128"/>
      <c r="U215" s="128"/>
      <c r="V215" s="128"/>
      <c r="W215" s="128"/>
      <c r="X215" s="128"/>
      <c r="Y215" s="128"/>
    </row>
    <row r="218" spans="1:25" x14ac:dyDescent="0.25">
      <c r="A218" s="10" t="s">
        <v>143</v>
      </c>
      <c r="B218" s="10"/>
      <c r="C218" s="10"/>
      <c r="D218" s="10"/>
      <c r="E218" s="10"/>
      <c r="F218" s="10"/>
      <c r="G218" s="10"/>
      <c r="H218" s="10"/>
      <c r="I218" s="10"/>
      <c r="J218" s="10"/>
    </row>
    <row r="219" spans="1:25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</row>
    <row r="220" spans="1:25" ht="15.75" thickBot="1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</row>
    <row r="221" spans="1:25" x14ac:dyDescent="0.25">
      <c r="D221" s="271" t="s">
        <v>49</v>
      </c>
      <c r="E221" s="272"/>
      <c r="F221" s="272"/>
      <c r="G221" s="144" t="str">
        <f>CONCATENATE(Arkusz18!A2," - ",Arkusz18!B2," r.")</f>
        <v>01.04.2022 - 30.04.2022 r.</v>
      </c>
      <c r="H221" s="144"/>
      <c r="I221" s="144"/>
      <c r="J221" s="144"/>
      <c r="K221" s="144"/>
      <c r="L221" s="144"/>
      <c r="M221" s="144"/>
      <c r="N221" s="144"/>
      <c r="O221" s="144"/>
      <c r="P221" s="144"/>
      <c r="Q221" s="144"/>
      <c r="R221" s="145"/>
    </row>
    <row r="222" spans="1:25" ht="31.5" customHeight="1" x14ac:dyDescent="0.25">
      <c r="D222" s="273"/>
      <c r="E222" s="274"/>
      <c r="F222" s="274"/>
      <c r="G222" s="149" t="s">
        <v>65</v>
      </c>
      <c r="H222" s="149"/>
      <c r="I222" s="149"/>
      <c r="J222" s="149" t="s">
        <v>90</v>
      </c>
      <c r="K222" s="149"/>
      <c r="L222" s="149"/>
      <c r="M222" s="149" t="s">
        <v>64</v>
      </c>
      <c r="N222" s="149"/>
      <c r="O222" s="149"/>
      <c r="P222" s="149" t="s">
        <v>89</v>
      </c>
      <c r="Q222" s="149"/>
      <c r="R222" s="161"/>
    </row>
    <row r="223" spans="1:25" x14ac:dyDescent="0.25">
      <c r="D223" s="146" t="s">
        <v>88</v>
      </c>
      <c r="E223" s="147"/>
      <c r="F223" s="147"/>
      <c r="G223" s="148">
        <f>Arkusz16!A2</f>
        <v>0</v>
      </c>
      <c r="H223" s="148"/>
      <c r="I223" s="148"/>
      <c r="J223" s="148">
        <f>Arkusz16!A3</f>
        <v>0</v>
      </c>
      <c r="K223" s="148"/>
      <c r="L223" s="148"/>
      <c r="M223" s="148">
        <f>Arkusz16!A4</f>
        <v>0</v>
      </c>
      <c r="N223" s="148"/>
      <c r="O223" s="148"/>
      <c r="P223" s="148">
        <f>Arkusz16!A5</f>
        <v>0</v>
      </c>
      <c r="Q223" s="148"/>
      <c r="R223" s="148"/>
    </row>
    <row r="224" spans="1:25" x14ac:dyDescent="0.25">
      <c r="D224" s="135" t="s">
        <v>51</v>
      </c>
      <c r="E224" s="136"/>
      <c r="F224" s="136"/>
      <c r="G224" s="137">
        <f>Arkusz16!A6</f>
        <v>0</v>
      </c>
      <c r="H224" s="137"/>
      <c r="I224" s="137"/>
      <c r="J224" s="138">
        <f>Arkusz16!A7</f>
        <v>0</v>
      </c>
      <c r="K224" s="139"/>
      <c r="L224" s="140"/>
      <c r="M224" s="138">
        <f>Arkusz16!A8</f>
        <v>0</v>
      </c>
      <c r="N224" s="139"/>
      <c r="O224" s="140"/>
      <c r="P224" s="138">
        <f>Arkusz16!A9</f>
        <v>0</v>
      </c>
      <c r="Q224" s="139"/>
      <c r="R224" s="140"/>
    </row>
    <row r="225" spans="1:25" ht="15.75" thickBot="1" x14ac:dyDescent="0.3">
      <c r="D225" s="266" t="s">
        <v>52</v>
      </c>
      <c r="E225" s="267"/>
      <c r="F225" s="267"/>
      <c r="G225" s="163">
        <f>Arkusz16!A10</f>
        <v>0</v>
      </c>
      <c r="H225" s="163"/>
      <c r="I225" s="163"/>
      <c r="J225" s="163">
        <f>Arkusz16!A11</f>
        <v>0</v>
      </c>
      <c r="K225" s="163"/>
      <c r="L225" s="163"/>
      <c r="M225" s="163">
        <f>Arkusz16!A12</f>
        <v>0</v>
      </c>
      <c r="N225" s="163"/>
      <c r="O225" s="163"/>
      <c r="P225" s="163">
        <f>Arkusz16!A13</f>
        <v>0</v>
      </c>
      <c r="Q225" s="163"/>
      <c r="R225" s="163"/>
    </row>
    <row r="226" spans="1:25" ht="15.75" thickBot="1" x14ac:dyDescent="0.3">
      <c r="D226" s="150" t="s">
        <v>50</v>
      </c>
      <c r="E226" s="151"/>
      <c r="F226" s="151"/>
      <c r="G226" s="143">
        <f>SUM(G223:I225)</f>
        <v>0</v>
      </c>
      <c r="H226" s="143"/>
      <c r="I226" s="143"/>
      <c r="J226" s="143">
        <f t="shared" ref="J226" si="5">SUM(J223:L225)</f>
        <v>0</v>
      </c>
      <c r="K226" s="143"/>
      <c r="L226" s="143"/>
      <c r="M226" s="143">
        <f t="shared" ref="M226" si="6">SUM(M223:O225)</f>
        <v>0</v>
      </c>
      <c r="N226" s="143"/>
      <c r="O226" s="143"/>
      <c r="P226" s="143">
        <f t="shared" ref="P226" si="7">SUM(P223:R225)</f>
        <v>0</v>
      </c>
      <c r="Q226" s="143"/>
      <c r="R226" s="162"/>
    </row>
    <row r="227" spans="1:25" x14ac:dyDescent="0.25">
      <c r="A227" s="39"/>
      <c r="B227" s="39"/>
      <c r="C227" s="39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</row>
    <row r="229" spans="1:25" ht="15.75" thickBot="1" x14ac:dyDescent="0.3"/>
    <row r="230" spans="1:25" x14ac:dyDescent="0.25">
      <c r="D230" s="271" t="s">
        <v>49</v>
      </c>
      <c r="E230" s="272"/>
      <c r="F230" s="272"/>
      <c r="G230" s="144" t="str">
        <f>CONCATENATE(Arkusz18!C2," - ",Arkusz18!B2," r.")</f>
        <v>01.01.2022 - 30.04.2022 r.</v>
      </c>
      <c r="H230" s="144"/>
      <c r="I230" s="144"/>
      <c r="J230" s="144"/>
      <c r="K230" s="144"/>
      <c r="L230" s="144"/>
      <c r="M230" s="144"/>
      <c r="N230" s="144"/>
      <c r="O230" s="144"/>
      <c r="P230" s="144"/>
      <c r="Q230" s="144"/>
      <c r="R230" s="145"/>
    </row>
    <row r="231" spans="1:25" ht="32.25" customHeight="1" x14ac:dyDescent="0.25">
      <c r="D231" s="273"/>
      <c r="E231" s="274"/>
      <c r="F231" s="274"/>
      <c r="G231" s="149" t="s">
        <v>65</v>
      </c>
      <c r="H231" s="149"/>
      <c r="I231" s="149"/>
      <c r="J231" s="149" t="s">
        <v>90</v>
      </c>
      <c r="K231" s="149"/>
      <c r="L231" s="149"/>
      <c r="M231" s="149" t="s">
        <v>64</v>
      </c>
      <c r="N231" s="149"/>
      <c r="O231" s="149"/>
      <c r="P231" s="149" t="s">
        <v>89</v>
      </c>
      <c r="Q231" s="149"/>
      <c r="R231" s="161"/>
    </row>
    <row r="232" spans="1:25" x14ac:dyDescent="0.25">
      <c r="D232" s="146" t="s">
        <v>88</v>
      </c>
      <c r="E232" s="147"/>
      <c r="F232" s="147"/>
      <c r="G232" s="148">
        <f>Arkusz17!A2</f>
        <v>0</v>
      </c>
      <c r="H232" s="148"/>
      <c r="I232" s="148"/>
      <c r="J232" s="148">
        <f>Arkusz17!A3</f>
        <v>0</v>
      </c>
      <c r="K232" s="148"/>
      <c r="L232" s="148"/>
      <c r="M232" s="148">
        <f>Arkusz17!A4</f>
        <v>0</v>
      </c>
      <c r="N232" s="148"/>
      <c r="O232" s="148"/>
      <c r="P232" s="148">
        <f>Arkusz17!A5</f>
        <v>0</v>
      </c>
      <c r="Q232" s="148"/>
      <c r="R232" s="148"/>
    </row>
    <row r="233" spans="1:25" x14ac:dyDescent="0.25">
      <c r="D233" s="135" t="s">
        <v>51</v>
      </c>
      <c r="E233" s="136"/>
      <c r="F233" s="136"/>
      <c r="G233" s="137">
        <f>Arkusz17!A6</f>
        <v>786</v>
      </c>
      <c r="H233" s="137"/>
      <c r="I233" s="137"/>
      <c r="J233" s="137">
        <f>Arkusz17!A7</f>
        <v>0</v>
      </c>
      <c r="K233" s="137"/>
      <c r="L233" s="137"/>
      <c r="M233" s="137">
        <f>Arkusz17!A8</f>
        <v>0</v>
      </c>
      <c r="N233" s="137"/>
      <c r="O233" s="137"/>
      <c r="P233" s="137">
        <f>Arkusz17!A9</f>
        <v>0</v>
      </c>
      <c r="Q233" s="137"/>
      <c r="R233" s="137"/>
    </row>
    <row r="234" spans="1:25" ht="15.75" thickBot="1" x14ac:dyDescent="0.3">
      <c r="D234" s="266" t="s">
        <v>52</v>
      </c>
      <c r="E234" s="267"/>
      <c r="F234" s="267"/>
      <c r="G234" s="163">
        <f>Arkusz17!A10</f>
        <v>193</v>
      </c>
      <c r="H234" s="163"/>
      <c r="I234" s="163"/>
      <c r="J234" s="163">
        <f>Arkusz17!A11</f>
        <v>1</v>
      </c>
      <c r="K234" s="163"/>
      <c r="L234" s="163"/>
      <c r="M234" s="163">
        <f>Arkusz17!A12</f>
        <v>0</v>
      </c>
      <c r="N234" s="163"/>
      <c r="O234" s="163"/>
      <c r="P234" s="163">
        <f>Arkusz17!A13</f>
        <v>0</v>
      </c>
      <c r="Q234" s="163"/>
      <c r="R234" s="163"/>
    </row>
    <row r="235" spans="1:25" ht="15.75" thickBot="1" x14ac:dyDescent="0.3">
      <c r="D235" s="150" t="s">
        <v>50</v>
      </c>
      <c r="E235" s="151"/>
      <c r="F235" s="151"/>
      <c r="G235" s="143">
        <f>SUM(G232:I234)</f>
        <v>979</v>
      </c>
      <c r="H235" s="143"/>
      <c r="I235" s="143"/>
      <c r="J235" s="143">
        <f t="shared" ref="J235" si="8">SUM(J232:L234)</f>
        <v>1</v>
      </c>
      <c r="K235" s="143"/>
      <c r="L235" s="143"/>
      <c r="M235" s="143">
        <f t="shared" ref="M235" si="9">SUM(M232:O234)</f>
        <v>0</v>
      </c>
      <c r="N235" s="143"/>
      <c r="O235" s="143"/>
      <c r="P235" s="143">
        <f t="shared" ref="P235" si="10">SUM(P232:R234)</f>
        <v>0</v>
      </c>
      <c r="Q235" s="143"/>
      <c r="R235" s="162"/>
    </row>
    <row r="238" spans="1:25" x14ac:dyDescent="0.25">
      <c r="A238" s="128"/>
      <c r="B238" s="128"/>
      <c r="C238" s="128"/>
      <c r="D238" s="128"/>
      <c r="E238" s="128"/>
      <c r="F238" s="128"/>
      <c r="G238" s="128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8"/>
      <c r="T238" s="128"/>
      <c r="U238" s="128"/>
      <c r="V238" s="128"/>
      <c r="W238" s="128"/>
      <c r="X238" s="128"/>
      <c r="Y238" s="128"/>
    </row>
    <row r="239" spans="1:25" x14ac:dyDescent="0.25">
      <c r="A239" s="128"/>
      <c r="B239" s="128"/>
      <c r="C239" s="128"/>
      <c r="D239" s="128"/>
      <c r="E239" s="128"/>
      <c r="F239" s="128"/>
      <c r="G239" s="128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8"/>
      <c r="T239" s="128"/>
      <c r="U239" s="128"/>
      <c r="V239" s="128"/>
      <c r="W239" s="128"/>
      <c r="X239" s="128"/>
      <c r="Y239" s="128"/>
    </row>
    <row r="240" spans="1:25" x14ac:dyDescent="0.25">
      <c r="A240" s="128"/>
      <c r="B240" s="128"/>
      <c r="C240" s="128"/>
      <c r="D240" s="128"/>
      <c r="E240" s="128"/>
      <c r="F240" s="128"/>
      <c r="G240" s="128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8"/>
      <c r="T240" s="128"/>
      <c r="U240" s="128"/>
      <c r="V240" s="128"/>
      <c r="W240" s="128"/>
      <c r="X240" s="128"/>
      <c r="Y240" s="128"/>
    </row>
    <row r="241" spans="1:25" x14ac:dyDescent="0.25">
      <c r="A241" s="128"/>
      <c r="B241" s="128"/>
      <c r="C241" s="128"/>
      <c r="D241" s="128"/>
      <c r="E241" s="128"/>
      <c r="F241" s="128"/>
      <c r="G241" s="128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8"/>
      <c r="T241" s="128"/>
      <c r="U241" s="128"/>
      <c r="V241" s="128"/>
      <c r="W241" s="128"/>
      <c r="X241" s="128"/>
      <c r="Y241" s="128"/>
    </row>
    <row r="242" spans="1:25" x14ac:dyDescent="0.25">
      <c r="A242" s="128"/>
      <c r="B242" s="128"/>
      <c r="C242" s="128"/>
      <c r="D242" s="128"/>
      <c r="E242" s="128"/>
      <c r="F242" s="128"/>
      <c r="G242" s="128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8"/>
      <c r="T242" s="128"/>
      <c r="U242" s="128"/>
      <c r="V242" s="128"/>
      <c r="W242" s="128"/>
      <c r="X242" s="128"/>
      <c r="Y242" s="128"/>
    </row>
    <row r="245" spans="1:25" ht="18.75" x14ac:dyDescent="0.25">
      <c r="A245" s="8" t="s">
        <v>67</v>
      </c>
      <c r="F245" s="9"/>
    </row>
    <row r="246" spans="1:25" x14ac:dyDescent="0.25">
      <c r="F246" s="9"/>
    </row>
    <row r="247" spans="1:25" x14ac:dyDescent="0.25">
      <c r="A247" s="239" t="s">
        <v>144</v>
      </c>
      <c r="B247" s="239"/>
      <c r="C247" s="239"/>
      <c r="D247" s="239"/>
      <c r="E247" s="239"/>
      <c r="F247" s="239"/>
      <c r="G247" s="239"/>
      <c r="H247" s="239"/>
      <c r="I247" s="239"/>
      <c r="J247" s="239"/>
      <c r="K247" s="239"/>
      <c r="L247" s="239"/>
      <c r="M247" s="239"/>
      <c r="N247" s="239"/>
      <c r="O247" s="239"/>
      <c r="P247" s="239"/>
      <c r="Q247" s="239"/>
      <c r="R247" s="239"/>
      <c r="S247" s="239"/>
      <c r="T247" s="239"/>
      <c r="U247" s="239"/>
    </row>
    <row r="248" spans="1:25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</row>
    <row r="249" spans="1:25" ht="15.75" thickBot="1" x14ac:dyDescent="0.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</row>
    <row r="250" spans="1:25" x14ac:dyDescent="0.25">
      <c r="C250" s="157" t="s">
        <v>0</v>
      </c>
      <c r="D250" s="158"/>
      <c r="E250" s="158"/>
      <c r="F250" s="158"/>
      <c r="G250" s="153" t="str">
        <f>CONCATENATE(Arkusz18!A2," - ",Arkusz18!B2," r.")</f>
        <v>01.04.2022 - 30.04.2022 r.</v>
      </c>
      <c r="H250" s="154"/>
      <c r="I250" s="154"/>
      <c r="J250" s="154"/>
      <c r="K250" s="154"/>
      <c r="L250" s="154"/>
      <c r="M250" s="154"/>
      <c r="N250" s="154"/>
      <c r="O250" s="154"/>
      <c r="P250" s="154"/>
      <c r="Q250" s="154"/>
      <c r="R250" s="154"/>
      <c r="S250" s="154"/>
      <c r="T250" s="154"/>
      <c r="U250" s="154"/>
      <c r="V250" s="155"/>
    </row>
    <row r="251" spans="1:25" x14ac:dyDescent="0.25">
      <c r="C251" s="159"/>
      <c r="D251" s="160"/>
      <c r="E251" s="160"/>
      <c r="F251" s="160"/>
      <c r="G251" s="110" t="s">
        <v>31</v>
      </c>
      <c r="H251" s="114"/>
      <c r="I251" s="114"/>
      <c r="J251" s="152"/>
      <c r="K251" s="110" t="s">
        <v>32</v>
      </c>
      <c r="L251" s="114"/>
      <c r="M251" s="114"/>
      <c r="N251" s="152"/>
      <c r="O251" s="110" t="s">
        <v>103</v>
      </c>
      <c r="P251" s="114"/>
      <c r="Q251" s="114"/>
      <c r="R251" s="152"/>
      <c r="S251" s="110" t="s">
        <v>55</v>
      </c>
      <c r="T251" s="114"/>
      <c r="U251" s="114"/>
      <c r="V251" s="111"/>
    </row>
    <row r="252" spans="1:25" x14ac:dyDescent="0.25">
      <c r="C252" s="159"/>
      <c r="D252" s="160"/>
      <c r="E252" s="160"/>
      <c r="F252" s="160"/>
      <c r="G252" s="112" t="s">
        <v>30</v>
      </c>
      <c r="H252" s="113"/>
      <c r="I252" s="110" t="s">
        <v>10</v>
      </c>
      <c r="J252" s="152"/>
      <c r="K252" s="112" t="s">
        <v>33</v>
      </c>
      <c r="L252" s="113"/>
      <c r="M252" s="110" t="s">
        <v>10</v>
      </c>
      <c r="N252" s="152"/>
      <c r="O252" s="112" t="s">
        <v>30</v>
      </c>
      <c r="P252" s="113"/>
      <c r="Q252" s="110" t="s">
        <v>10</v>
      </c>
      <c r="R252" s="152"/>
      <c r="S252" s="112" t="s">
        <v>30</v>
      </c>
      <c r="T252" s="113"/>
      <c r="U252" s="110" t="s">
        <v>10</v>
      </c>
      <c r="V252" s="111"/>
    </row>
    <row r="253" spans="1:25" x14ac:dyDescent="0.25">
      <c r="C253" s="141" t="str">
        <f>Arkusz2!B2</f>
        <v>BIAŁORUŚ</v>
      </c>
      <c r="D253" s="142"/>
      <c r="E253" s="142"/>
      <c r="F253" s="142"/>
      <c r="G253" s="88">
        <f>Arkusz2!F2</f>
        <v>129</v>
      </c>
      <c r="H253" s="89"/>
      <c r="I253" s="88">
        <f>Arkusz2!F8</f>
        <v>154</v>
      </c>
      <c r="J253" s="89"/>
      <c r="K253" s="88">
        <f>SUM(Arkusz2!F14,-G253)</f>
        <v>12</v>
      </c>
      <c r="L253" s="89"/>
      <c r="M253" s="88">
        <f>SUM(Arkusz2!F20,-I253)</f>
        <v>21</v>
      </c>
      <c r="N253" s="89"/>
      <c r="O253" s="88">
        <f>Arkusz2!F26</f>
        <v>0</v>
      </c>
      <c r="P253" s="89"/>
      <c r="Q253" s="88">
        <f>Arkusz2!F32</f>
        <v>0</v>
      </c>
      <c r="R253" s="89"/>
      <c r="S253" s="88">
        <f>SUM(Arkusz2!F14,O253)</f>
        <v>141</v>
      </c>
      <c r="T253" s="89"/>
      <c r="U253" s="88">
        <f>SUM(Arkusz2!F20,Q253)</f>
        <v>175</v>
      </c>
      <c r="V253" s="115"/>
    </row>
    <row r="254" spans="1:25" x14ac:dyDescent="0.25">
      <c r="C254" s="75" t="str">
        <f>Arkusz2!B3</f>
        <v>UKRAINA</v>
      </c>
      <c r="D254" s="76"/>
      <c r="E254" s="76"/>
      <c r="F254" s="76"/>
      <c r="G254" s="104">
        <f>Arkusz2!F3</f>
        <v>92</v>
      </c>
      <c r="H254" s="105"/>
      <c r="I254" s="104">
        <f>Arkusz2!F9</f>
        <v>111</v>
      </c>
      <c r="J254" s="105"/>
      <c r="K254" s="104">
        <f>SUM(Arkusz2!F15,-G254)</f>
        <v>18</v>
      </c>
      <c r="L254" s="105"/>
      <c r="M254" s="104">
        <f>SUM(Arkusz2!F21,-I254)</f>
        <v>30</v>
      </c>
      <c r="N254" s="105"/>
      <c r="O254" s="104">
        <f>Arkusz2!F27</f>
        <v>0</v>
      </c>
      <c r="P254" s="105"/>
      <c r="Q254" s="104">
        <f>Arkusz2!F33</f>
        <v>0</v>
      </c>
      <c r="R254" s="105"/>
      <c r="S254" s="104">
        <f>SUM(Arkusz2!F15,O254)</f>
        <v>110</v>
      </c>
      <c r="T254" s="105"/>
      <c r="U254" s="104">
        <f>SUM(Arkusz2!F21,Q254)</f>
        <v>141</v>
      </c>
      <c r="V254" s="156"/>
    </row>
    <row r="255" spans="1:25" x14ac:dyDescent="0.25">
      <c r="C255" s="141" t="str">
        <f>Arkusz2!B4</f>
        <v>ROSJA</v>
      </c>
      <c r="D255" s="142"/>
      <c r="E255" s="142"/>
      <c r="F255" s="142"/>
      <c r="G255" s="88">
        <f>Arkusz2!F4</f>
        <v>36</v>
      </c>
      <c r="H255" s="89"/>
      <c r="I255" s="88">
        <f>Arkusz2!F10</f>
        <v>78</v>
      </c>
      <c r="J255" s="89"/>
      <c r="K255" s="88">
        <f>SUM(Arkusz2!F16,-G255)</f>
        <v>21</v>
      </c>
      <c r="L255" s="89"/>
      <c r="M255" s="88">
        <f>SUM(Arkusz2!F22,-I255)</f>
        <v>40</v>
      </c>
      <c r="N255" s="89"/>
      <c r="O255" s="88">
        <f>Arkusz2!F28</f>
        <v>1</v>
      </c>
      <c r="P255" s="89"/>
      <c r="Q255" s="88">
        <f>Arkusz2!F34</f>
        <v>1</v>
      </c>
      <c r="R255" s="89"/>
      <c r="S255" s="88">
        <f>SUM(Arkusz2!F16,O255)</f>
        <v>58</v>
      </c>
      <c r="T255" s="89"/>
      <c r="U255" s="88">
        <f>SUM(Arkusz2!F22,Q255)</f>
        <v>119</v>
      </c>
      <c r="V255" s="115"/>
    </row>
    <row r="256" spans="1:25" x14ac:dyDescent="0.25">
      <c r="C256" s="75" t="str">
        <f>Arkusz2!B5</f>
        <v>IRAK</v>
      </c>
      <c r="D256" s="76"/>
      <c r="E256" s="76"/>
      <c r="F256" s="76"/>
      <c r="G256" s="104">
        <f>Arkusz2!F5</f>
        <v>22</v>
      </c>
      <c r="H256" s="105"/>
      <c r="I256" s="104">
        <f>Arkusz2!F11</f>
        <v>66</v>
      </c>
      <c r="J256" s="105"/>
      <c r="K256" s="104">
        <f>SUM(Arkusz2!F17,-G256)</f>
        <v>13</v>
      </c>
      <c r="L256" s="105"/>
      <c r="M256" s="104">
        <f>SUM(Arkusz2!F23,-I256)</f>
        <v>38</v>
      </c>
      <c r="N256" s="105"/>
      <c r="O256" s="104">
        <f>Arkusz2!F29</f>
        <v>1</v>
      </c>
      <c r="P256" s="105"/>
      <c r="Q256" s="104">
        <f>Arkusz2!F35</f>
        <v>1</v>
      </c>
      <c r="R256" s="105"/>
      <c r="S256" s="104">
        <f>SUM(Arkusz2!F17,O256)</f>
        <v>36</v>
      </c>
      <c r="T256" s="105"/>
      <c r="U256" s="104">
        <f>SUM(Arkusz2!F23,Q256)</f>
        <v>105</v>
      </c>
      <c r="V256" s="156"/>
    </row>
    <row r="257" spans="3:22" x14ac:dyDescent="0.25">
      <c r="C257" s="141" t="str">
        <f>Arkusz2!B6</f>
        <v>AFGANISTAN</v>
      </c>
      <c r="D257" s="142"/>
      <c r="E257" s="142"/>
      <c r="F257" s="142"/>
      <c r="G257" s="88">
        <f>Arkusz2!F6</f>
        <v>16</v>
      </c>
      <c r="H257" s="89"/>
      <c r="I257" s="88">
        <f>Arkusz2!F12</f>
        <v>30</v>
      </c>
      <c r="J257" s="89"/>
      <c r="K257" s="88">
        <f>SUM(Arkusz2!F18,-G257)</f>
        <v>1</v>
      </c>
      <c r="L257" s="89"/>
      <c r="M257" s="88">
        <f>SUM(Arkusz2!F24,-I257)</f>
        <v>7</v>
      </c>
      <c r="N257" s="89"/>
      <c r="O257" s="88">
        <f>Arkusz2!F30</f>
        <v>0</v>
      </c>
      <c r="P257" s="89"/>
      <c r="Q257" s="88">
        <f>Arkusz2!F36</f>
        <v>0</v>
      </c>
      <c r="R257" s="89"/>
      <c r="S257" s="88">
        <f>SUM(Arkusz2!F18,O257)</f>
        <v>17</v>
      </c>
      <c r="T257" s="89"/>
      <c r="U257" s="88">
        <f>SUM(Arkusz2!F24,Q257)</f>
        <v>37</v>
      </c>
      <c r="V257" s="115"/>
    </row>
    <row r="258" spans="3:22" ht="15.75" thickBot="1" x14ac:dyDescent="0.3">
      <c r="C258" s="166" t="str">
        <f>Arkusz2!B7</f>
        <v>Pozostałe</v>
      </c>
      <c r="D258" s="167"/>
      <c r="E258" s="167"/>
      <c r="F258" s="167"/>
      <c r="G258" s="194">
        <f>Arkusz2!F7</f>
        <v>126</v>
      </c>
      <c r="H258" s="195"/>
      <c r="I258" s="194">
        <f>Arkusz2!F13</f>
        <v>153</v>
      </c>
      <c r="J258" s="195"/>
      <c r="K258" s="194">
        <f>SUM(Arkusz2!F19,-G258)</f>
        <v>23</v>
      </c>
      <c r="L258" s="195"/>
      <c r="M258" s="194">
        <f>SUM(Arkusz2!F25,-I258)</f>
        <v>42</v>
      </c>
      <c r="N258" s="195"/>
      <c r="O258" s="194">
        <f>Arkusz2!F31</f>
        <v>6</v>
      </c>
      <c r="P258" s="195"/>
      <c r="Q258" s="194">
        <f>Arkusz2!F37</f>
        <v>6</v>
      </c>
      <c r="R258" s="195"/>
      <c r="S258" s="194">
        <f>SUM(Arkusz2!F19,O258)</f>
        <v>155</v>
      </c>
      <c r="T258" s="195"/>
      <c r="U258" s="194">
        <f>SUM(Arkusz2!F25,Q258)</f>
        <v>201</v>
      </c>
      <c r="V258" s="242"/>
    </row>
    <row r="259" spans="3:22" ht="15.75" thickBot="1" x14ac:dyDescent="0.3">
      <c r="C259" s="164" t="s">
        <v>1</v>
      </c>
      <c r="D259" s="165"/>
      <c r="E259" s="165"/>
      <c r="F259" s="165"/>
      <c r="G259" s="174">
        <f>SUM(G253:G258)</f>
        <v>421</v>
      </c>
      <c r="H259" s="175"/>
      <c r="I259" s="174">
        <f>SUM(I253:I258)</f>
        <v>592</v>
      </c>
      <c r="J259" s="175"/>
      <c r="K259" s="174">
        <f>SUM(K253:K258)</f>
        <v>88</v>
      </c>
      <c r="L259" s="175"/>
      <c r="M259" s="174">
        <f>SUM(M253:M258)</f>
        <v>178</v>
      </c>
      <c r="N259" s="175"/>
      <c r="O259" s="174">
        <f>SUM(O253:O258)</f>
        <v>8</v>
      </c>
      <c r="P259" s="175"/>
      <c r="Q259" s="174">
        <f>SUM(Q253:Q258)</f>
        <v>8</v>
      </c>
      <c r="R259" s="175"/>
      <c r="S259" s="174">
        <f>SUM(S253:S258)</f>
        <v>517</v>
      </c>
      <c r="T259" s="175"/>
      <c r="U259" s="174">
        <f>SUM(U253:U258)</f>
        <v>778</v>
      </c>
      <c r="V259" s="241"/>
    </row>
    <row r="263" spans="3:22" x14ac:dyDescent="0.25">
      <c r="M263" s="11"/>
      <c r="N263" s="11"/>
      <c r="O263" s="11"/>
      <c r="P263" s="11"/>
      <c r="Q263" s="11"/>
      <c r="R263" s="11"/>
      <c r="S263" s="11"/>
    </row>
    <row r="264" spans="3:22" x14ac:dyDescent="0.25">
      <c r="M264" s="11"/>
      <c r="N264" s="11"/>
      <c r="O264" s="11"/>
      <c r="P264" s="11"/>
      <c r="Q264" s="11"/>
      <c r="R264" s="11"/>
      <c r="S264" s="11"/>
    </row>
    <row r="265" spans="3:22" x14ac:dyDescent="0.25">
      <c r="M265" s="11"/>
      <c r="N265" s="11"/>
      <c r="O265" s="11"/>
      <c r="P265" s="11"/>
      <c r="Q265" s="11"/>
      <c r="R265" s="11"/>
      <c r="S265" s="11"/>
    </row>
    <row r="266" spans="3:22" x14ac:dyDescent="0.25">
      <c r="M266" s="11"/>
      <c r="N266" s="11"/>
      <c r="O266" s="11"/>
      <c r="P266" s="11"/>
      <c r="Q266" s="11"/>
      <c r="R266" s="11"/>
      <c r="S266" s="11"/>
    </row>
    <row r="267" spans="3:22" x14ac:dyDescent="0.25">
      <c r="M267" s="11"/>
      <c r="N267" s="11"/>
      <c r="O267" s="11"/>
      <c r="P267" s="11"/>
      <c r="Q267" s="11"/>
      <c r="R267" s="11"/>
      <c r="S267" s="11"/>
    </row>
    <row r="268" spans="3:22" x14ac:dyDescent="0.25">
      <c r="M268" s="11"/>
      <c r="N268" s="11"/>
      <c r="O268" s="11"/>
      <c r="P268" s="11"/>
      <c r="Q268" s="11"/>
      <c r="R268" s="11"/>
      <c r="S268" s="11"/>
    </row>
    <row r="269" spans="3:22" x14ac:dyDescent="0.25">
      <c r="M269" s="11"/>
      <c r="N269" s="11"/>
      <c r="O269" s="11"/>
      <c r="P269" s="11"/>
      <c r="Q269" s="11"/>
      <c r="R269" s="11"/>
      <c r="S269" s="11"/>
    </row>
    <row r="270" spans="3:22" x14ac:dyDescent="0.25">
      <c r="M270" s="11"/>
      <c r="N270" s="11"/>
      <c r="O270" s="11"/>
      <c r="P270" s="11"/>
      <c r="Q270" s="11"/>
      <c r="R270" s="11"/>
      <c r="S270" s="11"/>
    </row>
    <row r="271" spans="3:22" x14ac:dyDescent="0.25">
      <c r="D271" s="196"/>
      <c r="E271" s="196"/>
    </row>
    <row r="275" spans="1:22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</row>
    <row r="281" spans="1:22" ht="15.75" thickBot="1" x14ac:dyDescent="0.3"/>
    <row r="282" spans="1:22" x14ac:dyDescent="0.25">
      <c r="C282" s="157" t="s">
        <v>0</v>
      </c>
      <c r="D282" s="158"/>
      <c r="E282" s="158"/>
      <c r="F282" s="158"/>
      <c r="G282" s="207" t="str">
        <f>CONCATENATE(Arkusz18!C2," - ",Arkusz18!B2," r.")</f>
        <v>01.01.2022 - 30.04.2022 r.</v>
      </c>
      <c r="H282" s="207"/>
      <c r="I282" s="207"/>
      <c r="J282" s="207"/>
      <c r="K282" s="207"/>
      <c r="L282" s="207"/>
      <c r="M282" s="207"/>
      <c r="N282" s="207"/>
      <c r="O282" s="207"/>
      <c r="P282" s="207"/>
      <c r="Q282" s="207"/>
      <c r="R282" s="207"/>
      <c r="S282" s="207"/>
      <c r="T282" s="207"/>
      <c r="U282" s="207"/>
      <c r="V282" s="208"/>
    </row>
    <row r="283" spans="1:22" x14ac:dyDescent="0.25">
      <c r="C283" s="159"/>
      <c r="D283" s="160"/>
      <c r="E283" s="160"/>
      <c r="F283" s="160"/>
      <c r="G283" s="160" t="s">
        <v>31</v>
      </c>
      <c r="H283" s="160"/>
      <c r="I283" s="160"/>
      <c r="J283" s="160"/>
      <c r="K283" s="160" t="s">
        <v>32</v>
      </c>
      <c r="L283" s="160"/>
      <c r="M283" s="160"/>
      <c r="N283" s="160"/>
      <c r="O283" s="160" t="s">
        <v>134</v>
      </c>
      <c r="P283" s="160"/>
      <c r="Q283" s="160"/>
      <c r="R283" s="160"/>
      <c r="S283" s="160" t="s">
        <v>55</v>
      </c>
      <c r="T283" s="160"/>
      <c r="U283" s="160"/>
      <c r="V283" s="240"/>
    </row>
    <row r="284" spans="1:22" x14ac:dyDescent="0.25">
      <c r="C284" s="159"/>
      <c r="D284" s="160"/>
      <c r="E284" s="160"/>
      <c r="F284" s="160"/>
      <c r="G284" s="225" t="s">
        <v>30</v>
      </c>
      <c r="H284" s="225"/>
      <c r="I284" s="160" t="s">
        <v>10</v>
      </c>
      <c r="J284" s="160"/>
      <c r="K284" s="225" t="s">
        <v>33</v>
      </c>
      <c r="L284" s="225"/>
      <c r="M284" s="160" t="s">
        <v>10</v>
      </c>
      <c r="N284" s="160"/>
      <c r="O284" s="225" t="s">
        <v>30</v>
      </c>
      <c r="P284" s="225"/>
      <c r="Q284" s="160" t="s">
        <v>10</v>
      </c>
      <c r="R284" s="160"/>
      <c r="S284" s="225" t="s">
        <v>30</v>
      </c>
      <c r="T284" s="225"/>
      <c r="U284" s="160" t="s">
        <v>10</v>
      </c>
      <c r="V284" s="240"/>
    </row>
    <row r="285" spans="1:22" x14ac:dyDescent="0.25">
      <c r="C285" s="141" t="str">
        <f>Arkusz3!B2</f>
        <v>BIAŁORUŚ</v>
      </c>
      <c r="D285" s="142"/>
      <c r="E285" s="142"/>
      <c r="F285" s="142"/>
      <c r="G285" s="124">
        <f>Arkusz3!F2</f>
        <v>805</v>
      </c>
      <c r="H285" s="124"/>
      <c r="I285" s="124">
        <f>Arkusz3!F8</f>
        <v>1079</v>
      </c>
      <c r="J285" s="124"/>
      <c r="K285" s="124">
        <f>SUM(Arkusz3!F14,-G285)</f>
        <v>18</v>
      </c>
      <c r="L285" s="124"/>
      <c r="M285" s="124">
        <f>SUM(Arkusz3!F20,-I285)</f>
        <v>40</v>
      </c>
      <c r="N285" s="124"/>
      <c r="O285" s="124">
        <f>Arkusz3!F26</f>
        <v>2</v>
      </c>
      <c r="P285" s="124"/>
      <c r="Q285" s="124">
        <f>Arkusz3!F32</f>
        <v>2</v>
      </c>
      <c r="R285" s="124"/>
      <c r="S285" s="124">
        <f>SUM(Arkusz3!F14,O285)</f>
        <v>825</v>
      </c>
      <c r="T285" s="124"/>
      <c r="U285" s="124">
        <f>SUM(Arkusz3!F20,Q285)</f>
        <v>1121</v>
      </c>
      <c r="V285" s="237"/>
    </row>
    <row r="286" spans="1:22" x14ac:dyDescent="0.25">
      <c r="C286" s="75" t="str">
        <f>Arkusz3!B3</f>
        <v>UKRAINA</v>
      </c>
      <c r="D286" s="76"/>
      <c r="E286" s="76"/>
      <c r="F286" s="76"/>
      <c r="G286" s="236">
        <f>Arkusz3!F3</f>
        <v>581</v>
      </c>
      <c r="H286" s="236"/>
      <c r="I286" s="236">
        <f>Arkusz3!F9</f>
        <v>923</v>
      </c>
      <c r="J286" s="236"/>
      <c r="K286" s="236">
        <f>SUM(Arkusz3!F15,-G286)</f>
        <v>80</v>
      </c>
      <c r="L286" s="236"/>
      <c r="M286" s="236">
        <f>SUM(Arkusz3!F21,-I286)</f>
        <v>140</v>
      </c>
      <c r="N286" s="236"/>
      <c r="O286" s="236">
        <f>Arkusz3!F27</f>
        <v>3</v>
      </c>
      <c r="P286" s="236"/>
      <c r="Q286" s="236">
        <f>Arkusz3!F33</f>
        <v>4</v>
      </c>
      <c r="R286" s="236"/>
      <c r="S286" s="236">
        <f>SUM(Arkusz3!F15,O286)</f>
        <v>664</v>
      </c>
      <c r="T286" s="236"/>
      <c r="U286" s="236">
        <f>SUM(Arkusz3!F21,Q286)</f>
        <v>1067</v>
      </c>
      <c r="V286" s="243"/>
    </row>
    <row r="287" spans="1:22" x14ac:dyDescent="0.25">
      <c r="C287" s="141" t="str">
        <f>Arkusz3!B4</f>
        <v>ROSJA</v>
      </c>
      <c r="D287" s="142"/>
      <c r="E287" s="142"/>
      <c r="F287" s="142"/>
      <c r="G287" s="124">
        <f>Arkusz3!F4</f>
        <v>130</v>
      </c>
      <c r="H287" s="124"/>
      <c r="I287" s="124">
        <f>Arkusz3!F10</f>
        <v>232</v>
      </c>
      <c r="J287" s="124"/>
      <c r="K287" s="124">
        <f>SUM(Arkusz3!F16,-G287)</f>
        <v>93</v>
      </c>
      <c r="L287" s="124"/>
      <c r="M287" s="124">
        <f>SUM(Arkusz3!F22,-I287)</f>
        <v>202</v>
      </c>
      <c r="N287" s="124"/>
      <c r="O287" s="124">
        <f>Arkusz3!F28</f>
        <v>5</v>
      </c>
      <c r="P287" s="124"/>
      <c r="Q287" s="124">
        <f>Arkusz3!F34</f>
        <v>13</v>
      </c>
      <c r="R287" s="124"/>
      <c r="S287" s="124">
        <f>SUM(Arkusz3!F16,O287)</f>
        <v>228</v>
      </c>
      <c r="T287" s="124"/>
      <c r="U287" s="124">
        <f>SUM(Arkusz3!F22,Q287)</f>
        <v>447</v>
      </c>
      <c r="V287" s="237"/>
    </row>
    <row r="288" spans="1:22" x14ac:dyDescent="0.25">
      <c r="C288" s="75" t="str">
        <f>Arkusz3!B5</f>
        <v>IRAK</v>
      </c>
      <c r="D288" s="76"/>
      <c r="E288" s="76"/>
      <c r="F288" s="76"/>
      <c r="G288" s="236">
        <f>Arkusz3!F5</f>
        <v>207</v>
      </c>
      <c r="H288" s="236"/>
      <c r="I288" s="236">
        <f>Arkusz3!F11</f>
        <v>331</v>
      </c>
      <c r="J288" s="236"/>
      <c r="K288" s="236">
        <f>SUM(Arkusz3!F17,-G288)</f>
        <v>47</v>
      </c>
      <c r="L288" s="236"/>
      <c r="M288" s="236">
        <f>SUM(Arkusz3!F23,-I288)</f>
        <v>107</v>
      </c>
      <c r="N288" s="236"/>
      <c r="O288" s="236">
        <f>Arkusz3!F29</f>
        <v>2</v>
      </c>
      <c r="P288" s="236"/>
      <c r="Q288" s="236">
        <f>Arkusz3!F35</f>
        <v>6</v>
      </c>
      <c r="R288" s="236"/>
      <c r="S288" s="236">
        <f>SUM(Arkusz3!F17,O288)</f>
        <v>256</v>
      </c>
      <c r="T288" s="236"/>
      <c r="U288" s="236">
        <f>SUM(Arkusz3!F23,Q288)</f>
        <v>444</v>
      </c>
      <c r="V288" s="243"/>
    </row>
    <row r="289" spans="1:26" x14ac:dyDescent="0.25">
      <c r="C289" s="141" t="str">
        <f>Arkusz3!B6</f>
        <v>AFGANISTAN</v>
      </c>
      <c r="D289" s="142"/>
      <c r="E289" s="142"/>
      <c r="F289" s="142"/>
      <c r="G289" s="124">
        <f>Arkusz3!F6</f>
        <v>67</v>
      </c>
      <c r="H289" s="124"/>
      <c r="I289" s="124">
        <f>Arkusz3!F12</f>
        <v>106</v>
      </c>
      <c r="J289" s="124"/>
      <c r="K289" s="124">
        <f>SUM(Arkusz3!F18,-G289)</f>
        <v>2</v>
      </c>
      <c r="L289" s="124"/>
      <c r="M289" s="124">
        <f>SUM(Arkusz3!F24,-I289)</f>
        <v>11</v>
      </c>
      <c r="N289" s="124"/>
      <c r="O289" s="124">
        <f>Arkusz3!F30</f>
        <v>17</v>
      </c>
      <c r="P289" s="124"/>
      <c r="Q289" s="124">
        <f>Arkusz3!F36</f>
        <v>39</v>
      </c>
      <c r="R289" s="124"/>
      <c r="S289" s="124">
        <f>SUM(Arkusz3!F18,O289)</f>
        <v>86</v>
      </c>
      <c r="T289" s="124"/>
      <c r="U289" s="124">
        <f>SUM(Arkusz3!F24,Q289)</f>
        <v>156</v>
      </c>
      <c r="V289" s="237"/>
    </row>
    <row r="290" spans="1:26" ht="15.75" thickBot="1" x14ac:dyDescent="0.3">
      <c r="C290" s="166" t="str">
        <f>Arkusz3!B7</f>
        <v>Pozostałe</v>
      </c>
      <c r="D290" s="167"/>
      <c r="E290" s="167"/>
      <c r="F290" s="167"/>
      <c r="G290" s="235">
        <f>Arkusz3!F7</f>
        <v>359</v>
      </c>
      <c r="H290" s="235"/>
      <c r="I290" s="235">
        <f>Arkusz3!F13</f>
        <v>446</v>
      </c>
      <c r="J290" s="235"/>
      <c r="K290" s="235">
        <f>SUM(Arkusz3!F19,-G290)</f>
        <v>69</v>
      </c>
      <c r="L290" s="235"/>
      <c r="M290" s="235">
        <f>SUM(Arkusz3!F25,-I290)</f>
        <v>112</v>
      </c>
      <c r="N290" s="235"/>
      <c r="O290" s="235">
        <f>Arkusz3!F31</f>
        <v>6</v>
      </c>
      <c r="P290" s="235"/>
      <c r="Q290" s="235">
        <f>Arkusz3!F37</f>
        <v>6</v>
      </c>
      <c r="R290" s="235"/>
      <c r="S290" s="235">
        <f>SUM(Arkusz3!F19,O290)</f>
        <v>434</v>
      </c>
      <c r="T290" s="235"/>
      <c r="U290" s="235">
        <f>SUM(Arkusz3!F25,Q290)</f>
        <v>564</v>
      </c>
      <c r="V290" s="246"/>
    </row>
    <row r="291" spans="1:26" x14ac:dyDescent="0.25">
      <c r="C291" s="197" t="s">
        <v>1</v>
      </c>
      <c r="D291" s="198"/>
      <c r="E291" s="198"/>
      <c r="F291" s="198"/>
      <c r="G291" s="125">
        <f>SUM(G285:G290)</f>
        <v>2149</v>
      </c>
      <c r="H291" s="125"/>
      <c r="I291" s="125">
        <f>SUM(I285:I290)</f>
        <v>3117</v>
      </c>
      <c r="J291" s="125"/>
      <c r="K291" s="125">
        <f>SUM(K285:K290)</f>
        <v>309</v>
      </c>
      <c r="L291" s="125"/>
      <c r="M291" s="125">
        <f>SUM(M285:M290)</f>
        <v>612</v>
      </c>
      <c r="N291" s="125"/>
      <c r="O291" s="125">
        <f>SUM(O285:O290)</f>
        <v>35</v>
      </c>
      <c r="P291" s="125"/>
      <c r="Q291" s="125">
        <f>SUM(Q285:Q290)</f>
        <v>70</v>
      </c>
      <c r="R291" s="125"/>
      <c r="S291" s="125">
        <f>SUM(S285:S290)</f>
        <v>2493</v>
      </c>
      <c r="T291" s="125"/>
      <c r="U291" s="125">
        <f>SUM(U285:U290)</f>
        <v>3799</v>
      </c>
      <c r="V291" s="126"/>
    </row>
    <row r="292" spans="1:26" x14ac:dyDescent="0.25">
      <c r="A292" s="4"/>
      <c r="B292" s="12"/>
      <c r="C292" s="13"/>
      <c r="D292" s="13"/>
      <c r="E292" s="13"/>
      <c r="F292" s="13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2"/>
    </row>
    <row r="293" spans="1:26" x14ac:dyDescent="0.25">
      <c r="A293" s="199" t="s">
        <v>137</v>
      </c>
      <c r="B293" s="199"/>
      <c r="C293" s="199"/>
      <c r="D293" s="199"/>
      <c r="E293" s="199"/>
      <c r="F293" s="199"/>
      <c r="G293" s="199"/>
      <c r="H293" s="199"/>
      <c r="I293" s="199"/>
      <c r="J293" s="199"/>
      <c r="K293" s="199"/>
      <c r="L293" s="199"/>
      <c r="M293" s="199"/>
      <c r="N293" s="199"/>
      <c r="O293" s="199"/>
      <c r="P293" s="199"/>
      <c r="Q293" s="199"/>
      <c r="R293" s="199"/>
      <c r="S293" s="199"/>
      <c r="T293" s="199"/>
      <c r="U293" s="199"/>
      <c r="V293" s="199"/>
      <c r="W293" s="199"/>
      <c r="X293" s="199"/>
      <c r="Y293" s="199"/>
      <c r="Z293" s="199"/>
    </row>
    <row r="294" spans="1:26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6"/>
      <c r="Z294" s="15"/>
    </row>
    <row r="298" spans="1:26" x14ac:dyDescent="0.25">
      <c r="M298" s="11"/>
      <c r="N298" s="11"/>
      <c r="O298" s="11"/>
      <c r="P298" s="11"/>
      <c r="Q298" s="11"/>
      <c r="R298" s="11"/>
      <c r="S298" s="11"/>
    </row>
    <row r="299" spans="1:26" x14ac:dyDescent="0.25">
      <c r="M299" s="11"/>
      <c r="N299" s="11"/>
      <c r="O299" s="11"/>
      <c r="P299" s="11"/>
      <c r="Q299" s="11"/>
      <c r="R299" s="11"/>
      <c r="S299" s="11"/>
    </row>
    <row r="300" spans="1:26" x14ac:dyDescent="0.25">
      <c r="M300" s="11"/>
      <c r="N300" s="11"/>
      <c r="O300" s="11"/>
      <c r="P300" s="11"/>
      <c r="Q300" s="11"/>
      <c r="R300" s="11"/>
      <c r="S300" s="11"/>
    </row>
    <row r="301" spans="1:26" x14ac:dyDescent="0.25">
      <c r="M301" s="11"/>
      <c r="N301" s="11"/>
      <c r="O301" s="11"/>
      <c r="P301" s="11"/>
      <c r="Q301" s="11"/>
      <c r="R301" s="11"/>
      <c r="S301" s="11"/>
    </row>
    <row r="302" spans="1:26" x14ac:dyDescent="0.25">
      <c r="M302" s="11"/>
      <c r="N302" s="11"/>
      <c r="O302" s="11"/>
      <c r="P302" s="11"/>
      <c r="Q302" s="11"/>
      <c r="R302" s="11"/>
      <c r="S302" s="11"/>
    </row>
    <row r="303" spans="1:26" x14ac:dyDescent="0.25">
      <c r="M303" s="11"/>
      <c r="N303" s="11"/>
      <c r="O303" s="11"/>
      <c r="P303" s="11"/>
      <c r="Q303" s="11"/>
      <c r="R303" s="11"/>
      <c r="S303" s="11"/>
    </row>
    <row r="304" spans="1:26" x14ac:dyDescent="0.25">
      <c r="M304" s="11"/>
      <c r="N304" s="11"/>
      <c r="O304" s="11"/>
      <c r="P304" s="11"/>
      <c r="Q304" s="11"/>
      <c r="R304" s="11"/>
      <c r="S304" s="11"/>
    </row>
    <row r="305" spans="1:26" x14ac:dyDescent="0.25">
      <c r="M305" s="11"/>
      <c r="N305" s="11"/>
      <c r="O305" s="11"/>
      <c r="P305" s="11"/>
      <c r="Q305" s="11"/>
      <c r="R305" s="11"/>
      <c r="S305" s="11"/>
    </row>
    <row r="306" spans="1:26" x14ac:dyDescent="0.25">
      <c r="D306" s="196"/>
      <c r="E306" s="196"/>
    </row>
    <row r="311" spans="1:26" x14ac:dyDescent="0.25">
      <c r="V311" s="17"/>
      <c r="W311" s="17"/>
      <c r="X311" s="17"/>
      <c r="Y311" s="18"/>
      <c r="Z311" s="17"/>
    </row>
    <row r="312" spans="1:26" x14ac:dyDescent="0.25">
      <c r="V312" s="17"/>
      <c r="W312" s="17"/>
      <c r="X312" s="17"/>
      <c r="Y312" s="18"/>
      <c r="Z312" s="17"/>
    </row>
    <row r="313" spans="1:26" x14ac:dyDescent="0.25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7"/>
      <c r="W313" s="17"/>
      <c r="X313" s="17"/>
      <c r="Y313" s="18"/>
      <c r="Z313" s="17"/>
    </row>
    <row r="314" spans="1:26" x14ac:dyDescent="0.25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7"/>
      <c r="W314" s="17"/>
      <c r="X314" s="17"/>
      <c r="Y314" s="18"/>
      <c r="Z314" s="17"/>
    </row>
    <row r="315" spans="1:26" x14ac:dyDescent="0.25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7"/>
      <c r="W315" s="17"/>
      <c r="X315" s="17"/>
      <c r="Y315" s="18"/>
      <c r="Z315" s="17"/>
    </row>
    <row r="316" spans="1:26" x14ac:dyDescent="0.25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7"/>
      <c r="W316" s="17"/>
      <c r="X316" s="17"/>
      <c r="Y316" s="18"/>
      <c r="Z316" s="17"/>
    </row>
    <row r="317" spans="1:26" x14ac:dyDescent="0.25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7"/>
      <c r="W317" s="17"/>
      <c r="X317" s="17"/>
      <c r="Y317" s="18"/>
      <c r="Z317" s="17"/>
    </row>
    <row r="318" spans="1:26" x14ac:dyDescent="0.25">
      <c r="A318" s="238"/>
      <c r="B318" s="238"/>
      <c r="C318" s="238"/>
      <c r="D318" s="238"/>
      <c r="E318" s="238"/>
      <c r="F318" s="238"/>
      <c r="G318" s="238"/>
      <c r="H318" s="238"/>
      <c r="I318" s="238"/>
      <c r="J318" s="238"/>
      <c r="K318" s="238"/>
      <c r="L318" s="238"/>
      <c r="M318" s="238"/>
      <c r="N318" s="238"/>
      <c r="O318" s="238"/>
      <c r="P318" s="238"/>
      <c r="Q318" s="238"/>
      <c r="R318" s="238"/>
      <c r="S318" s="238"/>
      <c r="T318" s="238"/>
      <c r="U318" s="238"/>
      <c r="V318" s="238"/>
      <c r="W318" s="238"/>
      <c r="X318" s="238"/>
      <c r="Y318" s="238"/>
    </row>
    <row r="319" spans="1:26" x14ac:dyDescent="0.25">
      <c r="A319" s="238"/>
      <c r="B319" s="238"/>
      <c r="C319" s="238"/>
      <c r="D319" s="238"/>
      <c r="E319" s="238"/>
      <c r="F319" s="238"/>
      <c r="G319" s="238"/>
      <c r="H319" s="238"/>
      <c r="I319" s="238"/>
      <c r="J319" s="238"/>
      <c r="K319" s="238"/>
      <c r="L319" s="238"/>
      <c r="M319" s="238"/>
      <c r="N319" s="238"/>
      <c r="O319" s="238"/>
      <c r="P319" s="238"/>
      <c r="Q319" s="238"/>
      <c r="R319" s="238"/>
      <c r="S319" s="238"/>
      <c r="T319" s="238"/>
      <c r="U319" s="238"/>
      <c r="V319" s="238"/>
      <c r="W319" s="238"/>
      <c r="X319" s="238"/>
      <c r="Y319" s="238"/>
    </row>
    <row r="320" spans="1:26" x14ac:dyDescent="0.25">
      <c r="A320" s="238"/>
      <c r="B320" s="238"/>
      <c r="C320" s="238"/>
      <c r="D320" s="238"/>
      <c r="E320" s="238"/>
      <c r="F320" s="238"/>
      <c r="G320" s="238"/>
      <c r="H320" s="238"/>
      <c r="I320" s="238"/>
      <c r="J320" s="238"/>
      <c r="K320" s="238"/>
      <c r="L320" s="238"/>
      <c r="M320" s="238"/>
      <c r="N320" s="238"/>
      <c r="O320" s="238"/>
      <c r="P320" s="238"/>
      <c r="Q320" s="238"/>
      <c r="R320" s="238"/>
      <c r="S320" s="238"/>
      <c r="T320" s="238"/>
      <c r="U320" s="238"/>
      <c r="V320" s="238"/>
      <c r="W320" s="238"/>
      <c r="X320" s="238"/>
      <c r="Y320" s="238"/>
    </row>
    <row r="321" spans="1:25" x14ac:dyDescent="0.25">
      <c r="A321" s="238"/>
      <c r="B321" s="238"/>
      <c r="C321" s="238"/>
      <c r="D321" s="238"/>
      <c r="E321" s="238"/>
      <c r="F321" s="238"/>
      <c r="G321" s="238"/>
      <c r="H321" s="238"/>
      <c r="I321" s="238"/>
      <c r="J321" s="238"/>
      <c r="K321" s="238"/>
      <c r="L321" s="238"/>
      <c r="M321" s="238"/>
      <c r="N321" s="238"/>
      <c r="O321" s="238"/>
      <c r="P321" s="238"/>
      <c r="Q321" s="238"/>
      <c r="R321" s="238"/>
      <c r="S321" s="238"/>
      <c r="T321" s="238"/>
      <c r="U321" s="238"/>
      <c r="V321" s="238"/>
      <c r="W321" s="238"/>
      <c r="X321" s="238"/>
      <c r="Y321" s="238"/>
    </row>
    <row r="322" spans="1:25" x14ac:dyDescent="0.25">
      <c r="A322" s="238"/>
      <c r="B322" s="238"/>
      <c r="C322" s="238"/>
      <c r="D322" s="238"/>
      <c r="E322" s="238"/>
      <c r="F322" s="238"/>
      <c r="G322" s="238"/>
      <c r="H322" s="238"/>
      <c r="I322" s="238"/>
      <c r="J322" s="238"/>
      <c r="K322" s="238"/>
      <c r="L322" s="238"/>
      <c r="M322" s="238"/>
      <c r="N322" s="238"/>
      <c r="O322" s="238"/>
      <c r="P322" s="238"/>
      <c r="Q322" s="238"/>
      <c r="R322" s="238"/>
      <c r="S322" s="238"/>
      <c r="T322" s="238"/>
      <c r="U322" s="238"/>
      <c r="V322" s="238"/>
      <c r="W322" s="238"/>
      <c r="X322" s="238"/>
      <c r="Y322" s="238"/>
    </row>
    <row r="323" spans="1:25" x14ac:dyDescent="0.25">
      <c r="A323" s="238"/>
      <c r="B323" s="238"/>
      <c r="C323" s="238"/>
      <c r="D323" s="238"/>
      <c r="E323" s="238"/>
      <c r="F323" s="238"/>
      <c r="G323" s="238"/>
      <c r="H323" s="238"/>
      <c r="I323" s="238"/>
      <c r="J323" s="238"/>
      <c r="K323" s="238"/>
      <c r="L323" s="238"/>
      <c r="M323" s="238"/>
      <c r="N323" s="238"/>
      <c r="O323" s="238"/>
      <c r="P323" s="238"/>
      <c r="Q323" s="238"/>
      <c r="R323" s="238"/>
      <c r="S323" s="238"/>
      <c r="T323" s="238"/>
      <c r="U323" s="238"/>
      <c r="V323" s="238"/>
      <c r="W323" s="238"/>
      <c r="X323" s="238"/>
      <c r="Y323" s="238"/>
    </row>
    <row r="324" spans="1:25" x14ac:dyDescent="0.25">
      <c r="A324" s="238"/>
      <c r="B324" s="238"/>
      <c r="C324" s="238"/>
      <c r="D324" s="238"/>
      <c r="E324" s="238"/>
      <c r="F324" s="238"/>
      <c r="G324" s="238"/>
      <c r="H324" s="238"/>
      <c r="I324" s="238"/>
      <c r="J324" s="238"/>
      <c r="K324" s="238"/>
      <c r="L324" s="238"/>
      <c r="M324" s="238"/>
      <c r="N324" s="238"/>
      <c r="O324" s="238"/>
      <c r="P324" s="238"/>
      <c r="Q324" s="238"/>
      <c r="R324" s="238"/>
      <c r="S324" s="238"/>
      <c r="T324" s="238"/>
      <c r="U324" s="238"/>
      <c r="V324" s="238"/>
      <c r="W324" s="238"/>
      <c r="X324" s="238"/>
      <c r="Y324" s="238"/>
    </row>
    <row r="325" spans="1:25" x14ac:dyDescent="0.25">
      <c r="A325" s="238"/>
      <c r="B325" s="238"/>
      <c r="C325" s="238"/>
      <c r="D325" s="238"/>
      <c r="E325" s="238"/>
      <c r="F325" s="238"/>
      <c r="G325" s="238"/>
      <c r="H325" s="238"/>
      <c r="I325" s="238"/>
      <c r="J325" s="238"/>
      <c r="K325" s="238"/>
      <c r="L325" s="238"/>
      <c r="M325" s="238"/>
      <c r="N325" s="238"/>
      <c r="O325" s="238"/>
      <c r="P325" s="238"/>
      <c r="Q325" s="238"/>
      <c r="R325" s="238"/>
      <c r="S325" s="238"/>
      <c r="T325" s="238"/>
      <c r="U325" s="238"/>
      <c r="V325" s="238"/>
      <c r="W325" s="238"/>
      <c r="X325" s="238"/>
      <c r="Y325" s="238"/>
    </row>
    <row r="326" spans="1:25" x14ac:dyDescent="0.25">
      <c r="A326" s="238"/>
      <c r="B326" s="238"/>
      <c r="C326" s="238"/>
      <c r="D326" s="238"/>
      <c r="E326" s="238"/>
      <c r="F326" s="238"/>
      <c r="G326" s="238"/>
      <c r="H326" s="238"/>
      <c r="I326" s="238"/>
      <c r="J326" s="238"/>
      <c r="K326" s="238"/>
      <c r="L326" s="238"/>
      <c r="M326" s="238"/>
      <c r="N326" s="238"/>
      <c r="O326" s="238"/>
      <c r="P326" s="238"/>
      <c r="Q326" s="238"/>
      <c r="R326" s="238"/>
      <c r="S326" s="238"/>
      <c r="T326" s="238"/>
      <c r="U326" s="238"/>
      <c r="V326" s="238"/>
      <c r="W326" s="238"/>
      <c r="X326" s="238"/>
      <c r="Y326" s="238"/>
    </row>
    <row r="327" spans="1:25" x14ac:dyDescent="0.25">
      <c r="A327" s="238"/>
      <c r="B327" s="238"/>
      <c r="C327" s="238"/>
      <c r="D327" s="238"/>
      <c r="E327" s="238"/>
      <c r="F327" s="238"/>
      <c r="G327" s="238"/>
      <c r="H327" s="238"/>
      <c r="I327" s="238"/>
      <c r="J327" s="238"/>
      <c r="K327" s="238"/>
      <c r="L327" s="238"/>
      <c r="M327" s="238"/>
      <c r="N327" s="238"/>
      <c r="O327" s="238"/>
      <c r="P327" s="238"/>
      <c r="Q327" s="238"/>
      <c r="R327" s="238"/>
      <c r="S327" s="238"/>
      <c r="T327" s="238"/>
      <c r="U327" s="238"/>
      <c r="V327" s="238"/>
      <c r="W327" s="238"/>
      <c r="X327" s="238"/>
      <c r="Y327" s="238"/>
    </row>
    <row r="332" spans="1:25" x14ac:dyDescent="0.25">
      <c r="A332" s="129" t="s">
        <v>145</v>
      </c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</row>
    <row r="333" spans="1:25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</row>
    <row r="335" spans="1:25" ht="15.75" thickBot="1" x14ac:dyDescent="0.3"/>
    <row r="336" spans="1:25" x14ac:dyDescent="0.25">
      <c r="A336" s="232" t="str">
        <f>CONCATENATE(Arkusz18!C2," - ",Arkusz18!B2," r.")</f>
        <v>01.01.2022 - 30.04.2022 r.</v>
      </c>
      <c r="B336" s="233"/>
      <c r="C336" s="233"/>
      <c r="D336" s="233"/>
      <c r="E336" s="233"/>
      <c r="F336" s="233"/>
      <c r="G336" s="233"/>
      <c r="H336" s="233"/>
      <c r="I336" s="234"/>
      <c r="M336" s="232" t="str">
        <f>CONCATENATE(Arkusz18!C2," - ",Arkusz18!B2," r.")</f>
        <v>01.01.2022 - 30.04.2022 r.</v>
      </c>
      <c r="N336" s="233"/>
      <c r="O336" s="233"/>
      <c r="P336" s="233"/>
      <c r="Q336" s="233"/>
      <c r="R336" s="233"/>
      <c r="S336" s="233"/>
      <c r="T336" s="233"/>
      <c r="U336" s="234"/>
    </row>
    <row r="337" spans="1:25" ht="52.5" customHeight="1" x14ac:dyDescent="0.25">
      <c r="A337" s="226" t="s">
        <v>56</v>
      </c>
      <c r="B337" s="227"/>
      <c r="C337" s="228"/>
      <c r="D337" s="190" t="s">
        <v>57</v>
      </c>
      <c r="E337" s="191"/>
      <c r="F337" s="190" t="s">
        <v>58</v>
      </c>
      <c r="G337" s="191"/>
      <c r="H337" s="190" t="s">
        <v>54</v>
      </c>
      <c r="I337" s="247"/>
      <c r="M337" s="226" t="s">
        <v>56</v>
      </c>
      <c r="N337" s="227"/>
      <c r="O337" s="228"/>
      <c r="P337" s="190" t="s">
        <v>59</v>
      </c>
      <c r="Q337" s="191"/>
      <c r="R337" s="190" t="s">
        <v>58</v>
      </c>
      <c r="S337" s="191"/>
      <c r="T337" s="190" t="s">
        <v>54</v>
      </c>
      <c r="U337" s="247"/>
    </row>
    <row r="338" spans="1:25" x14ac:dyDescent="0.25">
      <c r="A338" s="229"/>
      <c r="B338" s="230"/>
      <c r="C338" s="231"/>
      <c r="D338" s="192"/>
      <c r="E338" s="193"/>
      <c r="F338" s="192"/>
      <c r="G338" s="193"/>
      <c r="H338" s="192"/>
      <c r="I338" s="248"/>
      <c r="M338" s="229"/>
      <c r="N338" s="230"/>
      <c r="O338" s="231"/>
      <c r="P338" s="192"/>
      <c r="Q338" s="193"/>
      <c r="R338" s="192"/>
      <c r="S338" s="193"/>
      <c r="T338" s="192"/>
      <c r="U338" s="248"/>
    </row>
    <row r="339" spans="1:25" x14ac:dyDescent="0.25">
      <c r="A339" s="117" t="str">
        <f>Arkusz4!B2</f>
        <v>NIEMCY</v>
      </c>
      <c r="B339" s="118"/>
      <c r="C339" s="118"/>
      <c r="D339" s="107">
        <f>Arkusz4!C2</f>
        <v>2261</v>
      </c>
      <c r="E339" s="107"/>
      <c r="F339" s="107">
        <f>Arkusz4!D2</f>
        <v>957</v>
      </c>
      <c r="G339" s="107"/>
      <c r="H339" s="107">
        <f>Arkusz4!E2</f>
        <v>31</v>
      </c>
      <c r="I339" s="107"/>
      <c r="M339" s="117" t="str">
        <f>Arkusz5!B2</f>
        <v>NIEMCY</v>
      </c>
      <c r="N339" s="118"/>
      <c r="O339" s="118"/>
      <c r="P339" s="119">
        <f>Arkusz5!C2</f>
        <v>28</v>
      </c>
      <c r="Q339" s="119"/>
      <c r="R339" s="119">
        <f>Arkusz5!D2</f>
        <v>23</v>
      </c>
      <c r="S339" s="119"/>
      <c r="T339" s="119">
        <f>Arkusz5!E2</f>
        <v>12</v>
      </c>
      <c r="U339" s="200"/>
    </row>
    <row r="340" spans="1:25" x14ac:dyDescent="0.25">
      <c r="A340" s="131" t="str">
        <f>Arkusz4!B3</f>
        <v>FRANCJA</v>
      </c>
      <c r="B340" s="132"/>
      <c r="C340" s="132"/>
      <c r="D340" s="103">
        <f>Arkusz4!C3</f>
        <v>161</v>
      </c>
      <c r="E340" s="103"/>
      <c r="F340" s="103">
        <f>Arkusz4!D3</f>
        <v>104</v>
      </c>
      <c r="G340" s="103"/>
      <c r="H340" s="103">
        <f>Arkusz4!E3</f>
        <v>5</v>
      </c>
      <c r="I340" s="103"/>
      <c r="M340" s="131" t="str">
        <f>Arkusz5!B3</f>
        <v>RUMUNIA</v>
      </c>
      <c r="N340" s="132"/>
      <c r="O340" s="132"/>
      <c r="P340" s="116">
        <f>Arkusz5!C3</f>
        <v>15</v>
      </c>
      <c r="Q340" s="116"/>
      <c r="R340" s="116">
        <f>Arkusz5!D3</f>
        <v>13</v>
      </c>
      <c r="S340" s="116"/>
      <c r="T340" s="116">
        <f>Arkusz5!E3</f>
        <v>3</v>
      </c>
      <c r="U340" s="201"/>
    </row>
    <row r="341" spans="1:25" x14ac:dyDescent="0.25">
      <c r="A341" s="117" t="str">
        <f>Arkusz4!B4</f>
        <v>BELGIA</v>
      </c>
      <c r="B341" s="118"/>
      <c r="C341" s="118"/>
      <c r="D341" s="107">
        <f>Arkusz4!C4</f>
        <v>109</v>
      </c>
      <c r="E341" s="107"/>
      <c r="F341" s="107">
        <f>Arkusz4!D4</f>
        <v>79</v>
      </c>
      <c r="G341" s="107"/>
      <c r="H341" s="107">
        <f>Arkusz4!E4</f>
        <v>0</v>
      </c>
      <c r="I341" s="107"/>
      <c r="M341" s="117" t="str">
        <f>Arkusz5!B4</f>
        <v>FRANCJA</v>
      </c>
      <c r="N341" s="118"/>
      <c r="O341" s="118"/>
      <c r="P341" s="119">
        <f>Arkusz5!C4</f>
        <v>13</v>
      </c>
      <c r="Q341" s="119"/>
      <c r="R341" s="119">
        <f>Arkusz5!D4</f>
        <v>10</v>
      </c>
      <c r="S341" s="119"/>
      <c r="T341" s="119">
        <f>Arkusz5!E4</f>
        <v>3</v>
      </c>
      <c r="U341" s="200"/>
    </row>
    <row r="342" spans="1:25" x14ac:dyDescent="0.25">
      <c r="A342" s="131" t="str">
        <f>Arkusz4!B5</f>
        <v>NIDERLANDY</v>
      </c>
      <c r="B342" s="132"/>
      <c r="C342" s="132"/>
      <c r="D342" s="103">
        <f>Arkusz4!C5</f>
        <v>94</v>
      </c>
      <c r="E342" s="103"/>
      <c r="F342" s="103">
        <f>Arkusz4!D5</f>
        <v>89</v>
      </c>
      <c r="G342" s="103"/>
      <c r="H342" s="103">
        <f>Arkusz4!E5</f>
        <v>0</v>
      </c>
      <c r="I342" s="103"/>
      <c r="M342" s="131" t="str">
        <f>Arkusz5!B5</f>
        <v>BUŁGARIA</v>
      </c>
      <c r="N342" s="132"/>
      <c r="O342" s="132"/>
      <c r="P342" s="116">
        <f>Arkusz5!C5</f>
        <v>11</v>
      </c>
      <c r="Q342" s="116"/>
      <c r="R342" s="116">
        <f>Arkusz5!D5</f>
        <v>9</v>
      </c>
      <c r="S342" s="116"/>
      <c r="T342" s="116">
        <f>Arkusz5!E5</f>
        <v>3</v>
      </c>
      <c r="U342" s="201"/>
    </row>
    <row r="343" spans="1:25" x14ac:dyDescent="0.25">
      <c r="A343" s="117" t="str">
        <f>Arkusz4!B6</f>
        <v>SZWECJA</v>
      </c>
      <c r="B343" s="118"/>
      <c r="C343" s="118"/>
      <c r="D343" s="107">
        <f>Arkusz4!C6</f>
        <v>30</v>
      </c>
      <c r="E343" s="107"/>
      <c r="F343" s="107">
        <f>Arkusz4!D6</f>
        <v>24</v>
      </c>
      <c r="G343" s="107"/>
      <c r="H343" s="107">
        <f>Arkusz4!E6</f>
        <v>6</v>
      </c>
      <c r="I343" s="107"/>
      <c r="M343" s="117" t="str">
        <f>Arkusz5!B6</f>
        <v>ŁOTWA</v>
      </c>
      <c r="N343" s="118"/>
      <c r="O343" s="118"/>
      <c r="P343" s="119">
        <f>Arkusz5!C6</f>
        <v>8</v>
      </c>
      <c r="Q343" s="119"/>
      <c r="R343" s="119">
        <f>Arkusz5!D6</f>
        <v>10</v>
      </c>
      <c r="S343" s="119"/>
      <c r="T343" s="119">
        <f>Arkusz5!E6</f>
        <v>2</v>
      </c>
      <c r="U343" s="200"/>
    </row>
    <row r="344" spans="1:25" ht="15.75" thickBot="1" x14ac:dyDescent="0.3">
      <c r="A344" s="209" t="str">
        <f>Arkusz4!B7</f>
        <v>Pozostałe</v>
      </c>
      <c r="B344" s="210"/>
      <c r="C344" s="210"/>
      <c r="D344" s="106">
        <f>Arkusz4!C7</f>
        <v>87</v>
      </c>
      <c r="E344" s="106"/>
      <c r="F344" s="106">
        <f>Arkusz4!D7</f>
        <v>61</v>
      </c>
      <c r="G344" s="106"/>
      <c r="H344" s="106">
        <f>Arkusz4!E7</f>
        <v>9</v>
      </c>
      <c r="I344" s="106"/>
      <c r="M344" s="209" t="str">
        <f>Arkusz5!B7</f>
        <v>Pozostałe</v>
      </c>
      <c r="N344" s="210"/>
      <c r="O344" s="210"/>
      <c r="P344" s="127">
        <f>Arkusz5!C7</f>
        <v>16</v>
      </c>
      <c r="Q344" s="127"/>
      <c r="R344" s="127">
        <f>Arkusz5!D7</f>
        <v>8</v>
      </c>
      <c r="S344" s="127"/>
      <c r="T344" s="127">
        <f>Arkusz5!E7</f>
        <v>2</v>
      </c>
      <c r="U344" s="130"/>
    </row>
    <row r="345" spans="1:25" ht="15.75" thickBot="1" x14ac:dyDescent="0.3">
      <c r="A345" s="211" t="s">
        <v>69</v>
      </c>
      <c r="B345" s="212"/>
      <c r="C345" s="212"/>
      <c r="D345" s="90">
        <f>SUM(D339:E344)</f>
        <v>2742</v>
      </c>
      <c r="E345" s="90"/>
      <c r="F345" s="90">
        <f>SUM(F339:G344)</f>
        <v>1314</v>
      </c>
      <c r="G345" s="90"/>
      <c r="H345" s="90">
        <f>SUM(H339:I344)</f>
        <v>51</v>
      </c>
      <c r="I345" s="91"/>
      <c r="M345" s="211" t="s">
        <v>69</v>
      </c>
      <c r="N345" s="212"/>
      <c r="O345" s="212"/>
      <c r="P345" s="205">
        <f>SUM(P339:Q344)</f>
        <v>91</v>
      </c>
      <c r="Q345" s="205"/>
      <c r="R345" s="205">
        <f t="shared" ref="R345" si="11">SUM(R339:S344)</f>
        <v>73</v>
      </c>
      <c r="S345" s="205"/>
      <c r="T345" s="205">
        <f>SUM(T339:U344)</f>
        <v>25</v>
      </c>
      <c r="U345" s="206"/>
    </row>
    <row r="347" spans="1:25" x14ac:dyDescent="0.25">
      <c r="A347" s="128"/>
      <c r="B347" s="128"/>
      <c r="C347" s="128"/>
      <c r="D347" s="128"/>
      <c r="E347" s="128"/>
      <c r="F347" s="128"/>
      <c r="G347" s="128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8"/>
      <c r="T347" s="128"/>
      <c r="U347" s="128"/>
      <c r="V347" s="128"/>
      <c r="W347" s="128"/>
      <c r="X347" s="128"/>
      <c r="Y347" s="128"/>
    </row>
    <row r="348" spans="1:25" x14ac:dyDescent="0.25">
      <c r="A348" s="128"/>
      <c r="B348" s="128"/>
      <c r="C348" s="128"/>
      <c r="D348" s="128"/>
      <c r="E348" s="128"/>
      <c r="F348" s="128"/>
      <c r="G348" s="128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8"/>
      <c r="T348" s="128"/>
      <c r="U348" s="128"/>
      <c r="V348" s="128"/>
      <c r="W348" s="128"/>
      <c r="X348" s="128"/>
      <c r="Y348" s="128"/>
    </row>
    <row r="349" spans="1:25" x14ac:dyDescent="0.25">
      <c r="A349" s="128"/>
      <c r="B349" s="128"/>
      <c r="C349" s="128"/>
      <c r="D349" s="128"/>
      <c r="E349" s="128"/>
      <c r="F349" s="128"/>
      <c r="G349" s="128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8"/>
      <c r="T349" s="128"/>
      <c r="U349" s="128"/>
      <c r="V349" s="128"/>
      <c r="W349" s="128"/>
      <c r="X349" s="128"/>
      <c r="Y349" s="128"/>
    </row>
    <row r="350" spans="1:25" x14ac:dyDescent="0.25">
      <c r="A350" s="128"/>
      <c r="B350" s="128"/>
      <c r="C350" s="128"/>
      <c r="D350" s="128"/>
      <c r="E350" s="128"/>
      <c r="F350" s="128"/>
      <c r="G350" s="128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8"/>
      <c r="T350" s="128"/>
      <c r="U350" s="128"/>
      <c r="V350" s="128"/>
      <c r="W350" s="128"/>
      <c r="X350" s="128"/>
      <c r="Y350" s="128"/>
    </row>
    <row r="351" spans="1:25" x14ac:dyDescent="0.25">
      <c r="A351" s="128"/>
      <c r="B351" s="128"/>
      <c r="C351" s="128"/>
      <c r="D351" s="128"/>
      <c r="E351" s="128"/>
      <c r="F351" s="128"/>
      <c r="G351" s="128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8"/>
      <c r="T351" s="128"/>
      <c r="U351" s="128"/>
      <c r="V351" s="128"/>
      <c r="W351" s="128"/>
      <c r="X351" s="128"/>
      <c r="Y351" s="128"/>
    </row>
    <row r="352" spans="1:25" x14ac:dyDescent="0.25">
      <c r="A352" s="128"/>
      <c r="B352" s="128"/>
      <c r="C352" s="128"/>
      <c r="D352" s="128"/>
      <c r="E352" s="128"/>
      <c r="F352" s="128"/>
      <c r="G352" s="128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8"/>
      <c r="T352" s="128"/>
      <c r="U352" s="128"/>
      <c r="V352" s="128"/>
      <c r="W352" s="128"/>
      <c r="X352" s="128"/>
      <c r="Y352" s="128"/>
    </row>
    <row r="353" spans="1:26" x14ac:dyDescent="0.25">
      <c r="A353" s="128"/>
      <c r="B353" s="128"/>
      <c r="C353" s="128"/>
      <c r="D353" s="128"/>
      <c r="E353" s="128"/>
      <c r="F353" s="128"/>
      <c r="G353" s="128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8"/>
      <c r="T353" s="128"/>
      <c r="U353" s="128"/>
      <c r="V353" s="128"/>
      <c r="W353" s="128"/>
      <c r="X353" s="128"/>
      <c r="Y353" s="128"/>
    </row>
    <row r="355" spans="1:26" x14ac:dyDescent="0.25">
      <c r="A355" s="199" t="s">
        <v>68</v>
      </c>
      <c r="B355" s="199"/>
      <c r="C355" s="199"/>
      <c r="D355" s="199"/>
      <c r="E355" s="199"/>
      <c r="F355" s="199"/>
      <c r="G355" s="199"/>
      <c r="H355" s="199"/>
      <c r="I355" s="199"/>
      <c r="J355" s="199"/>
      <c r="K355" s="199"/>
      <c r="L355" s="199"/>
      <c r="M355" s="199"/>
      <c r="N355" s="199"/>
      <c r="O355" s="199"/>
      <c r="P355" s="199"/>
      <c r="Q355" s="199"/>
      <c r="R355" s="199"/>
      <c r="S355" s="199"/>
      <c r="T355" s="199"/>
      <c r="U355" s="199"/>
      <c r="V355" s="199"/>
      <c r="W355" s="199"/>
      <c r="X355" s="199"/>
      <c r="Y355" s="199"/>
      <c r="Z355" s="199"/>
    </row>
    <row r="356" spans="1:26" x14ac:dyDescent="0.25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</row>
    <row r="357" spans="1:26" x14ac:dyDescent="0.25">
      <c r="A357" s="129" t="s">
        <v>146</v>
      </c>
      <c r="B357" s="129"/>
      <c r="C357" s="129"/>
      <c r="D357" s="129"/>
      <c r="E357" s="129"/>
      <c r="F357" s="129"/>
      <c r="G357" s="129"/>
      <c r="H357" s="129"/>
      <c r="I357" s="129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</row>
    <row r="358" spans="1:26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</row>
    <row r="359" spans="1:26" ht="15.75" thickBot="1" x14ac:dyDescent="0.3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</row>
    <row r="360" spans="1:26" x14ac:dyDescent="0.25">
      <c r="C360" s="122" t="s">
        <v>0</v>
      </c>
      <c r="D360" s="123"/>
      <c r="E360" s="123"/>
      <c r="F360" s="123"/>
      <c r="G360" s="207" t="str">
        <f>CONCATENATE(Arkusz18!A2," - ",Arkusz18!B2," r.")</f>
        <v>01.04.2022 - 30.04.2022 r.</v>
      </c>
      <c r="H360" s="207"/>
      <c r="I360" s="207"/>
      <c r="J360" s="207"/>
      <c r="K360" s="207"/>
      <c r="L360" s="207"/>
      <c r="M360" s="207"/>
      <c r="N360" s="207"/>
      <c r="O360" s="207"/>
      <c r="P360" s="207"/>
      <c r="Q360" s="207"/>
      <c r="R360" s="207"/>
      <c r="S360" s="207"/>
      <c r="T360" s="207"/>
      <c r="U360" s="208"/>
    </row>
    <row r="361" spans="1:26" ht="73.5" customHeight="1" x14ac:dyDescent="0.25">
      <c r="C361" s="188"/>
      <c r="D361" s="189"/>
      <c r="E361" s="189"/>
      <c r="F361" s="189"/>
      <c r="G361" s="92" t="s">
        <v>60</v>
      </c>
      <c r="H361" s="93"/>
      <c r="I361" s="94"/>
      <c r="J361" s="92" t="s">
        <v>61</v>
      </c>
      <c r="K361" s="93"/>
      <c r="L361" s="94"/>
      <c r="M361" s="92" t="s">
        <v>62</v>
      </c>
      <c r="N361" s="93"/>
      <c r="O361" s="94"/>
      <c r="P361" s="92" t="s">
        <v>71</v>
      </c>
      <c r="Q361" s="93"/>
      <c r="R361" s="94"/>
      <c r="S361" s="92" t="s">
        <v>63</v>
      </c>
      <c r="T361" s="93"/>
      <c r="U361" s="204"/>
    </row>
    <row r="362" spans="1:26" x14ac:dyDescent="0.25">
      <c r="C362" s="183" t="str">
        <f>Arkusz6!B2</f>
        <v>BIAŁORUŚ</v>
      </c>
      <c r="D362" s="184"/>
      <c r="E362" s="184"/>
      <c r="F362" s="184"/>
      <c r="G362" s="107">
        <f>Arkusz6!C2</f>
        <v>39</v>
      </c>
      <c r="H362" s="107"/>
      <c r="I362" s="107"/>
      <c r="J362" s="107">
        <f>Arkusz6!D2</f>
        <v>753</v>
      </c>
      <c r="K362" s="107"/>
      <c r="L362" s="107"/>
      <c r="M362" s="107">
        <f>Arkusz6!E2</f>
        <v>0</v>
      </c>
      <c r="N362" s="107"/>
      <c r="O362" s="107"/>
      <c r="P362" s="107">
        <f>Arkusz6!F2</f>
        <v>1</v>
      </c>
      <c r="Q362" s="107"/>
      <c r="R362" s="107"/>
      <c r="S362" s="107">
        <f>Arkusz6!G2</f>
        <v>10</v>
      </c>
      <c r="T362" s="107"/>
      <c r="U362" s="107"/>
    </row>
    <row r="363" spans="1:26" x14ac:dyDescent="0.25">
      <c r="C363" s="133" t="str">
        <f>Arkusz6!B3</f>
        <v>IRAK</v>
      </c>
      <c r="D363" s="134"/>
      <c r="E363" s="134"/>
      <c r="F363" s="134"/>
      <c r="G363" s="103">
        <f>Arkusz6!C3</f>
        <v>0</v>
      </c>
      <c r="H363" s="103"/>
      <c r="I363" s="103"/>
      <c r="J363" s="103">
        <f>Arkusz6!D3</f>
        <v>1</v>
      </c>
      <c r="K363" s="103"/>
      <c r="L363" s="103"/>
      <c r="M363" s="103">
        <f>Arkusz6!E3</f>
        <v>0</v>
      </c>
      <c r="N363" s="103"/>
      <c r="O363" s="103"/>
      <c r="P363" s="103">
        <f>Arkusz6!F3</f>
        <v>43</v>
      </c>
      <c r="Q363" s="103"/>
      <c r="R363" s="103"/>
      <c r="S363" s="103">
        <f>Arkusz6!G3</f>
        <v>209</v>
      </c>
      <c r="T363" s="103"/>
      <c r="U363" s="103"/>
    </row>
    <row r="364" spans="1:26" x14ac:dyDescent="0.25">
      <c r="C364" s="183" t="str">
        <f>Arkusz6!B4</f>
        <v>UKRAINA</v>
      </c>
      <c r="D364" s="184"/>
      <c r="E364" s="184"/>
      <c r="F364" s="184"/>
      <c r="G364" s="107">
        <f>Arkusz6!C4</f>
        <v>0</v>
      </c>
      <c r="H364" s="107"/>
      <c r="I364" s="107"/>
      <c r="J364" s="107">
        <f>Arkusz6!D4</f>
        <v>2</v>
      </c>
      <c r="K364" s="107"/>
      <c r="L364" s="107"/>
      <c r="M364" s="107">
        <f>Arkusz6!E4</f>
        <v>0</v>
      </c>
      <c r="N364" s="107"/>
      <c r="O364" s="107"/>
      <c r="P364" s="107">
        <f>Arkusz6!F4</f>
        <v>0</v>
      </c>
      <c r="Q364" s="107"/>
      <c r="R364" s="107"/>
      <c r="S364" s="107">
        <f>Arkusz6!G4</f>
        <v>134</v>
      </c>
      <c r="T364" s="107"/>
      <c r="U364" s="107"/>
    </row>
    <row r="365" spans="1:26" x14ac:dyDescent="0.25">
      <c r="C365" s="133" t="str">
        <f>Arkusz6!B5</f>
        <v>ROSJA</v>
      </c>
      <c r="D365" s="134"/>
      <c r="E365" s="134"/>
      <c r="F365" s="134"/>
      <c r="G365" s="103">
        <f>Arkusz6!C5</f>
        <v>1</v>
      </c>
      <c r="H365" s="103"/>
      <c r="I365" s="103"/>
      <c r="J365" s="103">
        <f>Arkusz6!D5</f>
        <v>7</v>
      </c>
      <c r="K365" s="103"/>
      <c r="L365" s="103"/>
      <c r="M365" s="103">
        <f>Arkusz6!E5</f>
        <v>0</v>
      </c>
      <c r="N365" s="103"/>
      <c r="O365" s="103"/>
      <c r="P365" s="103">
        <f>Arkusz6!F5</f>
        <v>48</v>
      </c>
      <c r="Q365" s="103"/>
      <c r="R365" s="103"/>
      <c r="S365" s="103">
        <f>Arkusz6!G5</f>
        <v>25</v>
      </c>
      <c r="T365" s="103"/>
      <c r="U365" s="103"/>
    </row>
    <row r="366" spans="1:26" x14ac:dyDescent="0.25">
      <c r="C366" s="183" t="str">
        <f>Arkusz6!B6</f>
        <v>AFGANISTAN</v>
      </c>
      <c r="D366" s="184"/>
      <c r="E366" s="184"/>
      <c r="F366" s="184"/>
      <c r="G366" s="107">
        <f>Arkusz6!C6</f>
        <v>8</v>
      </c>
      <c r="H366" s="107"/>
      <c r="I366" s="107"/>
      <c r="J366" s="107">
        <f>Arkusz6!D6</f>
        <v>0</v>
      </c>
      <c r="K366" s="107"/>
      <c r="L366" s="107"/>
      <c r="M366" s="107">
        <f>Arkusz6!E6</f>
        <v>0</v>
      </c>
      <c r="N366" s="107"/>
      <c r="O366" s="107"/>
      <c r="P366" s="107">
        <f>Arkusz6!F6</f>
        <v>0</v>
      </c>
      <c r="Q366" s="107"/>
      <c r="R366" s="107"/>
      <c r="S366" s="107">
        <f>Arkusz6!G6</f>
        <v>27</v>
      </c>
      <c r="T366" s="107"/>
      <c r="U366" s="107"/>
    </row>
    <row r="367" spans="1:26" ht="15.75" thickBot="1" x14ac:dyDescent="0.3">
      <c r="C367" s="202" t="str">
        <f>Arkusz6!B7</f>
        <v>Pozostałe</v>
      </c>
      <c r="D367" s="203"/>
      <c r="E367" s="203"/>
      <c r="F367" s="203"/>
      <c r="G367" s="106">
        <f>Arkusz6!C7</f>
        <v>9</v>
      </c>
      <c r="H367" s="106"/>
      <c r="I367" s="106"/>
      <c r="J367" s="106">
        <f>Arkusz6!D7</f>
        <v>14</v>
      </c>
      <c r="K367" s="106"/>
      <c r="L367" s="106"/>
      <c r="M367" s="106">
        <f>Arkusz6!E7</f>
        <v>0</v>
      </c>
      <c r="N367" s="106"/>
      <c r="O367" s="106"/>
      <c r="P367" s="106">
        <f>Arkusz6!F7</f>
        <v>16</v>
      </c>
      <c r="Q367" s="106"/>
      <c r="R367" s="106"/>
      <c r="S367" s="106">
        <f>Arkusz6!G7</f>
        <v>107</v>
      </c>
      <c r="T367" s="106"/>
      <c r="U367" s="106"/>
    </row>
    <row r="368" spans="1:26" ht="15.75" thickBot="1" x14ac:dyDescent="0.3">
      <c r="C368" s="186" t="s">
        <v>1</v>
      </c>
      <c r="D368" s="187"/>
      <c r="E368" s="187"/>
      <c r="F368" s="187"/>
      <c r="G368" s="90">
        <f>SUM(G362:I367)</f>
        <v>57</v>
      </c>
      <c r="H368" s="90"/>
      <c r="I368" s="90"/>
      <c r="J368" s="90">
        <f t="shared" ref="J368" si="12">SUM(J362:L367)</f>
        <v>777</v>
      </c>
      <c r="K368" s="90"/>
      <c r="L368" s="90"/>
      <c r="M368" s="90">
        <f t="shared" ref="M368" si="13">SUM(M362:O367)</f>
        <v>0</v>
      </c>
      <c r="N368" s="90"/>
      <c r="O368" s="90"/>
      <c r="P368" s="90">
        <f t="shared" ref="P368" si="14">SUM(P362:R367)</f>
        <v>108</v>
      </c>
      <c r="Q368" s="90"/>
      <c r="R368" s="90"/>
      <c r="S368" s="90">
        <f>SUM(S362:U367)</f>
        <v>512</v>
      </c>
      <c r="T368" s="90"/>
      <c r="U368" s="91"/>
    </row>
    <row r="371" spans="1:25" ht="15.75" thickBot="1" x14ac:dyDescent="0.3"/>
    <row r="372" spans="1:25" x14ac:dyDescent="0.25">
      <c r="C372" s="122" t="s">
        <v>0</v>
      </c>
      <c r="D372" s="123"/>
      <c r="E372" s="123"/>
      <c r="F372" s="123"/>
      <c r="G372" s="207" t="str">
        <f>CONCATENATE(Arkusz18!C2," - ",Arkusz18!B2," r.")</f>
        <v>01.01.2022 - 30.04.2022 r.</v>
      </c>
      <c r="H372" s="207"/>
      <c r="I372" s="207"/>
      <c r="J372" s="207"/>
      <c r="K372" s="207"/>
      <c r="L372" s="207"/>
      <c r="M372" s="207"/>
      <c r="N372" s="207"/>
      <c r="O372" s="207"/>
      <c r="P372" s="207"/>
      <c r="Q372" s="207"/>
      <c r="R372" s="207"/>
      <c r="S372" s="207"/>
      <c r="T372" s="207"/>
      <c r="U372" s="208"/>
    </row>
    <row r="373" spans="1:25" ht="71.25" customHeight="1" x14ac:dyDescent="0.25">
      <c r="C373" s="188"/>
      <c r="D373" s="189"/>
      <c r="E373" s="189"/>
      <c r="F373" s="189"/>
      <c r="G373" s="92" t="s">
        <v>60</v>
      </c>
      <c r="H373" s="93"/>
      <c r="I373" s="94"/>
      <c r="J373" s="92" t="s">
        <v>61</v>
      </c>
      <c r="K373" s="93"/>
      <c r="L373" s="94"/>
      <c r="M373" s="92" t="s">
        <v>62</v>
      </c>
      <c r="N373" s="93"/>
      <c r="O373" s="94"/>
      <c r="P373" s="92" t="s">
        <v>71</v>
      </c>
      <c r="Q373" s="93"/>
      <c r="R373" s="94"/>
      <c r="S373" s="92" t="s">
        <v>63</v>
      </c>
      <c r="T373" s="93"/>
      <c r="U373" s="204"/>
    </row>
    <row r="374" spans="1:25" x14ac:dyDescent="0.25">
      <c r="C374" s="183" t="str">
        <f>Arkusz7!B2</f>
        <v>BIAŁORUŚ</v>
      </c>
      <c r="D374" s="184"/>
      <c r="E374" s="184"/>
      <c r="F374" s="184"/>
      <c r="G374" s="107">
        <f>Arkusz7!C2</f>
        <v>78</v>
      </c>
      <c r="H374" s="107"/>
      <c r="I374" s="107"/>
      <c r="J374" s="107">
        <f>Arkusz7!D2</f>
        <v>1322</v>
      </c>
      <c r="K374" s="107"/>
      <c r="L374" s="107"/>
      <c r="M374" s="107">
        <f>Arkusz7!E2</f>
        <v>0</v>
      </c>
      <c r="N374" s="107"/>
      <c r="O374" s="107"/>
      <c r="P374" s="107">
        <f>Arkusz7!F2</f>
        <v>3</v>
      </c>
      <c r="Q374" s="107"/>
      <c r="R374" s="107"/>
      <c r="S374" s="107">
        <f>Arkusz7!G2</f>
        <v>33</v>
      </c>
      <c r="T374" s="107"/>
      <c r="U374" s="107"/>
    </row>
    <row r="375" spans="1:25" x14ac:dyDescent="0.25">
      <c r="C375" s="133" t="str">
        <f>Arkusz7!B3</f>
        <v>IRAK</v>
      </c>
      <c r="D375" s="134"/>
      <c r="E375" s="134"/>
      <c r="F375" s="134"/>
      <c r="G375" s="103">
        <f>Arkusz7!C3</f>
        <v>0</v>
      </c>
      <c r="H375" s="103"/>
      <c r="I375" s="103"/>
      <c r="J375" s="103">
        <f>Arkusz7!D3</f>
        <v>6</v>
      </c>
      <c r="K375" s="103"/>
      <c r="L375" s="103"/>
      <c r="M375" s="103">
        <f>Arkusz7!E3</f>
        <v>0</v>
      </c>
      <c r="N375" s="103"/>
      <c r="O375" s="103"/>
      <c r="P375" s="103">
        <f>Arkusz7!F3</f>
        <v>163</v>
      </c>
      <c r="Q375" s="103"/>
      <c r="R375" s="103"/>
      <c r="S375" s="103">
        <f>Arkusz7!G3</f>
        <v>597</v>
      </c>
      <c r="T375" s="103"/>
      <c r="U375" s="103"/>
    </row>
    <row r="376" spans="1:25" x14ac:dyDescent="0.25">
      <c r="C376" s="183" t="str">
        <f>Arkusz7!B4</f>
        <v>AFGANISTAN</v>
      </c>
      <c r="D376" s="184"/>
      <c r="E376" s="184"/>
      <c r="F376" s="184"/>
      <c r="G376" s="107">
        <f>Arkusz7!C4</f>
        <v>32</v>
      </c>
      <c r="H376" s="107"/>
      <c r="I376" s="107"/>
      <c r="J376" s="107">
        <f>Arkusz7!D4</f>
        <v>1</v>
      </c>
      <c r="K376" s="107"/>
      <c r="L376" s="107"/>
      <c r="M376" s="107">
        <f>Arkusz7!E4</f>
        <v>0</v>
      </c>
      <c r="N376" s="107"/>
      <c r="O376" s="107"/>
      <c r="P376" s="107">
        <f>Arkusz7!F4</f>
        <v>2</v>
      </c>
      <c r="Q376" s="107"/>
      <c r="R376" s="107"/>
      <c r="S376" s="107">
        <f>Arkusz7!G4</f>
        <v>305</v>
      </c>
      <c r="T376" s="107"/>
      <c r="U376" s="107"/>
    </row>
    <row r="377" spans="1:25" x14ac:dyDescent="0.25">
      <c r="C377" s="133" t="str">
        <f>Arkusz7!B5</f>
        <v>ROSJA</v>
      </c>
      <c r="D377" s="134"/>
      <c r="E377" s="134"/>
      <c r="F377" s="134"/>
      <c r="G377" s="103">
        <f>Arkusz7!C5</f>
        <v>7</v>
      </c>
      <c r="H377" s="103"/>
      <c r="I377" s="103"/>
      <c r="J377" s="103">
        <f>Arkusz7!D5</f>
        <v>17</v>
      </c>
      <c r="K377" s="103"/>
      <c r="L377" s="103"/>
      <c r="M377" s="103">
        <f>Arkusz7!E5</f>
        <v>0</v>
      </c>
      <c r="N377" s="103"/>
      <c r="O377" s="103"/>
      <c r="P377" s="103">
        <f>Arkusz7!F5</f>
        <v>194</v>
      </c>
      <c r="Q377" s="103"/>
      <c r="R377" s="103"/>
      <c r="S377" s="103">
        <f>Arkusz7!G5</f>
        <v>66</v>
      </c>
      <c r="T377" s="103"/>
      <c r="U377" s="103"/>
    </row>
    <row r="378" spans="1:25" x14ac:dyDescent="0.25">
      <c r="C378" s="183" t="str">
        <f>Arkusz7!B6</f>
        <v>UKRAINA</v>
      </c>
      <c r="D378" s="184"/>
      <c r="E378" s="184"/>
      <c r="F378" s="184"/>
      <c r="G378" s="107">
        <f>Arkusz7!C6</f>
        <v>0</v>
      </c>
      <c r="H378" s="107"/>
      <c r="I378" s="107"/>
      <c r="J378" s="107">
        <f>Arkusz7!D6</f>
        <v>3</v>
      </c>
      <c r="K378" s="107"/>
      <c r="L378" s="107"/>
      <c r="M378" s="107">
        <f>Arkusz7!E6</f>
        <v>0</v>
      </c>
      <c r="N378" s="107"/>
      <c r="O378" s="107"/>
      <c r="P378" s="107">
        <f>Arkusz7!F6</f>
        <v>25</v>
      </c>
      <c r="Q378" s="107"/>
      <c r="R378" s="107"/>
      <c r="S378" s="107">
        <f>Arkusz7!G6</f>
        <v>188</v>
      </c>
      <c r="T378" s="107"/>
      <c r="U378" s="107"/>
    </row>
    <row r="379" spans="1:25" ht="15.75" thickBot="1" x14ac:dyDescent="0.3">
      <c r="C379" s="202" t="str">
        <f>Arkusz7!B7</f>
        <v>Pozostałe</v>
      </c>
      <c r="D379" s="203"/>
      <c r="E379" s="203"/>
      <c r="F379" s="203"/>
      <c r="G379" s="106">
        <f>Arkusz7!C7</f>
        <v>24</v>
      </c>
      <c r="H379" s="106"/>
      <c r="I379" s="106"/>
      <c r="J379" s="106">
        <f>Arkusz7!D7</f>
        <v>28</v>
      </c>
      <c r="K379" s="106"/>
      <c r="L379" s="106"/>
      <c r="M379" s="106">
        <f>Arkusz7!E7</f>
        <v>0</v>
      </c>
      <c r="N379" s="106"/>
      <c r="O379" s="106"/>
      <c r="P379" s="106">
        <f>Arkusz7!F7</f>
        <v>81</v>
      </c>
      <c r="Q379" s="106"/>
      <c r="R379" s="106"/>
      <c r="S379" s="106">
        <f>Arkusz7!G7</f>
        <v>285</v>
      </c>
      <c r="T379" s="106"/>
      <c r="U379" s="106"/>
    </row>
    <row r="380" spans="1:25" ht="15.75" thickBot="1" x14ac:dyDescent="0.3">
      <c r="C380" s="186" t="s">
        <v>1</v>
      </c>
      <c r="D380" s="187"/>
      <c r="E380" s="187"/>
      <c r="F380" s="187"/>
      <c r="G380" s="90">
        <f>SUM(G374:I379)</f>
        <v>141</v>
      </c>
      <c r="H380" s="90"/>
      <c r="I380" s="90"/>
      <c r="J380" s="90">
        <f t="shared" ref="J380" si="15">SUM(J374:L379)</f>
        <v>1377</v>
      </c>
      <c r="K380" s="90"/>
      <c r="L380" s="90"/>
      <c r="M380" s="90">
        <f t="shared" ref="M380" si="16">SUM(M374:O379)</f>
        <v>0</v>
      </c>
      <c r="N380" s="90"/>
      <c r="O380" s="90"/>
      <c r="P380" s="90">
        <f t="shared" ref="P380" si="17">SUM(P374:R379)</f>
        <v>468</v>
      </c>
      <c r="Q380" s="90"/>
      <c r="R380" s="90"/>
      <c r="S380" s="90">
        <f>SUM(S374:U379)</f>
        <v>1474</v>
      </c>
      <c r="T380" s="90"/>
      <c r="U380" s="91"/>
    </row>
    <row r="383" spans="1:25" x14ac:dyDescent="0.25">
      <c r="A383" s="128"/>
      <c r="B383" s="128"/>
      <c r="C383" s="128"/>
      <c r="D383" s="128"/>
      <c r="E383" s="128"/>
      <c r="F383" s="128"/>
      <c r="G383" s="128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8"/>
      <c r="T383" s="128"/>
      <c r="U383" s="128"/>
      <c r="V383" s="128"/>
      <c r="W383" s="128"/>
      <c r="X383" s="128"/>
      <c r="Y383" s="128"/>
    </row>
    <row r="384" spans="1:25" x14ac:dyDescent="0.25">
      <c r="A384" s="128"/>
      <c r="B384" s="128"/>
      <c r="C384" s="128"/>
      <c r="D384" s="128"/>
      <c r="E384" s="128"/>
      <c r="F384" s="128"/>
      <c r="G384" s="128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8"/>
      <c r="T384" s="128"/>
      <c r="U384" s="128"/>
      <c r="V384" s="128"/>
      <c r="W384" s="128"/>
      <c r="X384" s="128"/>
      <c r="Y384" s="128"/>
    </row>
    <row r="385" spans="1:25" x14ac:dyDescent="0.25">
      <c r="A385" s="128"/>
      <c r="B385" s="128"/>
      <c r="C385" s="128"/>
      <c r="D385" s="128"/>
      <c r="E385" s="128"/>
      <c r="F385" s="128"/>
      <c r="G385" s="128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8"/>
      <c r="T385" s="128"/>
      <c r="U385" s="128"/>
      <c r="V385" s="128"/>
      <c r="W385" s="128"/>
      <c r="X385" s="128"/>
      <c r="Y385" s="128"/>
    </row>
    <row r="386" spans="1:25" x14ac:dyDescent="0.25">
      <c r="A386" s="128"/>
      <c r="B386" s="128"/>
      <c r="C386" s="128"/>
      <c r="D386" s="128"/>
      <c r="E386" s="128"/>
      <c r="F386" s="128"/>
      <c r="G386" s="128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8"/>
      <c r="T386" s="128"/>
      <c r="U386" s="128"/>
      <c r="V386" s="128"/>
      <c r="W386" s="128"/>
      <c r="X386" s="128"/>
      <c r="Y386" s="128"/>
    </row>
    <row r="387" spans="1:25" x14ac:dyDescent="0.25">
      <c r="A387" s="128"/>
      <c r="B387" s="128"/>
      <c r="C387" s="128"/>
      <c r="D387" s="128"/>
      <c r="E387" s="128"/>
      <c r="F387" s="128"/>
      <c r="G387" s="128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8"/>
      <c r="T387" s="128"/>
      <c r="U387" s="128"/>
      <c r="V387" s="128"/>
      <c r="W387" s="128"/>
      <c r="X387" s="128"/>
      <c r="Y387" s="128"/>
    </row>
    <row r="388" spans="1:25" x14ac:dyDescent="0.25">
      <c r="A388" s="128"/>
      <c r="B388" s="128"/>
      <c r="C388" s="128"/>
      <c r="D388" s="128"/>
      <c r="E388" s="128"/>
      <c r="F388" s="128"/>
      <c r="G388" s="128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8"/>
      <c r="T388" s="128"/>
      <c r="U388" s="128"/>
      <c r="V388" s="128"/>
      <c r="W388" s="128"/>
      <c r="X388" s="128"/>
      <c r="Y388" s="128"/>
    </row>
    <row r="389" spans="1:25" x14ac:dyDescent="0.25">
      <c r="A389" s="128"/>
      <c r="B389" s="128"/>
      <c r="C389" s="128"/>
      <c r="D389" s="128"/>
      <c r="E389" s="128"/>
      <c r="F389" s="128"/>
      <c r="G389" s="128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8"/>
      <c r="T389" s="128"/>
      <c r="U389" s="128"/>
      <c r="V389" s="128"/>
      <c r="W389" s="128"/>
      <c r="X389" s="128"/>
      <c r="Y389" s="128"/>
    </row>
    <row r="392" spans="1:25" x14ac:dyDescent="0.25">
      <c r="A392" s="129" t="s">
        <v>147</v>
      </c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</row>
    <row r="393" spans="1:25" x14ac:dyDescent="0.25">
      <c r="A393" s="129"/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</row>
    <row r="394" spans="1:25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</row>
    <row r="395" spans="1:25" ht="15.75" thickBot="1" x14ac:dyDescent="0.3"/>
    <row r="396" spans="1:25" ht="30" customHeight="1" x14ac:dyDescent="0.25">
      <c r="B396" s="122" t="s">
        <v>9</v>
      </c>
      <c r="C396" s="123"/>
      <c r="D396" s="123"/>
      <c r="E396" s="123"/>
      <c r="F396" s="123"/>
      <c r="G396" s="123"/>
      <c r="H396" s="123"/>
      <c r="I396" s="123"/>
      <c r="J396" s="250" t="str">
        <f>Arkusz8!C6</f>
        <v>27.03.2022 - 02.04.2022</v>
      </c>
      <c r="K396" s="250"/>
      <c r="L396" s="250"/>
      <c r="M396" s="250" t="str">
        <f>Arkusz8!C10</f>
        <v>03.04.2022 - 09.04.2022</v>
      </c>
      <c r="N396" s="250"/>
      <c r="O396" s="250"/>
      <c r="P396" s="250" t="str">
        <f>Arkusz8!C9</f>
        <v>10.04.2022 - 16.04.2022</v>
      </c>
      <c r="Q396" s="250"/>
      <c r="R396" s="250"/>
      <c r="S396" s="250" t="str">
        <f>Arkusz8!C8</f>
        <v>17.04.2022 - 23.04.2022</v>
      </c>
      <c r="T396" s="250"/>
      <c r="U396" s="250"/>
      <c r="V396" s="250" t="str">
        <f>Arkusz8!C7</f>
        <v>24.04.2022 - 30.04.2022</v>
      </c>
      <c r="W396" s="250"/>
      <c r="X396" s="251"/>
    </row>
    <row r="397" spans="1:25" x14ac:dyDescent="0.25">
      <c r="B397" s="120" t="s">
        <v>29</v>
      </c>
      <c r="C397" s="121"/>
      <c r="D397" s="121"/>
      <c r="E397" s="121"/>
      <c r="F397" s="121"/>
      <c r="G397" s="121"/>
      <c r="H397" s="121"/>
      <c r="I397" s="121"/>
      <c r="J397" s="185">
        <f>Arkusz8!A6</f>
        <v>984</v>
      </c>
      <c r="K397" s="185"/>
      <c r="L397" s="185"/>
      <c r="M397" s="185">
        <f>Arkusz8!A5</f>
        <v>1017</v>
      </c>
      <c r="N397" s="185"/>
      <c r="O397" s="185"/>
      <c r="P397" s="185">
        <f>Arkusz8!A4</f>
        <v>927</v>
      </c>
      <c r="Q397" s="185"/>
      <c r="R397" s="185"/>
      <c r="S397" s="185">
        <f>Arkusz8!A3</f>
        <v>918</v>
      </c>
      <c r="T397" s="185"/>
      <c r="U397" s="185"/>
      <c r="V397" s="185">
        <f>Arkusz8!A2</f>
        <v>947</v>
      </c>
      <c r="W397" s="185"/>
      <c r="X397" s="185"/>
    </row>
    <row r="398" spans="1:25" x14ac:dyDescent="0.25">
      <c r="B398" s="181" t="s">
        <v>5</v>
      </c>
      <c r="C398" s="182"/>
      <c r="D398" s="182"/>
      <c r="E398" s="182"/>
      <c r="F398" s="182"/>
      <c r="G398" s="182"/>
      <c r="H398" s="182"/>
      <c r="I398" s="182"/>
      <c r="J398" s="107">
        <f>Arkusz8!A11</f>
        <v>6818</v>
      </c>
      <c r="K398" s="107"/>
      <c r="L398" s="107"/>
      <c r="M398" s="107">
        <f>Arkusz8!A10</f>
        <v>6915</v>
      </c>
      <c r="N398" s="107"/>
      <c r="O398" s="107"/>
      <c r="P398" s="107">
        <f>Arkusz8!A9</f>
        <v>6992</v>
      </c>
      <c r="Q398" s="107"/>
      <c r="R398" s="107"/>
      <c r="S398" s="107">
        <f>Arkusz8!A8</f>
        <v>7060</v>
      </c>
      <c r="T398" s="107"/>
      <c r="U398" s="107"/>
      <c r="V398" s="107">
        <f>Arkusz8!A7</f>
        <v>7105</v>
      </c>
      <c r="W398" s="107"/>
      <c r="X398" s="107"/>
    </row>
    <row r="399" spans="1:25" x14ac:dyDescent="0.25">
      <c r="B399" s="120" t="s">
        <v>6</v>
      </c>
      <c r="C399" s="121"/>
      <c r="D399" s="121"/>
      <c r="E399" s="121"/>
      <c r="F399" s="121"/>
      <c r="G399" s="121"/>
      <c r="H399" s="121"/>
      <c r="I399" s="121"/>
      <c r="J399" s="185">
        <f>Arkusz8!A16</f>
        <v>69</v>
      </c>
      <c r="K399" s="185"/>
      <c r="L399" s="185"/>
      <c r="M399" s="185">
        <f>Arkusz8!A15</f>
        <v>72</v>
      </c>
      <c r="N399" s="185"/>
      <c r="O399" s="185"/>
      <c r="P399" s="185">
        <f>Arkusz8!A14</f>
        <v>102</v>
      </c>
      <c r="Q399" s="185"/>
      <c r="R399" s="185"/>
      <c r="S399" s="185">
        <f>Arkusz8!A13</f>
        <v>33</v>
      </c>
      <c r="T399" s="185"/>
      <c r="U399" s="185"/>
      <c r="V399" s="185">
        <f>Arkusz8!A12</f>
        <v>51</v>
      </c>
      <c r="W399" s="185"/>
      <c r="X399" s="185"/>
    </row>
    <row r="400" spans="1:25" x14ac:dyDescent="0.25">
      <c r="B400" s="244" t="s">
        <v>7</v>
      </c>
      <c r="C400" s="245"/>
      <c r="D400" s="245"/>
      <c r="E400" s="245"/>
      <c r="F400" s="245"/>
      <c r="G400" s="245"/>
      <c r="H400" s="245"/>
      <c r="I400" s="245"/>
      <c r="J400" s="107">
        <f>Arkusz8!A21</f>
        <v>233</v>
      </c>
      <c r="K400" s="107"/>
      <c r="L400" s="107"/>
      <c r="M400" s="107">
        <f>Arkusz8!A20</f>
        <v>200</v>
      </c>
      <c r="N400" s="107"/>
      <c r="O400" s="107"/>
      <c r="P400" s="107">
        <f>Arkusz8!A19</f>
        <v>86</v>
      </c>
      <c r="Q400" s="107"/>
      <c r="R400" s="107"/>
      <c r="S400" s="107">
        <f>Arkusz8!A18</f>
        <v>99</v>
      </c>
      <c r="T400" s="107"/>
      <c r="U400" s="107"/>
      <c r="V400" s="107">
        <f>Arkusz8!A17</f>
        <v>120</v>
      </c>
      <c r="W400" s="107"/>
      <c r="X400" s="107"/>
    </row>
    <row r="401" spans="2:24" ht="15.75" thickBot="1" x14ac:dyDescent="0.3">
      <c r="B401" s="269" t="s">
        <v>92</v>
      </c>
      <c r="C401" s="270"/>
      <c r="D401" s="270"/>
      <c r="E401" s="270"/>
      <c r="F401" s="270"/>
      <c r="G401" s="270"/>
      <c r="H401" s="270"/>
      <c r="I401" s="270"/>
      <c r="J401" s="249">
        <f>Arkusz8!A26</f>
        <v>0</v>
      </c>
      <c r="K401" s="249"/>
      <c r="L401" s="249"/>
      <c r="M401" s="249">
        <f>Arkusz8!A25</f>
        <v>0</v>
      </c>
      <c r="N401" s="249"/>
      <c r="O401" s="249"/>
      <c r="P401" s="249">
        <f>Arkusz8!A24</f>
        <v>0</v>
      </c>
      <c r="Q401" s="249"/>
      <c r="R401" s="249"/>
      <c r="S401" s="249">
        <f>Arkusz8!A23</f>
        <v>0</v>
      </c>
      <c r="T401" s="249"/>
      <c r="U401" s="249"/>
      <c r="V401" s="249">
        <f>Arkusz8!A22</f>
        <v>0</v>
      </c>
      <c r="W401" s="249"/>
      <c r="X401" s="249"/>
    </row>
    <row r="402" spans="2:24" ht="15.75" thickBot="1" x14ac:dyDescent="0.3">
      <c r="B402" s="253" t="s">
        <v>93</v>
      </c>
      <c r="C402" s="254"/>
      <c r="D402" s="254"/>
      <c r="E402" s="254"/>
      <c r="F402" s="254"/>
      <c r="G402" s="254"/>
      <c r="H402" s="254"/>
      <c r="I402" s="254"/>
      <c r="J402" s="252">
        <f>SUM(J397,J398,J401)</f>
        <v>7802</v>
      </c>
      <c r="K402" s="252"/>
      <c r="L402" s="252"/>
      <c r="M402" s="252">
        <f>SUM(M397,M398,M401)</f>
        <v>7932</v>
      </c>
      <c r="N402" s="252"/>
      <c r="O402" s="252"/>
      <c r="P402" s="252">
        <f>SUM(P397,P398,P401)</f>
        <v>7919</v>
      </c>
      <c r="Q402" s="252"/>
      <c r="R402" s="252"/>
      <c r="S402" s="252">
        <f>SUM(S397,S398,S401)</f>
        <v>7978</v>
      </c>
      <c r="T402" s="252"/>
      <c r="U402" s="252"/>
      <c r="V402" s="252">
        <f>SUM(V397,V398,V401)</f>
        <v>8052</v>
      </c>
      <c r="W402" s="252"/>
      <c r="X402" s="268"/>
    </row>
    <row r="403" spans="2:24" x14ac:dyDescent="0.25">
      <c r="B403" s="22"/>
      <c r="C403" s="22"/>
      <c r="D403" s="22"/>
      <c r="E403" s="22"/>
      <c r="F403" s="22"/>
      <c r="G403" s="22"/>
      <c r="H403" s="22"/>
      <c r="I403" s="22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</row>
    <row r="404" spans="2:24" x14ac:dyDescent="0.25">
      <c r="B404" s="22"/>
      <c r="C404" s="22"/>
      <c r="D404" s="22"/>
      <c r="E404" s="22"/>
      <c r="F404" s="22"/>
      <c r="G404" s="22"/>
      <c r="H404" s="22"/>
      <c r="I404" s="22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</row>
    <row r="405" spans="2:24" x14ac:dyDescent="0.25">
      <c r="B405" s="22"/>
      <c r="C405" s="22"/>
      <c r="D405" s="22"/>
      <c r="E405" s="22"/>
      <c r="F405" s="22"/>
      <c r="G405" s="22"/>
      <c r="H405" s="22"/>
      <c r="I405" s="22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</row>
    <row r="406" spans="2:24" x14ac:dyDescent="0.25">
      <c r="B406" s="22"/>
      <c r="C406" s="22"/>
      <c r="D406" s="22"/>
      <c r="E406" s="22"/>
      <c r="F406" s="22"/>
      <c r="G406" s="22"/>
      <c r="H406" s="22"/>
      <c r="I406" s="22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</row>
    <row r="407" spans="2:24" x14ac:dyDescent="0.25">
      <c r="B407" s="22"/>
      <c r="C407" s="22"/>
      <c r="D407" s="22"/>
      <c r="E407" s="22"/>
      <c r="F407" s="22"/>
      <c r="G407" s="22"/>
      <c r="H407" s="22"/>
      <c r="I407" s="22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</row>
    <row r="408" spans="2:24" x14ac:dyDescent="0.25">
      <c r="B408" s="22"/>
      <c r="C408" s="22"/>
      <c r="D408" s="22"/>
      <c r="E408" s="22"/>
      <c r="F408" s="22"/>
      <c r="G408" s="22"/>
      <c r="H408" s="22"/>
      <c r="I408" s="22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</row>
    <row r="423" spans="1:25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5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5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5" x14ac:dyDescent="0.2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</row>
    <row r="427" spans="1:25" x14ac:dyDescent="0.25">
      <c r="A427" s="128"/>
      <c r="B427" s="128"/>
      <c r="C427" s="128"/>
      <c r="D427" s="128"/>
      <c r="E427" s="128"/>
      <c r="F427" s="128"/>
      <c r="G427" s="128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8"/>
      <c r="T427" s="128"/>
      <c r="U427" s="128"/>
      <c r="V427" s="128"/>
      <c r="W427" s="128"/>
      <c r="X427" s="128"/>
      <c r="Y427" s="128"/>
    </row>
    <row r="428" spans="1:25" x14ac:dyDescent="0.25">
      <c r="A428" s="128"/>
      <c r="B428" s="128"/>
      <c r="C428" s="128"/>
      <c r="D428" s="128"/>
      <c r="E428" s="128"/>
      <c r="F428" s="128"/>
      <c r="G428" s="128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8"/>
      <c r="T428" s="128"/>
      <c r="U428" s="128"/>
      <c r="V428" s="128"/>
      <c r="W428" s="128"/>
      <c r="X428" s="128"/>
      <c r="Y428" s="128"/>
    </row>
    <row r="429" spans="1:25" x14ac:dyDescent="0.25">
      <c r="A429" s="128"/>
      <c r="B429" s="128"/>
      <c r="C429" s="128"/>
      <c r="D429" s="128"/>
      <c r="E429" s="128"/>
      <c r="F429" s="128"/>
      <c r="G429" s="128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8"/>
      <c r="T429" s="128"/>
      <c r="U429" s="128"/>
      <c r="V429" s="128"/>
      <c r="W429" s="128"/>
      <c r="X429" s="128"/>
      <c r="Y429" s="128"/>
    </row>
    <row r="430" spans="1:25" x14ac:dyDescent="0.25">
      <c r="A430" s="128"/>
      <c r="B430" s="128"/>
      <c r="C430" s="128"/>
      <c r="D430" s="128"/>
      <c r="E430" s="128"/>
      <c r="F430" s="128"/>
      <c r="G430" s="128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8"/>
      <c r="T430" s="128"/>
      <c r="U430" s="128"/>
      <c r="V430" s="128"/>
      <c r="W430" s="128"/>
      <c r="X430" s="128"/>
      <c r="Y430" s="128"/>
    </row>
    <row r="431" spans="1:25" x14ac:dyDescent="0.25">
      <c r="A431" s="128"/>
      <c r="B431" s="128"/>
      <c r="C431" s="128"/>
      <c r="D431" s="128"/>
      <c r="E431" s="128"/>
      <c r="F431" s="128"/>
      <c r="G431" s="128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8"/>
      <c r="T431" s="128"/>
      <c r="U431" s="128"/>
      <c r="V431" s="128"/>
      <c r="W431" s="128"/>
      <c r="X431" s="128"/>
      <c r="Y431" s="128"/>
    </row>
    <row r="434" spans="1:25" x14ac:dyDescent="0.25">
      <c r="A434" s="40" t="s">
        <v>48</v>
      </c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R434" s="41"/>
      <c r="S434" s="41"/>
      <c r="T434" s="41"/>
    </row>
    <row r="435" spans="1:25" x14ac:dyDescent="0.25">
      <c r="P435" s="42"/>
      <c r="Q435" s="42"/>
      <c r="R435" s="41"/>
      <c r="S435" s="41"/>
      <c r="T435" s="41"/>
      <c r="U435" s="42"/>
    </row>
    <row r="436" spans="1:25" x14ac:dyDescent="0.25"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5" x14ac:dyDescent="0.25">
      <c r="A437" s="128"/>
      <c r="B437" s="128"/>
      <c r="C437" s="128"/>
      <c r="D437" s="128"/>
      <c r="E437" s="128"/>
      <c r="F437" s="128"/>
      <c r="G437" s="128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8"/>
      <c r="T437" s="128"/>
      <c r="U437" s="128"/>
      <c r="V437" s="128"/>
      <c r="W437" s="128"/>
      <c r="X437" s="128"/>
      <c r="Y437" s="128"/>
    </row>
    <row r="438" spans="1:25" x14ac:dyDescent="0.25">
      <c r="A438" s="128"/>
      <c r="B438" s="128"/>
      <c r="C438" s="128"/>
      <c r="D438" s="128"/>
      <c r="E438" s="128"/>
      <c r="F438" s="128"/>
      <c r="G438" s="128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8"/>
      <c r="T438" s="128"/>
      <c r="U438" s="128"/>
      <c r="V438" s="128"/>
      <c r="W438" s="128"/>
      <c r="X438" s="128"/>
      <c r="Y438" s="128"/>
    </row>
    <row r="439" spans="1:25" x14ac:dyDescent="0.25">
      <c r="A439" s="128"/>
      <c r="B439" s="128"/>
      <c r="C439" s="128"/>
      <c r="D439" s="128"/>
      <c r="E439" s="128"/>
      <c r="F439" s="128"/>
      <c r="G439" s="128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8"/>
      <c r="T439" s="128"/>
      <c r="U439" s="128"/>
      <c r="V439" s="128"/>
      <c r="W439" s="128"/>
      <c r="X439" s="128"/>
      <c r="Y439" s="128"/>
    </row>
    <row r="440" spans="1:25" x14ac:dyDescent="0.25">
      <c r="A440" s="128"/>
      <c r="B440" s="128"/>
      <c r="C440" s="128"/>
      <c r="D440" s="128"/>
      <c r="E440" s="128"/>
      <c r="F440" s="128"/>
      <c r="G440" s="128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8"/>
      <c r="T440" s="128"/>
      <c r="U440" s="128"/>
      <c r="V440" s="128"/>
      <c r="W440" s="128"/>
      <c r="X440" s="128"/>
      <c r="Y440" s="128"/>
    </row>
    <row r="441" spans="1:25" x14ac:dyDescent="0.25">
      <c r="A441" s="128"/>
      <c r="B441" s="128"/>
      <c r="C441" s="128"/>
      <c r="D441" s="128"/>
      <c r="E441" s="128"/>
      <c r="F441" s="128"/>
      <c r="G441" s="128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8"/>
      <c r="T441" s="128"/>
      <c r="U441" s="128"/>
      <c r="V441" s="128"/>
      <c r="W441" s="128"/>
      <c r="X441" s="128"/>
      <c r="Y441" s="128"/>
    </row>
    <row r="442" spans="1:25" x14ac:dyDescent="0.25">
      <c r="A442" s="128"/>
      <c r="B442" s="128"/>
      <c r="C442" s="128"/>
      <c r="D442" s="128"/>
      <c r="E442" s="128"/>
      <c r="F442" s="128"/>
      <c r="G442" s="128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8"/>
      <c r="T442" s="128"/>
      <c r="U442" s="128"/>
      <c r="V442" s="128"/>
      <c r="W442" s="128"/>
      <c r="X442" s="128"/>
      <c r="Y442" s="128"/>
    </row>
    <row r="443" spans="1:25" x14ac:dyDescent="0.25">
      <c r="A443" s="128"/>
      <c r="B443" s="128"/>
      <c r="C443" s="128"/>
      <c r="D443" s="128"/>
      <c r="E443" s="128"/>
      <c r="F443" s="128"/>
      <c r="G443" s="128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8"/>
      <c r="T443" s="128"/>
      <c r="U443" s="128"/>
      <c r="V443" s="128"/>
      <c r="W443" s="128"/>
      <c r="X443" s="128"/>
      <c r="Y443" s="128"/>
    </row>
    <row r="444" spans="1:25" x14ac:dyDescent="0.25">
      <c r="A444" s="128"/>
      <c r="B444" s="128"/>
      <c r="C444" s="128"/>
      <c r="D444" s="128"/>
      <c r="E444" s="128"/>
      <c r="F444" s="128"/>
      <c r="G444" s="128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8"/>
      <c r="T444" s="128"/>
      <c r="U444" s="128"/>
      <c r="V444" s="128"/>
      <c r="W444" s="128"/>
      <c r="X444" s="128"/>
      <c r="Y444" s="128"/>
    </row>
    <row r="445" spans="1:25" x14ac:dyDescent="0.25">
      <c r="A445" s="128"/>
      <c r="B445" s="128"/>
      <c r="C445" s="128"/>
      <c r="D445" s="128"/>
      <c r="E445" s="128"/>
      <c r="F445" s="128"/>
      <c r="G445" s="128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8"/>
      <c r="T445" s="128"/>
      <c r="U445" s="128"/>
      <c r="V445" s="128"/>
      <c r="W445" s="128"/>
      <c r="X445" s="128"/>
      <c r="Y445" s="128"/>
    </row>
    <row r="446" spans="1:25" x14ac:dyDescent="0.25">
      <c r="A446" s="128"/>
      <c r="B446" s="128"/>
      <c r="C446" s="128"/>
      <c r="D446" s="128"/>
      <c r="E446" s="128"/>
      <c r="F446" s="128"/>
      <c r="G446" s="128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8"/>
      <c r="T446" s="128"/>
      <c r="U446" s="128"/>
      <c r="V446" s="128"/>
      <c r="W446" s="128"/>
      <c r="X446" s="128"/>
      <c r="Y446" s="128"/>
    </row>
    <row r="447" spans="1:25" x14ac:dyDescent="0.25">
      <c r="A447" s="128"/>
      <c r="B447" s="128"/>
      <c r="C447" s="128"/>
      <c r="D447" s="128"/>
      <c r="E447" s="128"/>
      <c r="F447" s="128"/>
      <c r="G447" s="128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8"/>
      <c r="T447" s="128"/>
      <c r="U447" s="128"/>
      <c r="V447" s="128"/>
      <c r="W447" s="128"/>
      <c r="X447" s="128"/>
      <c r="Y447" s="128"/>
    </row>
    <row r="448" spans="1:25" x14ac:dyDescent="0.25">
      <c r="A448" s="128"/>
      <c r="B448" s="128"/>
      <c r="C448" s="128"/>
      <c r="D448" s="128"/>
      <c r="E448" s="128"/>
      <c r="F448" s="128"/>
      <c r="G448" s="128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8"/>
      <c r="T448" s="128"/>
      <c r="U448" s="128"/>
      <c r="V448" s="128"/>
      <c r="W448" s="128"/>
      <c r="X448" s="128"/>
      <c r="Y448" s="128"/>
    </row>
    <row r="449" spans="1:25" x14ac:dyDescent="0.25">
      <c r="A449" s="128"/>
      <c r="B449" s="128"/>
      <c r="C449" s="128"/>
      <c r="D449" s="128"/>
      <c r="E449" s="128"/>
      <c r="F449" s="128"/>
      <c r="G449" s="128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8"/>
      <c r="T449" s="128"/>
      <c r="U449" s="128"/>
      <c r="V449" s="128"/>
      <c r="W449" s="128"/>
      <c r="X449" s="128"/>
      <c r="Y449" s="128"/>
    </row>
    <row r="450" spans="1:25" x14ac:dyDescent="0.25">
      <c r="A450" s="128"/>
      <c r="B450" s="128"/>
      <c r="C450" s="128"/>
      <c r="D450" s="128"/>
      <c r="E450" s="128"/>
      <c r="F450" s="128"/>
      <c r="G450" s="128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8"/>
      <c r="T450" s="128"/>
      <c r="U450" s="128"/>
      <c r="V450" s="128"/>
      <c r="W450" s="128"/>
      <c r="X450" s="128"/>
      <c r="Y450" s="128"/>
    </row>
    <row r="451" spans="1:25" x14ac:dyDescent="0.25">
      <c r="A451" s="128"/>
      <c r="B451" s="128"/>
      <c r="C451" s="128"/>
      <c r="D451" s="128"/>
      <c r="E451" s="128"/>
      <c r="F451" s="128"/>
      <c r="G451" s="128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8"/>
      <c r="T451" s="128"/>
      <c r="U451" s="128"/>
      <c r="V451" s="128"/>
      <c r="W451" s="128"/>
      <c r="X451" s="128"/>
      <c r="Y451" s="128"/>
    </row>
    <row r="452" spans="1:25" x14ac:dyDescent="0.25">
      <c r="A452" s="128"/>
      <c r="B452" s="128"/>
      <c r="C452" s="128"/>
      <c r="D452" s="128"/>
      <c r="E452" s="128"/>
      <c r="F452" s="128"/>
      <c r="G452" s="128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8"/>
      <c r="T452" s="128"/>
      <c r="U452" s="128"/>
      <c r="V452" s="128"/>
      <c r="W452" s="128"/>
      <c r="X452" s="128"/>
      <c r="Y452" s="128"/>
    </row>
    <row r="453" spans="1:25" x14ac:dyDescent="0.25">
      <c r="R453" s="43"/>
      <c r="S453" s="43"/>
      <c r="T453" s="43"/>
    </row>
    <row r="454" spans="1:25" s="52" customFormat="1" x14ac:dyDescent="0.25">
      <c r="R454" s="43"/>
      <c r="S454" s="43"/>
      <c r="T454" s="43"/>
      <c r="Y454" s="6"/>
    </row>
    <row r="455" spans="1:25" s="52" customFormat="1" x14ac:dyDescent="0.25">
      <c r="R455" s="43"/>
      <c r="S455" s="43"/>
      <c r="T455" s="43"/>
      <c r="Y455" s="6"/>
    </row>
    <row r="456" spans="1:25" x14ac:dyDescent="0.25">
      <c r="D456" s="7"/>
      <c r="E456" s="7"/>
      <c r="P456" s="44"/>
      <c r="Q456" s="44"/>
      <c r="R456" s="43"/>
      <c r="S456" s="43"/>
      <c r="T456" s="43"/>
      <c r="U456" s="44"/>
    </row>
    <row r="457" spans="1:25" x14ac:dyDescent="0.25">
      <c r="A457" s="45" t="s">
        <v>166</v>
      </c>
      <c r="B457" s="45"/>
      <c r="C457" s="45"/>
      <c r="D457" s="46"/>
      <c r="E457" s="46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U457" s="44"/>
    </row>
    <row r="458" spans="1:25" ht="17.25" customHeight="1" x14ac:dyDescent="0.25">
      <c r="A458" s="265"/>
      <c r="B458" s="265"/>
      <c r="C458" s="265"/>
      <c r="D458" s="46"/>
      <c r="E458" s="46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3"/>
      <c r="Q458" s="43"/>
      <c r="R458" s="47"/>
      <c r="U458" s="43"/>
    </row>
    <row r="459" spans="1:25" x14ac:dyDescent="0.25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</row>
    <row r="460" spans="1:25" x14ac:dyDescent="0.25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U460" s="43"/>
    </row>
    <row r="461" spans="1:25" x14ac:dyDescent="0.25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U461" s="43"/>
    </row>
  </sheetData>
  <sheetProtection formatCells="0" insertColumns="0" insertRows="0" deleteColumns="0" deleteRows="0"/>
  <mergeCells count="626">
    <mergeCell ref="E10:Q10"/>
    <mergeCell ref="E5:Q9"/>
    <mergeCell ref="A383:Y389"/>
    <mergeCell ref="A427:Y431"/>
    <mergeCell ref="A91:Y99"/>
    <mergeCell ref="A154:Y159"/>
    <mergeCell ref="C124:K124"/>
    <mergeCell ref="L112:M112"/>
    <mergeCell ref="L113:M113"/>
    <mergeCell ref="V109:W109"/>
    <mergeCell ref="L109:M109"/>
    <mergeCell ref="L110:M110"/>
    <mergeCell ref="A106:U107"/>
    <mergeCell ref="V118:W118"/>
    <mergeCell ref="V119:W119"/>
    <mergeCell ref="V120:W120"/>
    <mergeCell ref="V121:W121"/>
    <mergeCell ref="C123:K123"/>
    <mergeCell ref="Q151:S151"/>
    <mergeCell ref="K172:L172"/>
    <mergeCell ref="K171:L171"/>
    <mergeCell ref="C122:K122"/>
    <mergeCell ref="V125:W125"/>
    <mergeCell ref="V122:W122"/>
    <mergeCell ref="A178:Y182"/>
    <mergeCell ref="G176:J176"/>
    <mergeCell ref="M24:N24"/>
    <mergeCell ref="O24:P24"/>
    <mergeCell ref="Q24:R24"/>
    <mergeCell ref="Q25:R25"/>
    <mergeCell ref="Q23:R23"/>
    <mergeCell ref="K22:L23"/>
    <mergeCell ref="K24:L24"/>
    <mergeCell ref="O23:P23"/>
    <mergeCell ref="M26:N26"/>
    <mergeCell ref="M25:N25"/>
    <mergeCell ref="O25:P25"/>
    <mergeCell ref="G61:J61"/>
    <mergeCell ref="V117:W117"/>
    <mergeCell ref="V110:W110"/>
    <mergeCell ref="V111:W111"/>
    <mergeCell ref="V112:W112"/>
    <mergeCell ref="V113:W113"/>
    <mergeCell ref="V114:W114"/>
    <mergeCell ref="V115:W115"/>
    <mergeCell ref="V116:W116"/>
    <mergeCell ref="L117:M117"/>
    <mergeCell ref="L111:M111"/>
    <mergeCell ref="K27:L27"/>
    <mergeCell ref="M27:N27"/>
    <mergeCell ref="O27:P27"/>
    <mergeCell ref="Q27:R27"/>
    <mergeCell ref="G27:J27"/>
    <mergeCell ref="L114:M114"/>
    <mergeCell ref="L115:M115"/>
    <mergeCell ref="L116:M116"/>
    <mergeCell ref="K176:L176"/>
    <mergeCell ref="G173:J173"/>
    <mergeCell ref="C125:K125"/>
    <mergeCell ref="L151:M151"/>
    <mergeCell ref="Q152:S152"/>
    <mergeCell ref="G172:J172"/>
    <mergeCell ref="G171:J171"/>
    <mergeCell ref="G169:J169"/>
    <mergeCell ref="G168:J168"/>
    <mergeCell ref="G167:J167"/>
    <mergeCell ref="G166:J166"/>
    <mergeCell ref="V123:W123"/>
    <mergeCell ref="V124:W124"/>
    <mergeCell ref="P226:R226"/>
    <mergeCell ref="D230:F231"/>
    <mergeCell ref="G231:I231"/>
    <mergeCell ref="J231:L231"/>
    <mergeCell ref="H187:J187"/>
    <mergeCell ref="G175:J175"/>
    <mergeCell ref="D191:G191"/>
    <mergeCell ref="K191:M191"/>
    <mergeCell ref="H190:J190"/>
    <mergeCell ref="H191:J191"/>
    <mergeCell ref="D221:F222"/>
    <mergeCell ref="G221:R221"/>
    <mergeCell ref="G222:I222"/>
    <mergeCell ref="J222:L222"/>
    <mergeCell ref="M222:O222"/>
    <mergeCell ref="P222:R222"/>
    <mergeCell ref="D190:G190"/>
    <mergeCell ref="K190:M190"/>
    <mergeCell ref="A210:Y215"/>
    <mergeCell ref="G165:J165"/>
    <mergeCell ref="K167:L167"/>
    <mergeCell ref="K164:L164"/>
    <mergeCell ref="A458:C458"/>
    <mergeCell ref="D234:F234"/>
    <mergeCell ref="G234:I234"/>
    <mergeCell ref="J234:L234"/>
    <mergeCell ref="D225:F225"/>
    <mergeCell ref="G225:I225"/>
    <mergeCell ref="J225:L225"/>
    <mergeCell ref="A238:Y242"/>
    <mergeCell ref="A437:Y452"/>
    <mergeCell ref="V402:X402"/>
    <mergeCell ref="P402:R402"/>
    <mergeCell ref="J398:L398"/>
    <mergeCell ref="M398:O398"/>
    <mergeCell ref="J367:L367"/>
    <mergeCell ref="M367:O367"/>
    <mergeCell ref="C379:F379"/>
    <mergeCell ref="G379:I379"/>
    <mergeCell ref="G380:I380"/>
    <mergeCell ref="C368:F368"/>
    <mergeCell ref="C372:F373"/>
    <mergeCell ref="P396:R396"/>
    <mergeCell ref="B401:I401"/>
    <mergeCell ref="M225:O225"/>
    <mergeCell ref="P225:R225"/>
    <mergeCell ref="K287:L287"/>
    <mergeCell ref="I291:J291"/>
    <mergeCell ref="K291:L291"/>
    <mergeCell ref="M291:N291"/>
    <mergeCell ref="O291:P291"/>
    <mergeCell ref="Q289:R289"/>
    <mergeCell ref="M285:N285"/>
    <mergeCell ref="G287:H287"/>
    <mergeCell ref="G288:H288"/>
    <mergeCell ref="G290:H290"/>
    <mergeCell ref="Q286:R286"/>
    <mergeCell ref="O287:P287"/>
    <mergeCell ref="Q287:R287"/>
    <mergeCell ref="O288:P288"/>
    <mergeCell ref="Q288:R288"/>
    <mergeCell ref="O290:P290"/>
    <mergeCell ref="Q290:R290"/>
    <mergeCell ref="O286:P286"/>
    <mergeCell ref="M288:N288"/>
    <mergeCell ref="O259:P259"/>
    <mergeCell ref="Q259:R259"/>
    <mergeCell ref="I258:J258"/>
    <mergeCell ref="M258:N258"/>
    <mergeCell ref="O258:P258"/>
    <mergeCell ref="Q258:R258"/>
    <mergeCell ref="L118:M118"/>
    <mergeCell ref="L119:M119"/>
    <mergeCell ref="L120:M120"/>
    <mergeCell ref="L121:M121"/>
    <mergeCell ref="L122:M122"/>
    <mergeCell ref="L123:M123"/>
    <mergeCell ref="L124:M124"/>
    <mergeCell ref="K173:L173"/>
    <mergeCell ref="G174:J174"/>
    <mergeCell ref="K174:L174"/>
    <mergeCell ref="A162:U162"/>
    <mergeCell ref="K165:L165"/>
    <mergeCell ref="K166:L166"/>
    <mergeCell ref="D151:K151"/>
    <mergeCell ref="K169:L169"/>
    <mergeCell ref="K168:L168"/>
    <mergeCell ref="L125:M125"/>
    <mergeCell ref="C257:F257"/>
    <mergeCell ref="J402:L402"/>
    <mergeCell ref="M402:O402"/>
    <mergeCell ref="S402:U402"/>
    <mergeCell ref="B402:I402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M401:O401"/>
    <mergeCell ref="P401:R401"/>
    <mergeCell ref="J396:L396"/>
    <mergeCell ref="V398:X398"/>
    <mergeCell ref="J399:L399"/>
    <mergeCell ref="S399:U399"/>
    <mergeCell ref="V401:X401"/>
    <mergeCell ref="J400:L400"/>
    <mergeCell ref="M400:O400"/>
    <mergeCell ref="P400:R400"/>
    <mergeCell ref="S400:U400"/>
    <mergeCell ref="M396:O396"/>
    <mergeCell ref="P398:R398"/>
    <mergeCell ref="M399:O399"/>
    <mergeCell ref="P399:R399"/>
    <mergeCell ref="V399:X399"/>
    <mergeCell ref="V396:X396"/>
    <mergeCell ref="J397:L397"/>
    <mergeCell ref="S396:U396"/>
    <mergeCell ref="V397:X397"/>
    <mergeCell ref="S401:U401"/>
    <mergeCell ref="J401:L401"/>
    <mergeCell ref="U286:V286"/>
    <mergeCell ref="S287:T287"/>
    <mergeCell ref="U287:V287"/>
    <mergeCell ref="U289:V289"/>
    <mergeCell ref="S289:T289"/>
    <mergeCell ref="U288:V288"/>
    <mergeCell ref="S288:T288"/>
    <mergeCell ref="V400:X400"/>
    <mergeCell ref="B400:I400"/>
    <mergeCell ref="S376:U376"/>
    <mergeCell ref="S397:U397"/>
    <mergeCell ref="U290:V290"/>
    <mergeCell ref="S290:T290"/>
    <mergeCell ref="Q291:R291"/>
    <mergeCell ref="G291:H291"/>
    <mergeCell ref="M336:U336"/>
    <mergeCell ref="T337:U338"/>
    <mergeCell ref="P337:Q338"/>
    <mergeCell ref="R337:S338"/>
    <mergeCell ref="D339:E339"/>
    <mergeCell ref="F339:G339"/>
    <mergeCell ref="H337:I338"/>
    <mergeCell ref="H339:I339"/>
    <mergeCell ref="G286:H286"/>
    <mergeCell ref="O283:R283"/>
    <mergeCell ref="O285:P285"/>
    <mergeCell ref="Q285:R285"/>
    <mergeCell ref="K290:L290"/>
    <mergeCell ref="A247:U247"/>
    <mergeCell ref="M290:N290"/>
    <mergeCell ref="G282:V282"/>
    <mergeCell ref="S283:V283"/>
    <mergeCell ref="S284:T284"/>
    <mergeCell ref="U284:V284"/>
    <mergeCell ref="K251:N251"/>
    <mergeCell ref="M284:N284"/>
    <mergeCell ref="U259:V259"/>
    <mergeCell ref="S259:T259"/>
    <mergeCell ref="D271:E271"/>
    <mergeCell ref="G259:H259"/>
    <mergeCell ref="M259:N259"/>
    <mergeCell ref="G289:H289"/>
    <mergeCell ref="I289:J289"/>
    <mergeCell ref="I285:J285"/>
    <mergeCell ref="I287:J287"/>
    <mergeCell ref="U258:V258"/>
    <mergeCell ref="S258:T258"/>
    <mergeCell ref="G258:H258"/>
    <mergeCell ref="C282:F284"/>
    <mergeCell ref="I253:J253"/>
    <mergeCell ref="K256:L256"/>
    <mergeCell ref="A332:U332"/>
    <mergeCell ref="G283:J283"/>
    <mergeCell ref="K283:N283"/>
    <mergeCell ref="I290:J290"/>
    <mergeCell ref="K284:L284"/>
    <mergeCell ref="K285:L285"/>
    <mergeCell ref="K286:L286"/>
    <mergeCell ref="K288:L288"/>
    <mergeCell ref="I284:J284"/>
    <mergeCell ref="I286:J286"/>
    <mergeCell ref="S285:T285"/>
    <mergeCell ref="U285:V285"/>
    <mergeCell ref="I288:J288"/>
    <mergeCell ref="G284:H284"/>
    <mergeCell ref="G285:H285"/>
    <mergeCell ref="K289:L289"/>
    <mergeCell ref="S291:T291"/>
    <mergeCell ref="S286:T286"/>
    <mergeCell ref="A318:Y327"/>
    <mergeCell ref="M286:N286"/>
    <mergeCell ref="M287:N287"/>
    <mergeCell ref="O284:P284"/>
    <mergeCell ref="Q284:R284"/>
    <mergeCell ref="M337:O338"/>
    <mergeCell ref="D345:E345"/>
    <mergeCell ref="F345:G345"/>
    <mergeCell ref="H345:I345"/>
    <mergeCell ref="M345:O345"/>
    <mergeCell ref="A337:C338"/>
    <mergeCell ref="G257:H257"/>
    <mergeCell ref="I257:J257"/>
    <mergeCell ref="K257:L257"/>
    <mergeCell ref="H340:I340"/>
    <mergeCell ref="H341:I341"/>
    <mergeCell ref="H342:I342"/>
    <mergeCell ref="H343:I343"/>
    <mergeCell ref="H344:I344"/>
    <mergeCell ref="A336:I336"/>
    <mergeCell ref="D342:E342"/>
    <mergeCell ref="D340:E340"/>
    <mergeCell ref="F340:G340"/>
    <mergeCell ref="D343:E343"/>
    <mergeCell ref="F343:G343"/>
    <mergeCell ref="F341:G341"/>
    <mergeCell ref="D344:E344"/>
    <mergeCell ref="F344:G344"/>
    <mergeCell ref="D341:E341"/>
    <mergeCell ref="G164:J164"/>
    <mergeCell ref="O26:P26"/>
    <mergeCell ref="Q26:R26"/>
    <mergeCell ref="K26:L26"/>
    <mergeCell ref="A18:U20"/>
    <mergeCell ref="G58:J58"/>
    <mergeCell ref="K58:L58"/>
    <mergeCell ref="G88:N88"/>
    <mergeCell ref="G170:J170"/>
    <mergeCell ref="K170:L170"/>
    <mergeCell ref="G87:N87"/>
    <mergeCell ref="O87:P87"/>
    <mergeCell ref="C109:K109"/>
    <mergeCell ref="C110:K110"/>
    <mergeCell ref="C111:K111"/>
    <mergeCell ref="C112:K112"/>
    <mergeCell ref="C113:K113"/>
    <mergeCell ref="C114:K114"/>
    <mergeCell ref="N151:P151"/>
    <mergeCell ref="L152:M152"/>
    <mergeCell ref="N152:P152"/>
    <mergeCell ref="D152:K152"/>
    <mergeCell ref="C375:F375"/>
    <mergeCell ref="M343:O343"/>
    <mergeCell ref="M342:O342"/>
    <mergeCell ref="A344:C344"/>
    <mergeCell ref="A343:C343"/>
    <mergeCell ref="A342:C342"/>
    <mergeCell ref="A345:C345"/>
    <mergeCell ref="G362:I362"/>
    <mergeCell ref="G366:I366"/>
    <mergeCell ref="J363:L363"/>
    <mergeCell ref="M364:O364"/>
    <mergeCell ref="G368:I368"/>
    <mergeCell ref="J368:L368"/>
    <mergeCell ref="M368:O368"/>
    <mergeCell ref="G365:I365"/>
    <mergeCell ref="M344:O344"/>
    <mergeCell ref="C374:F374"/>
    <mergeCell ref="G372:U372"/>
    <mergeCell ref="G373:I373"/>
    <mergeCell ref="J373:L373"/>
    <mergeCell ref="M373:O373"/>
    <mergeCell ref="J364:L364"/>
    <mergeCell ref="C365:F365"/>
    <mergeCell ref="S373:U373"/>
    <mergeCell ref="T340:U340"/>
    <mergeCell ref="S361:U361"/>
    <mergeCell ref="S364:U364"/>
    <mergeCell ref="S368:U368"/>
    <mergeCell ref="J362:L362"/>
    <mergeCell ref="S367:U367"/>
    <mergeCell ref="P364:R364"/>
    <mergeCell ref="P343:Q343"/>
    <mergeCell ref="P339:Q339"/>
    <mergeCell ref="M339:O339"/>
    <mergeCell ref="T339:U339"/>
    <mergeCell ref="P345:Q345"/>
    <mergeCell ref="R345:S345"/>
    <mergeCell ref="T345:U345"/>
    <mergeCell ref="R339:S339"/>
    <mergeCell ref="G360:U360"/>
    <mergeCell ref="M362:O362"/>
    <mergeCell ref="P362:R362"/>
    <mergeCell ref="S362:U362"/>
    <mergeCell ref="G361:I361"/>
    <mergeCell ref="P342:Q342"/>
    <mergeCell ref="R342:S342"/>
    <mergeCell ref="M361:O361"/>
    <mergeCell ref="P368:R368"/>
    <mergeCell ref="P363:R363"/>
    <mergeCell ref="M374:O374"/>
    <mergeCell ref="J374:L374"/>
    <mergeCell ref="S374:U374"/>
    <mergeCell ref="C364:F364"/>
    <mergeCell ref="G364:I364"/>
    <mergeCell ref="P373:R373"/>
    <mergeCell ref="C366:F366"/>
    <mergeCell ref="C367:F367"/>
    <mergeCell ref="G367:I367"/>
    <mergeCell ref="G363:I363"/>
    <mergeCell ref="M365:O365"/>
    <mergeCell ref="M363:O363"/>
    <mergeCell ref="J366:L366"/>
    <mergeCell ref="M366:O366"/>
    <mergeCell ref="P374:R374"/>
    <mergeCell ref="P367:R367"/>
    <mergeCell ref="P366:R366"/>
    <mergeCell ref="P365:R365"/>
    <mergeCell ref="G374:I374"/>
    <mergeCell ref="C362:F362"/>
    <mergeCell ref="F342:G342"/>
    <mergeCell ref="A339:C339"/>
    <mergeCell ref="C360:F361"/>
    <mergeCell ref="D337:E338"/>
    <mergeCell ref="K258:L258"/>
    <mergeCell ref="D306:E306"/>
    <mergeCell ref="F337:G338"/>
    <mergeCell ref="A340:C340"/>
    <mergeCell ref="K259:L259"/>
    <mergeCell ref="C285:F285"/>
    <mergeCell ref="C286:F286"/>
    <mergeCell ref="C287:F287"/>
    <mergeCell ref="C288:F288"/>
    <mergeCell ref="C289:F289"/>
    <mergeCell ref="C290:F290"/>
    <mergeCell ref="C291:F291"/>
    <mergeCell ref="A293:Z293"/>
    <mergeCell ref="A355:Z355"/>
    <mergeCell ref="R341:S341"/>
    <mergeCell ref="T341:U341"/>
    <mergeCell ref="T342:U342"/>
    <mergeCell ref="T343:U343"/>
    <mergeCell ref="J361:L361"/>
    <mergeCell ref="M376:O376"/>
    <mergeCell ref="P376:R376"/>
    <mergeCell ref="B398:I398"/>
    <mergeCell ref="B399:I399"/>
    <mergeCell ref="C378:F378"/>
    <mergeCell ref="G378:I378"/>
    <mergeCell ref="J378:L378"/>
    <mergeCell ref="M397:O397"/>
    <mergeCell ref="P397:R397"/>
    <mergeCell ref="A392:Y393"/>
    <mergeCell ref="J380:L380"/>
    <mergeCell ref="J379:L379"/>
    <mergeCell ref="P377:R377"/>
    <mergeCell ref="G377:I377"/>
    <mergeCell ref="J377:L377"/>
    <mergeCell ref="M377:O377"/>
    <mergeCell ref="C380:F380"/>
    <mergeCell ref="C376:F376"/>
    <mergeCell ref="S378:U378"/>
    <mergeCell ref="S379:U379"/>
    <mergeCell ref="S398:U398"/>
    <mergeCell ref="C377:F377"/>
    <mergeCell ref="P380:R380"/>
    <mergeCell ref="M379:O379"/>
    <mergeCell ref="C259:F259"/>
    <mergeCell ref="C256:F256"/>
    <mergeCell ref="C258:F258"/>
    <mergeCell ref="K175:L175"/>
    <mergeCell ref="C115:K115"/>
    <mergeCell ref="C116:K116"/>
    <mergeCell ref="C117:K117"/>
    <mergeCell ref="C118:K118"/>
    <mergeCell ref="C119:K119"/>
    <mergeCell ref="C120:K120"/>
    <mergeCell ref="C121:K121"/>
    <mergeCell ref="I259:J259"/>
    <mergeCell ref="G252:H252"/>
    <mergeCell ref="I252:J252"/>
    <mergeCell ref="K252:L252"/>
    <mergeCell ref="D187:G187"/>
    <mergeCell ref="K187:M187"/>
    <mergeCell ref="D188:G188"/>
    <mergeCell ref="K188:M188"/>
    <mergeCell ref="D189:G189"/>
    <mergeCell ref="K189:M189"/>
    <mergeCell ref="H189:J189"/>
    <mergeCell ref="H188:J188"/>
    <mergeCell ref="D223:F223"/>
    <mergeCell ref="C250:F252"/>
    <mergeCell ref="C253:F253"/>
    <mergeCell ref="O251:R251"/>
    <mergeCell ref="M252:N252"/>
    <mergeCell ref="O252:P252"/>
    <mergeCell ref="Q252:R252"/>
    <mergeCell ref="P231:R231"/>
    <mergeCell ref="P235:R235"/>
    <mergeCell ref="D233:F233"/>
    <mergeCell ref="G233:I233"/>
    <mergeCell ref="J233:L233"/>
    <mergeCell ref="M235:O235"/>
    <mergeCell ref="M233:O233"/>
    <mergeCell ref="M234:O234"/>
    <mergeCell ref="P233:R233"/>
    <mergeCell ref="P234:R234"/>
    <mergeCell ref="D235:F235"/>
    <mergeCell ref="G253:H253"/>
    <mergeCell ref="P223:R223"/>
    <mergeCell ref="G223:I223"/>
    <mergeCell ref="J223:L223"/>
    <mergeCell ref="M223:O223"/>
    <mergeCell ref="G235:I235"/>
    <mergeCell ref="U256:V256"/>
    <mergeCell ref="S256:T256"/>
    <mergeCell ref="Q256:R256"/>
    <mergeCell ref="O256:P256"/>
    <mergeCell ref="M256:N256"/>
    <mergeCell ref="U254:V254"/>
    <mergeCell ref="S254:T254"/>
    <mergeCell ref="Q254:R254"/>
    <mergeCell ref="O254:P254"/>
    <mergeCell ref="M254:N254"/>
    <mergeCell ref="K254:L254"/>
    <mergeCell ref="I254:J254"/>
    <mergeCell ref="G254:H254"/>
    <mergeCell ref="U253:V253"/>
    <mergeCell ref="S253:T253"/>
    <mergeCell ref="Q253:R253"/>
    <mergeCell ref="O253:P253"/>
    <mergeCell ref="M253:N253"/>
    <mergeCell ref="K253:L253"/>
    <mergeCell ref="D224:F224"/>
    <mergeCell ref="G224:I224"/>
    <mergeCell ref="J224:L224"/>
    <mergeCell ref="M224:O224"/>
    <mergeCell ref="P224:R224"/>
    <mergeCell ref="C254:F254"/>
    <mergeCell ref="C255:F255"/>
    <mergeCell ref="J235:L235"/>
    <mergeCell ref="G230:R230"/>
    <mergeCell ref="D232:F232"/>
    <mergeCell ref="G232:I232"/>
    <mergeCell ref="J232:L232"/>
    <mergeCell ref="M232:O232"/>
    <mergeCell ref="P232:R232"/>
    <mergeCell ref="M231:O231"/>
    <mergeCell ref="D226:F226"/>
    <mergeCell ref="G226:I226"/>
    <mergeCell ref="J226:L226"/>
    <mergeCell ref="M226:O226"/>
    <mergeCell ref="K255:L255"/>
    <mergeCell ref="I255:J255"/>
    <mergeCell ref="G255:H255"/>
    <mergeCell ref="G251:J251"/>
    <mergeCell ref="G250:V250"/>
    <mergeCell ref="B397:I397"/>
    <mergeCell ref="B396:I396"/>
    <mergeCell ref="O289:P289"/>
    <mergeCell ref="M289:N289"/>
    <mergeCell ref="U291:V291"/>
    <mergeCell ref="S366:U366"/>
    <mergeCell ref="S363:U363"/>
    <mergeCell ref="R343:S343"/>
    <mergeCell ref="P344:Q344"/>
    <mergeCell ref="R344:S344"/>
    <mergeCell ref="A347:Y353"/>
    <mergeCell ref="S365:U365"/>
    <mergeCell ref="A341:C341"/>
    <mergeCell ref="A357:U357"/>
    <mergeCell ref="T344:U344"/>
    <mergeCell ref="M340:O340"/>
    <mergeCell ref="P340:Q340"/>
    <mergeCell ref="C363:F363"/>
    <mergeCell ref="J365:L365"/>
    <mergeCell ref="G376:I376"/>
    <mergeCell ref="J376:L376"/>
    <mergeCell ref="J375:L375"/>
    <mergeCell ref="M375:O375"/>
    <mergeCell ref="P378:R378"/>
    <mergeCell ref="I256:J256"/>
    <mergeCell ref="G256:H256"/>
    <mergeCell ref="P375:R375"/>
    <mergeCell ref="S375:U375"/>
    <mergeCell ref="S377:U377"/>
    <mergeCell ref="P379:R379"/>
    <mergeCell ref="M378:O378"/>
    <mergeCell ref="M58:N58"/>
    <mergeCell ref="O58:P58"/>
    <mergeCell ref="Q58:R58"/>
    <mergeCell ref="U252:V252"/>
    <mergeCell ref="S252:T252"/>
    <mergeCell ref="S251:V251"/>
    <mergeCell ref="U255:V255"/>
    <mergeCell ref="S255:T255"/>
    <mergeCell ref="Q255:R255"/>
    <mergeCell ref="O255:P255"/>
    <mergeCell ref="M255:N255"/>
    <mergeCell ref="R340:S340"/>
    <mergeCell ref="M341:O341"/>
    <mergeCell ref="P341:Q341"/>
    <mergeCell ref="U257:V257"/>
    <mergeCell ref="S257:T257"/>
    <mergeCell ref="Q257:R257"/>
    <mergeCell ref="O257:P257"/>
    <mergeCell ref="M257:N257"/>
    <mergeCell ref="S380:U380"/>
    <mergeCell ref="P361:R361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380:O380"/>
    <mergeCell ref="O57:P57"/>
    <mergeCell ref="Q57:R57"/>
    <mergeCell ref="G46:N47"/>
    <mergeCell ref="O46:P47"/>
    <mergeCell ref="G375:I375"/>
    <mergeCell ref="A459:X459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08:V108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M57:N57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786</v>
      </c>
      <c r="B6" t="s">
        <v>51</v>
      </c>
      <c r="C6" t="s">
        <v>65</v>
      </c>
      <c r="D6">
        <v>1</v>
      </c>
    </row>
    <row r="7" spans="1:4" x14ac:dyDescent="0.25">
      <c r="A7">
        <v>0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193</v>
      </c>
      <c r="B10" t="s">
        <v>52</v>
      </c>
      <c r="C10" t="s">
        <v>65</v>
      </c>
      <c r="D10">
        <v>1</v>
      </c>
    </row>
    <row r="11" spans="1:4" x14ac:dyDescent="0.25">
      <c r="A11">
        <v>1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151</v>
      </c>
      <c r="C2">
        <v>39</v>
      </c>
      <c r="D2">
        <v>753</v>
      </c>
      <c r="E2">
        <v>0</v>
      </c>
      <c r="F2">
        <v>1</v>
      </c>
      <c r="G2">
        <v>10</v>
      </c>
    </row>
    <row r="3" spans="1:7" x14ac:dyDescent="0.25">
      <c r="A3">
        <v>2</v>
      </c>
      <c r="B3" t="s">
        <v>152</v>
      </c>
      <c r="C3">
        <v>0</v>
      </c>
      <c r="D3">
        <v>1</v>
      </c>
      <c r="E3">
        <v>0</v>
      </c>
      <c r="F3">
        <v>43</v>
      </c>
      <c r="G3">
        <v>209</v>
      </c>
    </row>
    <row r="4" spans="1:7" x14ac:dyDescent="0.25">
      <c r="A4">
        <v>3</v>
      </c>
      <c r="B4" t="s">
        <v>122</v>
      </c>
      <c r="C4">
        <v>0</v>
      </c>
      <c r="D4">
        <v>2</v>
      </c>
      <c r="E4">
        <v>0</v>
      </c>
      <c r="F4">
        <v>0</v>
      </c>
      <c r="G4">
        <v>134</v>
      </c>
    </row>
    <row r="5" spans="1:7" x14ac:dyDescent="0.25">
      <c r="A5">
        <v>4</v>
      </c>
      <c r="B5" t="s">
        <v>123</v>
      </c>
      <c r="C5">
        <v>1</v>
      </c>
      <c r="D5">
        <v>7</v>
      </c>
      <c r="E5">
        <v>0</v>
      </c>
      <c r="F5">
        <v>48</v>
      </c>
      <c r="G5">
        <v>25</v>
      </c>
    </row>
    <row r="6" spans="1:7" x14ac:dyDescent="0.25">
      <c r="A6">
        <v>5</v>
      </c>
      <c r="B6" t="s">
        <v>153</v>
      </c>
      <c r="C6">
        <v>8</v>
      </c>
      <c r="D6">
        <v>0</v>
      </c>
      <c r="E6">
        <v>0</v>
      </c>
      <c r="F6">
        <v>0</v>
      </c>
      <c r="G6">
        <v>27</v>
      </c>
    </row>
    <row r="7" spans="1:7" x14ac:dyDescent="0.25">
      <c r="A7">
        <v>6</v>
      </c>
      <c r="B7" t="s">
        <v>102</v>
      </c>
      <c r="C7">
        <v>9</v>
      </c>
      <c r="D7">
        <v>14</v>
      </c>
      <c r="E7">
        <v>0</v>
      </c>
      <c r="F7">
        <v>16</v>
      </c>
      <c r="G7">
        <v>107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151</v>
      </c>
      <c r="C2">
        <v>78</v>
      </c>
      <c r="D2">
        <v>1322</v>
      </c>
      <c r="E2">
        <v>0</v>
      </c>
      <c r="F2">
        <v>3</v>
      </c>
      <c r="G2">
        <v>33</v>
      </c>
    </row>
    <row r="3" spans="1:7" x14ac:dyDescent="0.25">
      <c r="A3">
        <v>2</v>
      </c>
      <c r="B3" t="s">
        <v>152</v>
      </c>
      <c r="C3">
        <v>0</v>
      </c>
      <c r="D3">
        <v>6</v>
      </c>
      <c r="E3">
        <v>0</v>
      </c>
      <c r="F3">
        <v>163</v>
      </c>
      <c r="G3">
        <v>597</v>
      </c>
    </row>
    <row r="4" spans="1:7" x14ac:dyDescent="0.25">
      <c r="A4">
        <v>3</v>
      </c>
      <c r="B4" t="s">
        <v>153</v>
      </c>
      <c r="C4">
        <v>32</v>
      </c>
      <c r="D4">
        <v>1</v>
      </c>
      <c r="E4">
        <v>0</v>
      </c>
      <c r="F4">
        <v>2</v>
      </c>
      <c r="G4">
        <v>305</v>
      </c>
    </row>
    <row r="5" spans="1:7" x14ac:dyDescent="0.25">
      <c r="A5">
        <v>4</v>
      </c>
      <c r="B5" t="s">
        <v>123</v>
      </c>
      <c r="C5">
        <v>7</v>
      </c>
      <c r="D5">
        <v>17</v>
      </c>
      <c r="E5">
        <v>0</v>
      </c>
      <c r="F5">
        <v>194</v>
      </c>
      <c r="G5">
        <v>66</v>
      </c>
    </row>
    <row r="6" spans="1:7" x14ac:dyDescent="0.25">
      <c r="A6">
        <v>5</v>
      </c>
      <c r="B6" t="s">
        <v>122</v>
      </c>
      <c r="C6">
        <v>0</v>
      </c>
      <c r="D6">
        <v>3</v>
      </c>
      <c r="E6">
        <v>0</v>
      </c>
      <c r="F6">
        <v>25</v>
      </c>
      <c r="G6">
        <v>188</v>
      </c>
    </row>
    <row r="7" spans="1:7" x14ac:dyDescent="0.25">
      <c r="A7">
        <v>6</v>
      </c>
      <c r="B7" t="s">
        <v>102</v>
      </c>
      <c r="C7">
        <v>24</v>
      </c>
      <c r="D7">
        <v>28</v>
      </c>
      <c r="E7">
        <v>0</v>
      </c>
      <c r="F7">
        <v>81</v>
      </c>
      <c r="G7">
        <v>285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106</v>
      </c>
      <c r="B1" t="s">
        <v>9</v>
      </c>
      <c r="C1" t="s">
        <v>107</v>
      </c>
    </row>
    <row r="2" spans="1:3" x14ac:dyDescent="0.25">
      <c r="A2">
        <v>947</v>
      </c>
      <c r="B2" t="s">
        <v>108</v>
      </c>
      <c r="C2" t="s">
        <v>158</v>
      </c>
    </row>
    <row r="3" spans="1:3" x14ac:dyDescent="0.25">
      <c r="A3">
        <v>918</v>
      </c>
      <c r="B3" t="s">
        <v>108</v>
      </c>
      <c r="C3" t="s">
        <v>159</v>
      </c>
    </row>
    <row r="4" spans="1:3" x14ac:dyDescent="0.25">
      <c r="A4">
        <v>927</v>
      </c>
      <c r="B4" t="s">
        <v>108</v>
      </c>
      <c r="C4" t="s">
        <v>160</v>
      </c>
    </row>
    <row r="5" spans="1:3" x14ac:dyDescent="0.25">
      <c r="A5">
        <v>1017</v>
      </c>
      <c r="B5" t="s">
        <v>108</v>
      </c>
      <c r="C5" t="s">
        <v>161</v>
      </c>
    </row>
    <row r="6" spans="1:3" x14ac:dyDescent="0.25">
      <c r="A6">
        <v>984</v>
      </c>
      <c r="B6" t="s">
        <v>108</v>
      </c>
      <c r="C6" t="s">
        <v>162</v>
      </c>
    </row>
    <row r="7" spans="1:3" x14ac:dyDescent="0.25">
      <c r="A7">
        <v>7105</v>
      </c>
      <c r="B7" t="s">
        <v>5</v>
      </c>
      <c r="C7" t="s">
        <v>158</v>
      </c>
    </row>
    <row r="8" spans="1:3" x14ac:dyDescent="0.25">
      <c r="A8">
        <v>7060</v>
      </c>
      <c r="B8" t="s">
        <v>5</v>
      </c>
      <c r="C8" t="s">
        <v>159</v>
      </c>
    </row>
    <row r="9" spans="1:3" x14ac:dyDescent="0.25">
      <c r="A9">
        <v>6992</v>
      </c>
      <c r="B9" t="s">
        <v>5</v>
      </c>
      <c r="C9" t="s">
        <v>160</v>
      </c>
    </row>
    <row r="10" spans="1:3" x14ac:dyDescent="0.25">
      <c r="A10">
        <v>6915</v>
      </c>
      <c r="B10" t="s">
        <v>5</v>
      </c>
      <c r="C10" t="s">
        <v>161</v>
      </c>
    </row>
    <row r="11" spans="1:3" x14ac:dyDescent="0.25">
      <c r="A11">
        <v>6818</v>
      </c>
      <c r="B11" t="s">
        <v>5</v>
      </c>
      <c r="C11" t="s">
        <v>162</v>
      </c>
    </row>
    <row r="12" spans="1:3" x14ac:dyDescent="0.25">
      <c r="A12">
        <v>51</v>
      </c>
      <c r="B12" t="s">
        <v>6</v>
      </c>
      <c r="C12" t="s">
        <v>158</v>
      </c>
    </row>
    <row r="13" spans="1:3" x14ac:dyDescent="0.25">
      <c r="A13">
        <v>33</v>
      </c>
      <c r="B13" t="s">
        <v>6</v>
      </c>
      <c r="C13" t="s">
        <v>159</v>
      </c>
    </row>
    <row r="14" spans="1:3" x14ac:dyDescent="0.25">
      <c r="A14">
        <v>102</v>
      </c>
      <c r="B14" t="s">
        <v>6</v>
      </c>
      <c r="C14" t="s">
        <v>160</v>
      </c>
    </row>
    <row r="15" spans="1:3" x14ac:dyDescent="0.25">
      <c r="A15">
        <v>72</v>
      </c>
      <c r="B15" t="s">
        <v>6</v>
      </c>
      <c r="C15" t="s">
        <v>161</v>
      </c>
    </row>
    <row r="16" spans="1:3" x14ac:dyDescent="0.25">
      <c r="A16">
        <v>69</v>
      </c>
      <c r="B16" t="s">
        <v>6</v>
      </c>
      <c r="C16" t="s">
        <v>162</v>
      </c>
    </row>
    <row r="17" spans="1:3" x14ac:dyDescent="0.25">
      <c r="A17">
        <v>120</v>
      </c>
      <c r="B17" t="s">
        <v>7</v>
      </c>
      <c r="C17" t="s">
        <v>158</v>
      </c>
    </row>
    <row r="18" spans="1:3" x14ac:dyDescent="0.25">
      <c r="A18">
        <v>99</v>
      </c>
      <c r="B18" t="s">
        <v>7</v>
      </c>
      <c r="C18" t="s">
        <v>159</v>
      </c>
    </row>
    <row r="19" spans="1:3" x14ac:dyDescent="0.25">
      <c r="A19">
        <v>86</v>
      </c>
      <c r="B19" t="s">
        <v>7</v>
      </c>
      <c r="C19" t="s">
        <v>160</v>
      </c>
    </row>
    <row r="20" spans="1:3" x14ac:dyDescent="0.25">
      <c r="A20">
        <v>200</v>
      </c>
      <c r="B20" t="s">
        <v>7</v>
      </c>
      <c r="C20" t="s">
        <v>161</v>
      </c>
    </row>
    <row r="21" spans="1:3" x14ac:dyDescent="0.25">
      <c r="A21" s="2">
        <v>233</v>
      </c>
      <c r="B21" s="2" t="s">
        <v>7</v>
      </c>
      <c r="C21" s="2" t="s">
        <v>162</v>
      </c>
    </row>
    <row r="22" spans="1:3" x14ac:dyDescent="0.25">
      <c r="A22" s="2">
        <v>0</v>
      </c>
      <c r="B22" s="2" t="s">
        <v>132</v>
      </c>
      <c r="C22" s="2" t="s">
        <v>158</v>
      </c>
    </row>
    <row r="23" spans="1:3" x14ac:dyDescent="0.25">
      <c r="A23" s="2">
        <v>0</v>
      </c>
      <c r="B23" s="2" t="s">
        <v>132</v>
      </c>
      <c r="C23" s="2" t="s">
        <v>159</v>
      </c>
    </row>
    <row r="24" spans="1:3" x14ac:dyDescent="0.25">
      <c r="A24" s="2">
        <v>0</v>
      </c>
      <c r="B24" s="2" t="s">
        <v>132</v>
      </c>
      <c r="C24" s="2" t="s">
        <v>160</v>
      </c>
    </row>
    <row r="25" spans="1:3" x14ac:dyDescent="0.25">
      <c r="A25" s="2">
        <v>0</v>
      </c>
      <c r="B25" s="2" t="s">
        <v>132</v>
      </c>
      <c r="C25" s="2" t="s">
        <v>161</v>
      </c>
    </row>
    <row r="26" spans="1:3" x14ac:dyDescent="0.25">
      <c r="A26" s="2">
        <v>0</v>
      </c>
      <c r="B26" s="2" t="s">
        <v>132</v>
      </c>
      <c r="C26" s="2" t="s">
        <v>162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2805</v>
      </c>
      <c r="C2" t="s">
        <v>34</v>
      </c>
    </row>
    <row r="3" spans="1:3" x14ac:dyDescent="0.25">
      <c r="A3" t="s">
        <v>112</v>
      </c>
      <c r="B3">
        <v>24350</v>
      </c>
      <c r="C3" t="s">
        <v>34</v>
      </c>
    </row>
    <row r="4" spans="1:3" x14ac:dyDescent="0.25">
      <c r="A4" t="s">
        <v>113</v>
      </c>
      <c r="B4">
        <v>897</v>
      </c>
      <c r="C4" t="s">
        <v>34</v>
      </c>
    </row>
    <row r="5" spans="1:3" x14ac:dyDescent="0.25">
      <c r="A5" t="s">
        <v>30</v>
      </c>
      <c r="B5">
        <v>36763</v>
      </c>
      <c r="C5" t="s">
        <v>34</v>
      </c>
    </row>
    <row r="6" spans="1:3" x14ac:dyDescent="0.25">
      <c r="A6" t="s">
        <v>111</v>
      </c>
      <c r="B6">
        <v>47</v>
      </c>
      <c r="C6" t="s">
        <v>24</v>
      </c>
    </row>
    <row r="7" spans="1:3" x14ac:dyDescent="0.25">
      <c r="A7" t="s">
        <v>112</v>
      </c>
      <c r="B7">
        <v>602</v>
      </c>
      <c r="C7" t="s">
        <v>24</v>
      </c>
    </row>
    <row r="8" spans="1:3" x14ac:dyDescent="0.25">
      <c r="A8" t="s">
        <v>113</v>
      </c>
      <c r="B8">
        <v>60</v>
      </c>
      <c r="C8" t="s">
        <v>24</v>
      </c>
    </row>
    <row r="9" spans="1:3" x14ac:dyDescent="0.25">
      <c r="A9" t="s">
        <v>30</v>
      </c>
      <c r="B9">
        <v>1151</v>
      </c>
      <c r="C9" t="s">
        <v>24</v>
      </c>
    </row>
    <row r="10" spans="1:3" x14ac:dyDescent="0.25">
      <c r="A10" t="s">
        <v>111</v>
      </c>
      <c r="B10">
        <v>91</v>
      </c>
      <c r="C10" t="s">
        <v>35</v>
      </c>
    </row>
    <row r="11" spans="1:3" x14ac:dyDescent="0.25">
      <c r="A11" t="s">
        <v>112</v>
      </c>
      <c r="B11">
        <v>1406</v>
      </c>
      <c r="C11" t="s">
        <v>35</v>
      </c>
    </row>
    <row r="12" spans="1:3" x14ac:dyDescent="0.25">
      <c r="A12" t="s">
        <v>113</v>
      </c>
      <c r="B12">
        <v>88</v>
      </c>
      <c r="C12" t="s">
        <v>35</v>
      </c>
    </row>
    <row r="13" spans="1:3" x14ac:dyDescent="0.25">
      <c r="A13" t="s">
        <v>30</v>
      </c>
      <c r="B13">
        <v>3030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314</v>
      </c>
      <c r="B2" t="s">
        <v>133</v>
      </c>
      <c r="C2" t="s">
        <v>3</v>
      </c>
      <c r="D2">
        <v>1</v>
      </c>
    </row>
    <row r="3" spans="1:4" x14ac:dyDescent="0.25">
      <c r="A3">
        <v>323</v>
      </c>
      <c r="B3" t="s">
        <v>133</v>
      </c>
      <c r="C3" t="s">
        <v>77</v>
      </c>
      <c r="D3">
        <v>1</v>
      </c>
    </row>
    <row r="4" spans="1:4" x14ac:dyDescent="0.25">
      <c r="A4">
        <v>38</v>
      </c>
      <c r="B4" t="s">
        <v>163</v>
      </c>
      <c r="C4" t="s">
        <v>3</v>
      </c>
      <c r="D4">
        <v>2</v>
      </c>
    </row>
    <row r="5" spans="1:4" x14ac:dyDescent="0.25">
      <c r="A5">
        <v>42</v>
      </c>
      <c r="B5" t="s">
        <v>163</v>
      </c>
      <c r="C5" t="s">
        <v>77</v>
      </c>
      <c r="D5">
        <v>2</v>
      </c>
    </row>
    <row r="6" spans="1:4" x14ac:dyDescent="0.25">
      <c r="A6">
        <v>0</v>
      </c>
      <c r="B6" t="s">
        <v>164</v>
      </c>
      <c r="C6" t="s">
        <v>3</v>
      </c>
      <c r="D6">
        <v>3</v>
      </c>
    </row>
    <row r="7" spans="1:4" x14ac:dyDescent="0.25">
      <c r="A7">
        <v>1</v>
      </c>
      <c r="B7" t="s">
        <v>164</v>
      </c>
      <c r="C7" t="s">
        <v>77</v>
      </c>
      <c r="D7">
        <v>3</v>
      </c>
    </row>
    <row r="8" spans="1:4" x14ac:dyDescent="0.25">
      <c r="A8">
        <v>6</v>
      </c>
      <c r="B8" t="s">
        <v>165</v>
      </c>
      <c r="C8" t="s">
        <v>3</v>
      </c>
      <c r="D8">
        <v>4</v>
      </c>
    </row>
    <row r="9" spans="1:4" x14ac:dyDescent="0.25">
      <c r="A9">
        <v>4</v>
      </c>
      <c r="B9" t="s">
        <v>165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11450</v>
      </c>
      <c r="C2" t="s">
        <v>34</v>
      </c>
    </row>
    <row r="3" spans="1:3" x14ac:dyDescent="0.25">
      <c r="A3" t="s">
        <v>112</v>
      </c>
      <c r="B3">
        <v>100267</v>
      </c>
      <c r="C3" t="s">
        <v>34</v>
      </c>
    </row>
    <row r="4" spans="1:3" x14ac:dyDescent="0.25">
      <c r="A4" t="s">
        <v>113</v>
      </c>
      <c r="B4">
        <v>3561</v>
      </c>
      <c r="C4" t="s">
        <v>34</v>
      </c>
    </row>
    <row r="5" spans="1:3" x14ac:dyDescent="0.25">
      <c r="A5" t="s">
        <v>30</v>
      </c>
      <c r="B5">
        <v>137242</v>
      </c>
      <c r="C5" t="s">
        <v>34</v>
      </c>
    </row>
    <row r="6" spans="1:3" x14ac:dyDescent="0.25">
      <c r="A6" t="s">
        <v>111</v>
      </c>
      <c r="B6">
        <v>257</v>
      </c>
      <c r="C6" t="s">
        <v>24</v>
      </c>
    </row>
    <row r="7" spans="1:3" x14ac:dyDescent="0.25">
      <c r="A7" t="s">
        <v>112</v>
      </c>
      <c r="B7">
        <v>2422</v>
      </c>
      <c r="C7" t="s">
        <v>24</v>
      </c>
    </row>
    <row r="8" spans="1:3" x14ac:dyDescent="0.25">
      <c r="A8" t="s">
        <v>113</v>
      </c>
      <c r="B8">
        <v>236</v>
      </c>
      <c r="C8" t="s">
        <v>24</v>
      </c>
    </row>
    <row r="9" spans="1:3" x14ac:dyDescent="0.25">
      <c r="A9" t="s">
        <v>30</v>
      </c>
      <c r="B9">
        <v>4175</v>
      </c>
      <c r="C9" t="s">
        <v>24</v>
      </c>
    </row>
    <row r="10" spans="1:3" x14ac:dyDescent="0.25">
      <c r="A10" t="s">
        <v>111</v>
      </c>
      <c r="B10">
        <v>501</v>
      </c>
      <c r="C10" t="s">
        <v>35</v>
      </c>
    </row>
    <row r="11" spans="1:3" x14ac:dyDescent="0.25">
      <c r="A11" t="s">
        <v>112</v>
      </c>
      <c r="B11">
        <v>6701</v>
      </c>
      <c r="C11" t="s">
        <v>35</v>
      </c>
    </row>
    <row r="12" spans="1:3" x14ac:dyDescent="0.25">
      <c r="A12" t="s">
        <v>113</v>
      </c>
      <c r="B12">
        <v>326</v>
      </c>
      <c r="C12" t="s">
        <v>35</v>
      </c>
    </row>
    <row r="13" spans="1:3" x14ac:dyDescent="0.25">
      <c r="A13" t="s">
        <v>30</v>
      </c>
      <c r="B13">
        <v>10944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1501</v>
      </c>
      <c r="B2" t="s">
        <v>133</v>
      </c>
      <c r="C2" t="s">
        <v>3</v>
      </c>
      <c r="D2">
        <v>1</v>
      </c>
    </row>
    <row r="3" spans="1:4" x14ac:dyDescent="0.25">
      <c r="A3">
        <v>1459</v>
      </c>
      <c r="B3" t="s">
        <v>133</v>
      </c>
      <c r="C3" t="s">
        <v>77</v>
      </c>
      <c r="D3">
        <v>1</v>
      </c>
    </row>
    <row r="4" spans="1:4" x14ac:dyDescent="0.25">
      <c r="A4">
        <v>172</v>
      </c>
      <c r="B4" t="s">
        <v>163</v>
      </c>
      <c r="C4" t="s">
        <v>3</v>
      </c>
      <c r="D4">
        <v>2</v>
      </c>
    </row>
    <row r="5" spans="1:4" x14ac:dyDescent="0.25">
      <c r="A5">
        <v>162</v>
      </c>
      <c r="B5" t="s">
        <v>163</v>
      </c>
      <c r="C5" t="s">
        <v>77</v>
      </c>
      <c r="D5">
        <v>2</v>
      </c>
    </row>
    <row r="6" spans="1:4" x14ac:dyDescent="0.25">
      <c r="A6">
        <v>0</v>
      </c>
      <c r="B6" t="s">
        <v>164</v>
      </c>
      <c r="C6" t="s">
        <v>3</v>
      </c>
      <c r="D6">
        <v>3</v>
      </c>
    </row>
    <row r="7" spans="1:4" x14ac:dyDescent="0.25">
      <c r="A7">
        <v>7</v>
      </c>
      <c r="B7" t="s">
        <v>164</v>
      </c>
      <c r="C7" t="s">
        <v>77</v>
      </c>
      <c r="D7">
        <v>3</v>
      </c>
    </row>
    <row r="8" spans="1:4" x14ac:dyDescent="0.25">
      <c r="A8">
        <v>26</v>
      </c>
      <c r="B8" t="s">
        <v>165</v>
      </c>
      <c r="C8" t="s">
        <v>3</v>
      </c>
      <c r="D8">
        <v>4</v>
      </c>
    </row>
    <row r="9" spans="1:4" x14ac:dyDescent="0.25">
      <c r="A9">
        <v>13</v>
      </c>
      <c r="B9" t="s">
        <v>165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25">
      <c r="A2">
        <v>1</v>
      </c>
      <c r="B2" t="s">
        <v>34</v>
      </c>
      <c r="C2">
        <v>6796</v>
      </c>
      <c r="D2" t="s">
        <v>115</v>
      </c>
      <c r="E2">
        <v>1</v>
      </c>
    </row>
    <row r="3" spans="1:5" x14ac:dyDescent="0.25">
      <c r="A3">
        <v>2</v>
      </c>
      <c r="B3" t="s">
        <v>35</v>
      </c>
      <c r="C3">
        <v>192</v>
      </c>
      <c r="D3" t="s">
        <v>115</v>
      </c>
      <c r="E3">
        <v>1</v>
      </c>
    </row>
    <row r="4" spans="1:5" x14ac:dyDescent="0.25">
      <c r="A4">
        <v>3</v>
      </c>
      <c r="B4" t="s">
        <v>36</v>
      </c>
      <c r="C4">
        <v>91</v>
      </c>
      <c r="D4" t="s">
        <v>115</v>
      </c>
      <c r="E4">
        <v>1</v>
      </c>
    </row>
    <row r="5" spans="1:5" x14ac:dyDescent="0.25">
      <c r="A5">
        <v>4</v>
      </c>
      <c r="B5" t="s">
        <v>37</v>
      </c>
      <c r="C5">
        <v>4</v>
      </c>
      <c r="D5" t="s">
        <v>115</v>
      </c>
      <c r="E5">
        <v>1</v>
      </c>
    </row>
    <row r="6" spans="1:5" x14ac:dyDescent="0.25">
      <c r="A6">
        <v>5</v>
      </c>
      <c r="B6" t="s">
        <v>38</v>
      </c>
      <c r="C6">
        <v>4</v>
      </c>
      <c r="D6" t="s">
        <v>115</v>
      </c>
      <c r="E6">
        <v>1</v>
      </c>
    </row>
    <row r="7" spans="1:5" x14ac:dyDescent="0.25">
      <c r="A7">
        <v>6</v>
      </c>
      <c r="B7" t="s">
        <v>46</v>
      </c>
      <c r="C7">
        <v>3</v>
      </c>
      <c r="D7" t="s">
        <v>115</v>
      </c>
      <c r="E7">
        <v>1</v>
      </c>
    </row>
    <row r="8" spans="1:5" x14ac:dyDescent="0.25">
      <c r="A8">
        <v>7</v>
      </c>
      <c r="B8" t="s">
        <v>116</v>
      </c>
      <c r="C8">
        <v>0</v>
      </c>
      <c r="D8" t="s">
        <v>115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25">
      <c r="A10">
        <v>9</v>
      </c>
      <c r="B10" t="s">
        <v>39</v>
      </c>
      <c r="C10">
        <v>3</v>
      </c>
      <c r="D10" t="s">
        <v>115</v>
      </c>
      <c r="E10">
        <v>1</v>
      </c>
    </row>
    <row r="11" spans="1:5" x14ac:dyDescent="0.25">
      <c r="A11">
        <v>10</v>
      </c>
      <c r="B11" t="s">
        <v>40</v>
      </c>
      <c r="C11">
        <v>1</v>
      </c>
      <c r="D11" t="s">
        <v>115</v>
      </c>
      <c r="E11">
        <v>1</v>
      </c>
    </row>
    <row r="12" spans="1:5" x14ac:dyDescent="0.25">
      <c r="A12">
        <v>11</v>
      </c>
      <c r="B12" t="s">
        <v>41</v>
      </c>
      <c r="C12">
        <v>444</v>
      </c>
      <c r="D12" t="s">
        <v>115</v>
      </c>
      <c r="E12">
        <v>1</v>
      </c>
    </row>
    <row r="13" spans="1:5" x14ac:dyDescent="0.2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25">
      <c r="A14">
        <v>13</v>
      </c>
      <c r="B14" t="s">
        <v>11</v>
      </c>
      <c r="C14">
        <v>1</v>
      </c>
      <c r="D14" t="s">
        <v>115</v>
      </c>
      <c r="E14">
        <v>1</v>
      </c>
    </row>
    <row r="15" spans="1:5" x14ac:dyDescent="0.25">
      <c r="A15">
        <v>14</v>
      </c>
      <c r="B15" t="s">
        <v>43</v>
      </c>
      <c r="C15">
        <v>3</v>
      </c>
      <c r="D15" t="s">
        <v>115</v>
      </c>
      <c r="E15">
        <v>1</v>
      </c>
    </row>
    <row r="16" spans="1:5" x14ac:dyDescent="0.25">
      <c r="A16">
        <v>15</v>
      </c>
      <c r="B16" t="s">
        <v>44</v>
      </c>
      <c r="C16">
        <v>0</v>
      </c>
      <c r="D16" t="s">
        <v>115</v>
      </c>
      <c r="E16">
        <v>1</v>
      </c>
    </row>
    <row r="17" spans="1:5" x14ac:dyDescent="0.25">
      <c r="A17">
        <v>16</v>
      </c>
      <c r="B17" t="s">
        <v>45</v>
      </c>
      <c r="C17">
        <v>1</v>
      </c>
      <c r="D17" t="s">
        <v>115</v>
      </c>
      <c r="E17">
        <v>1</v>
      </c>
    </row>
    <row r="18" spans="1:5" x14ac:dyDescent="0.25">
      <c r="A18">
        <v>1</v>
      </c>
      <c r="B18" t="s">
        <v>34</v>
      </c>
      <c r="C18">
        <v>1977</v>
      </c>
      <c r="D18" t="s">
        <v>12</v>
      </c>
      <c r="E18">
        <v>2</v>
      </c>
    </row>
    <row r="19" spans="1:5" x14ac:dyDescent="0.25">
      <c r="A19">
        <v>2</v>
      </c>
      <c r="B19" t="s">
        <v>35</v>
      </c>
      <c r="C19">
        <v>57</v>
      </c>
      <c r="D19" t="s">
        <v>12</v>
      </c>
      <c r="E19">
        <v>2</v>
      </c>
    </row>
    <row r="20" spans="1:5" x14ac:dyDescent="0.25">
      <c r="A20">
        <v>3</v>
      </c>
      <c r="B20" t="s">
        <v>36</v>
      </c>
      <c r="C20">
        <v>44</v>
      </c>
      <c r="D20" t="s">
        <v>12</v>
      </c>
      <c r="E20">
        <v>2</v>
      </c>
    </row>
    <row r="21" spans="1:5" x14ac:dyDescent="0.25">
      <c r="A21">
        <v>4</v>
      </c>
      <c r="B21" t="s">
        <v>37</v>
      </c>
      <c r="C21">
        <v>0</v>
      </c>
      <c r="D21" t="s">
        <v>12</v>
      </c>
      <c r="E21">
        <v>2</v>
      </c>
    </row>
    <row r="22" spans="1:5" x14ac:dyDescent="0.25">
      <c r="A22">
        <v>5</v>
      </c>
      <c r="B22" t="s">
        <v>38</v>
      </c>
      <c r="C22">
        <v>0</v>
      </c>
      <c r="D22" t="s">
        <v>12</v>
      </c>
      <c r="E22">
        <v>2</v>
      </c>
    </row>
    <row r="23" spans="1:5" x14ac:dyDescent="0.25">
      <c r="A23">
        <v>6</v>
      </c>
      <c r="B23" t="s">
        <v>46</v>
      </c>
      <c r="C23">
        <v>0</v>
      </c>
      <c r="D23" t="s">
        <v>12</v>
      </c>
      <c r="E23">
        <v>2</v>
      </c>
    </row>
    <row r="24" spans="1:5" x14ac:dyDescent="0.2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1</v>
      </c>
      <c r="D25" t="s">
        <v>12</v>
      </c>
      <c r="E25">
        <v>2</v>
      </c>
    </row>
    <row r="26" spans="1:5" x14ac:dyDescent="0.25">
      <c r="A26">
        <v>9</v>
      </c>
      <c r="B26" t="s">
        <v>39</v>
      </c>
      <c r="C26">
        <v>0</v>
      </c>
      <c r="D26" t="s">
        <v>12</v>
      </c>
      <c r="E26">
        <v>2</v>
      </c>
    </row>
    <row r="27" spans="1:5" x14ac:dyDescent="0.25">
      <c r="A27">
        <v>10</v>
      </c>
      <c r="B27" t="s">
        <v>40</v>
      </c>
      <c r="C27">
        <v>0</v>
      </c>
      <c r="D27" t="s">
        <v>12</v>
      </c>
      <c r="E27">
        <v>2</v>
      </c>
    </row>
    <row r="28" spans="1:5" x14ac:dyDescent="0.25">
      <c r="A28">
        <v>11</v>
      </c>
      <c r="B28" t="s">
        <v>41</v>
      </c>
      <c r="C28">
        <v>148</v>
      </c>
      <c r="D28" t="s">
        <v>12</v>
      </c>
      <c r="E28">
        <v>2</v>
      </c>
    </row>
    <row r="29" spans="1:5" x14ac:dyDescent="0.2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25">
      <c r="A31">
        <v>14</v>
      </c>
      <c r="B31" t="s">
        <v>43</v>
      </c>
      <c r="C31">
        <v>2</v>
      </c>
      <c r="D31" t="s">
        <v>12</v>
      </c>
      <c r="E31">
        <v>2</v>
      </c>
    </row>
    <row r="32" spans="1:5" x14ac:dyDescent="0.25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45</v>
      </c>
      <c r="C33">
        <v>0</v>
      </c>
      <c r="D33" t="s">
        <v>12</v>
      </c>
      <c r="E33">
        <v>2</v>
      </c>
    </row>
    <row r="34" spans="1:5" x14ac:dyDescent="0.25">
      <c r="A34">
        <v>1</v>
      </c>
      <c r="B34" t="s">
        <v>34</v>
      </c>
      <c r="C34">
        <v>10593</v>
      </c>
      <c r="D34" t="s">
        <v>94</v>
      </c>
      <c r="E34">
        <v>3</v>
      </c>
    </row>
    <row r="35" spans="1:5" x14ac:dyDescent="0.25">
      <c r="A35">
        <v>2</v>
      </c>
      <c r="B35" t="s">
        <v>35</v>
      </c>
      <c r="C35">
        <v>47</v>
      </c>
      <c r="D35" t="s">
        <v>94</v>
      </c>
      <c r="E35">
        <v>3</v>
      </c>
    </row>
    <row r="36" spans="1:5" x14ac:dyDescent="0.25">
      <c r="A36">
        <v>3</v>
      </c>
      <c r="B36" t="s">
        <v>36</v>
      </c>
      <c r="C36">
        <v>42</v>
      </c>
      <c r="D36" t="s">
        <v>94</v>
      </c>
      <c r="E36">
        <v>3</v>
      </c>
    </row>
    <row r="37" spans="1:5" x14ac:dyDescent="0.25">
      <c r="A37">
        <v>4</v>
      </c>
      <c r="B37" t="s">
        <v>37</v>
      </c>
      <c r="C37">
        <v>0</v>
      </c>
      <c r="D37" t="s">
        <v>94</v>
      </c>
      <c r="E37">
        <v>3</v>
      </c>
    </row>
    <row r="38" spans="1:5" x14ac:dyDescent="0.25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25">
      <c r="A39">
        <v>6</v>
      </c>
      <c r="B39" t="s">
        <v>46</v>
      </c>
      <c r="C39">
        <v>0</v>
      </c>
      <c r="D39" t="s">
        <v>94</v>
      </c>
      <c r="E39">
        <v>3</v>
      </c>
    </row>
    <row r="40" spans="1:5" x14ac:dyDescent="0.2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2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2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25">
      <c r="A44">
        <v>11</v>
      </c>
      <c r="B44" t="s">
        <v>41</v>
      </c>
      <c r="C44">
        <v>0</v>
      </c>
      <c r="D44" t="s">
        <v>94</v>
      </c>
      <c r="E44">
        <v>3</v>
      </c>
    </row>
    <row r="45" spans="1:5" x14ac:dyDescent="0.2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25">
      <c r="A47">
        <v>14</v>
      </c>
      <c r="B47" t="s">
        <v>43</v>
      </c>
      <c r="C47">
        <v>0</v>
      </c>
      <c r="D47" t="s">
        <v>94</v>
      </c>
      <c r="E47">
        <v>3</v>
      </c>
    </row>
    <row r="48" spans="1:5" x14ac:dyDescent="0.2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2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25">
      <c r="A50">
        <v>1</v>
      </c>
      <c r="B50" t="s">
        <v>34</v>
      </c>
      <c r="C50">
        <v>309</v>
      </c>
      <c r="D50" t="s">
        <v>84</v>
      </c>
      <c r="E50">
        <v>4</v>
      </c>
    </row>
    <row r="51" spans="1:5" x14ac:dyDescent="0.25">
      <c r="A51">
        <v>2</v>
      </c>
      <c r="B51" t="s">
        <v>35</v>
      </c>
      <c r="C51">
        <v>27</v>
      </c>
      <c r="D51" t="s">
        <v>84</v>
      </c>
      <c r="E51">
        <v>4</v>
      </c>
    </row>
    <row r="52" spans="1:5" x14ac:dyDescent="0.25">
      <c r="A52">
        <v>3</v>
      </c>
      <c r="B52" t="s">
        <v>36</v>
      </c>
      <c r="C52">
        <v>27</v>
      </c>
      <c r="D52" t="s">
        <v>84</v>
      </c>
      <c r="E52">
        <v>4</v>
      </c>
    </row>
    <row r="53" spans="1:5" x14ac:dyDescent="0.25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25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25">
      <c r="A55">
        <v>6</v>
      </c>
      <c r="B55" t="s">
        <v>46</v>
      </c>
      <c r="C55">
        <v>0</v>
      </c>
      <c r="D55" t="s">
        <v>84</v>
      </c>
      <c r="E55">
        <v>4</v>
      </c>
    </row>
    <row r="56" spans="1:5" x14ac:dyDescent="0.2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25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2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25">
      <c r="A60">
        <v>11</v>
      </c>
      <c r="B60" t="s">
        <v>41</v>
      </c>
      <c r="C60">
        <v>14</v>
      </c>
      <c r="D60" t="s">
        <v>84</v>
      </c>
      <c r="E60">
        <v>4</v>
      </c>
    </row>
    <row r="61" spans="1:5" x14ac:dyDescent="0.2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25">
      <c r="A63">
        <v>14</v>
      </c>
      <c r="B63" t="s">
        <v>43</v>
      </c>
      <c r="C63">
        <v>0</v>
      </c>
      <c r="D63" t="s">
        <v>84</v>
      </c>
      <c r="E63">
        <v>4</v>
      </c>
    </row>
    <row r="64" spans="1:5" x14ac:dyDescent="0.2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2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25">
      <c r="A66">
        <v>1</v>
      </c>
      <c r="B66" t="s">
        <v>34</v>
      </c>
      <c r="C66">
        <v>185</v>
      </c>
      <c r="D66" t="s">
        <v>117</v>
      </c>
      <c r="E66">
        <v>5</v>
      </c>
    </row>
    <row r="67" spans="1:5" x14ac:dyDescent="0.25">
      <c r="A67">
        <v>2</v>
      </c>
      <c r="B67" t="s">
        <v>35</v>
      </c>
      <c r="C67">
        <v>9</v>
      </c>
      <c r="D67" t="s">
        <v>117</v>
      </c>
      <c r="E67">
        <v>5</v>
      </c>
    </row>
    <row r="68" spans="1:5" x14ac:dyDescent="0.25">
      <c r="A68">
        <v>3</v>
      </c>
      <c r="B68" t="s">
        <v>36</v>
      </c>
      <c r="C68">
        <v>5</v>
      </c>
      <c r="D68" t="s">
        <v>117</v>
      </c>
      <c r="E68">
        <v>5</v>
      </c>
    </row>
    <row r="69" spans="1:5" x14ac:dyDescent="0.25">
      <c r="A69">
        <v>4</v>
      </c>
      <c r="B69" t="s">
        <v>37</v>
      </c>
      <c r="C69">
        <v>2</v>
      </c>
      <c r="D69" t="s">
        <v>117</v>
      </c>
      <c r="E69">
        <v>5</v>
      </c>
    </row>
    <row r="70" spans="1:5" x14ac:dyDescent="0.2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25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2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2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2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25">
      <c r="A76">
        <v>11</v>
      </c>
      <c r="B76" t="s">
        <v>41</v>
      </c>
      <c r="C76">
        <v>278</v>
      </c>
      <c r="D76" t="s">
        <v>117</v>
      </c>
      <c r="E76">
        <v>5</v>
      </c>
    </row>
    <row r="77" spans="1:5" x14ac:dyDescent="0.2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25">
      <c r="A78">
        <v>13</v>
      </c>
      <c r="B78" t="s">
        <v>11</v>
      </c>
      <c r="C78">
        <v>0</v>
      </c>
      <c r="D78" t="s">
        <v>117</v>
      </c>
      <c r="E78">
        <v>5</v>
      </c>
    </row>
    <row r="79" spans="1:5" x14ac:dyDescent="0.25">
      <c r="A79">
        <v>14</v>
      </c>
      <c r="B79" t="s">
        <v>43</v>
      </c>
      <c r="C79">
        <v>0</v>
      </c>
      <c r="D79" t="s">
        <v>117</v>
      </c>
      <c r="E79">
        <v>5</v>
      </c>
    </row>
    <row r="80" spans="1:5" x14ac:dyDescent="0.2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25">
      <c r="A81">
        <v>16</v>
      </c>
      <c r="B81" t="s">
        <v>45</v>
      </c>
      <c r="C81">
        <v>0</v>
      </c>
      <c r="D81" t="s">
        <v>117</v>
      </c>
      <c r="E81">
        <v>5</v>
      </c>
    </row>
    <row r="82" spans="1:5" x14ac:dyDescent="0.2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2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2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2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2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2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2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25">
      <c r="A90">
        <v>9</v>
      </c>
      <c r="B90" t="s">
        <v>39</v>
      </c>
      <c r="C90">
        <v>0</v>
      </c>
      <c r="D90" t="s">
        <v>39</v>
      </c>
      <c r="E90">
        <v>6</v>
      </c>
    </row>
    <row r="91" spans="1:5" x14ac:dyDescent="0.2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25">
      <c r="A92">
        <v>11</v>
      </c>
      <c r="B92" t="s">
        <v>41</v>
      </c>
      <c r="C92">
        <v>48</v>
      </c>
      <c r="D92" t="s">
        <v>39</v>
      </c>
      <c r="E92">
        <v>6</v>
      </c>
    </row>
    <row r="93" spans="1:5" x14ac:dyDescent="0.2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2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2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2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2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2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2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2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2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2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2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2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2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25">
      <c r="A124" s="2">
        <v>11</v>
      </c>
      <c r="B124" s="2" t="s">
        <v>41</v>
      </c>
      <c r="C124" s="2">
        <v>70</v>
      </c>
      <c r="D124" s="2" t="s">
        <v>42</v>
      </c>
      <c r="E124" s="2">
        <v>8</v>
      </c>
    </row>
    <row r="125" spans="1:5" x14ac:dyDescent="0.2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2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2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2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25">
      <c r="A130" s="2">
        <v>1</v>
      </c>
      <c r="B130" s="2" t="s">
        <v>34</v>
      </c>
      <c r="C130" s="2">
        <v>20321</v>
      </c>
      <c r="D130" s="2" t="s">
        <v>83</v>
      </c>
      <c r="E130" s="2">
        <v>9</v>
      </c>
    </row>
    <row r="131" spans="1:5" x14ac:dyDescent="0.25">
      <c r="A131" s="2">
        <v>2</v>
      </c>
      <c r="B131" s="2" t="s">
        <v>35</v>
      </c>
      <c r="C131" s="2">
        <v>350</v>
      </c>
      <c r="D131" s="2" t="s">
        <v>83</v>
      </c>
      <c r="E131" s="2">
        <v>9</v>
      </c>
    </row>
    <row r="132" spans="1:5" x14ac:dyDescent="0.25">
      <c r="A132" s="2">
        <v>3</v>
      </c>
      <c r="B132" s="2" t="s">
        <v>36</v>
      </c>
      <c r="C132" s="2">
        <v>338</v>
      </c>
      <c r="D132" s="2" t="s">
        <v>83</v>
      </c>
      <c r="E132" s="2">
        <v>9</v>
      </c>
    </row>
    <row r="133" spans="1:5" x14ac:dyDescent="0.25">
      <c r="A133" s="2">
        <v>4</v>
      </c>
      <c r="B133" s="2" t="s">
        <v>37</v>
      </c>
      <c r="C133" s="2">
        <v>7</v>
      </c>
      <c r="D133" s="2" t="s">
        <v>83</v>
      </c>
      <c r="E133" s="2">
        <v>9</v>
      </c>
    </row>
    <row r="134" spans="1:5" x14ac:dyDescent="0.25">
      <c r="A134" s="2">
        <v>5</v>
      </c>
      <c r="B134" s="2" t="s">
        <v>38</v>
      </c>
      <c r="C134" s="2">
        <v>0</v>
      </c>
      <c r="D134" s="2" t="s">
        <v>83</v>
      </c>
      <c r="E134" s="2">
        <v>9</v>
      </c>
    </row>
    <row r="135" spans="1:5" x14ac:dyDescent="0.25">
      <c r="A135" s="2">
        <v>6</v>
      </c>
      <c r="B135" s="2" t="s">
        <v>46</v>
      </c>
      <c r="C135" s="2">
        <v>3</v>
      </c>
      <c r="D135" s="2" t="s">
        <v>83</v>
      </c>
      <c r="E135" s="2">
        <v>9</v>
      </c>
    </row>
    <row r="136" spans="1:5" x14ac:dyDescent="0.25">
      <c r="A136" s="2">
        <v>7</v>
      </c>
      <c r="B136" s="2" t="s">
        <v>116</v>
      </c>
      <c r="C136" s="2">
        <v>0</v>
      </c>
      <c r="D136" s="2" t="s">
        <v>83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2</v>
      </c>
      <c r="D137" s="2" t="s">
        <v>83</v>
      </c>
      <c r="E137" s="2">
        <v>9</v>
      </c>
    </row>
    <row r="138" spans="1:5" x14ac:dyDescent="0.25">
      <c r="A138" s="2">
        <v>9</v>
      </c>
      <c r="B138" s="2" t="s">
        <v>39</v>
      </c>
      <c r="C138" s="2">
        <v>0</v>
      </c>
      <c r="D138" s="2" t="s">
        <v>83</v>
      </c>
      <c r="E138" s="2">
        <v>9</v>
      </c>
    </row>
    <row r="139" spans="1:5" x14ac:dyDescent="0.25">
      <c r="A139" s="2">
        <v>10</v>
      </c>
      <c r="B139" s="2" t="s">
        <v>40</v>
      </c>
      <c r="C139" s="2">
        <v>0</v>
      </c>
      <c r="D139" s="2" t="s">
        <v>83</v>
      </c>
      <c r="E139" s="2">
        <v>9</v>
      </c>
    </row>
    <row r="140" spans="1:5" x14ac:dyDescent="0.25">
      <c r="A140" s="2">
        <v>11</v>
      </c>
      <c r="B140" s="2" t="s">
        <v>41</v>
      </c>
      <c r="C140" s="2">
        <v>733</v>
      </c>
      <c r="D140" s="2" t="s">
        <v>83</v>
      </c>
      <c r="E140" s="2">
        <v>9</v>
      </c>
    </row>
    <row r="141" spans="1:5" x14ac:dyDescent="0.2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26</v>
      </c>
      <c r="D142" s="2" t="s">
        <v>83</v>
      </c>
      <c r="E142" s="2">
        <v>9</v>
      </c>
    </row>
    <row r="143" spans="1:5" x14ac:dyDescent="0.25">
      <c r="A143" s="2">
        <v>14</v>
      </c>
      <c r="B143" s="2" t="s">
        <v>43</v>
      </c>
      <c r="C143" s="2">
        <v>4</v>
      </c>
      <c r="D143" s="2" t="s">
        <v>83</v>
      </c>
      <c r="E143" s="2">
        <v>9</v>
      </c>
    </row>
    <row r="144" spans="1:5" x14ac:dyDescent="0.25">
      <c r="A144" s="2">
        <v>15</v>
      </c>
      <c r="B144" s="2" t="s">
        <v>44</v>
      </c>
      <c r="C144" s="2">
        <v>0</v>
      </c>
      <c r="D144" s="2" t="s">
        <v>83</v>
      </c>
      <c r="E144" s="2">
        <v>9</v>
      </c>
    </row>
    <row r="145" spans="1:5" x14ac:dyDescent="0.25">
      <c r="A145" s="2">
        <v>16</v>
      </c>
      <c r="B145" s="2" t="s">
        <v>45</v>
      </c>
      <c r="C145" s="2">
        <v>0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95</v>
      </c>
      <c r="B1" t="s">
        <v>100</v>
      </c>
      <c r="C1" t="s">
        <v>2</v>
      </c>
      <c r="D1" t="s">
        <v>110</v>
      </c>
    </row>
    <row r="2" spans="1:4" x14ac:dyDescent="0.25">
      <c r="A2">
        <v>1</v>
      </c>
      <c r="B2">
        <v>1</v>
      </c>
      <c r="C2" t="s">
        <v>85</v>
      </c>
      <c r="D2" t="s">
        <v>3</v>
      </c>
    </row>
    <row r="3" spans="1:4" x14ac:dyDescent="0.25">
      <c r="A3">
        <v>2</v>
      </c>
      <c r="B3">
        <v>2</v>
      </c>
      <c r="C3" t="s">
        <v>85</v>
      </c>
      <c r="D3" t="s">
        <v>86</v>
      </c>
    </row>
    <row r="4" spans="1:4" x14ac:dyDescent="0.2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95</v>
      </c>
      <c r="B1" t="s">
        <v>130</v>
      </c>
      <c r="C1" t="s">
        <v>100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80</v>
      </c>
      <c r="C5">
        <v>97</v>
      </c>
    </row>
    <row r="6" spans="1:3" x14ac:dyDescent="0.25">
      <c r="A6">
        <v>5</v>
      </c>
      <c r="B6" t="s">
        <v>81</v>
      </c>
      <c r="C6">
        <v>0</v>
      </c>
    </row>
    <row r="7" spans="1:3" x14ac:dyDescent="0.25">
      <c r="A7">
        <v>6</v>
      </c>
      <c r="B7" t="s">
        <v>131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95</v>
      </c>
      <c r="B1" t="s">
        <v>126</v>
      </c>
      <c r="C1" t="s">
        <v>30</v>
      </c>
      <c r="D1" t="s">
        <v>127</v>
      </c>
    </row>
    <row r="2" spans="1:4" x14ac:dyDescent="0.25">
      <c r="A2">
        <v>1</v>
      </c>
      <c r="B2" t="s">
        <v>128</v>
      </c>
      <c r="C2">
        <v>0</v>
      </c>
      <c r="D2">
        <v>0</v>
      </c>
    </row>
    <row r="3" spans="1:4" x14ac:dyDescent="0.25">
      <c r="A3">
        <v>2</v>
      </c>
      <c r="B3" t="s">
        <v>129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151</v>
      </c>
      <c r="C2" t="s">
        <v>31</v>
      </c>
      <c r="D2" t="s">
        <v>30</v>
      </c>
      <c r="E2">
        <v>1</v>
      </c>
      <c r="F2">
        <v>129</v>
      </c>
      <c r="G2">
        <v>1</v>
      </c>
    </row>
    <row r="3" spans="1:7" x14ac:dyDescent="0.25">
      <c r="A3">
        <v>2</v>
      </c>
      <c r="B3" t="s">
        <v>122</v>
      </c>
      <c r="C3" t="s">
        <v>31</v>
      </c>
      <c r="D3" t="s">
        <v>30</v>
      </c>
      <c r="E3">
        <v>1</v>
      </c>
      <c r="F3">
        <v>92</v>
      </c>
      <c r="G3">
        <v>1</v>
      </c>
    </row>
    <row r="4" spans="1:7" x14ac:dyDescent="0.25">
      <c r="A4">
        <v>3</v>
      </c>
      <c r="B4" t="s">
        <v>123</v>
      </c>
      <c r="C4" t="s">
        <v>31</v>
      </c>
      <c r="D4" t="s">
        <v>30</v>
      </c>
      <c r="E4">
        <v>1</v>
      </c>
      <c r="F4">
        <v>36</v>
      </c>
      <c r="G4">
        <v>1</v>
      </c>
    </row>
    <row r="5" spans="1:7" x14ac:dyDescent="0.25">
      <c r="A5">
        <v>4</v>
      </c>
      <c r="B5" t="s">
        <v>152</v>
      </c>
      <c r="C5" t="s">
        <v>31</v>
      </c>
      <c r="D5" t="s">
        <v>30</v>
      </c>
      <c r="E5">
        <v>1</v>
      </c>
      <c r="F5">
        <v>22</v>
      </c>
      <c r="G5">
        <v>1</v>
      </c>
    </row>
    <row r="6" spans="1:7" x14ac:dyDescent="0.25">
      <c r="A6">
        <v>5</v>
      </c>
      <c r="B6" t="s">
        <v>153</v>
      </c>
      <c r="C6" t="s">
        <v>31</v>
      </c>
      <c r="D6" t="s">
        <v>30</v>
      </c>
      <c r="E6">
        <v>1</v>
      </c>
      <c r="F6">
        <v>16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126</v>
      </c>
      <c r="G7">
        <v>1</v>
      </c>
    </row>
    <row r="8" spans="1:7" x14ac:dyDescent="0.25">
      <c r="A8">
        <v>1</v>
      </c>
      <c r="B8" t="s">
        <v>151</v>
      </c>
      <c r="C8" t="s">
        <v>31</v>
      </c>
      <c r="D8" t="s">
        <v>10</v>
      </c>
      <c r="E8">
        <v>2</v>
      </c>
      <c r="F8">
        <v>154</v>
      </c>
      <c r="G8">
        <v>1</v>
      </c>
    </row>
    <row r="9" spans="1:7" x14ac:dyDescent="0.25">
      <c r="A9">
        <v>2</v>
      </c>
      <c r="B9" t="s">
        <v>122</v>
      </c>
      <c r="C9" t="s">
        <v>31</v>
      </c>
      <c r="D9" t="s">
        <v>10</v>
      </c>
      <c r="E9">
        <v>2</v>
      </c>
      <c r="F9">
        <v>111</v>
      </c>
      <c r="G9">
        <v>1</v>
      </c>
    </row>
    <row r="10" spans="1:7" x14ac:dyDescent="0.2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78</v>
      </c>
      <c r="G10">
        <v>1</v>
      </c>
    </row>
    <row r="11" spans="1:7" x14ac:dyDescent="0.25">
      <c r="A11">
        <v>4</v>
      </c>
      <c r="B11" t="s">
        <v>152</v>
      </c>
      <c r="C11" t="s">
        <v>31</v>
      </c>
      <c r="D11" t="s">
        <v>10</v>
      </c>
      <c r="E11">
        <v>2</v>
      </c>
      <c r="F11">
        <v>66</v>
      </c>
      <c r="G11">
        <v>1</v>
      </c>
    </row>
    <row r="12" spans="1:7" x14ac:dyDescent="0.25">
      <c r="A12">
        <v>5</v>
      </c>
      <c r="B12" t="s">
        <v>153</v>
      </c>
      <c r="C12" t="s">
        <v>31</v>
      </c>
      <c r="D12" t="s">
        <v>10</v>
      </c>
      <c r="E12">
        <v>2</v>
      </c>
      <c r="F12">
        <v>30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153</v>
      </c>
      <c r="G13">
        <v>1</v>
      </c>
    </row>
    <row r="14" spans="1:7" x14ac:dyDescent="0.25">
      <c r="A14">
        <v>1</v>
      </c>
      <c r="B14" t="s">
        <v>151</v>
      </c>
      <c r="C14" t="s">
        <v>55</v>
      </c>
      <c r="D14" t="s">
        <v>30</v>
      </c>
      <c r="E14">
        <v>1</v>
      </c>
      <c r="F14">
        <v>141</v>
      </c>
      <c r="G14">
        <v>2</v>
      </c>
    </row>
    <row r="15" spans="1:7" x14ac:dyDescent="0.25">
      <c r="A15">
        <v>2</v>
      </c>
      <c r="B15" t="s">
        <v>122</v>
      </c>
      <c r="C15" s="2" t="s">
        <v>55</v>
      </c>
      <c r="D15" t="s">
        <v>30</v>
      </c>
      <c r="E15">
        <v>1</v>
      </c>
      <c r="F15" s="2">
        <v>110</v>
      </c>
      <c r="G15">
        <v>2</v>
      </c>
    </row>
    <row r="16" spans="1:7" x14ac:dyDescent="0.2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57</v>
      </c>
      <c r="G16">
        <v>2</v>
      </c>
    </row>
    <row r="17" spans="1:7" x14ac:dyDescent="0.25">
      <c r="A17">
        <v>4</v>
      </c>
      <c r="B17" t="s">
        <v>152</v>
      </c>
      <c r="C17" s="2" t="s">
        <v>55</v>
      </c>
      <c r="D17" t="s">
        <v>30</v>
      </c>
      <c r="E17">
        <v>1</v>
      </c>
      <c r="F17" s="2">
        <v>35</v>
      </c>
      <c r="G17">
        <v>2</v>
      </c>
    </row>
    <row r="18" spans="1:7" x14ac:dyDescent="0.25">
      <c r="A18">
        <v>5</v>
      </c>
      <c r="B18" t="s">
        <v>153</v>
      </c>
      <c r="C18" s="2" t="s">
        <v>55</v>
      </c>
      <c r="D18" t="s">
        <v>30</v>
      </c>
      <c r="E18">
        <v>1</v>
      </c>
      <c r="F18" s="2">
        <v>17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149</v>
      </c>
      <c r="G19">
        <v>2</v>
      </c>
    </row>
    <row r="20" spans="1:7" x14ac:dyDescent="0.25">
      <c r="A20">
        <v>1</v>
      </c>
      <c r="B20" t="s">
        <v>151</v>
      </c>
      <c r="C20" s="2" t="s">
        <v>55</v>
      </c>
      <c r="D20" t="s">
        <v>10</v>
      </c>
      <c r="E20">
        <v>2</v>
      </c>
      <c r="F20" s="2">
        <v>175</v>
      </c>
      <c r="G20">
        <v>2</v>
      </c>
    </row>
    <row r="21" spans="1:7" x14ac:dyDescent="0.25">
      <c r="A21">
        <v>2</v>
      </c>
      <c r="B21" t="s">
        <v>122</v>
      </c>
      <c r="C21" s="2" t="s">
        <v>55</v>
      </c>
      <c r="D21" t="s">
        <v>10</v>
      </c>
      <c r="E21">
        <v>2</v>
      </c>
      <c r="F21" s="2">
        <v>141</v>
      </c>
      <c r="G21">
        <v>2</v>
      </c>
    </row>
    <row r="22" spans="1:7" x14ac:dyDescent="0.2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118</v>
      </c>
      <c r="G22">
        <v>2</v>
      </c>
    </row>
    <row r="23" spans="1:7" x14ac:dyDescent="0.25">
      <c r="A23">
        <v>4</v>
      </c>
      <c r="B23" t="s">
        <v>152</v>
      </c>
      <c r="C23" s="2" t="s">
        <v>55</v>
      </c>
      <c r="D23" t="s">
        <v>10</v>
      </c>
      <c r="E23">
        <v>2</v>
      </c>
      <c r="F23" s="2">
        <v>104</v>
      </c>
      <c r="G23">
        <v>2</v>
      </c>
    </row>
    <row r="24" spans="1:7" x14ac:dyDescent="0.25">
      <c r="A24">
        <v>5</v>
      </c>
      <c r="B24" t="s">
        <v>153</v>
      </c>
      <c r="C24" s="2" t="s">
        <v>55</v>
      </c>
      <c r="D24" t="s">
        <v>10</v>
      </c>
      <c r="E24">
        <v>2</v>
      </c>
      <c r="F24" s="2">
        <v>37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195</v>
      </c>
      <c r="G25">
        <v>2</v>
      </c>
    </row>
    <row r="26" spans="1:7" x14ac:dyDescent="0.25">
      <c r="A26">
        <v>1</v>
      </c>
      <c r="B26" t="s">
        <v>151</v>
      </c>
      <c r="C26" t="s">
        <v>103</v>
      </c>
      <c r="D26" t="s">
        <v>30</v>
      </c>
      <c r="E26">
        <v>1</v>
      </c>
      <c r="F26">
        <v>0</v>
      </c>
      <c r="G26">
        <v>3</v>
      </c>
    </row>
    <row r="27" spans="1:7" x14ac:dyDescent="0.25">
      <c r="A27">
        <v>2</v>
      </c>
      <c r="B27" t="s">
        <v>122</v>
      </c>
      <c r="C27" t="s">
        <v>103</v>
      </c>
      <c r="D27" t="s">
        <v>30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1</v>
      </c>
      <c r="G28">
        <v>3</v>
      </c>
    </row>
    <row r="29" spans="1:7" x14ac:dyDescent="0.25">
      <c r="A29">
        <v>4</v>
      </c>
      <c r="B29" t="s">
        <v>152</v>
      </c>
      <c r="C29" t="s">
        <v>103</v>
      </c>
      <c r="D29" t="s">
        <v>30</v>
      </c>
      <c r="E29">
        <v>1</v>
      </c>
      <c r="F29">
        <v>1</v>
      </c>
      <c r="G29">
        <v>3</v>
      </c>
    </row>
    <row r="30" spans="1:7" x14ac:dyDescent="0.25">
      <c r="A30">
        <v>5</v>
      </c>
      <c r="B30" t="s">
        <v>153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6</v>
      </c>
      <c r="G31">
        <v>3</v>
      </c>
    </row>
    <row r="32" spans="1:7" x14ac:dyDescent="0.25">
      <c r="A32">
        <v>1</v>
      </c>
      <c r="B32" t="s">
        <v>151</v>
      </c>
      <c r="C32" t="s">
        <v>103</v>
      </c>
      <c r="D32" t="s">
        <v>10</v>
      </c>
      <c r="E32">
        <v>2</v>
      </c>
      <c r="F32">
        <v>0</v>
      </c>
      <c r="G32">
        <v>3</v>
      </c>
    </row>
    <row r="33" spans="1:7" x14ac:dyDescent="0.25">
      <c r="A33">
        <v>2</v>
      </c>
      <c r="B33" t="s">
        <v>122</v>
      </c>
      <c r="C33" t="s">
        <v>103</v>
      </c>
      <c r="D33" t="s">
        <v>10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1</v>
      </c>
      <c r="G34">
        <v>3</v>
      </c>
    </row>
    <row r="35" spans="1:7" x14ac:dyDescent="0.25">
      <c r="A35">
        <v>4</v>
      </c>
      <c r="B35" t="s">
        <v>152</v>
      </c>
      <c r="C35" t="s">
        <v>103</v>
      </c>
      <c r="D35" t="s">
        <v>10</v>
      </c>
      <c r="E35">
        <v>2</v>
      </c>
      <c r="F35">
        <v>1</v>
      </c>
      <c r="G35">
        <v>3</v>
      </c>
    </row>
    <row r="36" spans="1:7" x14ac:dyDescent="0.25">
      <c r="A36">
        <v>5</v>
      </c>
      <c r="B36" t="s">
        <v>153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6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151</v>
      </c>
      <c r="C2" t="s">
        <v>31</v>
      </c>
      <c r="D2" t="s">
        <v>30</v>
      </c>
      <c r="E2">
        <v>1</v>
      </c>
      <c r="F2">
        <v>805</v>
      </c>
      <c r="G2">
        <v>1</v>
      </c>
    </row>
    <row r="3" spans="1:7" x14ac:dyDescent="0.25">
      <c r="A3">
        <v>2</v>
      </c>
      <c r="B3" t="s">
        <v>122</v>
      </c>
      <c r="C3" t="s">
        <v>31</v>
      </c>
      <c r="D3" t="s">
        <v>30</v>
      </c>
      <c r="E3">
        <v>1</v>
      </c>
      <c r="F3">
        <v>581</v>
      </c>
      <c r="G3">
        <v>1</v>
      </c>
    </row>
    <row r="4" spans="1:7" x14ac:dyDescent="0.25">
      <c r="A4">
        <v>3</v>
      </c>
      <c r="B4" t="s">
        <v>123</v>
      </c>
      <c r="C4" t="s">
        <v>31</v>
      </c>
      <c r="D4" t="s">
        <v>30</v>
      </c>
      <c r="E4">
        <v>1</v>
      </c>
      <c r="F4">
        <v>130</v>
      </c>
      <c r="G4">
        <v>1</v>
      </c>
    </row>
    <row r="5" spans="1:7" x14ac:dyDescent="0.25">
      <c r="A5">
        <v>4</v>
      </c>
      <c r="B5" t="s">
        <v>152</v>
      </c>
      <c r="C5" t="s">
        <v>31</v>
      </c>
      <c r="D5" t="s">
        <v>30</v>
      </c>
      <c r="E5">
        <v>1</v>
      </c>
      <c r="F5">
        <v>207</v>
      </c>
      <c r="G5">
        <v>1</v>
      </c>
    </row>
    <row r="6" spans="1:7" x14ac:dyDescent="0.25">
      <c r="A6">
        <v>5</v>
      </c>
      <c r="B6" t="s">
        <v>153</v>
      </c>
      <c r="C6" t="s">
        <v>31</v>
      </c>
      <c r="D6" t="s">
        <v>30</v>
      </c>
      <c r="E6">
        <v>1</v>
      </c>
      <c r="F6">
        <v>67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359</v>
      </c>
      <c r="G7">
        <v>1</v>
      </c>
    </row>
    <row r="8" spans="1:7" x14ac:dyDescent="0.25">
      <c r="A8">
        <v>1</v>
      </c>
      <c r="B8" t="s">
        <v>151</v>
      </c>
      <c r="C8" t="s">
        <v>31</v>
      </c>
      <c r="D8" t="s">
        <v>10</v>
      </c>
      <c r="E8">
        <v>2</v>
      </c>
      <c r="F8">
        <v>1079</v>
      </c>
      <c r="G8">
        <v>1</v>
      </c>
    </row>
    <row r="9" spans="1:7" x14ac:dyDescent="0.25">
      <c r="A9">
        <v>2</v>
      </c>
      <c r="B9" t="s">
        <v>122</v>
      </c>
      <c r="C9" t="s">
        <v>31</v>
      </c>
      <c r="D9" t="s">
        <v>10</v>
      </c>
      <c r="E9">
        <v>2</v>
      </c>
      <c r="F9">
        <v>923</v>
      </c>
      <c r="G9">
        <v>1</v>
      </c>
    </row>
    <row r="10" spans="1:7" x14ac:dyDescent="0.2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232</v>
      </c>
      <c r="G10">
        <v>1</v>
      </c>
    </row>
    <row r="11" spans="1:7" x14ac:dyDescent="0.25">
      <c r="A11">
        <v>4</v>
      </c>
      <c r="B11" t="s">
        <v>152</v>
      </c>
      <c r="C11" t="s">
        <v>31</v>
      </c>
      <c r="D11" t="s">
        <v>10</v>
      </c>
      <c r="E11">
        <v>2</v>
      </c>
      <c r="F11">
        <v>331</v>
      </c>
      <c r="G11">
        <v>1</v>
      </c>
    </row>
    <row r="12" spans="1:7" x14ac:dyDescent="0.25">
      <c r="A12">
        <v>5</v>
      </c>
      <c r="B12" t="s">
        <v>153</v>
      </c>
      <c r="C12" t="s">
        <v>31</v>
      </c>
      <c r="D12" t="s">
        <v>10</v>
      </c>
      <c r="E12">
        <v>2</v>
      </c>
      <c r="F12">
        <v>106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446</v>
      </c>
      <c r="G13">
        <v>1</v>
      </c>
    </row>
    <row r="14" spans="1:7" x14ac:dyDescent="0.25">
      <c r="A14">
        <v>1</v>
      </c>
      <c r="B14" t="s">
        <v>151</v>
      </c>
      <c r="C14" t="s">
        <v>55</v>
      </c>
      <c r="D14" t="s">
        <v>30</v>
      </c>
      <c r="E14">
        <v>1</v>
      </c>
      <c r="F14">
        <v>823</v>
      </c>
      <c r="G14">
        <v>2</v>
      </c>
    </row>
    <row r="15" spans="1:7" x14ac:dyDescent="0.25">
      <c r="A15">
        <v>2</v>
      </c>
      <c r="B15" t="s">
        <v>122</v>
      </c>
      <c r="C15" s="2" t="s">
        <v>55</v>
      </c>
      <c r="D15" t="s">
        <v>30</v>
      </c>
      <c r="E15">
        <v>1</v>
      </c>
      <c r="F15" s="2">
        <v>661</v>
      </c>
      <c r="G15">
        <v>2</v>
      </c>
    </row>
    <row r="16" spans="1:7" x14ac:dyDescent="0.2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223</v>
      </c>
      <c r="G16">
        <v>2</v>
      </c>
    </row>
    <row r="17" spans="1:7" x14ac:dyDescent="0.25">
      <c r="A17">
        <v>4</v>
      </c>
      <c r="B17" t="s">
        <v>152</v>
      </c>
      <c r="C17" s="2" t="s">
        <v>55</v>
      </c>
      <c r="D17" t="s">
        <v>30</v>
      </c>
      <c r="E17">
        <v>1</v>
      </c>
      <c r="F17" s="2">
        <v>254</v>
      </c>
      <c r="G17">
        <v>2</v>
      </c>
    </row>
    <row r="18" spans="1:7" x14ac:dyDescent="0.25">
      <c r="A18">
        <v>5</v>
      </c>
      <c r="B18" t="s">
        <v>153</v>
      </c>
      <c r="C18" s="2" t="s">
        <v>55</v>
      </c>
      <c r="D18" t="s">
        <v>30</v>
      </c>
      <c r="E18">
        <v>1</v>
      </c>
      <c r="F18" s="2">
        <v>69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428</v>
      </c>
      <c r="G19">
        <v>2</v>
      </c>
    </row>
    <row r="20" spans="1:7" x14ac:dyDescent="0.25">
      <c r="A20">
        <v>1</v>
      </c>
      <c r="B20" t="s">
        <v>151</v>
      </c>
      <c r="C20" s="2" t="s">
        <v>55</v>
      </c>
      <c r="D20" t="s">
        <v>10</v>
      </c>
      <c r="E20">
        <v>2</v>
      </c>
      <c r="F20" s="2">
        <v>1119</v>
      </c>
      <c r="G20">
        <v>2</v>
      </c>
    </row>
    <row r="21" spans="1:7" x14ac:dyDescent="0.25">
      <c r="A21">
        <v>2</v>
      </c>
      <c r="B21" t="s">
        <v>122</v>
      </c>
      <c r="C21" s="2" t="s">
        <v>55</v>
      </c>
      <c r="D21" t="s">
        <v>10</v>
      </c>
      <c r="E21">
        <v>2</v>
      </c>
      <c r="F21" s="2">
        <v>1063</v>
      </c>
      <c r="G21">
        <v>2</v>
      </c>
    </row>
    <row r="22" spans="1:7" x14ac:dyDescent="0.2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434</v>
      </c>
      <c r="G22">
        <v>2</v>
      </c>
    </row>
    <row r="23" spans="1:7" x14ac:dyDescent="0.25">
      <c r="A23">
        <v>4</v>
      </c>
      <c r="B23" t="s">
        <v>152</v>
      </c>
      <c r="C23" s="2" t="s">
        <v>55</v>
      </c>
      <c r="D23" t="s">
        <v>10</v>
      </c>
      <c r="E23">
        <v>2</v>
      </c>
      <c r="F23" s="2">
        <v>438</v>
      </c>
      <c r="G23">
        <v>2</v>
      </c>
    </row>
    <row r="24" spans="1:7" x14ac:dyDescent="0.25">
      <c r="A24">
        <v>5</v>
      </c>
      <c r="B24" t="s">
        <v>153</v>
      </c>
      <c r="C24" s="2" t="s">
        <v>55</v>
      </c>
      <c r="D24" t="s">
        <v>10</v>
      </c>
      <c r="E24">
        <v>2</v>
      </c>
      <c r="F24" s="2">
        <v>117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558</v>
      </c>
      <c r="G25">
        <v>2</v>
      </c>
    </row>
    <row r="26" spans="1:7" x14ac:dyDescent="0.25">
      <c r="A26">
        <v>1</v>
      </c>
      <c r="B26" t="s">
        <v>151</v>
      </c>
      <c r="C26" t="s">
        <v>103</v>
      </c>
      <c r="D26" t="s">
        <v>30</v>
      </c>
      <c r="E26">
        <v>1</v>
      </c>
      <c r="F26">
        <v>2</v>
      </c>
      <c r="G26">
        <v>3</v>
      </c>
    </row>
    <row r="27" spans="1:7" x14ac:dyDescent="0.25">
      <c r="A27">
        <v>2</v>
      </c>
      <c r="B27" t="s">
        <v>122</v>
      </c>
      <c r="C27" t="s">
        <v>103</v>
      </c>
      <c r="D27" t="s">
        <v>30</v>
      </c>
      <c r="E27">
        <v>1</v>
      </c>
      <c r="F27">
        <v>3</v>
      </c>
      <c r="G27">
        <v>3</v>
      </c>
    </row>
    <row r="28" spans="1:7" x14ac:dyDescent="0.2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5</v>
      </c>
      <c r="G28">
        <v>3</v>
      </c>
    </row>
    <row r="29" spans="1:7" x14ac:dyDescent="0.25">
      <c r="A29">
        <v>4</v>
      </c>
      <c r="B29" t="s">
        <v>152</v>
      </c>
      <c r="C29" t="s">
        <v>103</v>
      </c>
      <c r="D29" t="s">
        <v>30</v>
      </c>
      <c r="E29">
        <v>1</v>
      </c>
      <c r="F29">
        <v>2</v>
      </c>
      <c r="G29">
        <v>3</v>
      </c>
    </row>
    <row r="30" spans="1:7" x14ac:dyDescent="0.25">
      <c r="A30">
        <v>5</v>
      </c>
      <c r="B30" t="s">
        <v>153</v>
      </c>
      <c r="C30" t="s">
        <v>103</v>
      </c>
      <c r="D30" t="s">
        <v>30</v>
      </c>
      <c r="E30">
        <v>1</v>
      </c>
      <c r="F30">
        <v>17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6</v>
      </c>
      <c r="G31">
        <v>3</v>
      </c>
    </row>
    <row r="32" spans="1:7" x14ac:dyDescent="0.25">
      <c r="A32">
        <v>1</v>
      </c>
      <c r="B32" t="s">
        <v>151</v>
      </c>
      <c r="C32" t="s">
        <v>103</v>
      </c>
      <c r="D32" t="s">
        <v>10</v>
      </c>
      <c r="E32">
        <v>2</v>
      </c>
      <c r="F32">
        <v>2</v>
      </c>
      <c r="G32">
        <v>3</v>
      </c>
    </row>
    <row r="33" spans="1:7" x14ac:dyDescent="0.25">
      <c r="A33">
        <v>2</v>
      </c>
      <c r="B33" t="s">
        <v>122</v>
      </c>
      <c r="C33" t="s">
        <v>103</v>
      </c>
      <c r="D33" t="s">
        <v>10</v>
      </c>
      <c r="E33">
        <v>2</v>
      </c>
      <c r="F33">
        <v>4</v>
      </c>
      <c r="G33">
        <v>3</v>
      </c>
    </row>
    <row r="34" spans="1:7" x14ac:dyDescent="0.2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13</v>
      </c>
      <c r="G34">
        <v>3</v>
      </c>
    </row>
    <row r="35" spans="1:7" x14ac:dyDescent="0.25">
      <c r="A35">
        <v>4</v>
      </c>
      <c r="B35" t="s">
        <v>152</v>
      </c>
      <c r="C35" t="s">
        <v>103</v>
      </c>
      <c r="D35" t="s">
        <v>10</v>
      </c>
      <c r="E35">
        <v>2</v>
      </c>
      <c r="F35">
        <v>6</v>
      </c>
      <c r="G35">
        <v>3</v>
      </c>
    </row>
    <row r="36" spans="1:7" x14ac:dyDescent="0.25">
      <c r="A36">
        <v>5</v>
      </c>
      <c r="B36" t="s">
        <v>153</v>
      </c>
      <c r="C36" t="s">
        <v>103</v>
      </c>
      <c r="D36" t="s">
        <v>10</v>
      </c>
      <c r="E36">
        <v>2</v>
      </c>
      <c r="F36">
        <v>39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6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25">
      <c r="A2">
        <v>1</v>
      </c>
      <c r="B2" t="s">
        <v>124</v>
      </c>
      <c r="C2">
        <v>2261</v>
      </c>
      <c r="D2">
        <v>957</v>
      </c>
      <c r="E2">
        <v>31</v>
      </c>
    </row>
    <row r="3" spans="1:5" x14ac:dyDescent="0.25">
      <c r="A3">
        <v>2</v>
      </c>
      <c r="B3" t="s">
        <v>125</v>
      </c>
      <c r="C3">
        <v>161</v>
      </c>
      <c r="D3">
        <v>104</v>
      </c>
      <c r="E3">
        <v>5</v>
      </c>
    </row>
    <row r="4" spans="1:5" x14ac:dyDescent="0.25">
      <c r="A4">
        <v>3</v>
      </c>
      <c r="B4" t="s">
        <v>135</v>
      </c>
      <c r="C4">
        <v>109</v>
      </c>
      <c r="D4">
        <v>79</v>
      </c>
      <c r="E4">
        <v>0</v>
      </c>
    </row>
    <row r="5" spans="1:5" x14ac:dyDescent="0.25">
      <c r="A5" s="2">
        <v>4</v>
      </c>
      <c r="B5" s="2" t="s">
        <v>154</v>
      </c>
      <c r="C5" s="2">
        <v>94</v>
      </c>
      <c r="D5" s="2">
        <v>89</v>
      </c>
      <c r="E5" s="2">
        <v>0</v>
      </c>
    </row>
    <row r="6" spans="1:5" x14ac:dyDescent="0.25">
      <c r="A6" s="2">
        <v>5</v>
      </c>
      <c r="B6" s="2" t="s">
        <v>136</v>
      </c>
      <c r="C6" s="2">
        <v>30</v>
      </c>
      <c r="D6" s="2">
        <v>24</v>
      </c>
      <c r="E6" s="2">
        <v>6</v>
      </c>
    </row>
    <row r="7" spans="1:5" x14ac:dyDescent="0.25">
      <c r="A7" s="2">
        <v>6</v>
      </c>
      <c r="B7" s="2" t="s">
        <v>102</v>
      </c>
      <c r="C7" s="2">
        <v>87</v>
      </c>
      <c r="D7" s="2">
        <v>61</v>
      </c>
      <c r="E7" s="2">
        <v>9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25">
      <c r="A2" s="2">
        <v>1</v>
      </c>
      <c r="B2" s="2" t="s">
        <v>124</v>
      </c>
      <c r="C2" s="2">
        <v>28</v>
      </c>
      <c r="D2" s="2">
        <v>23</v>
      </c>
      <c r="E2" s="2">
        <v>12</v>
      </c>
    </row>
    <row r="3" spans="1:5" x14ac:dyDescent="0.25">
      <c r="A3" s="2">
        <v>2</v>
      </c>
      <c r="B3" s="2" t="s">
        <v>155</v>
      </c>
      <c r="C3" s="2">
        <v>15</v>
      </c>
      <c r="D3" s="2">
        <v>13</v>
      </c>
      <c r="E3" s="2">
        <v>3</v>
      </c>
    </row>
    <row r="4" spans="1:5" x14ac:dyDescent="0.25">
      <c r="A4" s="2">
        <v>3</v>
      </c>
      <c r="B4" s="2" t="s">
        <v>125</v>
      </c>
      <c r="C4" s="2">
        <v>13</v>
      </c>
      <c r="D4" s="2">
        <v>10</v>
      </c>
      <c r="E4" s="2">
        <v>3</v>
      </c>
    </row>
    <row r="5" spans="1:5" x14ac:dyDescent="0.25">
      <c r="A5" s="2">
        <v>4</v>
      </c>
      <c r="B5" s="2" t="s">
        <v>156</v>
      </c>
      <c r="C5" s="2">
        <v>11</v>
      </c>
      <c r="D5" s="2">
        <v>9</v>
      </c>
      <c r="E5" s="2">
        <v>3</v>
      </c>
    </row>
    <row r="6" spans="1:5" x14ac:dyDescent="0.25">
      <c r="A6" s="2">
        <v>5</v>
      </c>
      <c r="B6" s="2" t="s">
        <v>157</v>
      </c>
      <c r="C6" s="2">
        <v>8</v>
      </c>
      <c r="D6" s="2">
        <v>10</v>
      </c>
      <c r="E6" s="2">
        <v>2</v>
      </c>
    </row>
    <row r="7" spans="1:5" x14ac:dyDescent="0.25">
      <c r="A7" s="2">
        <v>6</v>
      </c>
      <c r="B7" s="2" t="s">
        <v>102</v>
      </c>
      <c r="C7" s="2">
        <v>16</v>
      </c>
      <c r="D7" s="2">
        <v>8</v>
      </c>
      <c r="E7" s="2">
        <v>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119</v>
      </c>
      <c r="B1" t="s">
        <v>120</v>
      </c>
      <c r="C1" t="s">
        <v>121</v>
      </c>
    </row>
    <row r="2" spans="1:3" x14ac:dyDescent="0.25">
      <c r="A2" s="1" t="s">
        <v>148</v>
      </c>
      <c r="B2" s="1" t="s">
        <v>149</v>
      </c>
      <c r="C2" s="1" t="s">
        <v>150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0</v>
      </c>
      <c r="B6" t="s">
        <v>51</v>
      </c>
      <c r="C6" t="s">
        <v>65</v>
      </c>
      <c r="D6">
        <v>1</v>
      </c>
    </row>
    <row r="7" spans="1:4" x14ac:dyDescent="0.25">
      <c r="A7">
        <v>0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0</v>
      </c>
      <c r="B10" t="s">
        <v>52</v>
      </c>
      <c r="C10" t="s">
        <v>65</v>
      </c>
      <c r="D10">
        <v>1</v>
      </c>
    </row>
    <row r="11" spans="1:4" x14ac:dyDescent="0.25">
      <c r="A11">
        <v>0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5FCF27-C05A-47F7-AB6B-3FBE333CBFD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Kozłowska Magdalena</cp:lastModifiedBy>
  <cp:lastPrinted>2015-01-07T11:10:02Z</cp:lastPrinted>
  <dcterms:created xsi:type="dcterms:W3CDTF">2014-07-29T18:33:30Z</dcterms:created>
  <dcterms:modified xsi:type="dcterms:W3CDTF">2022-05-20T07:42:15Z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