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<sst xmlns="http://schemas.openxmlformats.org/spreadsheetml/2006/main" count="5111" uniqueCount="382">
  <si>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</si>
  <si>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</si>
  <si>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</si>
  <si>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</si>
  <si>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</si>
  <si>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</si>
  <si>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</si>
  <si>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</si>
  <si>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</si>
  <si>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</si>
  <si>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</si>
  <si>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</si>
  <si>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</si>
  <si>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</si>
  <si>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</si>
  <si>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</si>
  <si>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</si>
  <si>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</si>
  <si>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</si>
  <si>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</si>
  <si>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</si>
  <si>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</si>
  <si>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</si>
  <si>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</si>
  <si>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</si>
  <si>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</si>
  <si>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</si>
  <si>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</si>
  <si>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</si>
  <si>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</si>
  <si>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</si>
  <si>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</si>
  <si>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</si>
  <si>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</si>
  <si>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</si>
  <si>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</si>
  <si>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</si>
  <si>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</si>
  <si>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</si>
  <si>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</si>
  <si>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</si>
  <si>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</si>
  <si>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</si>
  <si>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</si>
  <si>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</si>
  <si>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</si>
  <si>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</si>
  <si>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</si>
  <si>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</si>
  <si>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</si>
  <si>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</si>
  <si>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</si>
  <si>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</si>
  <si>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</si>
  <si>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</si>
  <si>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</si>
  <si>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</si>
  <si>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</si>
  <si>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</si>
  <si>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</si>
  <si>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</si>
  <si>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</si>
  <si>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</si>
  <si>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</si>
  <si>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</si>
  <si>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</si>
  <si>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</si>
  <si>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</si>
  <si>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</si>
  <si>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</si>
  <si>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</si>
  <si>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</si>
  <si>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</si>
  <si>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</si>
  <si>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</si>
  <si>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</si>
  <si>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</si>
  <si>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</si>
  <si>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</si>
  <si>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</si>
  <si>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</si>
  <si>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</si>
  <si>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</si>
  <si>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</si>
  <si>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</si>
  <si>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</si>
  <si>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</si>
  <si>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</si>
  <si>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</si>
  <si>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</si>
  <si>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</si>
  <si>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</si>
  <si>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</si>
  <si>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</si>
  <si>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</si>
  <si>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</si>
  <si>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</si>
  <si>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</si>
  <si>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</si>
  <si>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</si>
  <si>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</si>
  <si>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</si>
  <si>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</si>
  <si>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</si>
  <si>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</si>
  <si>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</si>
  <si>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</si>
  <si>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</si>
  <si>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</si>
  <si>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</si>
  <si>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</si>
  <si>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</si>
  <si>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</si>
  <si>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</si>
  <si>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</si>
  <si>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</si>
  <si>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</si>
  <si>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</si>
  <si>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</si>
  <si>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</si>
  <si>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</si>
  <si>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</si>
  <si>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</si>
  <si>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</si>
  <si>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</si>
  <si>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</si>
  <si>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</si>
  <si>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</si>
  <si>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</si>
  <si>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</si>
  <si>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</si>
  <si>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</si>
  <si>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</si>
  <si>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</si>
  <si>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</si>
  <si>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</si>
  <si>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</si>
  <si>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</si>
  <si>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</si>
  <si>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</si>
  <si>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</si>
  <si>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</si>
  <si>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</si>
  <si>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</si>
  <si>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</si>
  <si>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</si>
  <si>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</si>
  <si>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</si>
  <si>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</si>
  <si>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</si>
  <si>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</si>
  <si>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</si>
  <si>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</si>
  <si>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</si>
  <si>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</si>
  <si>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</si>
  <si>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</si>
  <si>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</si>
  <si>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</si>
  <si>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</si>
  <si>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</si>
  <si>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</si>
  <si>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</si>
  <si>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</si>
  <si>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</si>
  <si>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</si>
  <si>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</si>
  <si>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</si>
  <si>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</si>
  <si>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</si>
  <si>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</si>
  <si>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</si>
  <si>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</si>
  <si>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</si>
  <si>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</si>
  <si>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</si>
  <si>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</si>
  <si>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</si>
  <si>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</si>
  <si>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</si>
  <si>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</si>
  <si>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</si>
  <si>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</si>
  <si>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</si>
  <si>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</si>
  <si>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</si>
  <si>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</si>
  <si>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</si>
  <si>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</si>
  <si>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</si>
  <si>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</si>
  <si>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</si>
  <si>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</si>
  <si>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</si>
  <si>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</si>
  <si>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</si>
  <si>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</si>
  <si>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</si>
  <si>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</si>
  <si>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</si>
  <si>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</si>
  <si>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</si>
  <si>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</si>
  <si>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</si>
  <si>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</si>
  <si>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</si>
  <si>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</si>
  <si>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</si>
  <si>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</si>
  <si>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</si>
  <si>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</si>
  <si>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</si>
  <si>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</si>
  <si>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</si>
  <si>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</si>
  <si>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</si>
  <si>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</si>
  <si>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</si>
  <si>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</si>
  <si>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</si>
  <si>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</si>
  <si>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</si>
  <si>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</si>
  <si>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</si>
  <si>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</si>
  <si>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</si>
  <si>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</si>
  <si>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</si>
  <si>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</si>
  <si>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</si>
  <si>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</si>
  <si>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</si>
  <si>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</si>
  <si>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</si>
  <si>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</si>
  <si>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</si>
  <si>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</si>
  <si>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</si>
  <si>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</si>
  <si>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</si>
  <si>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</si>
  <si>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</si>
  <si>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</si>
  <si>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</si>
  <si>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</si>
  <si>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</si>
  <si>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</si>
  <si>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</si>
  <si>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</si>
  <si>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</si>
  <si>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</si>
  <si>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</si>
  <si>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</si>
  <si>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</si>
  <si>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</si>
  <si>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</si>
  <si>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</si>
  <si>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</si>
  <si>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</si>
  <si>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</si>
  <si>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</si>
  <si>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</si>
  <si>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</si>
  <si>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</si>
  <si>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</si>
  <si>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</si>
  <si>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</si>
  <si>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</si>
  <si>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</si>
  <si>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</si>
  <si>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</si>
  <si>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</si>
  <si>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</si>
  <si>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</si>
  <si>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</si>
  <si>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</si>
  <si>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</si>
  <si>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</si>
  <si>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</si>
  <si>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</si>
  <si>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</si>
  <si>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</si>
  <si>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</si>
  <si>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</si>
  <si>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</si>
  <si>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</si>
  <si>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</si>
  <si>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</si>
  <si>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</si>
  <si>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</si>
  <si>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</si>
  <si>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</si>
  <si>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</si>
  <si>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</si>
  <si>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</si>
  <si>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</si>
  <si>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</si>
  <si>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</si>
  <si>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</si>
  <si>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</si>
  <si>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</si>
  <si>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</si>
  <si>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</si>
  <si>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</si>
  <si>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</si>
  <si>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</si>
  <si>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</si>
  <si>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</si>
  <si>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</si>
  <si>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</si>
  <si>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</si>
  <si>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</si>
  <si>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</si>
  <si>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</si>
  <si>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</si>
  <si>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</si>
  <si>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</si>
  <si>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</si>
  <si>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</si>
  <si>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</si>
  <si>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</si>
  <si>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</si>
  <si>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</si>
  <si>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</si>
  <si>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</si>
  <si>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</si>
  <si>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</si>
  <si>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</si>
  <si>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</si>
  <si>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</si>
  <si>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</si>
  <si>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</si>
  <si>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</si>
  <si>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</si>
  <si>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</si>
  <si>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</si>
  <si>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</si>
  <si>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</si>
  <si>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</si>
  <si>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</si>
  <si>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</si>
  <si>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</si>
  <si>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</si>
  <si>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</si>
  <si>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</si>
  <si>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</si>
  <si>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</si>
  <si>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</si>
  <si>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</si>
  <si>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</si>
  <si>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</si>
  <si>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</si>
  <si>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</si>
  <si>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</si>
  <si>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</si>
  <si>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</si>
  <si>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</si>
  <si>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</si>
  <si>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</si>
  <si>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</si>
  <si>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</si>
  <si>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</si>
  <si>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</si>
  <si>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>2019-07-29 - 2019-08-04</t>
  </si>
  <si>
    <t xml:space="preserve"> Źródło: Zintegrowany System Rolniczej Informacji Rynkowej (ZSRIR – MRiRW)</t>
  </si>
  <si>
    <t>Belgia</t>
  </si>
  <si>
    <t>2019-08-11</t>
  </si>
  <si>
    <t>NR 33/2019</t>
  </si>
  <si>
    <t>22.08.2019 r.</t>
  </si>
  <si>
    <t>Notowania z okresu: 12.08 - 18.08.2019r.</t>
  </si>
  <si>
    <t>2019-08-18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</si>
  <si>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12.08 - 18.08.2019</t>
    </r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</si>
  <si>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 2019 r. (dane wstępne) </t>
    </r>
    <r>
      <rPr>
        <b/>
        <sz val="11"/>
        <rFont val="Times New Roman"/>
        <family val="1"/>
        <charset val="238"/>
      </rPr>
      <t xml:space="preserve">w porównaniu do I-VI 2018 r. </t>
    </r>
    <r>
      <rPr>
        <i/>
        <sz val="11"/>
        <rFont val="Times New Roman"/>
        <family val="1"/>
        <charset val="238"/>
      </rPr>
      <t>(wg wstępnych danych Min. Finansów).</t>
    </r>
  </si>
  <si>
    <t>I-VI 2019 r. (wstępne)</t>
  </si>
  <si>
    <t>I-VI 2018 r.</t>
  </si>
  <si>
    <t>zmiana I-VI 2019 /I-VI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</si>
  <si>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 2019 r. (dane wstępne) </t>
    </r>
    <r>
      <rPr>
        <b/>
        <sz val="11"/>
        <rFont val="Times New Roman"/>
        <family val="1"/>
        <charset val="238"/>
      </rPr>
      <t>w porównaniu do  I-VI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</si>
  <si>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 2019 r. (dane wstępne)</t>
  </si>
  <si>
    <t>OKRES: I -  VI 2019 r. (wstępne) - ważniejsze państwa</t>
  </si>
  <si>
    <t>Kierunki, wartość, wolumen oraz średnia cena uzyskana w imporcie bydła żywego i mięsa wołowego w okresie I - VI 2019 r. (dane wstępne)</t>
  </si>
  <si>
    <t>OKRES: I - VI 2019 r. (wstępne) - ważniejsze państwa</t>
  </si>
  <si>
    <t>Unia Europejska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</si>
</sst>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9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9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3" fontId="37" fillId="60" borderId="55" xfId="188" applyNumberFormat="1" applyFont="1" applyFill="1" applyBorder="1" applyAlignment="1">
      <alignment vertical="center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526415</xdr:colOff>
      <xdr:row>20</xdr:row>
      <xdr:rowOff>33655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526415</xdr:colOff>
      <xdr:row>20</xdr:row>
      <xdr:rowOff>52070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526415</xdr:colOff>
      <xdr:row>41</xdr:row>
      <xdr:rowOff>109220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110775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K23" sqref="K23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5" t="s">
        <v>368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4" t="s">
        <v>351</v>
      </c>
      <c r="C5" s="774"/>
      <c r="D5" s="774"/>
      <c r="E5" s="774"/>
      <c r="F5" s="77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63" t="s">
        <v>367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9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60" t="s">
        <v>369</v>
      </c>
      <c r="C13" s="761"/>
      <c r="D13" s="761"/>
      <c r="E13" s="761"/>
      <c r="F13" s="762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73"/>
      <c r="B15" s="1105"/>
      <c r="C15" s="1103"/>
      <c r="D15" s="1103"/>
      <c r="E15" s="1104"/>
      <c r="F15" s="1104"/>
      <c r="G15" s="1104"/>
      <c r="H15" s="1104"/>
      <c r="I15" s="1103"/>
      <c r="J15" s="1103"/>
      <c r="K15" s="1103"/>
      <c r="L15" s="1104"/>
      <c r="M15" s="1104"/>
      <c r="N15" s="1104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7"/>
      <c r="C16" s="947"/>
      <c r="D16" s="948"/>
      <c r="E16" s="948"/>
      <c r="F16" s="948"/>
      <c r="G16" s="948"/>
      <c r="H16" s="948"/>
      <c r="I16" s="948"/>
      <c r="J16" s="948"/>
      <c r="K16" s="949"/>
      <c r="L16" s="949"/>
      <c r="M16" s="949"/>
      <c r="N16" s="949"/>
      <c r="O16" s="949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3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4"/>
      <c r="C28" s="685"/>
      <c r="D28" s="685"/>
      <c r="E28" s="685"/>
      <c r="F28" s="685"/>
      <c r="G28" s="685"/>
      <c r="H28" s="685"/>
      <c r="I28" s="685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4" t="s">
        <v>335</v>
      </c>
      <c r="C29" s="685"/>
      <c r="D29" s="685"/>
      <c r="E29" s="685"/>
      <c r="F29" s="685"/>
      <c r="G29" s="685"/>
      <c r="H29" s="685"/>
      <c r="I29" s="68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0" customWidth="1"/>
    <col min="2" max="2" width="18.85546875" style="690" customWidth="1"/>
    <col min="3" max="3" width="12" style="690" customWidth="1"/>
    <col min="4" max="4" width="13.7109375" style="690" customWidth="1"/>
    <col min="5" max="5" width="12.85546875" style="690" bestFit="1" customWidth="1"/>
    <col min="6" max="6" width="13.85546875" style="690" customWidth="1"/>
    <col min="7" max="7" width="16.28515625" style="690" customWidth="1"/>
    <col min="8" max="8" width="9.140625" style="690"/>
    <col min="9" max="9" width="18.85546875" style="690" bestFit="1" customWidth="1"/>
    <col min="10" max="10" width="12.5703125" style="690" customWidth="1"/>
    <col min="11" max="252" width="9.140625" style="690"/>
    <col min="253" max="253" width="4.42578125" style="690" customWidth="1"/>
    <col min="254" max="254" width="20.85546875" style="690" customWidth="1"/>
    <col min="255" max="256" width="12" style="690" customWidth="1"/>
    <col min="257" max="257" width="14.5703125" style="690" customWidth="1"/>
    <col min="258" max="258" width="12.42578125" style="690" customWidth="1"/>
    <col min="259" max="259" width="19.7109375" style="690" customWidth="1"/>
    <col min="260" max="260" width="9.140625" style="690"/>
    <col min="261" max="261" width="16.85546875" style="690" customWidth="1"/>
    <col min="262" max="262" width="12.5703125" style="690" customWidth="1"/>
    <col min="263" max="263" width="11.7109375" style="690" customWidth="1"/>
    <col min="264" max="264" width="12.28515625" style="690" customWidth="1"/>
    <col min="265" max="508" width="9.140625" style="690"/>
    <col min="509" max="509" width="4.42578125" style="690" customWidth="1"/>
    <col min="510" max="510" width="20.85546875" style="690" customWidth="1"/>
    <col min="511" max="512" width="12" style="690" customWidth="1"/>
    <col min="513" max="513" width="14.5703125" style="690" customWidth="1"/>
    <col min="514" max="514" width="12.42578125" style="690" customWidth="1"/>
    <col min="515" max="515" width="19.7109375" style="690" customWidth="1"/>
    <col min="516" max="516" width="9.140625" style="690"/>
    <col min="517" max="517" width="16.85546875" style="690" customWidth="1"/>
    <col min="518" max="518" width="12.5703125" style="690" customWidth="1"/>
    <col min="519" max="519" width="11.7109375" style="690" customWidth="1"/>
    <col min="520" max="520" width="12.28515625" style="690" customWidth="1"/>
    <col min="521" max="764" width="9.140625" style="690"/>
    <col min="765" max="765" width="4.42578125" style="690" customWidth="1"/>
    <col min="766" max="766" width="20.85546875" style="690" customWidth="1"/>
    <col min="767" max="768" width="12" style="690" customWidth="1"/>
    <col min="769" max="769" width="14.5703125" style="690" customWidth="1"/>
    <col min="770" max="770" width="12.42578125" style="690" customWidth="1"/>
    <col min="771" max="771" width="19.7109375" style="690" customWidth="1"/>
    <col min="772" max="772" width="9.140625" style="690"/>
    <col min="773" max="773" width="16.85546875" style="690" customWidth="1"/>
    <col min="774" max="774" width="12.5703125" style="690" customWidth="1"/>
    <col min="775" max="775" width="11.7109375" style="690" customWidth="1"/>
    <col min="776" max="776" width="12.28515625" style="690" customWidth="1"/>
    <col min="777" max="1020" width="9.140625" style="690"/>
    <col min="1021" max="1021" width="4.42578125" style="690" customWidth="1"/>
    <col min="1022" max="1022" width="20.85546875" style="690" customWidth="1"/>
    <col min="1023" max="1024" width="12" style="690" customWidth="1"/>
    <col min="1025" max="1025" width="14.5703125" style="690" customWidth="1"/>
    <col min="1026" max="1026" width="12.42578125" style="690" customWidth="1"/>
    <col min="1027" max="1027" width="19.7109375" style="690" customWidth="1"/>
    <col min="1028" max="1028" width="9.140625" style="690"/>
    <col min="1029" max="1029" width="16.85546875" style="690" customWidth="1"/>
    <col min="1030" max="1030" width="12.5703125" style="690" customWidth="1"/>
    <col min="1031" max="1031" width="11.7109375" style="690" customWidth="1"/>
    <col min="1032" max="1032" width="12.28515625" style="690" customWidth="1"/>
    <col min="1033" max="1276" width="9.140625" style="690"/>
    <col min="1277" max="1277" width="4.42578125" style="690" customWidth="1"/>
    <col min="1278" max="1278" width="20.85546875" style="690" customWidth="1"/>
    <col min="1279" max="1280" width="12" style="690" customWidth="1"/>
    <col min="1281" max="1281" width="14.5703125" style="690" customWidth="1"/>
    <col min="1282" max="1282" width="12.42578125" style="690" customWidth="1"/>
    <col min="1283" max="1283" width="19.7109375" style="690" customWidth="1"/>
    <col min="1284" max="1284" width="9.140625" style="690"/>
    <col min="1285" max="1285" width="16.85546875" style="690" customWidth="1"/>
    <col min="1286" max="1286" width="12.5703125" style="690" customWidth="1"/>
    <col min="1287" max="1287" width="11.7109375" style="690" customWidth="1"/>
    <col min="1288" max="1288" width="12.28515625" style="690" customWidth="1"/>
    <col min="1289" max="1532" width="9.140625" style="690"/>
    <col min="1533" max="1533" width="4.42578125" style="690" customWidth="1"/>
    <col min="1534" max="1534" width="20.85546875" style="690" customWidth="1"/>
    <col min="1535" max="1536" width="12" style="690" customWidth="1"/>
    <col min="1537" max="1537" width="14.5703125" style="690" customWidth="1"/>
    <col min="1538" max="1538" width="12.42578125" style="690" customWidth="1"/>
    <col min="1539" max="1539" width="19.7109375" style="690" customWidth="1"/>
    <col min="1540" max="1540" width="9.140625" style="690"/>
    <col min="1541" max="1541" width="16.85546875" style="690" customWidth="1"/>
    <col min="1542" max="1542" width="12.5703125" style="690" customWidth="1"/>
    <col min="1543" max="1543" width="11.7109375" style="690" customWidth="1"/>
    <col min="1544" max="1544" width="12.28515625" style="690" customWidth="1"/>
    <col min="1545" max="1788" width="9.140625" style="690"/>
    <col min="1789" max="1789" width="4.42578125" style="690" customWidth="1"/>
    <col min="1790" max="1790" width="20.85546875" style="690" customWidth="1"/>
    <col min="1791" max="1792" width="12" style="690" customWidth="1"/>
    <col min="1793" max="1793" width="14.5703125" style="690" customWidth="1"/>
    <col min="1794" max="1794" width="12.42578125" style="690" customWidth="1"/>
    <col min="1795" max="1795" width="19.7109375" style="690" customWidth="1"/>
    <col min="1796" max="1796" width="9.140625" style="690"/>
    <col min="1797" max="1797" width="16.85546875" style="690" customWidth="1"/>
    <col min="1798" max="1798" width="12.5703125" style="690" customWidth="1"/>
    <col min="1799" max="1799" width="11.7109375" style="690" customWidth="1"/>
    <col min="1800" max="1800" width="12.28515625" style="690" customWidth="1"/>
    <col min="1801" max="2044" width="9.140625" style="690"/>
    <col min="2045" max="2045" width="4.42578125" style="690" customWidth="1"/>
    <col min="2046" max="2046" width="20.85546875" style="690" customWidth="1"/>
    <col min="2047" max="2048" width="12" style="690" customWidth="1"/>
    <col min="2049" max="2049" width="14.5703125" style="690" customWidth="1"/>
    <col min="2050" max="2050" width="12.42578125" style="690" customWidth="1"/>
    <col min="2051" max="2051" width="19.7109375" style="690" customWidth="1"/>
    <col min="2052" max="2052" width="9.140625" style="690"/>
    <col min="2053" max="2053" width="16.85546875" style="690" customWidth="1"/>
    <col min="2054" max="2054" width="12.5703125" style="690" customWidth="1"/>
    <col min="2055" max="2055" width="11.7109375" style="690" customWidth="1"/>
    <col min="2056" max="2056" width="12.28515625" style="690" customWidth="1"/>
    <col min="2057" max="2300" width="9.140625" style="690"/>
    <col min="2301" max="2301" width="4.42578125" style="690" customWidth="1"/>
    <col min="2302" max="2302" width="20.85546875" style="690" customWidth="1"/>
    <col min="2303" max="2304" width="12" style="690" customWidth="1"/>
    <col min="2305" max="2305" width="14.5703125" style="690" customWidth="1"/>
    <col min="2306" max="2306" width="12.42578125" style="690" customWidth="1"/>
    <col min="2307" max="2307" width="19.7109375" style="690" customWidth="1"/>
    <col min="2308" max="2308" width="9.140625" style="690"/>
    <col min="2309" max="2309" width="16.85546875" style="690" customWidth="1"/>
    <col min="2310" max="2310" width="12.5703125" style="690" customWidth="1"/>
    <col min="2311" max="2311" width="11.7109375" style="690" customWidth="1"/>
    <col min="2312" max="2312" width="12.28515625" style="690" customWidth="1"/>
    <col min="2313" max="2556" width="9.140625" style="690"/>
    <col min="2557" max="2557" width="4.42578125" style="690" customWidth="1"/>
    <col min="2558" max="2558" width="20.85546875" style="690" customWidth="1"/>
    <col min="2559" max="2560" width="12" style="690" customWidth="1"/>
    <col min="2561" max="2561" width="14.5703125" style="690" customWidth="1"/>
    <col min="2562" max="2562" width="12.42578125" style="690" customWidth="1"/>
    <col min="2563" max="2563" width="19.7109375" style="690" customWidth="1"/>
    <col min="2564" max="2564" width="9.140625" style="690"/>
    <col min="2565" max="2565" width="16.85546875" style="690" customWidth="1"/>
    <col min="2566" max="2566" width="12.5703125" style="690" customWidth="1"/>
    <col min="2567" max="2567" width="11.7109375" style="690" customWidth="1"/>
    <col min="2568" max="2568" width="12.28515625" style="690" customWidth="1"/>
    <col min="2569" max="2812" width="9.140625" style="690"/>
    <col min="2813" max="2813" width="4.42578125" style="690" customWidth="1"/>
    <col min="2814" max="2814" width="20.85546875" style="690" customWidth="1"/>
    <col min="2815" max="2816" width="12" style="690" customWidth="1"/>
    <col min="2817" max="2817" width="14.5703125" style="690" customWidth="1"/>
    <col min="2818" max="2818" width="12.42578125" style="690" customWidth="1"/>
    <col min="2819" max="2819" width="19.7109375" style="690" customWidth="1"/>
    <col min="2820" max="2820" width="9.140625" style="690"/>
    <col min="2821" max="2821" width="16.85546875" style="690" customWidth="1"/>
    <col min="2822" max="2822" width="12.5703125" style="690" customWidth="1"/>
    <col min="2823" max="2823" width="11.7109375" style="690" customWidth="1"/>
    <col min="2824" max="2824" width="12.28515625" style="690" customWidth="1"/>
    <col min="2825" max="3068" width="9.140625" style="690"/>
    <col min="3069" max="3069" width="4.42578125" style="690" customWidth="1"/>
    <col min="3070" max="3070" width="20.85546875" style="690" customWidth="1"/>
    <col min="3071" max="3072" width="12" style="690" customWidth="1"/>
    <col min="3073" max="3073" width="14.5703125" style="690" customWidth="1"/>
    <col min="3074" max="3074" width="12.42578125" style="690" customWidth="1"/>
    <col min="3075" max="3075" width="19.7109375" style="690" customWidth="1"/>
    <col min="3076" max="3076" width="9.140625" style="690"/>
    <col min="3077" max="3077" width="16.85546875" style="690" customWidth="1"/>
    <col min="3078" max="3078" width="12.5703125" style="690" customWidth="1"/>
    <col min="3079" max="3079" width="11.7109375" style="690" customWidth="1"/>
    <col min="3080" max="3080" width="12.28515625" style="690" customWidth="1"/>
    <col min="3081" max="3324" width="9.140625" style="690"/>
    <col min="3325" max="3325" width="4.42578125" style="690" customWidth="1"/>
    <col min="3326" max="3326" width="20.85546875" style="690" customWidth="1"/>
    <col min="3327" max="3328" width="12" style="690" customWidth="1"/>
    <col min="3329" max="3329" width="14.5703125" style="690" customWidth="1"/>
    <col min="3330" max="3330" width="12.42578125" style="690" customWidth="1"/>
    <col min="3331" max="3331" width="19.7109375" style="690" customWidth="1"/>
    <col min="3332" max="3332" width="9.140625" style="690"/>
    <col min="3333" max="3333" width="16.85546875" style="690" customWidth="1"/>
    <col min="3334" max="3334" width="12.5703125" style="690" customWidth="1"/>
    <col min="3335" max="3335" width="11.7109375" style="690" customWidth="1"/>
    <col min="3336" max="3336" width="12.28515625" style="690" customWidth="1"/>
    <col min="3337" max="3580" width="9.140625" style="690"/>
    <col min="3581" max="3581" width="4.42578125" style="690" customWidth="1"/>
    <col min="3582" max="3582" width="20.85546875" style="690" customWidth="1"/>
    <col min="3583" max="3584" width="12" style="690" customWidth="1"/>
    <col min="3585" max="3585" width="14.5703125" style="690" customWidth="1"/>
    <col min="3586" max="3586" width="12.42578125" style="690" customWidth="1"/>
    <col min="3587" max="3587" width="19.7109375" style="690" customWidth="1"/>
    <col min="3588" max="3588" width="9.140625" style="690"/>
    <col min="3589" max="3589" width="16.85546875" style="690" customWidth="1"/>
    <col min="3590" max="3590" width="12.5703125" style="690" customWidth="1"/>
    <col min="3591" max="3591" width="11.7109375" style="690" customWidth="1"/>
    <col min="3592" max="3592" width="12.28515625" style="690" customWidth="1"/>
    <col min="3593" max="3836" width="9.140625" style="690"/>
    <col min="3837" max="3837" width="4.42578125" style="690" customWidth="1"/>
    <col min="3838" max="3838" width="20.85546875" style="690" customWidth="1"/>
    <col min="3839" max="3840" width="12" style="690" customWidth="1"/>
    <col min="3841" max="3841" width="14.5703125" style="690" customWidth="1"/>
    <col min="3842" max="3842" width="12.42578125" style="690" customWidth="1"/>
    <col min="3843" max="3843" width="19.7109375" style="690" customWidth="1"/>
    <col min="3844" max="3844" width="9.140625" style="690"/>
    <col min="3845" max="3845" width="16.85546875" style="690" customWidth="1"/>
    <col min="3846" max="3846" width="12.5703125" style="690" customWidth="1"/>
    <col min="3847" max="3847" width="11.7109375" style="690" customWidth="1"/>
    <col min="3848" max="3848" width="12.28515625" style="690" customWidth="1"/>
    <col min="3849" max="4092" width="9.140625" style="690"/>
    <col min="4093" max="4093" width="4.42578125" style="690" customWidth="1"/>
    <col min="4094" max="4094" width="20.85546875" style="690" customWidth="1"/>
    <col min="4095" max="4096" width="12" style="690" customWidth="1"/>
    <col min="4097" max="4097" width="14.5703125" style="690" customWidth="1"/>
    <col min="4098" max="4098" width="12.42578125" style="690" customWidth="1"/>
    <col min="4099" max="4099" width="19.7109375" style="690" customWidth="1"/>
    <col min="4100" max="4100" width="9.140625" style="690"/>
    <col min="4101" max="4101" width="16.85546875" style="690" customWidth="1"/>
    <col min="4102" max="4102" width="12.5703125" style="690" customWidth="1"/>
    <col min="4103" max="4103" width="11.7109375" style="690" customWidth="1"/>
    <col min="4104" max="4104" width="12.28515625" style="690" customWidth="1"/>
    <col min="4105" max="4348" width="9.140625" style="690"/>
    <col min="4349" max="4349" width="4.42578125" style="690" customWidth="1"/>
    <col min="4350" max="4350" width="20.85546875" style="690" customWidth="1"/>
    <col min="4351" max="4352" width="12" style="690" customWidth="1"/>
    <col min="4353" max="4353" width="14.5703125" style="690" customWidth="1"/>
    <col min="4354" max="4354" width="12.42578125" style="690" customWidth="1"/>
    <col min="4355" max="4355" width="19.7109375" style="690" customWidth="1"/>
    <col min="4356" max="4356" width="9.140625" style="690"/>
    <col min="4357" max="4357" width="16.85546875" style="690" customWidth="1"/>
    <col min="4358" max="4358" width="12.5703125" style="690" customWidth="1"/>
    <col min="4359" max="4359" width="11.7109375" style="690" customWidth="1"/>
    <col min="4360" max="4360" width="12.28515625" style="690" customWidth="1"/>
    <col min="4361" max="4604" width="9.140625" style="690"/>
    <col min="4605" max="4605" width="4.42578125" style="690" customWidth="1"/>
    <col min="4606" max="4606" width="20.85546875" style="690" customWidth="1"/>
    <col min="4607" max="4608" width="12" style="690" customWidth="1"/>
    <col min="4609" max="4609" width="14.5703125" style="690" customWidth="1"/>
    <col min="4610" max="4610" width="12.42578125" style="690" customWidth="1"/>
    <col min="4611" max="4611" width="19.7109375" style="690" customWidth="1"/>
    <col min="4612" max="4612" width="9.140625" style="690"/>
    <col min="4613" max="4613" width="16.85546875" style="690" customWidth="1"/>
    <col min="4614" max="4614" width="12.5703125" style="690" customWidth="1"/>
    <col min="4615" max="4615" width="11.7109375" style="690" customWidth="1"/>
    <col min="4616" max="4616" width="12.28515625" style="690" customWidth="1"/>
    <col min="4617" max="4860" width="9.140625" style="690"/>
    <col min="4861" max="4861" width="4.42578125" style="690" customWidth="1"/>
    <col min="4862" max="4862" width="20.85546875" style="690" customWidth="1"/>
    <col min="4863" max="4864" width="12" style="690" customWidth="1"/>
    <col min="4865" max="4865" width="14.5703125" style="690" customWidth="1"/>
    <col min="4866" max="4866" width="12.42578125" style="690" customWidth="1"/>
    <col min="4867" max="4867" width="19.7109375" style="690" customWidth="1"/>
    <col min="4868" max="4868" width="9.140625" style="690"/>
    <col min="4869" max="4869" width="16.85546875" style="690" customWidth="1"/>
    <col min="4870" max="4870" width="12.5703125" style="690" customWidth="1"/>
    <col min="4871" max="4871" width="11.7109375" style="690" customWidth="1"/>
    <col min="4872" max="4872" width="12.28515625" style="690" customWidth="1"/>
    <col min="4873" max="5116" width="9.140625" style="690"/>
    <col min="5117" max="5117" width="4.42578125" style="690" customWidth="1"/>
    <col min="5118" max="5118" width="20.85546875" style="690" customWidth="1"/>
    <col min="5119" max="5120" width="12" style="690" customWidth="1"/>
    <col min="5121" max="5121" width="14.5703125" style="690" customWidth="1"/>
    <col min="5122" max="5122" width="12.42578125" style="690" customWidth="1"/>
    <col min="5123" max="5123" width="19.7109375" style="690" customWidth="1"/>
    <col min="5124" max="5124" width="9.140625" style="690"/>
    <col min="5125" max="5125" width="16.85546875" style="690" customWidth="1"/>
    <col min="5126" max="5126" width="12.5703125" style="690" customWidth="1"/>
    <col min="5127" max="5127" width="11.7109375" style="690" customWidth="1"/>
    <col min="5128" max="5128" width="12.28515625" style="690" customWidth="1"/>
    <col min="5129" max="5372" width="9.140625" style="690"/>
    <col min="5373" max="5373" width="4.42578125" style="690" customWidth="1"/>
    <col min="5374" max="5374" width="20.85546875" style="690" customWidth="1"/>
    <col min="5375" max="5376" width="12" style="690" customWidth="1"/>
    <col min="5377" max="5377" width="14.5703125" style="690" customWidth="1"/>
    <col min="5378" max="5378" width="12.42578125" style="690" customWidth="1"/>
    <col min="5379" max="5379" width="19.7109375" style="690" customWidth="1"/>
    <col min="5380" max="5380" width="9.140625" style="690"/>
    <col min="5381" max="5381" width="16.85546875" style="690" customWidth="1"/>
    <col min="5382" max="5382" width="12.5703125" style="690" customWidth="1"/>
    <col min="5383" max="5383" width="11.7109375" style="690" customWidth="1"/>
    <col min="5384" max="5384" width="12.28515625" style="690" customWidth="1"/>
    <col min="5385" max="5628" width="9.140625" style="690"/>
    <col min="5629" max="5629" width="4.42578125" style="690" customWidth="1"/>
    <col min="5630" max="5630" width="20.85546875" style="690" customWidth="1"/>
    <col min="5631" max="5632" width="12" style="690" customWidth="1"/>
    <col min="5633" max="5633" width="14.5703125" style="690" customWidth="1"/>
    <col min="5634" max="5634" width="12.42578125" style="690" customWidth="1"/>
    <col min="5635" max="5635" width="19.7109375" style="690" customWidth="1"/>
    <col min="5636" max="5636" width="9.140625" style="690"/>
    <col min="5637" max="5637" width="16.85546875" style="690" customWidth="1"/>
    <col min="5638" max="5638" width="12.5703125" style="690" customWidth="1"/>
    <col min="5639" max="5639" width="11.7109375" style="690" customWidth="1"/>
    <col min="5640" max="5640" width="12.28515625" style="690" customWidth="1"/>
    <col min="5641" max="5884" width="9.140625" style="690"/>
    <col min="5885" max="5885" width="4.42578125" style="690" customWidth="1"/>
    <col min="5886" max="5886" width="20.85546875" style="690" customWidth="1"/>
    <col min="5887" max="5888" width="12" style="690" customWidth="1"/>
    <col min="5889" max="5889" width="14.5703125" style="690" customWidth="1"/>
    <col min="5890" max="5890" width="12.42578125" style="690" customWidth="1"/>
    <col min="5891" max="5891" width="19.7109375" style="690" customWidth="1"/>
    <col min="5892" max="5892" width="9.140625" style="690"/>
    <col min="5893" max="5893" width="16.85546875" style="690" customWidth="1"/>
    <col min="5894" max="5894" width="12.5703125" style="690" customWidth="1"/>
    <col min="5895" max="5895" width="11.7109375" style="690" customWidth="1"/>
    <col min="5896" max="5896" width="12.28515625" style="690" customWidth="1"/>
    <col min="5897" max="6140" width="9.140625" style="690"/>
    <col min="6141" max="6141" width="4.42578125" style="690" customWidth="1"/>
    <col min="6142" max="6142" width="20.85546875" style="690" customWidth="1"/>
    <col min="6143" max="6144" width="12" style="690" customWidth="1"/>
    <col min="6145" max="6145" width="14.5703125" style="690" customWidth="1"/>
    <col min="6146" max="6146" width="12.42578125" style="690" customWidth="1"/>
    <col min="6147" max="6147" width="19.7109375" style="690" customWidth="1"/>
    <col min="6148" max="6148" width="9.140625" style="690"/>
    <col min="6149" max="6149" width="16.85546875" style="690" customWidth="1"/>
    <col min="6150" max="6150" width="12.5703125" style="690" customWidth="1"/>
    <col min="6151" max="6151" width="11.7109375" style="690" customWidth="1"/>
    <col min="6152" max="6152" width="12.28515625" style="690" customWidth="1"/>
    <col min="6153" max="6396" width="9.140625" style="690"/>
    <col min="6397" max="6397" width="4.42578125" style="690" customWidth="1"/>
    <col min="6398" max="6398" width="20.85546875" style="690" customWidth="1"/>
    <col min="6399" max="6400" width="12" style="690" customWidth="1"/>
    <col min="6401" max="6401" width="14.5703125" style="690" customWidth="1"/>
    <col min="6402" max="6402" width="12.42578125" style="690" customWidth="1"/>
    <col min="6403" max="6403" width="19.7109375" style="690" customWidth="1"/>
    <col min="6404" max="6404" width="9.140625" style="690"/>
    <col min="6405" max="6405" width="16.85546875" style="690" customWidth="1"/>
    <col min="6406" max="6406" width="12.5703125" style="690" customWidth="1"/>
    <col min="6407" max="6407" width="11.7109375" style="690" customWidth="1"/>
    <col min="6408" max="6408" width="12.28515625" style="690" customWidth="1"/>
    <col min="6409" max="6652" width="9.140625" style="690"/>
    <col min="6653" max="6653" width="4.42578125" style="690" customWidth="1"/>
    <col min="6654" max="6654" width="20.85546875" style="690" customWidth="1"/>
    <col min="6655" max="6656" width="12" style="690" customWidth="1"/>
    <col min="6657" max="6657" width="14.5703125" style="690" customWidth="1"/>
    <col min="6658" max="6658" width="12.42578125" style="690" customWidth="1"/>
    <col min="6659" max="6659" width="19.7109375" style="690" customWidth="1"/>
    <col min="6660" max="6660" width="9.140625" style="690"/>
    <col min="6661" max="6661" width="16.85546875" style="690" customWidth="1"/>
    <col min="6662" max="6662" width="12.5703125" style="690" customWidth="1"/>
    <col min="6663" max="6663" width="11.7109375" style="690" customWidth="1"/>
    <col min="6664" max="6664" width="12.28515625" style="690" customWidth="1"/>
    <col min="6665" max="6908" width="9.140625" style="690"/>
    <col min="6909" max="6909" width="4.42578125" style="690" customWidth="1"/>
    <col min="6910" max="6910" width="20.85546875" style="690" customWidth="1"/>
    <col min="6911" max="6912" width="12" style="690" customWidth="1"/>
    <col min="6913" max="6913" width="14.5703125" style="690" customWidth="1"/>
    <col min="6914" max="6914" width="12.42578125" style="690" customWidth="1"/>
    <col min="6915" max="6915" width="19.7109375" style="690" customWidth="1"/>
    <col min="6916" max="6916" width="9.140625" style="690"/>
    <col min="6917" max="6917" width="16.85546875" style="690" customWidth="1"/>
    <col min="6918" max="6918" width="12.5703125" style="690" customWidth="1"/>
    <col min="6919" max="6919" width="11.7109375" style="690" customWidth="1"/>
    <col min="6920" max="6920" width="12.28515625" style="690" customWidth="1"/>
    <col min="6921" max="7164" width="9.140625" style="690"/>
    <col min="7165" max="7165" width="4.42578125" style="690" customWidth="1"/>
    <col min="7166" max="7166" width="20.85546875" style="690" customWidth="1"/>
    <col min="7167" max="7168" width="12" style="690" customWidth="1"/>
    <col min="7169" max="7169" width="14.5703125" style="690" customWidth="1"/>
    <col min="7170" max="7170" width="12.42578125" style="690" customWidth="1"/>
    <col min="7171" max="7171" width="19.7109375" style="690" customWidth="1"/>
    <col min="7172" max="7172" width="9.140625" style="690"/>
    <col min="7173" max="7173" width="16.85546875" style="690" customWidth="1"/>
    <col min="7174" max="7174" width="12.5703125" style="690" customWidth="1"/>
    <col min="7175" max="7175" width="11.7109375" style="690" customWidth="1"/>
    <col min="7176" max="7176" width="12.28515625" style="690" customWidth="1"/>
    <col min="7177" max="7420" width="9.140625" style="690"/>
    <col min="7421" max="7421" width="4.42578125" style="690" customWidth="1"/>
    <col min="7422" max="7422" width="20.85546875" style="690" customWidth="1"/>
    <col min="7423" max="7424" width="12" style="690" customWidth="1"/>
    <col min="7425" max="7425" width="14.5703125" style="690" customWidth="1"/>
    <col min="7426" max="7426" width="12.42578125" style="690" customWidth="1"/>
    <col min="7427" max="7427" width="19.7109375" style="690" customWidth="1"/>
    <col min="7428" max="7428" width="9.140625" style="690"/>
    <col min="7429" max="7429" width="16.85546875" style="690" customWidth="1"/>
    <col min="7430" max="7430" width="12.5703125" style="690" customWidth="1"/>
    <col min="7431" max="7431" width="11.7109375" style="690" customWidth="1"/>
    <col min="7432" max="7432" width="12.28515625" style="690" customWidth="1"/>
    <col min="7433" max="7676" width="9.140625" style="690"/>
    <col min="7677" max="7677" width="4.42578125" style="690" customWidth="1"/>
    <col min="7678" max="7678" width="20.85546875" style="690" customWidth="1"/>
    <col min="7679" max="7680" width="12" style="690" customWidth="1"/>
    <col min="7681" max="7681" width="14.5703125" style="690" customWidth="1"/>
    <col min="7682" max="7682" width="12.42578125" style="690" customWidth="1"/>
    <col min="7683" max="7683" width="19.7109375" style="690" customWidth="1"/>
    <col min="7684" max="7684" width="9.140625" style="690"/>
    <col min="7685" max="7685" width="16.85546875" style="690" customWidth="1"/>
    <col min="7686" max="7686" width="12.5703125" style="690" customWidth="1"/>
    <col min="7687" max="7687" width="11.7109375" style="690" customWidth="1"/>
    <col min="7688" max="7688" width="12.28515625" style="690" customWidth="1"/>
    <col min="7689" max="7932" width="9.140625" style="690"/>
    <col min="7933" max="7933" width="4.42578125" style="690" customWidth="1"/>
    <col min="7934" max="7934" width="20.85546875" style="690" customWidth="1"/>
    <col min="7935" max="7936" width="12" style="690" customWidth="1"/>
    <col min="7937" max="7937" width="14.5703125" style="690" customWidth="1"/>
    <col min="7938" max="7938" width="12.42578125" style="690" customWidth="1"/>
    <col min="7939" max="7939" width="19.7109375" style="690" customWidth="1"/>
    <col min="7940" max="7940" width="9.140625" style="690"/>
    <col min="7941" max="7941" width="16.85546875" style="690" customWidth="1"/>
    <col min="7942" max="7942" width="12.5703125" style="690" customWidth="1"/>
    <col min="7943" max="7943" width="11.7109375" style="690" customWidth="1"/>
    <col min="7944" max="7944" width="12.28515625" style="690" customWidth="1"/>
    <col min="7945" max="8188" width="9.140625" style="690"/>
    <col min="8189" max="8189" width="4.42578125" style="690" customWidth="1"/>
    <col min="8190" max="8190" width="20.85546875" style="690" customWidth="1"/>
    <col min="8191" max="8192" width="12" style="690" customWidth="1"/>
    <col min="8193" max="8193" width="14.5703125" style="690" customWidth="1"/>
    <col min="8194" max="8194" width="12.42578125" style="690" customWidth="1"/>
    <col min="8195" max="8195" width="19.7109375" style="690" customWidth="1"/>
    <col min="8196" max="8196" width="9.140625" style="690"/>
    <col min="8197" max="8197" width="16.85546875" style="690" customWidth="1"/>
    <col min="8198" max="8198" width="12.5703125" style="690" customWidth="1"/>
    <col min="8199" max="8199" width="11.7109375" style="690" customWidth="1"/>
    <col min="8200" max="8200" width="12.28515625" style="690" customWidth="1"/>
    <col min="8201" max="8444" width="9.140625" style="690"/>
    <col min="8445" max="8445" width="4.42578125" style="690" customWidth="1"/>
    <col min="8446" max="8446" width="20.85546875" style="690" customWidth="1"/>
    <col min="8447" max="8448" width="12" style="690" customWidth="1"/>
    <col min="8449" max="8449" width="14.5703125" style="690" customWidth="1"/>
    <col min="8450" max="8450" width="12.42578125" style="690" customWidth="1"/>
    <col min="8451" max="8451" width="19.7109375" style="690" customWidth="1"/>
    <col min="8452" max="8452" width="9.140625" style="690"/>
    <col min="8453" max="8453" width="16.85546875" style="690" customWidth="1"/>
    <col min="8454" max="8454" width="12.5703125" style="690" customWidth="1"/>
    <col min="8455" max="8455" width="11.7109375" style="690" customWidth="1"/>
    <col min="8456" max="8456" width="12.28515625" style="690" customWidth="1"/>
    <col min="8457" max="8700" width="9.140625" style="690"/>
    <col min="8701" max="8701" width="4.42578125" style="690" customWidth="1"/>
    <col min="8702" max="8702" width="20.85546875" style="690" customWidth="1"/>
    <col min="8703" max="8704" width="12" style="690" customWidth="1"/>
    <col min="8705" max="8705" width="14.5703125" style="690" customWidth="1"/>
    <col min="8706" max="8706" width="12.42578125" style="690" customWidth="1"/>
    <col min="8707" max="8707" width="19.7109375" style="690" customWidth="1"/>
    <col min="8708" max="8708" width="9.140625" style="690"/>
    <col min="8709" max="8709" width="16.85546875" style="690" customWidth="1"/>
    <col min="8710" max="8710" width="12.5703125" style="690" customWidth="1"/>
    <col min="8711" max="8711" width="11.7109375" style="690" customWidth="1"/>
    <col min="8712" max="8712" width="12.28515625" style="690" customWidth="1"/>
    <col min="8713" max="8956" width="9.140625" style="690"/>
    <col min="8957" max="8957" width="4.42578125" style="690" customWidth="1"/>
    <col min="8958" max="8958" width="20.85546875" style="690" customWidth="1"/>
    <col min="8959" max="8960" width="12" style="690" customWidth="1"/>
    <col min="8961" max="8961" width="14.5703125" style="690" customWidth="1"/>
    <col min="8962" max="8962" width="12.42578125" style="690" customWidth="1"/>
    <col min="8963" max="8963" width="19.7109375" style="690" customWidth="1"/>
    <col min="8964" max="8964" width="9.140625" style="690"/>
    <col min="8965" max="8965" width="16.85546875" style="690" customWidth="1"/>
    <col min="8966" max="8966" width="12.5703125" style="690" customWidth="1"/>
    <col min="8967" max="8967" width="11.7109375" style="690" customWidth="1"/>
    <col min="8968" max="8968" width="12.28515625" style="690" customWidth="1"/>
    <col min="8969" max="9212" width="9.140625" style="690"/>
    <col min="9213" max="9213" width="4.42578125" style="690" customWidth="1"/>
    <col min="9214" max="9214" width="20.85546875" style="690" customWidth="1"/>
    <col min="9215" max="9216" width="12" style="690" customWidth="1"/>
    <col min="9217" max="9217" width="14.5703125" style="690" customWidth="1"/>
    <col min="9218" max="9218" width="12.42578125" style="690" customWidth="1"/>
    <col min="9219" max="9219" width="19.7109375" style="690" customWidth="1"/>
    <col min="9220" max="9220" width="9.140625" style="690"/>
    <col min="9221" max="9221" width="16.85546875" style="690" customWidth="1"/>
    <col min="9222" max="9222" width="12.5703125" style="690" customWidth="1"/>
    <col min="9223" max="9223" width="11.7109375" style="690" customWidth="1"/>
    <col min="9224" max="9224" width="12.28515625" style="690" customWidth="1"/>
    <col min="9225" max="9468" width="9.140625" style="690"/>
    <col min="9469" max="9469" width="4.42578125" style="690" customWidth="1"/>
    <col min="9470" max="9470" width="20.85546875" style="690" customWidth="1"/>
    <col min="9471" max="9472" width="12" style="690" customWidth="1"/>
    <col min="9473" max="9473" width="14.5703125" style="690" customWidth="1"/>
    <col min="9474" max="9474" width="12.42578125" style="690" customWidth="1"/>
    <col min="9475" max="9475" width="19.7109375" style="690" customWidth="1"/>
    <col min="9476" max="9476" width="9.140625" style="690"/>
    <col min="9477" max="9477" width="16.85546875" style="690" customWidth="1"/>
    <col min="9478" max="9478" width="12.5703125" style="690" customWidth="1"/>
    <col min="9479" max="9479" width="11.7109375" style="690" customWidth="1"/>
    <col min="9480" max="9480" width="12.28515625" style="690" customWidth="1"/>
    <col min="9481" max="9724" width="9.140625" style="690"/>
    <col min="9725" max="9725" width="4.42578125" style="690" customWidth="1"/>
    <col min="9726" max="9726" width="20.85546875" style="690" customWidth="1"/>
    <col min="9727" max="9728" width="12" style="690" customWidth="1"/>
    <col min="9729" max="9729" width="14.5703125" style="690" customWidth="1"/>
    <col min="9730" max="9730" width="12.42578125" style="690" customWidth="1"/>
    <col min="9731" max="9731" width="19.7109375" style="690" customWidth="1"/>
    <col min="9732" max="9732" width="9.140625" style="690"/>
    <col min="9733" max="9733" width="16.85546875" style="690" customWidth="1"/>
    <col min="9734" max="9734" width="12.5703125" style="690" customWidth="1"/>
    <col min="9735" max="9735" width="11.7109375" style="690" customWidth="1"/>
    <col min="9736" max="9736" width="12.28515625" style="690" customWidth="1"/>
    <col min="9737" max="9980" width="9.140625" style="690"/>
    <col min="9981" max="9981" width="4.42578125" style="690" customWidth="1"/>
    <col min="9982" max="9982" width="20.85546875" style="690" customWidth="1"/>
    <col min="9983" max="9984" width="12" style="690" customWidth="1"/>
    <col min="9985" max="9985" width="14.5703125" style="690" customWidth="1"/>
    <col min="9986" max="9986" width="12.42578125" style="690" customWidth="1"/>
    <col min="9987" max="9987" width="19.7109375" style="690" customWidth="1"/>
    <col min="9988" max="9988" width="9.140625" style="690"/>
    <col min="9989" max="9989" width="16.85546875" style="690" customWidth="1"/>
    <col min="9990" max="9990" width="12.5703125" style="690" customWidth="1"/>
    <col min="9991" max="9991" width="11.7109375" style="690" customWidth="1"/>
    <col min="9992" max="9992" width="12.28515625" style="690" customWidth="1"/>
    <col min="9993" max="10236" width="9.140625" style="690"/>
    <col min="10237" max="10237" width="4.42578125" style="690" customWidth="1"/>
    <col min="10238" max="10238" width="20.85546875" style="690" customWidth="1"/>
    <col min="10239" max="10240" width="12" style="690" customWidth="1"/>
    <col min="10241" max="10241" width="14.5703125" style="690" customWidth="1"/>
    <col min="10242" max="10242" width="12.42578125" style="690" customWidth="1"/>
    <col min="10243" max="10243" width="19.7109375" style="690" customWidth="1"/>
    <col min="10244" max="10244" width="9.140625" style="690"/>
    <col min="10245" max="10245" width="16.85546875" style="690" customWidth="1"/>
    <col min="10246" max="10246" width="12.5703125" style="690" customWidth="1"/>
    <col min="10247" max="10247" width="11.7109375" style="690" customWidth="1"/>
    <col min="10248" max="10248" width="12.28515625" style="690" customWidth="1"/>
    <col min="10249" max="10492" width="9.140625" style="690"/>
    <col min="10493" max="10493" width="4.42578125" style="690" customWidth="1"/>
    <col min="10494" max="10494" width="20.85546875" style="690" customWidth="1"/>
    <col min="10495" max="10496" width="12" style="690" customWidth="1"/>
    <col min="10497" max="10497" width="14.5703125" style="690" customWidth="1"/>
    <col min="10498" max="10498" width="12.42578125" style="690" customWidth="1"/>
    <col min="10499" max="10499" width="19.7109375" style="690" customWidth="1"/>
    <col min="10500" max="10500" width="9.140625" style="690"/>
    <col min="10501" max="10501" width="16.85546875" style="690" customWidth="1"/>
    <col min="10502" max="10502" width="12.5703125" style="690" customWidth="1"/>
    <col min="10503" max="10503" width="11.7109375" style="690" customWidth="1"/>
    <col min="10504" max="10504" width="12.28515625" style="690" customWidth="1"/>
    <col min="10505" max="10748" width="9.140625" style="690"/>
    <col min="10749" max="10749" width="4.42578125" style="690" customWidth="1"/>
    <col min="10750" max="10750" width="20.85546875" style="690" customWidth="1"/>
    <col min="10751" max="10752" width="12" style="690" customWidth="1"/>
    <col min="10753" max="10753" width="14.5703125" style="690" customWidth="1"/>
    <col min="10754" max="10754" width="12.42578125" style="690" customWidth="1"/>
    <col min="10755" max="10755" width="19.7109375" style="690" customWidth="1"/>
    <col min="10756" max="10756" width="9.140625" style="690"/>
    <col min="10757" max="10757" width="16.85546875" style="690" customWidth="1"/>
    <col min="10758" max="10758" width="12.5703125" style="690" customWidth="1"/>
    <col min="10759" max="10759" width="11.7109375" style="690" customWidth="1"/>
    <col min="10760" max="10760" width="12.28515625" style="690" customWidth="1"/>
    <col min="10761" max="11004" width="9.140625" style="690"/>
    <col min="11005" max="11005" width="4.42578125" style="690" customWidth="1"/>
    <col min="11006" max="11006" width="20.85546875" style="690" customWidth="1"/>
    <col min="11007" max="11008" width="12" style="690" customWidth="1"/>
    <col min="11009" max="11009" width="14.5703125" style="690" customWidth="1"/>
    <col min="11010" max="11010" width="12.42578125" style="690" customWidth="1"/>
    <col min="11011" max="11011" width="19.7109375" style="690" customWidth="1"/>
    <col min="11012" max="11012" width="9.140625" style="690"/>
    <col min="11013" max="11013" width="16.85546875" style="690" customWidth="1"/>
    <col min="11014" max="11014" width="12.5703125" style="690" customWidth="1"/>
    <col min="11015" max="11015" width="11.7109375" style="690" customWidth="1"/>
    <col min="11016" max="11016" width="12.28515625" style="690" customWidth="1"/>
    <col min="11017" max="11260" width="9.140625" style="690"/>
    <col min="11261" max="11261" width="4.42578125" style="690" customWidth="1"/>
    <col min="11262" max="11262" width="20.85546875" style="690" customWidth="1"/>
    <col min="11263" max="11264" width="12" style="690" customWidth="1"/>
    <col min="11265" max="11265" width="14.5703125" style="690" customWidth="1"/>
    <col min="11266" max="11266" width="12.42578125" style="690" customWidth="1"/>
    <col min="11267" max="11267" width="19.7109375" style="690" customWidth="1"/>
    <col min="11268" max="11268" width="9.140625" style="690"/>
    <col min="11269" max="11269" width="16.85546875" style="690" customWidth="1"/>
    <col min="11270" max="11270" width="12.5703125" style="690" customWidth="1"/>
    <col min="11271" max="11271" width="11.7109375" style="690" customWidth="1"/>
    <col min="11272" max="11272" width="12.28515625" style="690" customWidth="1"/>
    <col min="11273" max="11516" width="9.140625" style="690"/>
    <col min="11517" max="11517" width="4.42578125" style="690" customWidth="1"/>
    <col min="11518" max="11518" width="20.85546875" style="690" customWidth="1"/>
    <col min="11519" max="11520" width="12" style="690" customWidth="1"/>
    <col min="11521" max="11521" width="14.5703125" style="690" customWidth="1"/>
    <col min="11522" max="11522" width="12.42578125" style="690" customWidth="1"/>
    <col min="11523" max="11523" width="19.7109375" style="690" customWidth="1"/>
    <col min="11524" max="11524" width="9.140625" style="690"/>
    <col min="11525" max="11525" width="16.85546875" style="690" customWidth="1"/>
    <col min="11526" max="11526" width="12.5703125" style="690" customWidth="1"/>
    <col min="11527" max="11527" width="11.7109375" style="690" customWidth="1"/>
    <col min="11528" max="11528" width="12.28515625" style="690" customWidth="1"/>
    <col min="11529" max="11772" width="9.140625" style="690"/>
    <col min="11773" max="11773" width="4.42578125" style="690" customWidth="1"/>
    <col min="11774" max="11774" width="20.85546875" style="690" customWidth="1"/>
    <col min="11775" max="11776" width="12" style="690" customWidth="1"/>
    <col min="11777" max="11777" width="14.5703125" style="690" customWidth="1"/>
    <col min="11778" max="11778" width="12.42578125" style="690" customWidth="1"/>
    <col min="11779" max="11779" width="19.7109375" style="690" customWidth="1"/>
    <col min="11780" max="11780" width="9.140625" style="690"/>
    <col min="11781" max="11781" width="16.85546875" style="690" customWidth="1"/>
    <col min="11782" max="11782" width="12.5703125" style="690" customWidth="1"/>
    <col min="11783" max="11783" width="11.7109375" style="690" customWidth="1"/>
    <col min="11784" max="11784" width="12.28515625" style="690" customWidth="1"/>
    <col min="11785" max="12028" width="9.140625" style="690"/>
    <col min="12029" max="12029" width="4.42578125" style="690" customWidth="1"/>
    <col min="12030" max="12030" width="20.85546875" style="690" customWidth="1"/>
    <col min="12031" max="12032" width="12" style="690" customWidth="1"/>
    <col min="12033" max="12033" width="14.5703125" style="690" customWidth="1"/>
    <col min="12034" max="12034" width="12.42578125" style="690" customWidth="1"/>
    <col min="12035" max="12035" width="19.7109375" style="690" customWidth="1"/>
    <col min="12036" max="12036" width="9.140625" style="690"/>
    <col min="12037" max="12037" width="16.85546875" style="690" customWidth="1"/>
    <col min="12038" max="12038" width="12.5703125" style="690" customWidth="1"/>
    <col min="12039" max="12039" width="11.7109375" style="690" customWidth="1"/>
    <col min="12040" max="12040" width="12.28515625" style="690" customWidth="1"/>
    <col min="12041" max="12284" width="9.140625" style="690"/>
    <col min="12285" max="12285" width="4.42578125" style="690" customWidth="1"/>
    <col min="12286" max="12286" width="20.85546875" style="690" customWidth="1"/>
    <col min="12287" max="12288" width="12" style="690" customWidth="1"/>
    <col min="12289" max="12289" width="14.5703125" style="690" customWidth="1"/>
    <col min="12290" max="12290" width="12.42578125" style="690" customWidth="1"/>
    <col min="12291" max="12291" width="19.7109375" style="690" customWidth="1"/>
    <col min="12292" max="12292" width="9.140625" style="690"/>
    <col min="12293" max="12293" width="16.85546875" style="690" customWidth="1"/>
    <col min="12294" max="12294" width="12.5703125" style="690" customWidth="1"/>
    <col min="12295" max="12295" width="11.7109375" style="690" customWidth="1"/>
    <col min="12296" max="12296" width="12.28515625" style="690" customWidth="1"/>
    <col min="12297" max="12540" width="9.140625" style="690"/>
    <col min="12541" max="12541" width="4.42578125" style="690" customWidth="1"/>
    <col min="12542" max="12542" width="20.85546875" style="690" customWidth="1"/>
    <col min="12543" max="12544" width="12" style="690" customWidth="1"/>
    <col min="12545" max="12545" width="14.5703125" style="690" customWidth="1"/>
    <col min="12546" max="12546" width="12.42578125" style="690" customWidth="1"/>
    <col min="12547" max="12547" width="19.7109375" style="690" customWidth="1"/>
    <col min="12548" max="12548" width="9.140625" style="690"/>
    <col min="12549" max="12549" width="16.85546875" style="690" customWidth="1"/>
    <col min="12550" max="12550" width="12.5703125" style="690" customWidth="1"/>
    <col min="12551" max="12551" width="11.7109375" style="690" customWidth="1"/>
    <col min="12552" max="12552" width="12.28515625" style="690" customWidth="1"/>
    <col min="12553" max="12796" width="9.140625" style="690"/>
    <col min="12797" max="12797" width="4.42578125" style="690" customWidth="1"/>
    <col min="12798" max="12798" width="20.85546875" style="690" customWidth="1"/>
    <col min="12799" max="12800" width="12" style="690" customWidth="1"/>
    <col min="12801" max="12801" width="14.5703125" style="690" customWidth="1"/>
    <col min="12802" max="12802" width="12.42578125" style="690" customWidth="1"/>
    <col min="12803" max="12803" width="19.7109375" style="690" customWidth="1"/>
    <col min="12804" max="12804" width="9.140625" style="690"/>
    <col min="12805" max="12805" width="16.85546875" style="690" customWidth="1"/>
    <col min="12806" max="12806" width="12.5703125" style="690" customWidth="1"/>
    <col min="12807" max="12807" width="11.7109375" style="690" customWidth="1"/>
    <col min="12808" max="12808" width="12.28515625" style="690" customWidth="1"/>
    <col min="12809" max="13052" width="9.140625" style="690"/>
    <col min="13053" max="13053" width="4.42578125" style="690" customWidth="1"/>
    <col min="13054" max="13054" width="20.85546875" style="690" customWidth="1"/>
    <col min="13055" max="13056" width="12" style="690" customWidth="1"/>
    <col min="13057" max="13057" width="14.5703125" style="690" customWidth="1"/>
    <col min="13058" max="13058" width="12.42578125" style="690" customWidth="1"/>
    <col min="13059" max="13059" width="19.7109375" style="690" customWidth="1"/>
    <col min="13060" max="13060" width="9.140625" style="690"/>
    <col min="13061" max="13061" width="16.85546875" style="690" customWidth="1"/>
    <col min="13062" max="13062" width="12.5703125" style="690" customWidth="1"/>
    <col min="13063" max="13063" width="11.7109375" style="690" customWidth="1"/>
    <col min="13064" max="13064" width="12.28515625" style="690" customWidth="1"/>
    <col min="13065" max="13308" width="9.140625" style="690"/>
    <col min="13309" max="13309" width="4.42578125" style="690" customWidth="1"/>
    <col min="13310" max="13310" width="20.85546875" style="690" customWidth="1"/>
    <col min="13311" max="13312" width="12" style="690" customWidth="1"/>
    <col min="13313" max="13313" width="14.5703125" style="690" customWidth="1"/>
    <col min="13314" max="13314" width="12.42578125" style="690" customWidth="1"/>
    <col min="13315" max="13315" width="19.7109375" style="690" customWidth="1"/>
    <col min="13316" max="13316" width="9.140625" style="690"/>
    <col min="13317" max="13317" width="16.85546875" style="690" customWidth="1"/>
    <col min="13318" max="13318" width="12.5703125" style="690" customWidth="1"/>
    <col min="13319" max="13319" width="11.7109375" style="690" customWidth="1"/>
    <col min="13320" max="13320" width="12.28515625" style="690" customWidth="1"/>
    <col min="13321" max="13564" width="9.140625" style="690"/>
    <col min="13565" max="13565" width="4.42578125" style="690" customWidth="1"/>
    <col min="13566" max="13566" width="20.85546875" style="690" customWidth="1"/>
    <col min="13567" max="13568" width="12" style="690" customWidth="1"/>
    <col min="13569" max="13569" width="14.5703125" style="690" customWidth="1"/>
    <col min="13570" max="13570" width="12.42578125" style="690" customWidth="1"/>
    <col min="13571" max="13571" width="19.7109375" style="690" customWidth="1"/>
    <col min="13572" max="13572" width="9.140625" style="690"/>
    <col min="13573" max="13573" width="16.85546875" style="690" customWidth="1"/>
    <col min="13574" max="13574" width="12.5703125" style="690" customWidth="1"/>
    <col min="13575" max="13575" width="11.7109375" style="690" customWidth="1"/>
    <col min="13576" max="13576" width="12.28515625" style="690" customWidth="1"/>
    <col min="13577" max="13820" width="9.140625" style="690"/>
    <col min="13821" max="13821" width="4.42578125" style="690" customWidth="1"/>
    <col min="13822" max="13822" width="20.85546875" style="690" customWidth="1"/>
    <col min="13823" max="13824" width="12" style="690" customWidth="1"/>
    <col min="13825" max="13825" width="14.5703125" style="690" customWidth="1"/>
    <col min="13826" max="13826" width="12.42578125" style="690" customWidth="1"/>
    <col min="13827" max="13827" width="19.7109375" style="690" customWidth="1"/>
    <col min="13828" max="13828" width="9.140625" style="690"/>
    <col min="13829" max="13829" width="16.85546875" style="690" customWidth="1"/>
    <col min="13830" max="13830" width="12.5703125" style="690" customWidth="1"/>
    <col min="13831" max="13831" width="11.7109375" style="690" customWidth="1"/>
    <col min="13832" max="13832" width="12.28515625" style="690" customWidth="1"/>
    <col min="13833" max="14076" width="9.140625" style="690"/>
    <col min="14077" max="14077" width="4.42578125" style="690" customWidth="1"/>
    <col min="14078" max="14078" width="20.85546875" style="690" customWidth="1"/>
    <col min="14079" max="14080" width="12" style="690" customWidth="1"/>
    <col min="14081" max="14081" width="14.5703125" style="690" customWidth="1"/>
    <col min="14082" max="14082" width="12.42578125" style="690" customWidth="1"/>
    <col min="14083" max="14083" width="19.7109375" style="690" customWidth="1"/>
    <col min="14084" max="14084" width="9.140625" style="690"/>
    <col min="14085" max="14085" width="16.85546875" style="690" customWidth="1"/>
    <col min="14086" max="14086" width="12.5703125" style="690" customWidth="1"/>
    <col min="14087" max="14087" width="11.7109375" style="690" customWidth="1"/>
    <col min="14088" max="14088" width="12.28515625" style="690" customWidth="1"/>
    <col min="14089" max="14332" width="9.140625" style="690"/>
    <col min="14333" max="14333" width="4.42578125" style="690" customWidth="1"/>
    <col min="14334" max="14334" width="20.85546875" style="690" customWidth="1"/>
    <col min="14335" max="14336" width="12" style="690" customWidth="1"/>
    <col min="14337" max="14337" width="14.5703125" style="690" customWidth="1"/>
    <col min="14338" max="14338" width="12.42578125" style="690" customWidth="1"/>
    <col min="14339" max="14339" width="19.7109375" style="690" customWidth="1"/>
    <col min="14340" max="14340" width="9.140625" style="690"/>
    <col min="14341" max="14341" width="16.85546875" style="690" customWidth="1"/>
    <col min="14342" max="14342" width="12.5703125" style="690" customWidth="1"/>
    <col min="14343" max="14343" width="11.7109375" style="690" customWidth="1"/>
    <col min="14344" max="14344" width="12.28515625" style="690" customWidth="1"/>
    <col min="14345" max="14588" width="9.140625" style="690"/>
    <col min="14589" max="14589" width="4.42578125" style="690" customWidth="1"/>
    <col min="14590" max="14590" width="20.85546875" style="690" customWidth="1"/>
    <col min="14591" max="14592" width="12" style="690" customWidth="1"/>
    <col min="14593" max="14593" width="14.5703125" style="690" customWidth="1"/>
    <col min="14594" max="14594" width="12.42578125" style="690" customWidth="1"/>
    <col min="14595" max="14595" width="19.7109375" style="690" customWidth="1"/>
    <col min="14596" max="14596" width="9.140625" style="690"/>
    <col min="14597" max="14597" width="16.85546875" style="690" customWidth="1"/>
    <col min="14598" max="14598" width="12.5703125" style="690" customWidth="1"/>
    <col min="14599" max="14599" width="11.7109375" style="690" customWidth="1"/>
    <col min="14600" max="14600" width="12.28515625" style="690" customWidth="1"/>
    <col min="14601" max="14844" width="9.140625" style="690"/>
    <col min="14845" max="14845" width="4.42578125" style="690" customWidth="1"/>
    <col min="14846" max="14846" width="20.85546875" style="690" customWidth="1"/>
    <col min="14847" max="14848" width="12" style="690" customWidth="1"/>
    <col min="14849" max="14849" width="14.5703125" style="690" customWidth="1"/>
    <col min="14850" max="14850" width="12.42578125" style="690" customWidth="1"/>
    <col min="14851" max="14851" width="19.7109375" style="690" customWidth="1"/>
    <col min="14852" max="14852" width="9.140625" style="690"/>
    <col min="14853" max="14853" width="16.85546875" style="690" customWidth="1"/>
    <col min="14854" max="14854" width="12.5703125" style="690" customWidth="1"/>
    <col min="14855" max="14855" width="11.7109375" style="690" customWidth="1"/>
    <col min="14856" max="14856" width="12.28515625" style="690" customWidth="1"/>
    <col min="14857" max="15100" width="9.140625" style="690"/>
    <col min="15101" max="15101" width="4.42578125" style="690" customWidth="1"/>
    <col min="15102" max="15102" width="20.85546875" style="690" customWidth="1"/>
    <col min="15103" max="15104" width="12" style="690" customWidth="1"/>
    <col min="15105" max="15105" width="14.5703125" style="690" customWidth="1"/>
    <col min="15106" max="15106" width="12.42578125" style="690" customWidth="1"/>
    <col min="15107" max="15107" width="19.7109375" style="690" customWidth="1"/>
    <col min="15108" max="15108" width="9.140625" style="690"/>
    <col min="15109" max="15109" width="16.85546875" style="690" customWidth="1"/>
    <col min="15110" max="15110" width="12.5703125" style="690" customWidth="1"/>
    <col min="15111" max="15111" width="11.7109375" style="690" customWidth="1"/>
    <col min="15112" max="15112" width="12.28515625" style="690" customWidth="1"/>
    <col min="15113" max="15356" width="9.140625" style="690"/>
    <col min="15357" max="15357" width="4.42578125" style="690" customWidth="1"/>
    <col min="15358" max="15358" width="20.85546875" style="690" customWidth="1"/>
    <col min="15359" max="15360" width="12" style="690" customWidth="1"/>
    <col min="15361" max="15361" width="14.5703125" style="690" customWidth="1"/>
    <col min="15362" max="15362" width="12.42578125" style="690" customWidth="1"/>
    <col min="15363" max="15363" width="19.7109375" style="690" customWidth="1"/>
    <col min="15364" max="15364" width="9.140625" style="690"/>
    <col min="15365" max="15365" width="16.85546875" style="690" customWidth="1"/>
    <col min="15366" max="15366" width="12.5703125" style="690" customWidth="1"/>
    <col min="15367" max="15367" width="11.7109375" style="690" customWidth="1"/>
    <col min="15368" max="15368" width="12.28515625" style="690" customWidth="1"/>
    <col min="15369" max="15612" width="9.140625" style="690"/>
    <col min="15613" max="15613" width="4.42578125" style="690" customWidth="1"/>
    <col min="15614" max="15614" width="20.85546875" style="690" customWidth="1"/>
    <col min="15615" max="15616" width="12" style="690" customWidth="1"/>
    <col min="15617" max="15617" width="14.5703125" style="690" customWidth="1"/>
    <col min="15618" max="15618" width="12.42578125" style="690" customWidth="1"/>
    <col min="15619" max="15619" width="19.7109375" style="690" customWidth="1"/>
    <col min="15620" max="15620" width="9.140625" style="690"/>
    <col min="15621" max="15621" width="16.85546875" style="690" customWidth="1"/>
    <col min="15622" max="15622" width="12.5703125" style="690" customWidth="1"/>
    <col min="15623" max="15623" width="11.7109375" style="690" customWidth="1"/>
    <col min="15624" max="15624" width="12.28515625" style="690" customWidth="1"/>
    <col min="15625" max="15868" width="9.140625" style="690"/>
    <col min="15869" max="15869" width="4.42578125" style="690" customWidth="1"/>
    <col min="15870" max="15870" width="20.85546875" style="690" customWidth="1"/>
    <col min="15871" max="15872" width="12" style="690" customWidth="1"/>
    <col min="15873" max="15873" width="14.5703125" style="690" customWidth="1"/>
    <col min="15874" max="15874" width="12.42578125" style="690" customWidth="1"/>
    <col min="15875" max="15875" width="19.7109375" style="690" customWidth="1"/>
    <col min="15876" max="15876" width="9.140625" style="690"/>
    <col min="15877" max="15877" width="16.85546875" style="690" customWidth="1"/>
    <col min="15878" max="15878" width="12.5703125" style="690" customWidth="1"/>
    <col min="15879" max="15879" width="11.7109375" style="690" customWidth="1"/>
    <col min="15880" max="15880" width="12.28515625" style="690" customWidth="1"/>
    <col min="15881" max="16124" width="9.140625" style="690"/>
    <col min="16125" max="16125" width="4.42578125" style="690" customWidth="1"/>
    <col min="16126" max="16126" width="20.85546875" style="690" customWidth="1"/>
    <col min="16127" max="16128" width="12" style="690" customWidth="1"/>
    <col min="16129" max="16129" width="14.5703125" style="690" customWidth="1"/>
    <col min="16130" max="16130" width="12.42578125" style="690" customWidth="1"/>
    <col min="16131" max="16131" width="19.7109375" style="690" customWidth="1"/>
    <col min="16132" max="16132" width="9.140625" style="690"/>
    <col min="16133" max="16133" width="16.85546875" style="690" customWidth="1"/>
    <col min="16134" max="16134" width="12.5703125" style="690" customWidth="1"/>
    <col min="16135" max="16135" width="11.7109375" style="690" customWidth="1"/>
    <col min="16136" max="16136" width="12.28515625" style="690" customWidth="1"/>
    <col min="16137" max="16384" width="9.140625" style="690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14" t="s">
        <v>372</v>
      </c>
      <c r="C5" s="1214"/>
      <c r="D5" s="1214"/>
      <c r="E5" s="1214"/>
      <c r="F5" s="1214"/>
      <c r="G5" s="1214"/>
      <c r="I5" s="676" t="s">
        <v>336</v>
      </c>
    </row>
    <row r="6" spans="2:11" ht="15.75" customHeight="1" thickBot="1">
      <c r="B6" s="1215" t="s">
        <v>172</v>
      </c>
      <c r="C6" s="1217" t="s">
        <v>373</v>
      </c>
      <c r="D6" s="1218"/>
      <c r="E6" s="1219"/>
      <c r="F6" s="1220" t="s">
        <v>374</v>
      </c>
      <c r="G6" s="1215" t="s">
        <v>375</v>
      </c>
    </row>
    <row r="7" spans="2:11" ht="31.5" customHeight="1" thickBot="1">
      <c r="B7" s="1216"/>
      <c r="C7" s="904" t="s">
        <v>316</v>
      </c>
      <c r="D7" s="904" t="s">
        <v>325</v>
      </c>
      <c r="E7" s="904" t="s">
        <v>326</v>
      </c>
      <c r="F7" s="1221"/>
      <c r="G7" s="1216"/>
    </row>
    <row r="8" spans="2:11" ht="17.25" customHeight="1" thickBot="1">
      <c r="B8" s="905" t="s">
        <v>173</v>
      </c>
      <c r="C8" s="775">
        <v>6051.7460000000001</v>
      </c>
      <c r="D8" s="775">
        <v>2461.7249999999999</v>
      </c>
      <c r="E8" s="959">
        <f>(D8/C8)*100</f>
        <v>40.67792997260625</v>
      </c>
      <c r="F8" s="775">
        <v>5195.3959999999997</v>
      </c>
      <c r="G8" s="959">
        <f>((C8-F8)/F8)*100</f>
        <v>16.482862904001934</v>
      </c>
      <c r="I8" s="711" t="s">
        <v>174</v>
      </c>
    </row>
    <row r="9" spans="2:11" ht="18" customHeight="1" thickBot="1">
      <c r="B9" s="906" t="s">
        <v>175</v>
      </c>
      <c r="C9" s="776">
        <v>21820</v>
      </c>
      <c r="D9" s="776">
        <v>4960</v>
      </c>
      <c r="E9" s="960">
        <f t="shared" ref="E9:E13" si="0">(D9/C9)*100</f>
        <v>22.731439046746104</v>
      </c>
      <c r="F9" s="776">
        <v>27158</v>
      </c>
      <c r="G9" s="960">
        <f t="shared" ref="G9:G13" si="1">((C9-F9)/F9)*100</f>
        <v>-19.655350173061343</v>
      </c>
      <c r="I9" s="675">
        <f>C9-F9</f>
        <v>-5338</v>
      </c>
    </row>
    <row r="10" spans="2:11" ht="15" customHeight="1" thickBot="1">
      <c r="B10" s="907" t="s">
        <v>308</v>
      </c>
      <c r="C10" s="777">
        <v>8627</v>
      </c>
      <c r="D10" s="778">
        <v>0</v>
      </c>
      <c r="E10" s="960">
        <f t="shared" si="0"/>
        <v>0</v>
      </c>
      <c r="F10" s="779">
        <v>15723</v>
      </c>
      <c r="G10" s="960">
        <f t="shared" si="1"/>
        <v>-45.131336258983659</v>
      </c>
    </row>
    <row r="11" spans="2:11" ht="17.25" customHeight="1" thickBot="1">
      <c r="B11" s="908" t="s">
        <v>176</v>
      </c>
      <c r="C11" s="780">
        <v>130408.678</v>
      </c>
      <c r="D11" s="781">
        <v>6593.8419999999996</v>
      </c>
      <c r="E11" s="961">
        <f t="shared" si="0"/>
        <v>5.0562908091131789</v>
      </c>
      <c r="F11" s="781">
        <v>160679.734</v>
      </c>
      <c r="G11" s="961">
        <f t="shared" si="1"/>
        <v>-18.839373981039824</v>
      </c>
      <c r="K11" s="902"/>
    </row>
    <row r="12" spans="2:11" ht="15" customHeight="1" thickBot="1">
      <c r="B12" s="905" t="s">
        <v>177</v>
      </c>
      <c r="C12" s="775">
        <v>51179.877</v>
      </c>
      <c r="D12" s="775">
        <v>9461.0830000000005</v>
      </c>
      <c r="E12" s="960">
        <f t="shared" si="0"/>
        <v>18.485943215533716</v>
      </c>
      <c r="F12" s="775">
        <v>43931.881999999998</v>
      </c>
      <c r="G12" s="960">
        <f t="shared" si="1"/>
        <v>16.498257461403551</v>
      </c>
    </row>
    <row r="13" spans="2:11" ht="15" customHeight="1" thickBot="1">
      <c r="B13" s="905" t="s">
        <v>178</v>
      </c>
      <c r="C13" s="775">
        <f t="shared" ref="C13:D13" si="2">C11+C12</f>
        <v>181588.55499999999</v>
      </c>
      <c r="D13" s="775">
        <f t="shared" si="2"/>
        <v>16054.924999999999</v>
      </c>
      <c r="E13" s="962">
        <f t="shared" si="0"/>
        <v>8.8413749423800407</v>
      </c>
      <c r="F13" s="775">
        <f t="shared" ref="F13" si="3">F11+F12</f>
        <v>204611.61599999998</v>
      </c>
      <c r="G13" s="962">
        <f t="shared" si="1"/>
        <v>-11.252079158594784</v>
      </c>
    </row>
    <row r="16" spans="2:11" ht="15.75">
      <c r="B16" s="588" t="s">
        <v>309</v>
      </c>
    </row>
    <row r="18" spans="1:13" ht="33" customHeight="1" thickBot="1">
      <c r="B18" s="1214" t="s">
        <v>376</v>
      </c>
      <c r="C18" s="1214"/>
      <c r="D18" s="1214"/>
      <c r="E18" s="1214"/>
      <c r="F18" s="1214"/>
      <c r="G18" s="1214"/>
      <c r="L18" s="122"/>
      <c r="M18" s="122"/>
    </row>
    <row r="19" spans="1:13" ht="24.75" customHeight="1" thickBot="1">
      <c r="B19" s="1210" t="s">
        <v>179</v>
      </c>
      <c r="C19" s="1223" t="s">
        <v>373</v>
      </c>
      <c r="D19" s="1224"/>
      <c r="E19" s="1225"/>
      <c r="F19" s="1226" t="s">
        <v>374</v>
      </c>
      <c r="G19" s="1210" t="s">
        <v>375</v>
      </c>
      <c r="K19" s="122"/>
      <c r="L19" s="122"/>
      <c r="M19" s="122"/>
    </row>
    <row r="20" spans="1:13" ht="21" customHeight="1" thickBot="1">
      <c r="B20" s="1222"/>
      <c r="C20" s="946" t="s">
        <v>316</v>
      </c>
      <c r="D20" s="946" t="s">
        <v>325</v>
      </c>
      <c r="E20" s="946" t="s">
        <v>326</v>
      </c>
      <c r="F20" s="1227"/>
      <c r="G20" s="1211"/>
      <c r="K20" s="122"/>
      <c r="L20" s="122"/>
      <c r="M20" s="963"/>
    </row>
    <row r="21" spans="1:13" ht="15.75" thickBot="1">
      <c r="B21" s="586" t="s">
        <v>173</v>
      </c>
      <c r="C21" s="775">
        <v>16789.271000000001</v>
      </c>
      <c r="D21" s="782">
        <v>0</v>
      </c>
      <c r="E21" s="959">
        <f>(D21/C21)*100</f>
        <v>0</v>
      </c>
      <c r="F21" s="775">
        <v>22542.924999999999</v>
      </c>
      <c r="G21" s="959">
        <f>((C21-F21)/F21)*100</f>
        <v>-25.523103146552629</v>
      </c>
      <c r="I21" s="711" t="s">
        <v>180</v>
      </c>
      <c r="K21" s="122"/>
      <c r="L21" s="122"/>
      <c r="M21" s="122"/>
    </row>
    <row r="22" spans="1:13" ht="15.75" thickBot="1">
      <c r="B22" s="586" t="s">
        <v>175</v>
      </c>
      <c r="C22" s="775">
        <v>79798</v>
      </c>
      <c r="D22" s="782">
        <v>0</v>
      </c>
      <c r="E22" s="960">
        <f t="shared" ref="E22:E26" si="4">(D22/C22)*100</f>
        <v>0</v>
      </c>
      <c r="F22" s="775">
        <v>103812</v>
      </c>
      <c r="G22" s="960">
        <f t="shared" ref="G22:G26" si="5">((C22-F22)/F22)*100</f>
        <v>-23.132200516317962</v>
      </c>
      <c r="I22" s="675">
        <f>C22-F22</f>
        <v>-24014</v>
      </c>
      <c r="L22" s="122"/>
      <c r="M22" s="122"/>
    </row>
    <row r="23" spans="1:13" ht="15.75" thickBot="1">
      <c r="B23" s="587" t="s">
        <v>308</v>
      </c>
      <c r="C23" s="779">
        <v>30233</v>
      </c>
      <c r="D23" s="783">
        <v>0</v>
      </c>
      <c r="E23" s="960">
        <f t="shared" si="4"/>
        <v>0</v>
      </c>
      <c r="F23" s="779">
        <v>34386</v>
      </c>
      <c r="G23" s="960">
        <f t="shared" si="5"/>
        <v>-12.077589716745187</v>
      </c>
    </row>
    <row r="24" spans="1:13" ht="15.75" thickBot="1">
      <c r="B24" s="586" t="s">
        <v>176</v>
      </c>
      <c r="C24" s="775">
        <v>7737.5079999999998</v>
      </c>
      <c r="D24" s="784">
        <v>17.623999999999999</v>
      </c>
      <c r="E24" s="961">
        <f t="shared" si="4"/>
        <v>0.22777359325508936</v>
      </c>
      <c r="F24" s="775">
        <v>8152.71</v>
      </c>
      <c r="G24" s="961">
        <f t="shared" si="5"/>
        <v>-5.0928096301720558</v>
      </c>
    </row>
    <row r="25" spans="1:13" ht="15.75" thickBot="1">
      <c r="B25" s="586" t="s">
        <v>177</v>
      </c>
      <c r="C25" s="775">
        <v>2405.0529999999999</v>
      </c>
      <c r="D25" s="784">
        <v>15.86</v>
      </c>
      <c r="E25" s="960">
        <f t="shared" si="4"/>
        <v>0.65944492699329293</v>
      </c>
      <c r="F25" s="775">
        <v>2379.0210000000002</v>
      </c>
      <c r="G25" s="960">
        <f t="shared" si="5"/>
        <v>1.0942316188045291</v>
      </c>
    </row>
    <row r="26" spans="1:13" ht="15.75" thickBot="1">
      <c r="B26" s="586" t="s">
        <v>178</v>
      </c>
      <c r="C26" s="775">
        <f t="shared" ref="C26:D26" si="6">C24+C25</f>
        <v>10142.561</v>
      </c>
      <c r="D26" s="785">
        <f t="shared" si="6"/>
        <v>33.483999999999995</v>
      </c>
      <c r="E26" s="962">
        <f t="shared" si="4"/>
        <v>0.33013358263263087</v>
      </c>
      <c r="F26" s="775">
        <f>F24+F25</f>
        <v>10531.731</v>
      </c>
      <c r="G26" s="962">
        <f t="shared" si="5"/>
        <v>-3.6952140156257323</v>
      </c>
    </row>
    <row r="27" spans="1:13" ht="16.5" customHeight="1">
      <c r="B27" s="1212"/>
      <c r="C27" s="1212"/>
      <c r="D27" s="1212"/>
      <c r="E27" s="1212"/>
      <c r="F27" s="1212"/>
      <c r="G27" s="1212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63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13"/>
      <c r="E32" s="1213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63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13"/>
      <c r="D43" s="1213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0" customWidth="1"/>
    <col min="2" max="2" width="21.7109375" style="690" customWidth="1"/>
    <col min="3" max="3" width="11.140625" style="690" customWidth="1"/>
    <col min="4" max="4" width="12.140625" style="690" customWidth="1"/>
    <col min="5" max="5" width="12.28515625" style="690" customWidth="1"/>
    <col min="6" max="6" width="3" style="690" customWidth="1"/>
    <col min="7" max="7" width="20.28515625" style="690" customWidth="1"/>
    <col min="8" max="8" width="10.5703125" style="690" customWidth="1"/>
    <col min="9" max="9" width="9.85546875" style="902" bestFit="1" customWidth="1"/>
    <col min="10" max="10" width="11" style="690" customWidth="1"/>
    <col min="11" max="11" width="2.85546875" style="690" customWidth="1"/>
    <col min="12" max="12" width="19.85546875" style="690" customWidth="1"/>
    <col min="13" max="13" width="18.28515625" style="690" customWidth="1"/>
    <col min="14" max="14" width="14.140625" style="690" customWidth="1"/>
    <col min="15" max="15" width="10.140625" style="690" customWidth="1"/>
    <col min="16" max="16" width="4.42578125" style="690" customWidth="1"/>
    <col min="17" max="17" width="21.85546875" style="690" customWidth="1"/>
    <col min="18" max="18" width="12.42578125" style="690" customWidth="1"/>
    <col min="19" max="19" width="9.85546875" style="690" bestFit="1" customWidth="1"/>
    <col min="20" max="20" width="10.42578125" style="690" customWidth="1"/>
    <col min="21" max="253" width="9.140625" style="690"/>
    <col min="254" max="254" width="5" style="690" customWidth="1"/>
    <col min="255" max="255" width="17.7109375" style="690" customWidth="1"/>
    <col min="256" max="256" width="13.85546875" style="690" customWidth="1"/>
    <col min="257" max="257" width="13.140625" style="690" customWidth="1"/>
    <col min="258" max="258" width="12.28515625" style="690" customWidth="1"/>
    <col min="259" max="259" width="3" style="690" customWidth="1"/>
    <col min="260" max="260" width="20.28515625" style="690" customWidth="1"/>
    <col min="261" max="261" width="12.5703125" style="690" customWidth="1"/>
    <col min="262" max="262" width="11.7109375" style="690" customWidth="1"/>
    <col min="263" max="263" width="9.140625" style="690"/>
    <col min="264" max="264" width="2.85546875" style="690" customWidth="1"/>
    <col min="265" max="265" width="18.5703125" style="690" customWidth="1"/>
    <col min="266" max="266" width="14.42578125" style="690" customWidth="1"/>
    <col min="267" max="267" width="13.7109375" style="690" customWidth="1"/>
    <col min="268" max="268" width="10.140625" style="690" customWidth="1"/>
    <col min="269" max="269" width="4.42578125" style="690" customWidth="1"/>
    <col min="270" max="270" width="24" style="690" customWidth="1"/>
    <col min="271" max="271" width="13.140625" style="690" customWidth="1"/>
    <col min="272" max="272" width="13" style="690" customWidth="1"/>
    <col min="273" max="273" width="10.42578125" style="690" customWidth="1"/>
    <col min="274" max="509" width="9.140625" style="690"/>
    <col min="510" max="510" width="5" style="690" customWidth="1"/>
    <col min="511" max="511" width="17.7109375" style="690" customWidth="1"/>
    <col min="512" max="512" width="13.85546875" style="690" customWidth="1"/>
    <col min="513" max="513" width="13.140625" style="690" customWidth="1"/>
    <col min="514" max="514" width="12.28515625" style="690" customWidth="1"/>
    <col min="515" max="515" width="3" style="690" customWidth="1"/>
    <col min="516" max="516" width="20.28515625" style="690" customWidth="1"/>
    <col min="517" max="517" width="12.5703125" style="690" customWidth="1"/>
    <col min="518" max="518" width="11.7109375" style="690" customWidth="1"/>
    <col min="519" max="519" width="9.140625" style="690"/>
    <col min="520" max="520" width="2.85546875" style="690" customWidth="1"/>
    <col min="521" max="521" width="18.5703125" style="690" customWidth="1"/>
    <col min="522" max="522" width="14.42578125" style="690" customWidth="1"/>
    <col min="523" max="523" width="13.7109375" style="690" customWidth="1"/>
    <col min="524" max="524" width="10.140625" style="690" customWidth="1"/>
    <col min="525" max="525" width="4.42578125" style="690" customWidth="1"/>
    <col min="526" max="526" width="24" style="690" customWidth="1"/>
    <col min="527" max="527" width="13.140625" style="690" customWidth="1"/>
    <col min="528" max="528" width="13" style="690" customWidth="1"/>
    <col min="529" max="529" width="10.42578125" style="690" customWidth="1"/>
    <col min="530" max="765" width="9.140625" style="690"/>
    <col min="766" max="766" width="5" style="690" customWidth="1"/>
    <col min="767" max="767" width="17.7109375" style="690" customWidth="1"/>
    <col min="768" max="768" width="13.85546875" style="690" customWidth="1"/>
    <col min="769" max="769" width="13.140625" style="690" customWidth="1"/>
    <col min="770" max="770" width="12.28515625" style="690" customWidth="1"/>
    <col min="771" max="771" width="3" style="690" customWidth="1"/>
    <col min="772" max="772" width="20.28515625" style="690" customWidth="1"/>
    <col min="773" max="773" width="12.5703125" style="690" customWidth="1"/>
    <col min="774" max="774" width="11.7109375" style="690" customWidth="1"/>
    <col min="775" max="775" width="9.140625" style="690"/>
    <col min="776" max="776" width="2.85546875" style="690" customWidth="1"/>
    <col min="777" max="777" width="18.5703125" style="690" customWidth="1"/>
    <col min="778" max="778" width="14.42578125" style="690" customWidth="1"/>
    <col min="779" max="779" width="13.7109375" style="690" customWidth="1"/>
    <col min="780" max="780" width="10.140625" style="690" customWidth="1"/>
    <col min="781" max="781" width="4.42578125" style="690" customWidth="1"/>
    <col min="782" max="782" width="24" style="690" customWidth="1"/>
    <col min="783" max="783" width="13.140625" style="690" customWidth="1"/>
    <col min="784" max="784" width="13" style="690" customWidth="1"/>
    <col min="785" max="785" width="10.42578125" style="690" customWidth="1"/>
    <col min="786" max="1021" width="9.140625" style="690"/>
    <col min="1022" max="1022" width="5" style="690" customWidth="1"/>
    <col min="1023" max="1023" width="17.7109375" style="690" customWidth="1"/>
    <col min="1024" max="1024" width="13.85546875" style="690" customWidth="1"/>
    <col min="1025" max="1025" width="13.140625" style="690" customWidth="1"/>
    <col min="1026" max="1026" width="12.28515625" style="690" customWidth="1"/>
    <col min="1027" max="1027" width="3" style="690" customWidth="1"/>
    <col min="1028" max="1028" width="20.28515625" style="690" customWidth="1"/>
    <col min="1029" max="1029" width="12.5703125" style="690" customWidth="1"/>
    <col min="1030" max="1030" width="11.7109375" style="690" customWidth="1"/>
    <col min="1031" max="1031" width="9.140625" style="690"/>
    <col min="1032" max="1032" width="2.85546875" style="690" customWidth="1"/>
    <col min="1033" max="1033" width="18.5703125" style="690" customWidth="1"/>
    <col min="1034" max="1034" width="14.42578125" style="690" customWidth="1"/>
    <col min="1035" max="1035" width="13.7109375" style="690" customWidth="1"/>
    <col min="1036" max="1036" width="10.140625" style="690" customWidth="1"/>
    <col min="1037" max="1037" width="4.42578125" style="690" customWidth="1"/>
    <col min="1038" max="1038" width="24" style="690" customWidth="1"/>
    <col min="1039" max="1039" width="13.140625" style="690" customWidth="1"/>
    <col min="1040" max="1040" width="13" style="690" customWidth="1"/>
    <col min="1041" max="1041" width="10.42578125" style="690" customWidth="1"/>
    <col min="1042" max="1277" width="9.140625" style="690"/>
    <col min="1278" max="1278" width="5" style="690" customWidth="1"/>
    <col min="1279" max="1279" width="17.7109375" style="690" customWidth="1"/>
    <col min="1280" max="1280" width="13.85546875" style="690" customWidth="1"/>
    <col min="1281" max="1281" width="13.140625" style="690" customWidth="1"/>
    <col min="1282" max="1282" width="12.28515625" style="690" customWidth="1"/>
    <col min="1283" max="1283" width="3" style="690" customWidth="1"/>
    <col min="1284" max="1284" width="20.28515625" style="690" customWidth="1"/>
    <col min="1285" max="1285" width="12.5703125" style="690" customWidth="1"/>
    <col min="1286" max="1286" width="11.7109375" style="690" customWidth="1"/>
    <col min="1287" max="1287" width="9.140625" style="690"/>
    <col min="1288" max="1288" width="2.85546875" style="690" customWidth="1"/>
    <col min="1289" max="1289" width="18.5703125" style="690" customWidth="1"/>
    <col min="1290" max="1290" width="14.42578125" style="690" customWidth="1"/>
    <col min="1291" max="1291" width="13.7109375" style="690" customWidth="1"/>
    <col min="1292" max="1292" width="10.140625" style="690" customWidth="1"/>
    <col min="1293" max="1293" width="4.42578125" style="690" customWidth="1"/>
    <col min="1294" max="1294" width="24" style="690" customWidth="1"/>
    <col min="1295" max="1295" width="13.140625" style="690" customWidth="1"/>
    <col min="1296" max="1296" width="13" style="690" customWidth="1"/>
    <col min="1297" max="1297" width="10.42578125" style="690" customWidth="1"/>
    <col min="1298" max="1533" width="9.140625" style="690"/>
    <col min="1534" max="1534" width="5" style="690" customWidth="1"/>
    <col min="1535" max="1535" width="17.7109375" style="690" customWidth="1"/>
    <col min="1536" max="1536" width="13.85546875" style="690" customWidth="1"/>
    <col min="1537" max="1537" width="13.140625" style="690" customWidth="1"/>
    <col min="1538" max="1538" width="12.28515625" style="690" customWidth="1"/>
    <col min="1539" max="1539" width="3" style="690" customWidth="1"/>
    <col min="1540" max="1540" width="20.28515625" style="690" customWidth="1"/>
    <col min="1541" max="1541" width="12.5703125" style="690" customWidth="1"/>
    <col min="1542" max="1542" width="11.7109375" style="690" customWidth="1"/>
    <col min="1543" max="1543" width="9.140625" style="690"/>
    <col min="1544" max="1544" width="2.85546875" style="690" customWidth="1"/>
    <col min="1545" max="1545" width="18.5703125" style="690" customWidth="1"/>
    <col min="1546" max="1546" width="14.42578125" style="690" customWidth="1"/>
    <col min="1547" max="1547" width="13.7109375" style="690" customWidth="1"/>
    <col min="1548" max="1548" width="10.140625" style="690" customWidth="1"/>
    <col min="1549" max="1549" width="4.42578125" style="690" customWidth="1"/>
    <col min="1550" max="1550" width="24" style="690" customWidth="1"/>
    <col min="1551" max="1551" width="13.140625" style="690" customWidth="1"/>
    <col min="1552" max="1552" width="13" style="690" customWidth="1"/>
    <col min="1553" max="1553" width="10.42578125" style="690" customWidth="1"/>
    <col min="1554" max="1789" width="9.140625" style="690"/>
    <col min="1790" max="1790" width="5" style="690" customWidth="1"/>
    <col min="1791" max="1791" width="17.7109375" style="690" customWidth="1"/>
    <col min="1792" max="1792" width="13.85546875" style="690" customWidth="1"/>
    <col min="1793" max="1793" width="13.140625" style="690" customWidth="1"/>
    <col min="1794" max="1794" width="12.28515625" style="690" customWidth="1"/>
    <col min="1795" max="1795" width="3" style="690" customWidth="1"/>
    <col min="1796" max="1796" width="20.28515625" style="690" customWidth="1"/>
    <col min="1797" max="1797" width="12.5703125" style="690" customWidth="1"/>
    <col min="1798" max="1798" width="11.7109375" style="690" customWidth="1"/>
    <col min="1799" max="1799" width="9.140625" style="690"/>
    <col min="1800" max="1800" width="2.85546875" style="690" customWidth="1"/>
    <col min="1801" max="1801" width="18.5703125" style="690" customWidth="1"/>
    <col min="1802" max="1802" width="14.42578125" style="690" customWidth="1"/>
    <col min="1803" max="1803" width="13.7109375" style="690" customWidth="1"/>
    <col min="1804" max="1804" width="10.140625" style="690" customWidth="1"/>
    <col min="1805" max="1805" width="4.42578125" style="690" customWidth="1"/>
    <col min="1806" max="1806" width="24" style="690" customWidth="1"/>
    <col min="1807" max="1807" width="13.140625" style="690" customWidth="1"/>
    <col min="1808" max="1808" width="13" style="690" customWidth="1"/>
    <col min="1809" max="1809" width="10.42578125" style="690" customWidth="1"/>
    <col min="1810" max="2045" width="9.140625" style="690"/>
    <col min="2046" max="2046" width="5" style="690" customWidth="1"/>
    <col min="2047" max="2047" width="17.7109375" style="690" customWidth="1"/>
    <col min="2048" max="2048" width="13.85546875" style="690" customWidth="1"/>
    <col min="2049" max="2049" width="13.140625" style="690" customWidth="1"/>
    <col min="2050" max="2050" width="12.28515625" style="690" customWidth="1"/>
    <col min="2051" max="2051" width="3" style="690" customWidth="1"/>
    <col min="2052" max="2052" width="20.28515625" style="690" customWidth="1"/>
    <col min="2053" max="2053" width="12.5703125" style="690" customWidth="1"/>
    <col min="2054" max="2054" width="11.7109375" style="690" customWidth="1"/>
    <col min="2055" max="2055" width="9.140625" style="690"/>
    <col min="2056" max="2056" width="2.85546875" style="690" customWidth="1"/>
    <col min="2057" max="2057" width="18.5703125" style="690" customWidth="1"/>
    <col min="2058" max="2058" width="14.42578125" style="690" customWidth="1"/>
    <col min="2059" max="2059" width="13.7109375" style="690" customWidth="1"/>
    <col min="2060" max="2060" width="10.140625" style="690" customWidth="1"/>
    <col min="2061" max="2061" width="4.42578125" style="690" customWidth="1"/>
    <col min="2062" max="2062" width="24" style="690" customWidth="1"/>
    <col min="2063" max="2063" width="13.140625" style="690" customWidth="1"/>
    <col min="2064" max="2064" width="13" style="690" customWidth="1"/>
    <col min="2065" max="2065" width="10.42578125" style="690" customWidth="1"/>
    <col min="2066" max="2301" width="9.140625" style="690"/>
    <col min="2302" max="2302" width="5" style="690" customWidth="1"/>
    <col min="2303" max="2303" width="17.7109375" style="690" customWidth="1"/>
    <col min="2304" max="2304" width="13.85546875" style="690" customWidth="1"/>
    <col min="2305" max="2305" width="13.140625" style="690" customWidth="1"/>
    <col min="2306" max="2306" width="12.28515625" style="690" customWidth="1"/>
    <col min="2307" max="2307" width="3" style="690" customWidth="1"/>
    <col min="2308" max="2308" width="20.28515625" style="690" customWidth="1"/>
    <col min="2309" max="2309" width="12.5703125" style="690" customWidth="1"/>
    <col min="2310" max="2310" width="11.7109375" style="690" customWidth="1"/>
    <col min="2311" max="2311" width="9.140625" style="690"/>
    <col min="2312" max="2312" width="2.85546875" style="690" customWidth="1"/>
    <col min="2313" max="2313" width="18.5703125" style="690" customWidth="1"/>
    <col min="2314" max="2314" width="14.42578125" style="690" customWidth="1"/>
    <col min="2315" max="2315" width="13.7109375" style="690" customWidth="1"/>
    <col min="2316" max="2316" width="10.140625" style="690" customWidth="1"/>
    <col min="2317" max="2317" width="4.42578125" style="690" customWidth="1"/>
    <col min="2318" max="2318" width="24" style="690" customWidth="1"/>
    <col min="2319" max="2319" width="13.140625" style="690" customWidth="1"/>
    <col min="2320" max="2320" width="13" style="690" customWidth="1"/>
    <col min="2321" max="2321" width="10.42578125" style="690" customWidth="1"/>
    <col min="2322" max="2557" width="9.140625" style="690"/>
    <col min="2558" max="2558" width="5" style="690" customWidth="1"/>
    <col min="2559" max="2559" width="17.7109375" style="690" customWidth="1"/>
    <col min="2560" max="2560" width="13.85546875" style="690" customWidth="1"/>
    <col min="2561" max="2561" width="13.140625" style="690" customWidth="1"/>
    <col min="2562" max="2562" width="12.28515625" style="690" customWidth="1"/>
    <col min="2563" max="2563" width="3" style="690" customWidth="1"/>
    <col min="2564" max="2564" width="20.28515625" style="690" customWidth="1"/>
    <col min="2565" max="2565" width="12.5703125" style="690" customWidth="1"/>
    <col min="2566" max="2566" width="11.7109375" style="690" customWidth="1"/>
    <col min="2567" max="2567" width="9.140625" style="690"/>
    <col min="2568" max="2568" width="2.85546875" style="690" customWidth="1"/>
    <col min="2569" max="2569" width="18.5703125" style="690" customWidth="1"/>
    <col min="2570" max="2570" width="14.42578125" style="690" customWidth="1"/>
    <col min="2571" max="2571" width="13.7109375" style="690" customWidth="1"/>
    <col min="2572" max="2572" width="10.140625" style="690" customWidth="1"/>
    <col min="2573" max="2573" width="4.42578125" style="690" customWidth="1"/>
    <col min="2574" max="2574" width="24" style="690" customWidth="1"/>
    <col min="2575" max="2575" width="13.140625" style="690" customWidth="1"/>
    <col min="2576" max="2576" width="13" style="690" customWidth="1"/>
    <col min="2577" max="2577" width="10.42578125" style="690" customWidth="1"/>
    <col min="2578" max="2813" width="9.140625" style="690"/>
    <col min="2814" max="2814" width="5" style="690" customWidth="1"/>
    <col min="2815" max="2815" width="17.7109375" style="690" customWidth="1"/>
    <col min="2816" max="2816" width="13.85546875" style="690" customWidth="1"/>
    <col min="2817" max="2817" width="13.140625" style="690" customWidth="1"/>
    <col min="2818" max="2818" width="12.28515625" style="690" customWidth="1"/>
    <col min="2819" max="2819" width="3" style="690" customWidth="1"/>
    <col min="2820" max="2820" width="20.28515625" style="690" customWidth="1"/>
    <col min="2821" max="2821" width="12.5703125" style="690" customWidth="1"/>
    <col min="2822" max="2822" width="11.7109375" style="690" customWidth="1"/>
    <col min="2823" max="2823" width="9.140625" style="690"/>
    <col min="2824" max="2824" width="2.85546875" style="690" customWidth="1"/>
    <col min="2825" max="2825" width="18.5703125" style="690" customWidth="1"/>
    <col min="2826" max="2826" width="14.42578125" style="690" customWidth="1"/>
    <col min="2827" max="2827" width="13.7109375" style="690" customWidth="1"/>
    <col min="2828" max="2828" width="10.140625" style="690" customWidth="1"/>
    <col min="2829" max="2829" width="4.42578125" style="690" customWidth="1"/>
    <col min="2830" max="2830" width="24" style="690" customWidth="1"/>
    <col min="2831" max="2831" width="13.140625" style="690" customWidth="1"/>
    <col min="2832" max="2832" width="13" style="690" customWidth="1"/>
    <col min="2833" max="2833" width="10.42578125" style="690" customWidth="1"/>
    <col min="2834" max="3069" width="9.140625" style="690"/>
    <col min="3070" max="3070" width="5" style="690" customWidth="1"/>
    <col min="3071" max="3071" width="17.7109375" style="690" customWidth="1"/>
    <col min="3072" max="3072" width="13.85546875" style="690" customWidth="1"/>
    <col min="3073" max="3073" width="13.140625" style="690" customWidth="1"/>
    <col min="3074" max="3074" width="12.28515625" style="690" customWidth="1"/>
    <col min="3075" max="3075" width="3" style="690" customWidth="1"/>
    <col min="3076" max="3076" width="20.28515625" style="690" customWidth="1"/>
    <col min="3077" max="3077" width="12.5703125" style="690" customWidth="1"/>
    <col min="3078" max="3078" width="11.7109375" style="690" customWidth="1"/>
    <col min="3079" max="3079" width="9.140625" style="690"/>
    <col min="3080" max="3080" width="2.85546875" style="690" customWidth="1"/>
    <col min="3081" max="3081" width="18.5703125" style="690" customWidth="1"/>
    <col min="3082" max="3082" width="14.42578125" style="690" customWidth="1"/>
    <col min="3083" max="3083" width="13.7109375" style="690" customWidth="1"/>
    <col min="3084" max="3084" width="10.140625" style="690" customWidth="1"/>
    <col min="3085" max="3085" width="4.42578125" style="690" customWidth="1"/>
    <col min="3086" max="3086" width="24" style="690" customWidth="1"/>
    <col min="3087" max="3087" width="13.140625" style="690" customWidth="1"/>
    <col min="3088" max="3088" width="13" style="690" customWidth="1"/>
    <col min="3089" max="3089" width="10.42578125" style="690" customWidth="1"/>
    <col min="3090" max="3325" width="9.140625" style="690"/>
    <col min="3326" max="3326" width="5" style="690" customWidth="1"/>
    <col min="3327" max="3327" width="17.7109375" style="690" customWidth="1"/>
    <col min="3328" max="3328" width="13.85546875" style="690" customWidth="1"/>
    <col min="3329" max="3329" width="13.140625" style="690" customWidth="1"/>
    <col min="3330" max="3330" width="12.28515625" style="690" customWidth="1"/>
    <col min="3331" max="3331" width="3" style="690" customWidth="1"/>
    <col min="3332" max="3332" width="20.28515625" style="690" customWidth="1"/>
    <col min="3333" max="3333" width="12.5703125" style="690" customWidth="1"/>
    <col min="3334" max="3334" width="11.7109375" style="690" customWidth="1"/>
    <col min="3335" max="3335" width="9.140625" style="690"/>
    <col min="3336" max="3336" width="2.85546875" style="690" customWidth="1"/>
    <col min="3337" max="3337" width="18.5703125" style="690" customWidth="1"/>
    <col min="3338" max="3338" width="14.42578125" style="690" customWidth="1"/>
    <col min="3339" max="3339" width="13.7109375" style="690" customWidth="1"/>
    <col min="3340" max="3340" width="10.140625" style="690" customWidth="1"/>
    <col min="3341" max="3341" width="4.42578125" style="690" customWidth="1"/>
    <col min="3342" max="3342" width="24" style="690" customWidth="1"/>
    <col min="3343" max="3343" width="13.140625" style="690" customWidth="1"/>
    <col min="3344" max="3344" width="13" style="690" customWidth="1"/>
    <col min="3345" max="3345" width="10.42578125" style="690" customWidth="1"/>
    <col min="3346" max="3581" width="9.140625" style="690"/>
    <col min="3582" max="3582" width="5" style="690" customWidth="1"/>
    <col min="3583" max="3583" width="17.7109375" style="690" customWidth="1"/>
    <col min="3584" max="3584" width="13.85546875" style="690" customWidth="1"/>
    <col min="3585" max="3585" width="13.140625" style="690" customWidth="1"/>
    <col min="3586" max="3586" width="12.28515625" style="690" customWidth="1"/>
    <col min="3587" max="3587" width="3" style="690" customWidth="1"/>
    <col min="3588" max="3588" width="20.28515625" style="690" customWidth="1"/>
    <col min="3589" max="3589" width="12.5703125" style="690" customWidth="1"/>
    <col min="3590" max="3590" width="11.7109375" style="690" customWidth="1"/>
    <col min="3591" max="3591" width="9.140625" style="690"/>
    <col min="3592" max="3592" width="2.85546875" style="690" customWidth="1"/>
    <col min="3593" max="3593" width="18.5703125" style="690" customWidth="1"/>
    <col min="3594" max="3594" width="14.42578125" style="690" customWidth="1"/>
    <col min="3595" max="3595" width="13.7109375" style="690" customWidth="1"/>
    <col min="3596" max="3596" width="10.140625" style="690" customWidth="1"/>
    <col min="3597" max="3597" width="4.42578125" style="690" customWidth="1"/>
    <col min="3598" max="3598" width="24" style="690" customWidth="1"/>
    <col min="3599" max="3599" width="13.140625" style="690" customWidth="1"/>
    <col min="3600" max="3600" width="13" style="690" customWidth="1"/>
    <col min="3601" max="3601" width="10.42578125" style="690" customWidth="1"/>
    <col min="3602" max="3837" width="9.140625" style="690"/>
    <col min="3838" max="3838" width="5" style="690" customWidth="1"/>
    <col min="3839" max="3839" width="17.7109375" style="690" customWidth="1"/>
    <col min="3840" max="3840" width="13.85546875" style="690" customWidth="1"/>
    <col min="3841" max="3841" width="13.140625" style="690" customWidth="1"/>
    <col min="3842" max="3842" width="12.28515625" style="690" customWidth="1"/>
    <col min="3843" max="3843" width="3" style="690" customWidth="1"/>
    <col min="3844" max="3844" width="20.28515625" style="690" customWidth="1"/>
    <col min="3845" max="3845" width="12.5703125" style="690" customWidth="1"/>
    <col min="3846" max="3846" width="11.7109375" style="690" customWidth="1"/>
    <col min="3847" max="3847" width="9.140625" style="690"/>
    <col min="3848" max="3848" width="2.85546875" style="690" customWidth="1"/>
    <col min="3849" max="3849" width="18.5703125" style="690" customWidth="1"/>
    <col min="3850" max="3850" width="14.42578125" style="690" customWidth="1"/>
    <col min="3851" max="3851" width="13.7109375" style="690" customWidth="1"/>
    <col min="3852" max="3852" width="10.140625" style="690" customWidth="1"/>
    <col min="3853" max="3853" width="4.42578125" style="690" customWidth="1"/>
    <col min="3854" max="3854" width="24" style="690" customWidth="1"/>
    <col min="3855" max="3855" width="13.140625" style="690" customWidth="1"/>
    <col min="3856" max="3856" width="13" style="690" customWidth="1"/>
    <col min="3857" max="3857" width="10.42578125" style="690" customWidth="1"/>
    <col min="3858" max="4093" width="9.140625" style="690"/>
    <col min="4094" max="4094" width="5" style="690" customWidth="1"/>
    <col min="4095" max="4095" width="17.7109375" style="690" customWidth="1"/>
    <col min="4096" max="4096" width="13.85546875" style="690" customWidth="1"/>
    <col min="4097" max="4097" width="13.140625" style="690" customWidth="1"/>
    <col min="4098" max="4098" width="12.28515625" style="690" customWidth="1"/>
    <col min="4099" max="4099" width="3" style="690" customWidth="1"/>
    <col min="4100" max="4100" width="20.28515625" style="690" customWidth="1"/>
    <col min="4101" max="4101" width="12.5703125" style="690" customWidth="1"/>
    <col min="4102" max="4102" width="11.7109375" style="690" customWidth="1"/>
    <col min="4103" max="4103" width="9.140625" style="690"/>
    <col min="4104" max="4104" width="2.85546875" style="690" customWidth="1"/>
    <col min="4105" max="4105" width="18.5703125" style="690" customWidth="1"/>
    <col min="4106" max="4106" width="14.42578125" style="690" customWidth="1"/>
    <col min="4107" max="4107" width="13.7109375" style="690" customWidth="1"/>
    <col min="4108" max="4108" width="10.140625" style="690" customWidth="1"/>
    <col min="4109" max="4109" width="4.42578125" style="690" customWidth="1"/>
    <col min="4110" max="4110" width="24" style="690" customWidth="1"/>
    <col min="4111" max="4111" width="13.140625" style="690" customWidth="1"/>
    <col min="4112" max="4112" width="13" style="690" customWidth="1"/>
    <col min="4113" max="4113" width="10.42578125" style="690" customWidth="1"/>
    <col min="4114" max="4349" width="9.140625" style="690"/>
    <col min="4350" max="4350" width="5" style="690" customWidth="1"/>
    <col min="4351" max="4351" width="17.7109375" style="690" customWidth="1"/>
    <col min="4352" max="4352" width="13.85546875" style="690" customWidth="1"/>
    <col min="4353" max="4353" width="13.140625" style="690" customWidth="1"/>
    <col min="4354" max="4354" width="12.28515625" style="690" customWidth="1"/>
    <col min="4355" max="4355" width="3" style="690" customWidth="1"/>
    <col min="4356" max="4356" width="20.28515625" style="690" customWidth="1"/>
    <col min="4357" max="4357" width="12.5703125" style="690" customWidth="1"/>
    <col min="4358" max="4358" width="11.7109375" style="690" customWidth="1"/>
    <col min="4359" max="4359" width="9.140625" style="690"/>
    <col min="4360" max="4360" width="2.85546875" style="690" customWidth="1"/>
    <col min="4361" max="4361" width="18.5703125" style="690" customWidth="1"/>
    <col min="4362" max="4362" width="14.42578125" style="690" customWidth="1"/>
    <col min="4363" max="4363" width="13.7109375" style="690" customWidth="1"/>
    <col min="4364" max="4364" width="10.140625" style="690" customWidth="1"/>
    <col min="4365" max="4365" width="4.42578125" style="690" customWidth="1"/>
    <col min="4366" max="4366" width="24" style="690" customWidth="1"/>
    <col min="4367" max="4367" width="13.140625" style="690" customWidth="1"/>
    <col min="4368" max="4368" width="13" style="690" customWidth="1"/>
    <col min="4369" max="4369" width="10.42578125" style="690" customWidth="1"/>
    <col min="4370" max="4605" width="9.140625" style="690"/>
    <col min="4606" max="4606" width="5" style="690" customWidth="1"/>
    <col min="4607" max="4607" width="17.7109375" style="690" customWidth="1"/>
    <col min="4608" max="4608" width="13.85546875" style="690" customWidth="1"/>
    <col min="4609" max="4609" width="13.140625" style="690" customWidth="1"/>
    <col min="4610" max="4610" width="12.28515625" style="690" customWidth="1"/>
    <col min="4611" max="4611" width="3" style="690" customWidth="1"/>
    <col min="4612" max="4612" width="20.28515625" style="690" customWidth="1"/>
    <col min="4613" max="4613" width="12.5703125" style="690" customWidth="1"/>
    <col min="4614" max="4614" width="11.7109375" style="690" customWidth="1"/>
    <col min="4615" max="4615" width="9.140625" style="690"/>
    <col min="4616" max="4616" width="2.85546875" style="690" customWidth="1"/>
    <col min="4617" max="4617" width="18.5703125" style="690" customWidth="1"/>
    <col min="4618" max="4618" width="14.42578125" style="690" customWidth="1"/>
    <col min="4619" max="4619" width="13.7109375" style="690" customWidth="1"/>
    <col min="4620" max="4620" width="10.140625" style="690" customWidth="1"/>
    <col min="4621" max="4621" width="4.42578125" style="690" customWidth="1"/>
    <col min="4622" max="4622" width="24" style="690" customWidth="1"/>
    <col min="4623" max="4623" width="13.140625" style="690" customWidth="1"/>
    <col min="4624" max="4624" width="13" style="690" customWidth="1"/>
    <col min="4625" max="4625" width="10.42578125" style="690" customWidth="1"/>
    <col min="4626" max="4861" width="9.140625" style="690"/>
    <col min="4862" max="4862" width="5" style="690" customWidth="1"/>
    <col min="4863" max="4863" width="17.7109375" style="690" customWidth="1"/>
    <col min="4864" max="4864" width="13.85546875" style="690" customWidth="1"/>
    <col min="4865" max="4865" width="13.140625" style="690" customWidth="1"/>
    <col min="4866" max="4866" width="12.28515625" style="690" customWidth="1"/>
    <col min="4867" max="4867" width="3" style="690" customWidth="1"/>
    <col min="4868" max="4868" width="20.28515625" style="690" customWidth="1"/>
    <col min="4869" max="4869" width="12.5703125" style="690" customWidth="1"/>
    <col min="4870" max="4870" width="11.7109375" style="690" customWidth="1"/>
    <col min="4871" max="4871" width="9.140625" style="690"/>
    <col min="4872" max="4872" width="2.85546875" style="690" customWidth="1"/>
    <col min="4873" max="4873" width="18.5703125" style="690" customWidth="1"/>
    <col min="4874" max="4874" width="14.42578125" style="690" customWidth="1"/>
    <col min="4875" max="4875" width="13.7109375" style="690" customWidth="1"/>
    <col min="4876" max="4876" width="10.140625" style="690" customWidth="1"/>
    <col min="4877" max="4877" width="4.42578125" style="690" customWidth="1"/>
    <col min="4878" max="4878" width="24" style="690" customWidth="1"/>
    <col min="4879" max="4879" width="13.140625" style="690" customWidth="1"/>
    <col min="4880" max="4880" width="13" style="690" customWidth="1"/>
    <col min="4881" max="4881" width="10.42578125" style="690" customWidth="1"/>
    <col min="4882" max="5117" width="9.140625" style="690"/>
    <col min="5118" max="5118" width="5" style="690" customWidth="1"/>
    <col min="5119" max="5119" width="17.7109375" style="690" customWidth="1"/>
    <col min="5120" max="5120" width="13.85546875" style="690" customWidth="1"/>
    <col min="5121" max="5121" width="13.140625" style="690" customWidth="1"/>
    <col min="5122" max="5122" width="12.28515625" style="690" customWidth="1"/>
    <col min="5123" max="5123" width="3" style="690" customWidth="1"/>
    <col min="5124" max="5124" width="20.28515625" style="690" customWidth="1"/>
    <col min="5125" max="5125" width="12.5703125" style="690" customWidth="1"/>
    <col min="5126" max="5126" width="11.7109375" style="690" customWidth="1"/>
    <col min="5127" max="5127" width="9.140625" style="690"/>
    <col min="5128" max="5128" width="2.85546875" style="690" customWidth="1"/>
    <col min="5129" max="5129" width="18.5703125" style="690" customWidth="1"/>
    <col min="5130" max="5130" width="14.42578125" style="690" customWidth="1"/>
    <col min="5131" max="5131" width="13.7109375" style="690" customWidth="1"/>
    <col min="5132" max="5132" width="10.140625" style="690" customWidth="1"/>
    <col min="5133" max="5133" width="4.42578125" style="690" customWidth="1"/>
    <col min="5134" max="5134" width="24" style="690" customWidth="1"/>
    <col min="5135" max="5135" width="13.140625" style="690" customWidth="1"/>
    <col min="5136" max="5136" width="13" style="690" customWidth="1"/>
    <col min="5137" max="5137" width="10.42578125" style="690" customWidth="1"/>
    <col min="5138" max="5373" width="9.140625" style="690"/>
    <col min="5374" max="5374" width="5" style="690" customWidth="1"/>
    <col min="5375" max="5375" width="17.7109375" style="690" customWidth="1"/>
    <col min="5376" max="5376" width="13.85546875" style="690" customWidth="1"/>
    <col min="5377" max="5377" width="13.140625" style="690" customWidth="1"/>
    <col min="5378" max="5378" width="12.28515625" style="690" customWidth="1"/>
    <col min="5379" max="5379" width="3" style="690" customWidth="1"/>
    <col min="5380" max="5380" width="20.28515625" style="690" customWidth="1"/>
    <col min="5381" max="5381" width="12.5703125" style="690" customWidth="1"/>
    <col min="5382" max="5382" width="11.7109375" style="690" customWidth="1"/>
    <col min="5383" max="5383" width="9.140625" style="690"/>
    <col min="5384" max="5384" width="2.85546875" style="690" customWidth="1"/>
    <col min="5385" max="5385" width="18.5703125" style="690" customWidth="1"/>
    <col min="5386" max="5386" width="14.42578125" style="690" customWidth="1"/>
    <col min="5387" max="5387" width="13.7109375" style="690" customWidth="1"/>
    <col min="5388" max="5388" width="10.140625" style="690" customWidth="1"/>
    <col min="5389" max="5389" width="4.42578125" style="690" customWidth="1"/>
    <col min="5390" max="5390" width="24" style="690" customWidth="1"/>
    <col min="5391" max="5391" width="13.140625" style="690" customWidth="1"/>
    <col min="5392" max="5392" width="13" style="690" customWidth="1"/>
    <col min="5393" max="5393" width="10.42578125" style="690" customWidth="1"/>
    <col min="5394" max="5629" width="9.140625" style="690"/>
    <col min="5630" max="5630" width="5" style="690" customWidth="1"/>
    <col min="5631" max="5631" width="17.7109375" style="690" customWidth="1"/>
    <col min="5632" max="5632" width="13.85546875" style="690" customWidth="1"/>
    <col min="5633" max="5633" width="13.140625" style="690" customWidth="1"/>
    <col min="5634" max="5634" width="12.28515625" style="690" customWidth="1"/>
    <col min="5635" max="5635" width="3" style="690" customWidth="1"/>
    <col min="5636" max="5636" width="20.28515625" style="690" customWidth="1"/>
    <col min="5637" max="5637" width="12.5703125" style="690" customWidth="1"/>
    <col min="5638" max="5638" width="11.7109375" style="690" customWidth="1"/>
    <col min="5639" max="5639" width="9.140625" style="690"/>
    <col min="5640" max="5640" width="2.85546875" style="690" customWidth="1"/>
    <col min="5641" max="5641" width="18.5703125" style="690" customWidth="1"/>
    <col min="5642" max="5642" width="14.42578125" style="690" customWidth="1"/>
    <col min="5643" max="5643" width="13.7109375" style="690" customWidth="1"/>
    <col min="5644" max="5644" width="10.140625" style="690" customWidth="1"/>
    <col min="5645" max="5645" width="4.42578125" style="690" customWidth="1"/>
    <col min="5646" max="5646" width="24" style="690" customWidth="1"/>
    <col min="5647" max="5647" width="13.140625" style="690" customWidth="1"/>
    <col min="5648" max="5648" width="13" style="690" customWidth="1"/>
    <col min="5649" max="5649" width="10.42578125" style="690" customWidth="1"/>
    <col min="5650" max="5885" width="9.140625" style="690"/>
    <col min="5886" max="5886" width="5" style="690" customWidth="1"/>
    <col min="5887" max="5887" width="17.7109375" style="690" customWidth="1"/>
    <col min="5888" max="5888" width="13.85546875" style="690" customWidth="1"/>
    <col min="5889" max="5889" width="13.140625" style="690" customWidth="1"/>
    <col min="5890" max="5890" width="12.28515625" style="690" customWidth="1"/>
    <col min="5891" max="5891" width="3" style="690" customWidth="1"/>
    <col min="5892" max="5892" width="20.28515625" style="690" customWidth="1"/>
    <col min="5893" max="5893" width="12.5703125" style="690" customWidth="1"/>
    <col min="5894" max="5894" width="11.7109375" style="690" customWidth="1"/>
    <col min="5895" max="5895" width="9.140625" style="690"/>
    <col min="5896" max="5896" width="2.85546875" style="690" customWidth="1"/>
    <col min="5897" max="5897" width="18.5703125" style="690" customWidth="1"/>
    <col min="5898" max="5898" width="14.42578125" style="690" customWidth="1"/>
    <col min="5899" max="5899" width="13.7109375" style="690" customWidth="1"/>
    <col min="5900" max="5900" width="10.140625" style="690" customWidth="1"/>
    <col min="5901" max="5901" width="4.42578125" style="690" customWidth="1"/>
    <col min="5902" max="5902" width="24" style="690" customWidth="1"/>
    <col min="5903" max="5903" width="13.140625" style="690" customWidth="1"/>
    <col min="5904" max="5904" width="13" style="690" customWidth="1"/>
    <col min="5905" max="5905" width="10.42578125" style="690" customWidth="1"/>
    <col min="5906" max="6141" width="9.140625" style="690"/>
    <col min="6142" max="6142" width="5" style="690" customWidth="1"/>
    <col min="6143" max="6143" width="17.7109375" style="690" customWidth="1"/>
    <col min="6144" max="6144" width="13.85546875" style="690" customWidth="1"/>
    <col min="6145" max="6145" width="13.140625" style="690" customWidth="1"/>
    <col min="6146" max="6146" width="12.28515625" style="690" customWidth="1"/>
    <col min="6147" max="6147" width="3" style="690" customWidth="1"/>
    <col min="6148" max="6148" width="20.28515625" style="690" customWidth="1"/>
    <col min="6149" max="6149" width="12.5703125" style="690" customWidth="1"/>
    <col min="6150" max="6150" width="11.7109375" style="690" customWidth="1"/>
    <col min="6151" max="6151" width="9.140625" style="690"/>
    <col min="6152" max="6152" width="2.85546875" style="690" customWidth="1"/>
    <col min="6153" max="6153" width="18.5703125" style="690" customWidth="1"/>
    <col min="6154" max="6154" width="14.42578125" style="690" customWidth="1"/>
    <col min="6155" max="6155" width="13.7109375" style="690" customWidth="1"/>
    <col min="6156" max="6156" width="10.140625" style="690" customWidth="1"/>
    <col min="6157" max="6157" width="4.42578125" style="690" customWidth="1"/>
    <col min="6158" max="6158" width="24" style="690" customWidth="1"/>
    <col min="6159" max="6159" width="13.140625" style="690" customWidth="1"/>
    <col min="6160" max="6160" width="13" style="690" customWidth="1"/>
    <col min="6161" max="6161" width="10.42578125" style="690" customWidth="1"/>
    <col min="6162" max="6397" width="9.140625" style="690"/>
    <col min="6398" max="6398" width="5" style="690" customWidth="1"/>
    <col min="6399" max="6399" width="17.7109375" style="690" customWidth="1"/>
    <col min="6400" max="6400" width="13.85546875" style="690" customWidth="1"/>
    <col min="6401" max="6401" width="13.140625" style="690" customWidth="1"/>
    <col min="6402" max="6402" width="12.28515625" style="690" customWidth="1"/>
    <col min="6403" max="6403" width="3" style="690" customWidth="1"/>
    <col min="6404" max="6404" width="20.28515625" style="690" customWidth="1"/>
    <col min="6405" max="6405" width="12.5703125" style="690" customWidth="1"/>
    <col min="6406" max="6406" width="11.7109375" style="690" customWidth="1"/>
    <col min="6407" max="6407" width="9.140625" style="690"/>
    <col min="6408" max="6408" width="2.85546875" style="690" customWidth="1"/>
    <col min="6409" max="6409" width="18.5703125" style="690" customWidth="1"/>
    <col min="6410" max="6410" width="14.42578125" style="690" customWidth="1"/>
    <col min="6411" max="6411" width="13.7109375" style="690" customWidth="1"/>
    <col min="6412" max="6412" width="10.140625" style="690" customWidth="1"/>
    <col min="6413" max="6413" width="4.42578125" style="690" customWidth="1"/>
    <col min="6414" max="6414" width="24" style="690" customWidth="1"/>
    <col min="6415" max="6415" width="13.140625" style="690" customWidth="1"/>
    <col min="6416" max="6416" width="13" style="690" customWidth="1"/>
    <col min="6417" max="6417" width="10.42578125" style="690" customWidth="1"/>
    <col min="6418" max="6653" width="9.140625" style="690"/>
    <col min="6654" max="6654" width="5" style="690" customWidth="1"/>
    <col min="6655" max="6655" width="17.7109375" style="690" customWidth="1"/>
    <col min="6656" max="6656" width="13.85546875" style="690" customWidth="1"/>
    <col min="6657" max="6657" width="13.140625" style="690" customWidth="1"/>
    <col min="6658" max="6658" width="12.28515625" style="690" customWidth="1"/>
    <col min="6659" max="6659" width="3" style="690" customWidth="1"/>
    <col min="6660" max="6660" width="20.28515625" style="690" customWidth="1"/>
    <col min="6661" max="6661" width="12.5703125" style="690" customWidth="1"/>
    <col min="6662" max="6662" width="11.7109375" style="690" customWidth="1"/>
    <col min="6663" max="6663" width="9.140625" style="690"/>
    <col min="6664" max="6664" width="2.85546875" style="690" customWidth="1"/>
    <col min="6665" max="6665" width="18.5703125" style="690" customWidth="1"/>
    <col min="6666" max="6666" width="14.42578125" style="690" customWidth="1"/>
    <col min="6667" max="6667" width="13.7109375" style="690" customWidth="1"/>
    <col min="6668" max="6668" width="10.140625" style="690" customWidth="1"/>
    <col min="6669" max="6669" width="4.42578125" style="690" customWidth="1"/>
    <col min="6670" max="6670" width="24" style="690" customWidth="1"/>
    <col min="6671" max="6671" width="13.140625" style="690" customWidth="1"/>
    <col min="6672" max="6672" width="13" style="690" customWidth="1"/>
    <col min="6673" max="6673" width="10.42578125" style="690" customWidth="1"/>
    <col min="6674" max="6909" width="9.140625" style="690"/>
    <col min="6910" max="6910" width="5" style="690" customWidth="1"/>
    <col min="6911" max="6911" width="17.7109375" style="690" customWidth="1"/>
    <col min="6912" max="6912" width="13.85546875" style="690" customWidth="1"/>
    <col min="6913" max="6913" width="13.140625" style="690" customWidth="1"/>
    <col min="6914" max="6914" width="12.28515625" style="690" customWidth="1"/>
    <col min="6915" max="6915" width="3" style="690" customWidth="1"/>
    <col min="6916" max="6916" width="20.28515625" style="690" customWidth="1"/>
    <col min="6917" max="6917" width="12.5703125" style="690" customWidth="1"/>
    <col min="6918" max="6918" width="11.7109375" style="690" customWidth="1"/>
    <col min="6919" max="6919" width="9.140625" style="690"/>
    <col min="6920" max="6920" width="2.85546875" style="690" customWidth="1"/>
    <col min="6921" max="6921" width="18.5703125" style="690" customWidth="1"/>
    <col min="6922" max="6922" width="14.42578125" style="690" customWidth="1"/>
    <col min="6923" max="6923" width="13.7109375" style="690" customWidth="1"/>
    <col min="6924" max="6924" width="10.140625" style="690" customWidth="1"/>
    <col min="6925" max="6925" width="4.42578125" style="690" customWidth="1"/>
    <col min="6926" max="6926" width="24" style="690" customWidth="1"/>
    <col min="6927" max="6927" width="13.140625" style="690" customWidth="1"/>
    <col min="6928" max="6928" width="13" style="690" customWidth="1"/>
    <col min="6929" max="6929" width="10.42578125" style="690" customWidth="1"/>
    <col min="6930" max="7165" width="9.140625" style="690"/>
    <col min="7166" max="7166" width="5" style="690" customWidth="1"/>
    <col min="7167" max="7167" width="17.7109375" style="690" customWidth="1"/>
    <col min="7168" max="7168" width="13.85546875" style="690" customWidth="1"/>
    <col min="7169" max="7169" width="13.140625" style="690" customWidth="1"/>
    <col min="7170" max="7170" width="12.28515625" style="690" customWidth="1"/>
    <col min="7171" max="7171" width="3" style="690" customWidth="1"/>
    <col min="7172" max="7172" width="20.28515625" style="690" customWidth="1"/>
    <col min="7173" max="7173" width="12.5703125" style="690" customWidth="1"/>
    <col min="7174" max="7174" width="11.7109375" style="690" customWidth="1"/>
    <col min="7175" max="7175" width="9.140625" style="690"/>
    <col min="7176" max="7176" width="2.85546875" style="690" customWidth="1"/>
    <col min="7177" max="7177" width="18.5703125" style="690" customWidth="1"/>
    <col min="7178" max="7178" width="14.42578125" style="690" customWidth="1"/>
    <col min="7179" max="7179" width="13.7109375" style="690" customWidth="1"/>
    <col min="7180" max="7180" width="10.140625" style="690" customWidth="1"/>
    <col min="7181" max="7181" width="4.42578125" style="690" customWidth="1"/>
    <col min="7182" max="7182" width="24" style="690" customWidth="1"/>
    <col min="7183" max="7183" width="13.140625" style="690" customWidth="1"/>
    <col min="7184" max="7184" width="13" style="690" customWidth="1"/>
    <col min="7185" max="7185" width="10.42578125" style="690" customWidth="1"/>
    <col min="7186" max="7421" width="9.140625" style="690"/>
    <col min="7422" max="7422" width="5" style="690" customWidth="1"/>
    <col min="7423" max="7423" width="17.7109375" style="690" customWidth="1"/>
    <col min="7424" max="7424" width="13.85546875" style="690" customWidth="1"/>
    <col min="7425" max="7425" width="13.140625" style="690" customWidth="1"/>
    <col min="7426" max="7426" width="12.28515625" style="690" customWidth="1"/>
    <col min="7427" max="7427" width="3" style="690" customWidth="1"/>
    <col min="7428" max="7428" width="20.28515625" style="690" customWidth="1"/>
    <col min="7429" max="7429" width="12.5703125" style="690" customWidth="1"/>
    <col min="7430" max="7430" width="11.7109375" style="690" customWidth="1"/>
    <col min="7431" max="7431" width="9.140625" style="690"/>
    <col min="7432" max="7432" width="2.85546875" style="690" customWidth="1"/>
    <col min="7433" max="7433" width="18.5703125" style="690" customWidth="1"/>
    <col min="7434" max="7434" width="14.42578125" style="690" customWidth="1"/>
    <col min="7435" max="7435" width="13.7109375" style="690" customWidth="1"/>
    <col min="7436" max="7436" width="10.140625" style="690" customWidth="1"/>
    <col min="7437" max="7437" width="4.42578125" style="690" customWidth="1"/>
    <col min="7438" max="7438" width="24" style="690" customWidth="1"/>
    <col min="7439" max="7439" width="13.140625" style="690" customWidth="1"/>
    <col min="7440" max="7440" width="13" style="690" customWidth="1"/>
    <col min="7441" max="7441" width="10.42578125" style="690" customWidth="1"/>
    <col min="7442" max="7677" width="9.140625" style="690"/>
    <col min="7678" max="7678" width="5" style="690" customWidth="1"/>
    <col min="7679" max="7679" width="17.7109375" style="690" customWidth="1"/>
    <col min="7680" max="7680" width="13.85546875" style="690" customWidth="1"/>
    <col min="7681" max="7681" width="13.140625" style="690" customWidth="1"/>
    <col min="7682" max="7682" width="12.28515625" style="690" customWidth="1"/>
    <col min="7683" max="7683" width="3" style="690" customWidth="1"/>
    <col min="7684" max="7684" width="20.28515625" style="690" customWidth="1"/>
    <col min="7685" max="7685" width="12.5703125" style="690" customWidth="1"/>
    <col min="7686" max="7686" width="11.7109375" style="690" customWidth="1"/>
    <col min="7687" max="7687" width="9.140625" style="690"/>
    <col min="7688" max="7688" width="2.85546875" style="690" customWidth="1"/>
    <col min="7689" max="7689" width="18.5703125" style="690" customWidth="1"/>
    <col min="7690" max="7690" width="14.42578125" style="690" customWidth="1"/>
    <col min="7691" max="7691" width="13.7109375" style="690" customWidth="1"/>
    <col min="7692" max="7692" width="10.140625" style="690" customWidth="1"/>
    <col min="7693" max="7693" width="4.42578125" style="690" customWidth="1"/>
    <col min="7694" max="7694" width="24" style="690" customWidth="1"/>
    <col min="7695" max="7695" width="13.140625" style="690" customWidth="1"/>
    <col min="7696" max="7696" width="13" style="690" customWidth="1"/>
    <col min="7697" max="7697" width="10.42578125" style="690" customWidth="1"/>
    <col min="7698" max="7933" width="9.140625" style="690"/>
    <col min="7934" max="7934" width="5" style="690" customWidth="1"/>
    <col min="7935" max="7935" width="17.7109375" style="690" customWidth="1"/>
    <col min="7936" max="7936" width="13.85546875" style="690" customWidth="1"/>
    <col min="7937" max="7937" width="13.140625" style="690" customWidth="1"/>
    <col min="7938" max="7938" width="12.28515625" style="690" customWidth="1"/>
    <col min="7939" max="7939" width="3" style="690" customWidth="1"/>
    <col min="7940" max="7940" width="20.28515625" style="690" customWidth="1"/>
    <col min="7941" max="7941" width="12.5703125" style="690" customWidth="1"/>
    <col min="7942" max="7942" width="11.7109375" style="690" customWidth="1"/>
    <col min="7943" max="7943" width="9.140625" style="690"/>
    <col min="7944" max="7944" width="2.85546875" style="690" customWidth="1"/>
    <col min="7945" max="7945" width="18.5703125" style="690" customWidth="1"/>
    <col min="7946" max="7946" width="14.42578125" style="690" customWidth="1"/>
    <col min="7947" max="7947" width="13.7109375" style="690" customWidth="1"/>
    <col min="7948" max="7948" width="10.140625" style="690" customWidth="1"/>
    <col min="7949" max="7949" width="4.42578125" style="690" customWidth="1"/>
    <col min="7950" max="7950" width="24" style="690" customWidth="1"/>
    <col min="7951" max="7951" width="13.140625" style="690" customWidth="1"/>
    <col min="7952" max="7952" width="13" style="690" customWidth="1"/>
    <col min="7953" max="7953" width="10.42578125" style="690" customWidth="1"/>
    <col min="7954" max="8189" width="9.140625" style="690"/>
    <col min="8190" max="8190" width="5" style="690" customWidth="1"/>
    <col min="8191" max="8191" width="17.7109375" style="690" customWidth="1"/>
    <col min="8192" max="8192" width="13.85546875" style="690" customWidth="1"/>
    <col min="8193" max="8193" width="13.140625" style="690" customWidth="1"/>
    <col min="8194" max="8194" width="12.28515625" style="690" customWidth="1"/>
    <col min="8195" max="8195" width="3" style="690" customWidth="1"/>
    <col min="8196" max="8196" width="20.28515625" style="690" customWidth="1"/>
    <col min="8197" max="8197" width="12.5703125" style="690" customWidth="1"/>
    <col min="8198" max="8198" width="11.7109375" style="690" customWidth="1"/>
    <col min="8199" max="8199" width="9.140625" style="690"/>
    <col min="8200" max="8200" width="2.85546875" style="690" customWidth="1"/>
    <col min="8201" max="8201" width="18.5703125" style="690" customWidth="1"/>
    <col min="8202" max="8202" width="14.42578125" style="690" customWidth="1"/>
    <col min="8203" max="8203" width="13.7109375" style="690" customWidth="1"/>
    <col min="8204" max="8204" width="10.140625" style="690" customWidth="1"/>
    <col min="8205" max="8205" width="4.42578125" style="690" customWidth="1"/>
    <col min="8206" max="8206" width="24" style="690" customWidth="1"/>
    <col min="8207" max="8207" width="13.140625" style="690" customWidth="1"/>
    <col min="8208" max="8208" width="13" style="690" customWidth="1"/>
    <col min="8209" max="8209" width="10.42578125" style="690" customWidth="1"/>
    <col min="8210" max="8445" width="9.140625" style="690"/>
    <col min="8446" max="8446" width="5" style="690" customWidth="1"/>
    <col min="8447" max="8447" width="17.7109375" style="690" customWidth="1"/>
    <col min="8448" max="8448" width="13.85546875" style="690" customWidth="1"/>
    <col min="8449" max="8449" width="13.140625" style="690" customWidth="1"/>
    <col min="8450" max="8450" width="12.28515625" style="690" customWidth="1"/>
    <col min="8451" max="8451" width="3" style="690" customWidth="1"/>
    <col min="8452" max="8452" width="20.28515625" style="690" customWidth="1"/>
    <col min="8453" max="8453" width="12.5703125" style="690" customWidth="1"/>
    <col min="8454" max="8454" width="11.7109375" style="690" customWidth="1"/>
    <col min="8455" max="8455" width="9.140625" style="690"/>
    <col min="8456" max="8456" width="2.85546875" style="690" customWidth="1"/>
    <col min="8457" max="8457" width="18.5703125" style="690" customWidth="1"/>
    <col min="8458" max="8458" width="14.42578125" style="690" customWidth="1"/>
    <col min="8459" max="8459" width="13.7109375" style="690" customWidth="1"/>
    <col min="8460" max="8460" width="10.140625" style="690" customWidth="1"/>
    <col min="8461" max="8461" width="4.42578125" style="690" customWidth="1"/>
    <col min="8462" max="8462" width="24" style="690" customWidth="1"/>
    <col min="8463" max="8463" width="13.140625" style="690" customWidth="1"/>
    <col min="8464" max="8464" width="13" style="690" customWidth="1"/>
    <col min="8465" max="8465" width="10.42578125" style="690" customWidth="1"/>
    <col min="8466" max="8701" width="9.140625" style="690"/>
    <col min="8702" max="8702" width="5" style="690" customWidth="1"/>
    <col min="8703" max="8703" width="17.7109375" style="690" customWidth="1"/>
    <col min="8704" max="8704" width="13.85546875" style="690" customWidth="1"/>
    <col min="8705" max="8705" width="13.140625" style="690" customWidth="1"/>
    <col min="8706" max="8706" width="12.28515625" style="690" customWidth="1"/>
    <col min="8707" max="8707" width="3" style="690" customWidth="1"/>
    <col min="8708" max="8708" width="20.28515625" style="690" customWidth="1"/>
    <col min="8709" max="8709" width="12.5703125" style="690" customWidth="1"/>
    <col min="8710" max="8710" width="11.7109375" style="690" customWidth="1"/>
    <col min="8711" max="8711" width="9.140625" style="690"/>
    <col min="8712" max="8712" width="2.85546875" style="690" customWidth="1"/>
    <col min="8713" max="8713" width="18.5703125" style="690" customWidth="1"/>
    <col min="8714" max="8714" width="14.42578125" style="690" customWidth="1"/>
    <col min="8715" max="8715" width="13.7109375" style="690" customWidth="1"/>
    <col min="8716" max="8716" width="10.140625" style="690" customWidth="1"/>
    <col min="8717" max="8717" width="4.42578125" style="690" customWidth="1"/>
    <col min="8718" max="8718" width="24" style="690" customWidth="1"/>
    <col min="8719" max="8719" width="13.140625" style="690" customWidth="1"/>
    <col min="8720" max="8720" width="13" style="690" customWidth="1"/>
    <col min="8721" max="8721" width="10.42578125" style="690" customWidth="1"/>
    <col min="8722" max="8957" width="9.140625" style="690"/>
    <col min="8958" max="8958" width="5" style="690" customWidth="1"/>
    <col min="8959" max="8959" width="17.7109375" style="690" customWidth="1"/>
    <col min="8960" max="8960" width="13.85546875" style="690" customWidth="1"/>
    <col min="8961" max="8961" width="13.140625" style="690" customWidth="1"/>
    <col min="8962" max="8962" width="12.28515625" style="690" customWidth="1"/>
    <col min="8963" max="8963" width="3" style="690" customWidth="1"/>
    <col min="8964" max="8964" width="20.28515625" style="690" customWidth="1"/>
    <col min="8965" max="8965" width="12.5703125" style="690" customWidth="1"/>
    <col min="8966" max="8966" width="11.7109375" style="690" customWidth="1"/>
    <col min="8967" max="8967" width="9.140625" style="690"/>
    <col min="8968" max="8968" width="2.85546875" style="690" customWidth="1"/>
    <col min="8969" max="8969" width="18.5703125" style="690" customWidth="1"/>
    <col min="8970" max="8970" width="14.42578125" style="690" customWidth="1"/>
    <col min="8971" max="8971" width="13.7109375" style="690" customWidth="1"/>
    <col min="8972" max="8972" width="10.140625" style="690" customWidth="1"/>
    <col min="8973" max="8973" width="4.42578125" style="690" customWidth="1"/>
    <col min="8974" max="8974" width="24" style="690" customWidth="1"/>
    <col min="8975" max="8975" width="13.140625" style="690" customWidth="1"/>
    <col min="8976" max="8976" width="13" style="690" customWidth="1"/>
    <col min="8977" max="8977" width="10.42578125" style="690" customWidth="1"/>
    <col min="8978" max="9213" width="9.140625" style="690"/>
    <col min="9214" max="9214" width="5" style="690" customWidth="1"/>
    <col min="9215" max="9215" width="17.7109375" style="690" customWidth="1"/>
    <col min="9216" max="9216" width="13.85546875" style="690" customWidth="1"/>
    <col min="9217" max="9217" width="13.140625" style="690" customWidth="1"/>
    <col min="9218" max="9218" width="12.28515625" style="690" customWidth="1"/>
    <col min="9219" max="9219" width="3" style="690" customWidth="1"/>
    <col min="9220" max="9220" width="20.28515625" style="690" customWidth="1"/>
    <col min="9221" max="9221" width="12.5703125" style="690" customWidth="1"/>
    <col min="9222" max="9222" width="11.7109375" style="690" customWidth="1"/>
    <col min="9223" max="9223" width="9.140625" style="690"/>
    <col min="9224" max="9224" width="2.85546875" style="690" customWidth="1"/>
    <col min="9225" max="9225" width="18.5703125" style="690" customWidth="1"/>
    <col min="9226" max="9226" width="14.42578125" style="690" customWidth="1"/>
    <col min="9227" max="9227" width="13.7109375" style="690" customWidth="1"/>
    <col min="9228" max="9228" width="10.140625" style="690" customWidth="1"/>
    <col min="9229" max="9229" width="4.42578125" style="690" customWidth="1"/>
    <col min="9230" max="9230" width="24" style="690" customWidth="1"/>
    <col min="9231" max="9231" width="13.140625" style="690" customWidth="1"/>
    <col min="9232" max="9232" width="13" style="690" customWidth="1"/>
    <col min="9233" max="9233" width="10.42578125" style="690" customWidth="1"/>
    <col min="9234" max="9469" width="9.140625" style="690"/>
    <col min="9470" max="9470" width="5" style="690" customWidth="1"/>
    <col min="9471" max="9471" width="17.7109375" style="690" customWidth="1"/>
    <col min="9472" max="9472" width="13.85546875" style="690" customWidth="1"/>
    <col min="9473" max="9473" width="13.140625" style="690" customWidth="1"/>
    <col min="9474" max="9474" width="12.28515625" style="690" customWidth="1"/>
    <col min="9475" max="9475" width="3" style="690" customWidth="1"/>
    <col min="9476" max="9476" width="20.28515625" style="690" customWidth="1"/>
    <col min="9477" max="9477" width="12.5703125" style="690" customWidth="1"/>
    <col min="9478" max="9478" width="11.7109375" style="690" customWidth="1"/>
    <col min="9479" max="9479" width="9.140625" style="690"/>
    <col min="9480" max="9480" width="2.85546875" style="690" customWidth="1"/>
    <col min="9481" max="9481" width="18.5703125" style="690" customWidth="1"/>
    <col min="9482" max="9482" width="14.42578125" style="690" customWidth="1"/>
    <col min="9483" max="9483" width="13.7109375" style="690" customWidth="1"/>
    <col min="9484" max="9484" width="10.140625" style="690" customWidth="1"/>
    <col min="9485" max="9485" width="4.42578125" style="690" customWidth="1"/>
    <col min="9486" max="9486" width="24" style="690" customWidth="1"/>
    <col min="9487" max="9487" width="13.140625" style="690" customWidth="1"/>
    <col min="9488" max="9488" width="13" style="690" customWidth="1"/>
    <col min="9489" max="9489" width="10.42578125" style="690" customWidth="1"/>
    <col min="9490" max="9725" width="9.140625" style="690"/>
    <col min="9726" max="9726" width="5" style="690" customWidth="1"/>
    <col min="9727" max="9727" width="17.7109375" style="690" customWidth="1"/>
    <col min="9728" max="9728" width="13.85546875" style="690" customWidth="1"/>
    <col min="9729" max="9729" width="13.140625" style="690" customWidth="1"/>
    <col min="9730" max="9730" width="12.28515625" style="690" customWidth="1"/>
    <col min="9731" max="9731" width="3" style="690" customWidth="1"/>
    <col min="9732" max="9732" width="20.28515625" style="690" customWidth="1"/>
    <col min="9733" max="9733" width="12.5703125" style="690" customWidth="1"/>
    <col min="9734" max="9734" width="11.7109375" style="690" customWidth="1"/>
    <col min="9735" max="9735" width="9.140625" style="690"/>
    <col min="9736" max="9736" width="2.85546875" style="690" customWidth="1"/>
    <col min="9737" max="9737" width="18.5703125" style="690" customWidth="1"/>
    <col min="9738" max="9738" width="14.42578125" style="690" customWidth="1"/>
    <col min="9739" max="9739" width="13.7109375" style="690" customWidth="1"/>
    <col min="9740" max="9740" width="10.140625" style="690" customWidth="1"/>
    <col min="9741" max="9741" width="4.42578125" style="690" customWidth="1"/>
    <col min="9742" max="9742" width="24" style="690" customWidth="1"/>
    <col min="9743" max="9743" width="13.140625" style="690" customWidth="1"/>
    <col min="9744" max="9744" width="13" style="690" customWidth="1"/>
    <col min="9745" max="9745" width="10.42578125" style="690" customWidth="1"/>
    <col min="9746" max="9981" width="9.140625" style="690"/>
    <col min="9982" max="9982" width="5" style="690" customWidth="1"/>
    <col min="9983" max="9983" width="17.7109375" style="690" customWidth="1"/>
    <col min="9984" max="9984" width="13.85546875" style="690" customWidth="1"/>
    <col min="9985" max="9985" width="13.140625" style="690" customWidth="1"/>
    <col min="9986" max="9986" width="12.28515625" style="690" customWidth="1"/>
    <col min="9987" max="9987" width="3" style="690" customWidth="1"/>
    <col min="9988" max="9988" width="20.28515625" style="690" customWidth="1"/>
    <col min="9989" max="9989" width="12.5703125" style="690" customWidth="1"/>
    <col min="9990" max="9990" width="11.7109375" style="690" customWidth="1"/>
    <col min="9991" max="9991" width="9.140625" style="690"/>
    <col min="9992" max="9992" width="2.85546875" style="690" customWidth="1"/>
    <col min="9993" max="9993" width="18.5703125" style="690" customWidth="1"/>
    <col min="9994" max="9994" width="14.42578125" style="690" customWidth="1"/>
    <col min="9995" max="9995" width="13.7109375" style="690" customWidth="1"/>
    <col min="9996" max="9996" width="10.140625" style="690" customWidth="1"/>
    <col min="9997" max="9997" width="4.42578125" style="690" customWidth="1"/>
    <col min="9998" max="9998" width="24" style="690" customWidth="1"/>
    <col min="9999" max="9999" width="13.140625" style="690" customWidth="1"/>
    <col min="10000" max="10000" width="13" style="690" customWidth="1"/>
    <col min="10001" max="10001" width="10.42578125" style="690" customWidth="1"/>
    <col min="10002" max="10237" width="9.140625" style="690"/>
    <col min="10238" max="10238" width="5" style="690" customWidth="1"/>
    <col min="10239" max="10239" width="17.7109375" style="690" customWidth="1"/>
    <col min="10240" max="10240" width="13.85546875" style="690" customWidth="1"/>
    <col min="10241" max="10241" width="13.140625" style="690" customWidth="1"/>
    <col min="10242" max="10242" width="12.28515625" style="690" customWidth="1"/>
    <col min="10243" max="10243" width="3" style="690" customWidth="1"/>
    <col min="10244" max="10244" width="20.28515625" style="690" customWidth="1"/>
    <col min="10245" max="10245" width="12.5703125" style="690" customWidth="1"/>
    <col min="10246" max="10246" width="11.7109375" style="690" customWidth="1"/>
    <col min="10247" max="10247" width="9.140625" style="690"/>
    <col min="10248" max="10248" width="2.85546875" style="690" customWidth="1"/>
    <col min="10249" max="10249" width="18.5703125" style="690" customWidth="1"/>
    <col min="10250" max="10250" width="14.42578125" style="690" customWidth="1"/>
    <col min="10251" max="10251" width="13.7109375" style="690" customWidth="1"/>
    <col min="10252" max="10252" width="10.140625" style="690" customWidth="1"/>
    <col min="10253" max="10253" width="4.42578125" style="690" customWidth="1"/>
    <col min="10254" max="10254" width="24" style="690" customWidth="1"/>
    <col min="10255" max="10255" width="13.140625" style="690" customWidth="1"/>
    <col min="10256" max="10256" width="13" style="690" customWidth="1"/>
    <col min="10257" max="10257" width="10.42578125" style="690" customWidth="1"/>
    <col min="10258" max="10493" width="9.140625" style="690"/>
    <col min="10494" max="10494" width="5" style="690" customWidth="1"/>
    <col min="10495" max="10495" width="17.7109375" style="690" customWidth="1"/>
    <col min="10496" max="10496" width="13.85546875" style="690" customWidth="1"/>
    <col min="10497" max="10497" width="13.140625" style="690" customWidth="1"/>
    <col min="10498" max="10498" width="12.28515625" style="690" customWidth="1"/>
    <col min="10499" max="10499" width="3" style="690" customWidth="1"/>
    <col min="10500" max="10500" width="20.28515625" style="690" customWidth="1"/>
    <col min="10501" max="10501" width="12.5703125" style="690" customWidth="1"/>
    <col min="10502" max="10502" width="11.7109375" style="690" customWidth="1"/>
    <col min="10503" max="10503" width="9.140625" style="690"/>
    <col min="10504" max="10504" width="2.85546875" style="690" customWidth="1"/>
    <col min="10505" max="10505" width="18.5703125" style="690" customWidth="1"/>
    <col min="10506" max="10506" width="14.42578125" style="690" customWidth="1"/>
    <col min="10507" max="10507" width="13.7109375" style="690" customWidth="1"/>
    <col min="10508" max="10508" width="10.140625" style="690" customWidth="1"/>
    <col min="10509" max="10509" width="4.42578125" style="690" customWidth="1"/>
    <col min="10510" max="10510" width="24" style="690" customWidth="1"/>
    <col min="10511" max="10511" width="13.140625" style="690" customWidth="1"/>
    <col min="10512" max="10512" width="13" style="690" customWidth="1"/>
    <col min="10513" max="10513" width="10.42578125" style="690" customWidth="1"/>
    <col min="10514" max="10749" width="9.140625" style="690"/>
    <col min="10750" max="10750" width="5" style="690" customWidth="1"/>
    <col min="10751" max="10751" width="17.7109375" style="690" customWidth="1"/>
    <col min="10752" max="10752" width="13.85546875" style="690" customWidth="1"/>
    <col min="10753" max="10753" width="13.140625" style="690" customWidth="1"/>
    <col min="10754" max="10754" width="12.28515625" style="690" customWidth="1"/>
    <col min="10755" max="10755" width="3" style="690" customWidth="1"/>
    <col min="10756" max="10756" width="20.28515625" style="690" customWidth="1"/>
    <col min="10757" max="10757" width="12.5703125" style="690" customWidth="1"/>
    <col min="10758" max="10758" width="11.7109375" style="690" customWidth="1"/>
    <col min="10759" max="10759" width="9.140625" style="690"/>
    <col min="10760" max="10760" width="2.85546875" style="690" customWidth="1"/>
    <col min="10761" max="10761" width="18.5703125" style="690" customWidth="1"/>
    <col min="10762" max="10762" width="14.42578125" style="690" customWidth="1"/>
    <col min="10763" max="10763" width="13.7109375" style="690" customWidth="1"/>
    <col min="10764" max="10764" width="10.140625" style="690" customWidth="1"/>
    <col min="10765" max="10765" width="4.42578125" style="690" customWidth="1"/>
    <col min="10766" max="10766" width="24" style="690" customWidth="1"/>
    <col min="10767" max="10767" width="13.140625" style="690" customWidth="1"/>
    <col min="10768" max="10768" width="13" style="690" customWidth="1"/>
    <col min="10769" max="10769" width="10.42578125" style="690" customWidth="1"/>
    <col min="10770" max="11005" width="9.140625" style="690"/>
    <col min="11006" max="11006" width="5" style="690" customWidth="1"/>
    <col min="11007" max="11007" width="17.7109375" style="690" customWidth="1"/>
    <col min="11008" max="11008" width="13.85546875" style="690" customWidth="1"/>
    <col min="11009" max="11009" width="13.140625" style="690" customWidth="1"/>
    <col min="11010" max="11010" width="12.28515625" style="690" customWidth="1"/>
    <col min="11011" max="11011" width="3" style="690" customWidth="1"/>
    <col min="11012" max="11012" width="20.28515625" style="690" customWidth="1"/>
    <col min="11013" max="11013" width="12.5703125" style="690" customWidth="1"/>
    <col min="11014" max="11014" width="11.7109375" style="690" customWidth="1"/>
    <col min="11015" max="11015" width="9.140625" style="690"/>
    <col min="11016" max="11016" width="2.85546875" style="690" customWidth="1"/>
    <col min="11017" max="11017" width="18.5703125" style="690" customWidth="1"/>
    <col min="11018" max="11018" width="14.42578125" style="690" customWidth="1"/>
    <col min="11019" max="11019" width="13.7109375" style="690" customWidth="1"/>
    <col min="11020" max="11020" width="10.140625" style="690" customWidth="1"/>
    <col min="11021" max="11021" width="4.42578125" style="690" customWidth="1"/>
    <col min="11022" max="11022" width="24" style="690" customWidth="1"/>
    <col min="11023" max="11023" width="13.140625" style="690" customWidth="1"/>
    <col min="11024" max="11024" width="13" style="690" customWidth="1"/>
    <col min="11025" max="11025" width="10.42578125" style="690" customWidth="1"/>
    <col min="11026" max="11261" width="9.140625" style="690"/>
    <col min="11262" max="11262" width="5" style="690" customWidth="1"/>
    <col min="11263" max="11263" width="17.7109375" style="690" customWidth="1"/>
    <col min="11264" max="11264" width="13.85546875" style="690" customWidth="1"/>
    <col min="11265" max="11265" width="13.140625" style="690" customWidth="1"/>
    <col min="11266" max="11266" width="12.28515625" style="690" customWidth="1"/>
    <col min="11267" max="11267" width="3" style="690" customWidth="1"/>
    <col min="11268" max="11268" width="20.28515625" style="690" customWidth="1"/>
    <col min="11269" max="11269" width="12.5703125" style="690" customWidth="1"/>
    <col min="11270" max="11270" width="11.7109375" style="690" customWidth="1"/>
    <col min="11271" max="11271" width="9.140625" style="690"/>
    <col min="11272" max="11272" width="2.85546875" style="690" customWidth="1"/>
    <col min="11273" max="11273" width="18.5703125" style="690" customWidth="1"/>
    <col min="11274" max="11274" width="14.42578125" style="690" customWidth="1"/>
    <col min="11275" max="11275" width="13.7109375" style="690" customWidth="1"/>
    <col min="11276" max="11276" width="10.140625" style="690" customWidth="1"/>
    <col min="11277" max="11277" width="4.42578125" style="690" customWidth="1"/>
    <col min="11278" max="11278" width="24" style="690" customWidth="1"/>
    <col min="11279" max="11279" width="13.140625" style="690" customWidth="1"/>
    <col min="11280" max="11280" width="13" style="690" customWidth="1"/>
    <col min="11281" max="11281" width="10.42578125" style="690" customWidth="1"/>
    <col min="11282" max="11517" width="9.140625" style="690"/>
    <col min="11518" max="11518" width="5" style="690" customWidth="1"/>
    <col min="11519" max="11519" width="17.7109375" style="690" customWidth="1"/>
    <col min="11520" max="11520" width="13.85546875" style="690" customWidth="1"/>
    <col min="11521" max="11521" width="13.140625" style="690" customWidth="1"/>
    <col min="11522" max="11522" width="12.28515625" style="690" customWidth="1"/>
    <col min="11523" max="11523" width="3" style="690" customWidth="1"/>
    <col min="11524" max="11524" width="20.28515625" style="690" customWidth="1"/>
    <col min="11525" max="11525" width="12.5703125" style="690" customWidth="1"/>
    <col min="11526" max="11526" width="11.7109375" style="690" customWidth="1"/>
    <col min="11527" max="11527" width="9.140625" style="690"/>
    <col min="11528" max="11528" width="2.85546875" style="690" customWidth="1"/>
    <col min="11529" max="11529" width="18.5703125" style="690" customWidth="1"/>
    <col min="11530" max="11530" width="14.42578125" style="690" customWidth="1"/>
    <col min="11531" max="11531" width="13.7109375" style="690" customWidth="1"/>
    <col min="11532" max="11532" width="10.140625" style="690" customWidth="1"/>
    <col min="11533" max="11533" width="4.42578125" style="690" customWidth="1"/>
    <col min="11534" max="11534" width="24" style="690" customWidth="1"/>
    <col min="11535" max="11535" width="13.140625" style="690" customWidth="1"/>
    <col min="11536" max="11536" width="13" style="690" customWidth="1"/>
    <col min="11537" max="11537" width="10.42578125" style="690" customWidth="1"/>
    <col min="11538" max="11773" width="9.140625" style="690"/>
    <col min="11774" max="11774" width="5" style="690" customWidth="1"/>
    <col min="11775" max="11775" width="17.7109375" style="690" customWidth="1"/>
    <col min="11776" max="11776" width="13.85546875" style="690" customWidth="1"/>
    <col min="11777" max="11777" width="13.140625" style="690" customWidth="1"/>
    <col min="11778" max="11778" width="12.28515625" style="690" customWidth="1"/>
    <col min="11779" max="11779" width="3" style="690" customWidth="1"/>
    <col min="11780" max="11780" width="20.28515625" style="690" customWidth="1"/>
    <col min="11781" max="11781" width="12.5703125" style="690" customWidth="1"/>
    <col min="11782" max="11782" width="11.7109375" style="690" customWidth="1"/>
    <col min="11783" max="11783" width="9.140625" style="690"/>
    <col min="11784" max="11784" width="2.85546875" style="690" customWidth="1"/>
    <col min="11785" max="11785" width="18.5703125" style="690" customWidth="1"/>
    <col min="11786" max="11786" width="14.42578125" style="690" customWidth="1"/>
    <col min="11787" max="11787" width="13.7109375" style="690" customWidth="1"/>
    <col min="11788" max="11788" width="10.140625" style="690" customWidth="1"/>
    <col min="11789" max="11789" width="4.42578125" style="690" customWidth="1"/>
    <col min="11790" max="11790" width="24" style="690" customWidth="1"/>
    <col min="11791" max="11791" width="13.140625" style="690" customWidth="1"/>
    <col min="11792" max="11792" width="13" style="690" customWidth="1"/>
    <col min="11793" max="11793" width="10.42578125" style="690" customWidth="1"/>
    <col min="11794" max="12029" width="9.140625" style="690"/>
    <col min="12030" max="12030" width="5" style="690" customWidth="1"/>
    <col min="12031" max="12031" width="17.7109375" style="690" customWidth="1"/>
    <col min="12032" max="12032" width="13.85546875" style="690" customWidth="1"/>
    <col min="12033" max="12033" width="13.140625" style="690" customWidth="1"/>
    <col min="12034" max="12034" width="12.28515625" style="690" customWidth="1"/>
    <col min="12035" max="12035" width="3" style="690" customWidth="1"/>
    <col min="12036" max="12036" width="20.28515625" style="690" customWidth="1"/>
    <col min="12037" max="12037" width="12.5703125" style="690" customWidth="1"/>
    <col min="12038" max="12038" width="11.7109375" style="690" customWidth="1"/>
    <col min="12039" max="12039" width="9.140625" style="690"/>
    <col min="12040" max="12040" width="2.85546875" style="690" customWidth="1"/>
    <col min="12041" max="12041" width="18.5703125" style="690" customWidth="1"/>
    <col min="12042" max="12042" width="14.42578125" style="690" customWidth="1"/>
    <col min="12043" max="12043" width="13.7109375" style="690" customWidth="1"/>
    <col min="12044" max="12044" width="10.140625" style="690" customWidth="1"/>
    <col min="12045" max="12045" width="4.42578125" style="690" customWidth="1"/>
    <col min="12046" max="12046" width="24" style="690" customWidth="1"/>
    <col min="12047" max="12047" width="13.140625" style="690" customWidth="1"/>
    <col min="12048" max="12048" width="13" style="690" customWidth="1"/>
    <col min="12049" max="12049" width="10.42578125" style="690" customWidth="1"/>
    <col min="12050" max="12285" width="9.140625" style="690"/>
    <col min="12286" max="12286" width="5" style="690" customWidth="1"/>
    <col min="12287" max="12287" width="17.7109375" style="690" customWidth="1"/>
    <col min="12288" max="12288" width="13.85546875" style="690" customWidth="1"/>
    <col min="12289" max="12289" width="13.140625" style="690" customWidth="1"/>
    <col min="12290" max="12290" width="12.28515625" style="690" customWidth="1"/>
    <col min="12291" max="12291" width="3" style="690" customWidth="1"/>
    <col min="12292" max="12292" width="20.28515625" style="690" customWidth="1"/>
    <col min="12293" max="12293" width="12.5703125" style="690" customWidth="1"/>
    <col min="12294" max="12294" width="11.7109375" style="690" customWidth="1"/>
    <col min="12295" max="12295" width="9.140625" style="690"/>
    <col min="12296" max="12296" width="2.85546875" style="690" customWidth="1"/>
    <col min="12297" max="12297" width="18.5703125" style="690" customWidth="1"/>
    <col min="12298" max="12298" width="14.42578125" style="690" customWidth="1"/>
    <col min="12299" max="12299" width="13.7109375" style="690" customWidth="1"/>
    <col min="12300" max="12300" width="10.140625" style="690" customWidth="1"/>
    <col min="12301" max="12301" width="4.42578125" style="690" customWidth="1"/>
    <col min="12302" max="12302" width="24" style="690" customWidth="1"/>
    <col min="12303" max="12303" width="13.140625" style="690" customWidth="1"/>
    <col min="12304" max="12304" width="13" style="690" customWidth="1"/>
    <col min="12305" max="12305" width="10.42578125" style="690" customWidth="1"/>
    <col min="12306" max="12541" width="9.140625" style="690"/>
    <col min="12542" max="12542" width="5" style="690" customWidth="1"/>
    <col min="12543" max="12543" width="17.7109375" style="690" customWidth="1"/>
    <col min="12544" max="12544" width="13.85546875" style="690" customWidth="1"/>
    <col min="12545" max="12545" width="13.140625" style="690" customWidth="1"/>
    <col min="12546" max="12546" width="12.28515625" style="690" customWidth="1"/>
    <col min="12547" max="12547" width="3" style="690" customWidth="1"/>
    <col min="12548" max="12548" width="20.28515625" style="690" customWidth="1"/>
    <col min="12549" max="12549" width="12.5703125" style="690" customWidth="1"/>
    <col min="12550" max="12550" width="11.7109375" style="690" customWidth="1"/>
    <col min="12551" max="12551" width="9.140625" style="690"/>
    <col min="12552" max="12552" width="2.85546875" style="690" customWidth="1"/>
    <col min="12553" max="12553" width="18.5703125" style="690" customWidth="1"/>
    <col min="12554" max="12554" width="14.42578125" style="690" customWidth="1"/>
    <col min="12555" max="12555" width="13.7109375" style="690" customWidth="1"/>
    <col min="12556" max="12556" width="10.140625" style="690" customWidth="1"/>
    <col min="12557" max="12557" width="4.42578125" style="690" customWidth="1"/>
    <col min="12558" max="12558" width="24" style="690" customWidth="1"/>
    <col min="12559" max="12559" width="13.140625" style="690" customWidth="1"/>
    <col min="12560" max="12560" width="13" style="690" customWidth="1"/>
    <col min="12561" max="12561" width="10.42578125" style="690" customWidth="1"/>
    <col min="12562" max="12797" width="9.140625" style="690"/>
    <col min="12798" max="12798" width="5" style="690" customWidth="1"/>
    <col min="12799" max="12799" width="17.7109375" style="690" customWidth="1"/>
    <col min="12800" max="12800" width="13.85546875" style="690" customWidth="1"/>
    <col min="12801" max="12801" width="13.140625" style="690" customWidth="1"/>
    <col min="12802" max="12802" width="12.28515625" style="690" customWidth="1"/>
    <col min="12803" max="12803" width="3" style="690" customWidth="1"/>
    <col min="12804" max="12804" width="20.28515625" style="690" customWidth="1"/>
    <col min="12805" max="12805" width="12.5703125" style="690" customWidth="1"/>
    <col min="12806" max="12806" width="11.7109375" style="690" customWidth="1"/>
    <col min="12807" max="12807" width="9.140625" style="690"/>
    <col min="12808" max="12808" width="2.85546875" style="690" customWidth="1"/>
    <col min="12809" max="12809" width="18.5703125" style="690" customWidth="1"/>
    <col min="12810" max="12810" width="14.42578125" style="690" customWidth="1"/>
    <col min="12811" max="12811" width="13.7109375" style="690" customWidth="1"/>
    <col min="12812" max="12812" width="10.140625" style="690" customWidth="1"/>
    <col min="12813" max="12813" width="4.42578125" style="690" customWidth="1"/>
    <col min="12814" max="12814" width="24" style="690" customWidth="1"/>
    <col min="12815" max="12815" width="13.140625" style="690" customWidth="1"/>
    <col min="12816" max="12816" width="13" style="690" customWidth="1"/>
    <col min="12817" max="12817" width="10.42578125" style="690" customWidth="1"/>
    <col min="12818" max="13053" width="9.140625" style="690"/>
    <col min="13054" max="13054" width="5" style="690" customWidth="1"/>
    <col min="13055" max="13055" width="17.7109375" style="690" customWidth="1"/>
    <col min="13056" max="13056" width="13.85546875" style="690" customWidth="1"/>
    <col min="13057" max="13057" width="13.140625" style="690" customWidth="1"/>
    <col min="13058" max="13058" width="12.28515625" style="690" customWidth="1"/>
    <col min="13059" max="13059" width="3" style="690" customWidth="1"/>
    <col min="13060" max="13060" width="20.28515625" style="690" customWidth="1"/>
    <col min="13061" max="13061" width="12.5703125" style="690" customWidth="1"/>
    <col min="13062" max="13062" width="11.7109375" style="690" customWidth="1"/>
    <col min="13063" max="13063" width="9.140625" style="690"/>
    <col min="13064" max="13064" width="2.85546875" style="690" customWidth="1"/>
    <col min="13065" max="13065" width="18.5703125" style="690" customWidth="1"/>
    <col min="13066" max="13066" width="14.42578125" style="690" customWidth="1"/>
    <col min="13067" max="13067" width="13.7109375" style="690" customWidth="1"/>
    <col min="13068" max="13068" width="10.140625" style="690" customWidth="1"/>
    <col min="13069" max="13069" width="4.42578125" style="690" customWidth="1"/>
    <col min="13070" max="13070" width="24" style="690" customWidth="1"/>
    <col min="13071" max="13071" width="13.140625" style="690" customWidth="1"/>
    <col min="13072" max="13072" width="13" style="690" customWidth="1"/>
    <col min="13073" max="13073" width="10.42578125" style="690" customWidth="1"/>
    <col min="13074" max="13309" width="9.140625" style="690"/>
    <col min="13310" max="13310" width="5" style="690" customWidth="1"/>
    <col min="13311" max="13311" width="17.7109375" style="690" customWidth="1"/>
    <col min="13312" max="13312" width="13.85546875" style="690" customWidth="1"/>
    <col min="13313" max="13313" width="13.140625" style="690" customWidth="1"/>
    <col min="13314" max="13314" width="12.28515625" style="690" customWidth="1"/>
    <col min="13315" max="13315" width="3" style="690" customWidth="1"/>
    <col min="13316" max="13316" width="20.28515625" style="690" customWidth="1"/>
    <col min="13317" max="13317" width="12.5703125" style="690" customWidth="1"/>
    <col min="13318" max="13318" width="11.7109375" style="690" customWidth="1"/>
    <col min="13319" max="13319" width="9.140625" style="690"/>
    <col min="13320" max="13320" width="2.85546875" style="690" customWidth="1"/>
    <col min="13321" max="13321" width="18.5703125" style="690" customWidth="1"/>
    <col min="13322" max="13322" width="14.42578125" style="690" customWidth="1"/>
    <col min="13323" max="13323" width="13.7109375" style="690" customWidth="1"/>
    <col min="13324" max="13324" width="10.140625" style="690" customWidth="1"/>
    <col min="13325" max="13325" width="4.42578125" style="690" customWidth="1"/>
    <col min="13326" max="13326" width="24" style="690" customWidth="1"/>
    <col min="13327" max="13327" width="13.140625" style="690" customWidth="1"/>
    <col min="13328" max="13328" width="13" style="690" customWidth="1"/>
    <col min="13329" max="13329" width="10.42578125" style="690" customWidth="1"/>
    <col min="13330" max="13565" width="9.140625" style="690"/>
    <col min="13566" max="13566" width="5" style="690" customWidth="1"/>
    <col min="13567" max="13567" width="17.7109375" style="690" customWidth="1"/>
    <col min="13568" max="13568" width="13.85546875" style="690" customWidth="1"/>
    <col min="13569" max="13569" width="13.140625" style="690" customWidth="1"/>
    <col min="13570" max="13570" width="12.28515625" style="690" customWidth="1"/>
    <col min="13571" max="13571" width="3" style="690" customWidth="1"/>
    <col min="13572" max="13572" width="20.28515625" style="690" customWidth="1"/>
    <col min="13573" max="13573" width="12.5703125" style="690" customWidth="1"/>
    <col min="13574" max="13574" width="11.7109375" style="690" customWidth="1"/>
    <col min="13575" max="13575" width="9.140625" style="690"/>
    <col min="13576" max="13576" width="2.85546875" style="690" customWidth="1"/>
    <col min="13577" max="13577" width="18.5703125" style="690" customWidth="1"/>
    <col min="13578" max="13578" width="14.42578125" style="690" customWidth="1"/>
    <col min="13579" max="13579" width="13.7109375" style="690" customWidth="1"/>
    <col min="13580" max="13580" width="10.140625" style="690" customWidth="1"/>
    <col min="13581" max="13581" width="4.42578125" style="690" customWidth="1"/>
    <col min="13582" max="13582" width="24" style="690" customWidth="1"/>
    <col min="13583" max="13583" width="13.140625" style="690" customWidth="1"/>
    <col min="13584" max="13584" width="13" style="690" customWidth="1"/>
    <col min="13585" max="13585" width="10.42578125" style="690" customWidth="1"/>
    <col min="13586" max="13821" width="9.140625" style="690"/>
    <col min="13822" max="13822" width="5" style="690" customWidth="1"/>
    <col min="13823" max="13823" width="17.7109375" style="690" customWidth="1"/>
    <col min="13824" max="13824" width="13.85546875" style="690" customWidth="1"/>
    <col min="13825" max="13825" width="13.140625" style="690" customWidth="1"/>
    <col min="13826" max="13826" width="12.28515625" style="690" customWidth="1"/>
    <col min="13827" max="13827" width="3" style="690" customWidth="1"/>
    <col min="13828" max="13828" width="20.28515625" style="690" customWidth="1"/>
    <col min="13829" max="13829" width="12.5703125" style="690" customWidth="1"/>
    <col min="13830" max="13830" width="11.7109375" style="690" customWidth="1"/>
    <col min="13831" max="13831" width="9.140625" style="690"/>
    <col min="13832" max="13832" width="2.85546875" style="690" customWidth="1"/>
    <col min="13833" max="13833" width="18.5703125" style="690" customWidth="1"/>
    <col min="13834" max="13834" width="14.42578125" style="690" customWidth="1"/>
    <col min="13835" max="13835" width="13.7109375" style="690" customWidth="1"/>
    <col min="13836" max="13836" width="10.140625" style="690" customWidth="1"/>
    <col min="13837" max="13837" width="4.42578125" style="690" customWidth="1"/>
    <col min="13838" max="13838" width="24" style="690" customWidth="1"/>
    <col min="13839" max="13839" width="13.140625" style="690" customWidth="1"/>
    <col min="13840" max="13840" width="13" style="690" customWidth="1"/>
    <col min="13841" max="13841" width="10.42578125" style="690" customWidth="1"/>
    <col min="13842" max="14077" width="9.140625" style="690"/>
    <col min="14078" max="14078" width="5" style="690" customWidth="1"/>
    <col min="14079" max="14079" width="17.7109375" style="690" customWidth="1"/>
    <col min="14080" max="14080" width="13.85546875" style="690" customWidth="1"/>
    <col min="14081" max="14081" width="13.140625" style="690" customWidth="1"/>
    <col min="14082" max="14082" width="12.28515625" style="690" customWidth="1"/>
    <col min="14083" max="14083" width="3" style="690" customWidth="1"/>
    <col min="14084" max="14084" width="20.28515625" style="690" customWidth="1"/>
    <col min="14085" max="14085" width="12.5703125" style="690" customWidth="1"/>
    <col min="14086" max="14086" width="11.7109375" style="690" customWidth="1"/>
    <col min="14087" max="14087" width="9.140625" style="690"/>
    <col min="14088" max="14088" width="2.85546875" style="690" customWidth="1"/>
    <col min="14089" max="14089" width="18.5703125" style="690" customWidth="1"/>
    <col min="14090" max="14090" width="14.42578125" style="690" customWidth="1"/>
    <col min="14091" max="14091" width="13.7109375" style="690" customWidth="1"/>
    <col min="14092" max="14092" width="10.140625" style="690" customWidth="1"/>
    <col min="14093" max="14093" width="4.42578125" style="690" customWidth="1"/>
    <col min="14094" max="14094" width="24" style="690" customWidth="1"/>
    <col min="14095" max="14095" width="13.140625" style="690" customWidth="1"/>
    <col min="14096" max="14096" width="13" style="690" customWidth="1"/>
    <col min="14097" max="14097" width="10.42578125" style="690" customWidth="1"/>
    <col min="14098" max="14333" width="9.140625" style="690"/>
    <col min="14334" max="14334" width="5" style="690" customWidth="1"/>
    <col min="14335" max="14335" width="17.7109375" style="690" customWidth="1"/>
    <col min="14336" max="14336" width="13.85546875" style="690" customWidth="1"/>
    <col min="14337" max="14337" width="13.140625" style="690" customWidth="1"/>
    <col min="14338" max="14338" width="12.28515625" style="690" customWidth="1"/>
    <col min="14339" max="14339" width="3" style="690" customWidth="1"/>
    <col min="14340" max="14340" width="20.28515625" style="690" customWidth="1"/>
    <col min="14341" max="14341" width="12.5703125" style="690" customWidth="1"/>
    <col min="14342" max="14342" width="11.7109375" style="690" customWidth="1"/>
    <col min="14343" max="14343" width="9.140625" style="690"/>
    <col min="14344" max="14344" width="2.85546875" style="690" customWidth="1"/>
    <col min="14345" max="14345" width="18.5703125" style="690" customWidth="1"/>
    <col min="14346" max="14346" width="14.42578125" style="690" customWidth="1"/>
    <col min="14347" max="14347" width="13.7109375" style="690" customWidth="1"/>
    <col min="14348" max="14348" width="10.140625" style="690" customWidth="1"/>
    <col min="14349" max="14349" width="4.42578125" style="690" customWidth="1"/>
    <col min="14350" max="14350" width="24" style="690" customWidth="1"/>
    <col min="14351" max="14351" width="13.140625" style="690" customWidth="1"/>
    <col min="14352" max="14352" width="13" style="690" customWidth="1"/>
    <col min="14353" max="14353" width="10.42578125" style="690" customWidth="1"/>
    <col min="14354" max="14589" width="9.140625" style="690"/>
    <col min="14590" max="14590" width="5" style="690" customWidth="1"/>
    <col min="14591" max="14591" width="17.7109375" style="690" customWidth="1"/>
    <col min="14592" max="14592" width="13.85546875" style="690" customWidth="1"/>
    <col min="14593" max="14593" width="13.140625" style="690" customWidth="1"/>
    <col min="14594" max="14594" width="12.28515625" style="690" customWidth="1"/>
    <col min="14595" max="14595" width="3" style="690" customWidth="1"/>
    <col min="14596" max="14596" width="20.28515625" style="690" customWidth="1"/>
    <col min="14597" max="14597" width="12.5703125" style="690" customWidth="1"/>
    <col min="14598" max="14598" width="11.7109375" style="690" customWidth="1"/>
    <col min="14599" max="14599" width="9.140625" style="690"/>
    <col min="14600" max="14600" width="2.85546875" style="690" customWidth="1"/>
    <col min="14601" max="14601" width="18.5703125" style="690" customWidth="1"/>
    <col min="14602" max="14602" width="14.42578125" style="690" customWidth="1"/>
    <col min="14603" max="14603" width="13.7109375" style="690" customWidth="1"/>
    <col min="14604" max="14604" width="10.140625" style="690" customWidth="1"/>
    <col min="14605" max="14605" width="4.42578125" style="690" customWidth="1"/>
    <col min="14606" max="14606" width="24" style="690" customWidth="1"/>
    <col min="14607" max="14607" width="13.140625" style="690" customWidth="1"/>
    <col min="14608" max="14608" width="13" style="690" customWidth="1"/>
    <col min="14609" max="14609" width="10.42578125" style="690" customWidth="1"/>
    <col min="14610" max="14845" width="9.140625" style="690"/>
    <col min="14846" max="14846" width="5" style="690" customWidth="1"/>
    <col min="14847" max="14847" width="17.7109375" style="690" customWidth="1"/>
    <col min="14848" max="14848" width="13.85546875" style="690" customWidth="1"/>
    <col min="14849" max="14849" width="13.140625" style="690" customWidth="1"/>
    <col min="14850" max="14850" width="12.28515625" style="690" customWidth="1"/>
    <col min="14851" max="14851" width="3" style="690" customWidth="1"/>
    <col min="14852" max="14852" width="20.28515625" style="690" customWidth="1"/>
    <col min="14853" max="14853" width="12.5703125" style="690" customWidth="1"/>
    <col min="14854" max="14854" width="11.7109375" style="690" customWidth="1"/>
    <col min="14855" max="14855" width="9.140625" style="690"/>
    <col min="14856" max="14856" width="2.85546875" style="690" customWidth="1"/>
    <col min="14857" max="14857" width="18.5703125" style="690" customWidth="1"/>
    <col min="14858" max="14858" width="14.42578125" style="690" customWidth="1"/>
    <col min="14859" max="14859" width="13.7109375" style="690" customWidth="1"/>
    <col min="14860" max="14860" width="10.140625" style="690" customWidth="1"/>
    <col min="14861" max="14861" width="4.42578125" style="690" customWidth="1"/>
    <col min="14862" max="14862" width="24" style="690" customWidth="1"/>
    <col min="14863" max="14863" width="13.140625" style="690" customWidth="1"/>
    <col min="14864" max="14864" width="13" style="690" customWidth="1"/>
    <col min="14865" max="14865" width="10.42578125" style="690" customWidth="1"/>
    <col min="14866" max="15101" width="9.140625" style="690"/>
    <col min="15102" max="15102" width="5" style="690" customWidth="1"/>
    <col min="15103" max="15103" width="17.7109375" style="690" customWidth="1"/>
    <col min="15104" max="15104" width="13.85546875" style="690" customWidth="1"/>
    <col min="15105" max="15105" width="13.140625" style="690" customWidth="1"/>
    <col min="15106" max="15106" width="12.28515625" style="690" customWidth="1"/>
    <col min="15107" max="15107" width="3" style="690" customWidth="1"/>
    <col min="15108" max="15108" width="20.28515625" style="690" customWidth="1"/>
    <col min="15109" max="15109" width="12.5703125" style="690" customWidth="1"/>
    <col min="15110" max="15110" width="11.7109375" style="690" customWidth="1"/>
    <col min="15111" max="15111" width="9.140625" style="690"/>
    <col min="15112" max="15112" width="2.85546875" style="690" customWidth="1"/>
    <col min="15113" max="15113" width="18.5703125" style="690" customWidth="1"/>
    <col min="15114" max="15114" width="14.42578125" style="690" customWidth="1"/>
    <col min="15115" max="15115" width="13.7109375" style="690" customWidth="1"/>
    <col min="15116" max="15116" width="10.140625" style="690" customWidth="1"/>
    <col min="15117" max="15117" width="4.42578125" style="690" customWidth="1"/>
    <col min="15118" max="15118" width="24" style="690" customWidth="1"/>
    <col min="15119" max="15119" width="13.140625" style="690" customWidth="1"/>
    <col min="15120" max="15120" width="13" style="690" customWidth="1"/>
    <col min="15121" max="15121" width="10.42578125" style="690" customWidth="1"/>
    <col min="15122" max="15357" width="9.140625" style="690"/>
    <col min="15358" max="15358" width="5" style="690" customWidth="1"/>
    <col min="15359" max="15359" width="17.7109375" style="690" customWidth="1"/>
    <col min="15360" max="15360" width="13.85546875" style="690" customWidth="1"/>
    <col min="15361" max="15361" width="13.140625" style="690" customWidth="1"/>
    <col min="15362" max="15362" width="12.28515625" style="690" customWidth="1"/>
    <col min="15363" max="15363" width="3" style="690" customWidth="1"/>
    <col min="15364" max="15364" width="20.28515625" style="690" customWidth="1"/>
    <col min="15365" max="15365" width="12.5703125" style="690" customWidth="1"/>
    <col min="15366" max="15366" width="11.7109375" style="690" customWidth="1"/>
    <col min="15367" max="15367" width="9.140625" style="690"/>
    <col min="15368" max="15368" width="2.85546875" style="690" customWidth="1"/>
    <col min="15369" max="15369" width="18.5703125" style="690" customWidth="1"/>
    <col min="15370" max="15370" width="14.42578125" style="690" customWidth="1"/>
    <col min="15371" max="15371" width="13.7109375" style="690" customWidth="1"/>
    <col min="15372" max="15372" width="10.140625" style="690" customWidth="1"/>
    <col min="15373" max="15373" width="4.42578125" style="690" customWidth="1"/>
    <col min="15374" max="15374" width="24" style="690" customWidth="1"/>
    <col min="15375" max="15375" width="13.140625" style="690" customWidth="1"/>
    <col min="15376" max="15376" width="13" style="690" customWidth="1"/>
    <col min="15377" max="15377" width="10.42578125" style="690" customWidth="1"/>
    <col min="15378" max="15613" width="9.140625" style="690"/>
    <col min="15614" max="15614" width="5" style="690" customWidth="1"/>
    <col min="15615" max="15615" width="17.7109375" style="690" customWidth="1"/>
    <col min="15616" max="15616" width="13.85546875" style="690" customWidth="1"/>
    <col min="15617" max="15617" width="13.140625" style="690" customWidth="1"/>
    <col min="15618" max="15618" width="12.28515625" style="690" customWidth="1"/>
    <col min="15619" max="15619" width="3" style="690" customWidth="1"/>
    <col min="15620" max="15620" width="20.28515625" style="690" customWidth="1"/>
    <col min="15621" max="15621" width="12.5703125" style="690" customWidth="1"/>
    <col min="15622" max="15622" width="11.7109375" style="690" customWidth="1"/>
    <col min="15623" max="15623" width="9.140625" style="690"/>
    <col min="15624" max="15624" width="2.85546875" style="690" customWidth="1"/>
    <col min="15625" max="15625" width="18.5703125" style="690" customWidth="1"/>
    <col min="15626" max="15626" width="14.42578125" style="690" customWidth="1"/>
    <col min="15627" max="15627" width="13.7109375" style="690" customWidth="1"/>
    <col min="15628" max="15628" width="10.140625" style="690" customWidth="1"/>
    <col min="15629" max="15629" width="4.42578125" style="690" customWidth="1"/>
    <col min="15630" max="15630" width="24" style="690" customWidth="1"/>
    <col min="15631" max="15631" width="13.140625" style="690" customWidth="1"/>
    <col min="15632" max="15632" width="13" style="690" customWidth="1"/>
    <col min="15633" max="15633" width="10.42578125" style="690" customWidth="1"/>
    <col min="15634" max="15869" width="9.140625" style="690"/>
    <col min="15870" max="15870" width="5" style="690" customWidth="1"/>
    <col min="15871" max="15871" width="17.7109375" style="690" customWidth="1"/>
    <col min="15872" max="15872" width="13.85546875" style="690" customWidth="1"/>
    <col min="15873" max="15873" width="13.140625" style="690" customWidth="1"/>
    <col min="15874" max="15874" width="12.28515625" style="690" customWidth="1"/>
    <col min="15875" max="15875" width="3" style="690" customWidth="1"/>
    <col min="15876" max="15876" width="20.28515625" style="690" customWidth="1"/>
    <col min="15877" max="15877" width="12.5703125" style="690" customWidth="1"/>
    <col min="15878" max="15878" width="11.7109375" style="690" customWidth="1"/>
    <col min="15879" max="15879" width="9.140625" style="690"/>
    <col min="15880" max="15880" width="2.85546875" style="690" customWidth="1"/>
    <col min="15881" max="15881" width="18.5703125" style="690" customWidth="1"/>
    <col min="15882" max="15882" width="14.42578125" style="690" customWidth="1"/>
    <col min="15883" max="15883" width="13.7109375" style="690" customWidth="1"/>
    <col min="15884" max="15884" width="10.140625" style="690" customWidth="1"/>
    <col min="15885" max="15885" width="4.42578125" style="690" customWidth="1"/>
    <col min="15886" max="15886" width="24" style="690" customWidth="1"/>
    <col min="15887" max="15887" width="13.140625" style="690" customWidth="1"/>
    <col min="15888" max="15888" width="13" style="690" customWidth="1"/>
    <col min="15889" max="15889" width="10.42578125" style="690" customWidth="1"/>
    <col min="15890" max="16125" width="9.140625" style="690"/>
    <col min="16126" max="16126" width="5" style="690" customWidth="1"/>
    <col min="16127" max="16127" width="17.7109375" style="690" customWidth="1"/>
    <col min="16128" max="16128" width="13.85546875" style="690" customWidth="1"/>
    <col min="16129" max="16129" width="13.140625" style="690" customWidth="1"/>
    <col min="16130" max="16130" width="12.28515625" style="690" customWidth="1"/>
    <col min="16131" max="16131" width="3" style="690" customWidth="1"/>
    <col min="16132" max="16132" width="20.28515625" style="690" customWidth="1"/>
    <col min="16133" max="16133" width="12.5703125" style="690" customWidth="1"/>
    <col min="16134" max="16134" width="11.7109375" style="690" customWidth="1"/>
    <col min="16135" max="16135" width="9.140625" style="690"/>
    <col min="16136" max="16136" width="2.85546875" style="690" customWidth="1"/>
    <col min="16137" max="16137" width="18.5703125" style="690" customWidth="1"/>
    <col min="16138" max="16138" width="14.42578125" style="690" customWidth="1"/>
    <col min="16139" max="16139" width="13.7109375" style="690" customWidth="1"/>
    <col min="16140" max="16140" width="10.140625" style="690" customWidth="1"/>
    <col min="16141" max="16141" width="4.42578125" style="690" customWidth="1"/>
    <col min="16142" max="16142" width="24" style="690" customWidth="1"/>
    <col min="16143" max="16143" width="13.140625" style="690" customWidth="1"/>
    <col min="16144" max="16144" width="13" style="690" customWidth="1"/>
    <col min="16145" max="16145" width="10.42578125" style="690" customWidth="1"/>
    <col min="16146" max="16384" width="9.140625" style="690"/>
  </cols>
  <sheetData>
    <row r="1" spans="2:25" ht="18.75">
      <c r="B1" s="605" t="s">
        <v>306</v>
      </c>
    </row>
    <row r="2" spans="2:25" ht="28.5" customHeight="1">
      <c r="B2" s="1228" t="s">
        <v>377</v>
      </c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  <c r="P2" s="1228"/>
      <c r="Q2" s="1228"/>
      <c r="R2" s="1228"/>
      <c r="S2" s="1228"/>
      <c r="T2" s="1228"/>
      <c r="U2" s="1228"/>
      <c r="V2" s="1228"/>
      <c r="W2" s="1228"/>
      <c r="X2" s="1228"/>
      <c r="Y2" s="1228"/>
    </row>
    <row r="3" spans="2:25" ht="15.75" customHeight="1">
      <c r="B3" s="1229" t="s">
        <v>378</v>
      </c>
      <c r="C3" s="1229"/>
      <c r="D3" s="1229"/>
      <c r="E3" s="1229"/>
      <c r="F3" s="1229"/>
      <c r="G3" s="1229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30" t="s">
        <v>182</v>
      </c>
      <c r="D5" s="1230"/>
      <c r="E5" s="610"/>
      <c r="F5" s="610"/>
      <c r="G5" s="609" t="s">
        <v>183</v>
      </c>
      <c r="H5" s="611" t="s">
        <v>184</v>
      </c>
      <c r="I5" s="1014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80" t="s">
        <v>192</v>
      </c>
      <c r="G6" s="614" t="s">
        <v>189</v>
      </c>
      <c r="H6" s="615" t="s">
        <v>190</v>
      </c>
      <c r="I6" s="1015" t="s">
        <v>191</v>
      </c>
      <c r="J6" s="652" t="s">
        <v>192</v>
      </c>
      <c r="L6" s="614" t="s">
        <v>189</v>
      </c>
      <c r="M6" s="615" t="s">
        <v>190</v>
      </c>
      <c r="N6" s="616" t="s">
        <v>193</v>
      </c>
      <c r="O6" s="652" t="s">
        <v>192</v>
      </c>
      <c r="Q6" s="618" t="s">
        <v>189</v>
      </c>
      <c r="R6" s="619" t="s">
        <v>190</v>
      </c>
      <c r="S6" s="620" t="s">
        <v>193</v>
      </c>
      <c r="T6" s="680" t="s">
        <v>192</v>
      </c>
    </row>
    <row r="7" spans="2:25" ht="15.75">
      <c r="B7" s="786" t="s">
        <v>206</v>
      </c>
      <c r="C7" s="621">
        <v>4965.8599999999997</v>
      </c>
      <c r="D7" s="621">
        <v>3175</v>
      </c>
      <c r="E7" s="932">
        <v>2.3943290506453923</v>
      </c>
      <c r="G7" s="624" t="s">
        <v>212</v>
      </c>
      <c r="H7" s="625">
        <v>3630.2220000000002</v>
      </c>
      <c r="I7" s="625">
        <v>16244</v>
      </c>
      <c r="J7" s="909">
        <v>3.1320775879473293</v>
      </c>
      <c r="L7" s="786" t="s">
        <v>203</v>
      </c>
      <c r="M7" s="621">
        <v>5216.26</v>
      </c>
      <c r="N7" s="621">
        <v>1750.7</v>
      </c>
      <c r="O7" s="771">
        <v>2.9795281887245104</v>
      </c>
      <c r="Q7" s="622" t="s">
        <v>195</v>
      </c>
      <c r="R7" s="623">
        <v>30450.436000000002</v>
      </c>
      <c r="S7" s="623">
        <v>8242.3590000000004</v>
      </c>
      <c r="T7" s="679">
        <v>3.6943836103232095</v>
      </c>
    </row>
    <row r="8" spans="2:25" ht="15.75">
      <c r="B8" s="624" t="s">
        <v>194</v>
      </c>
      <c r="C8" s="625">
        <v>3985.2139999999999</v>
      </c>
      <c r="D8" s="625">
        <v>6492</v>
      </c>
      <c r="E8" s="909">
        <v>2.6502208842151744</v>
      </c>
      <c r="G8" s="624" t="s">
        <v>310</v>
      </c>
      <c r="H8" s="625">
        <v>948.93899999999996</v>
      </c>
      <c r="I8" s="625">
        <v>5591</v>
      </c>
      <c r="J8" s="909">
        <v>2.4929109035741028</v>
      </c>
      <c r="L8" s="624" t="s">
        <v>197</v>
      </c>
      <c r="M8" s="625">
        <v>4727.116</v>
      </c>
      <c r="N8" s="625">
        <v>1223.0630000000001</v>
      </c>
      <c r="O8" s="677">
        <v>3.864981607652263</v>
      </c>
      <c r="Q8" s="624" t="s">
        <v>197</v>
      </c>
      <c r="R8" s="625">
        <v>24387.263999999999</v>
      </c>
      <c r="S8" s="625">
        <v>6521.799</v>
      </c>
      <c r="T8" s="679">
        <v>3.7393461528023173</v>
      </c>
    </row>
    <row r="9" spans="2:25" ht="15.75">
      <c r="B9" s="624" t="s">
        <v>204</v>
      </c>
      <c r="C9" s="625">
        <v>2458.6379999999999</v>
      </c>
      <c r="D9" s="625">
        <v>1857</v>
      </c>
      <c r="E9" s="909">
        <v>2.3660861732472602</v>
      </c>
      <c r="G9" s="624" t="s">
        <v>214</v>
      </c>
      <c r="H9" s="625">
        <v>698.91300000000001</v>
      </c>
      <c r="I9" s="625">
        <v>3073</v>
      </c>
      <c r="J9" s="909">
        <v>3.7538227695811197</v>
      </c>
      <c r="L9" s="624" t="s">
        <v>199</v>
      </c>
      <c r="M9" s="625">
        <v>3358.9479999999999</v>
      </c>
      <c r="N9" s="625">
        <v>884.71699999999998</v>
      </c>
      <c r="O9" s="677">
        <v>3.7966355343007989</v>
      </c>
      <c r="Q9" s="624" t="s">
        <v>201</v>
      </c>
      <c r="R9" s="625">
        <v>21241.914000000001</v>
      </c>
      <c r="S9" s="625">
        <v>3865.8960000000002</v>
      </c>
      <c r="T9" s="679">
        <v>5.4946935975515121</v>
      </c>
    </row>
    <row r="10" spans="2:25" ht="16.5" thickBot="1">
      <c r="B10" s="624" t="s">
        <v>202</v>
      </c>
      <c r="C10" s="625">
        <v>1198.0119999999999</v>
      </c>
      <c r="D10" s="625">
        <v>1957</v>
      </c>
      <c r="E10" s="909">
        <v>2.9625823171711825</v>
      </c>
      <c r="G10" s="624" t="s">
        <v>216</v>
      </c>
      <c r="H10" s="625">
        <v>436.63</v>
      </c>
      <c r="I10" s="625">
        <v>3071</v>
      </c>
      <c r="J10" s="909">
        <v>2.1276398756444368</v>
      </c>
      <c r="L10" s="624" t="s">
        <v>214</v>
      </c>
      <c r="M10" s="625">
        <v>2738.3409999999999</v>
      </c>
      <c r="N10" s="625">
        <v>604.72199999999998</v>
      </c>
      <c r="O10" s="677">
        <v>4.5282642271986138</v>
      </c>
      <c r="Q10" s="624" t="s">
        <v>196</v>
      </c>
      <c r="R10" s="625">
        <v>15742.942999999999</v>
      </c>
      <c r="S10" s="625">
        <v>4414.9160000000002</v>
      </c>
      <c r="T10" s="679">
        <v>3.5658533480591701</v>
      </c>
    </row>
    <row r="11" spans="2:25" ht="16.5" thickBot="1">
      <c r="B11" s="624" t="s">
        <v>200</v>
      </c>
      <c r="C11" s="625">
        <v>752.91300000000001</v>
      </c>
      <c r="D11" s="625">
        <v>1559</v>
      </c>
      <c r="E11" s="909">
        <v>2.678871826255266</v>
      </c>
      <c r="G11" s="1017" t="s">
        <v>327</v>
      </c>
      <c r="H11" s="628">
        <v>6099.7820000000002</v>
      </c>
      <c r="I11" s="628">
        <v>30233</v>
      </c>
      <c r="J11" s="1018">
        <v>2.9669210527595786</v>
      </c>
      <c r="L11" s="624" t="s">
        <v>215</v>
      </c>
      <c r="M11" s="625">
        <v>2497.2629999999999</v>
      </c>
      <c r="N11" s="625">
        <v>967.09100000000001</v>
      </c>
      <c r="O11" s="677">
        <v>2.5822420020453092</v>
      </c>
      <c r="Q11" s="624" t="s">
        <v>198</v>
      </c>
      <c r="R11" s="625">
        <v>13085.018</v>
      </c>
      <c r="S11" s="625">
        <v>3118.2109999999998</v>
      </c>
      <c r="T11" s="679">
        <v>4.1963221860226909</v>
      </c>
    </row>
    <row r="12" spans="2:25" ht="15.75">
      <c r="B12" s="624" t="s">
        <v>196</v>
      </c>
      <c r="C12" s="625">
        <v>691.56200000000001</v>
      </c>
      <c r="D12" s="625">
        <v>3297</v>
      </c>
      <c r="E12" s="909">
        <v>2.9361201684668163</v>
      </c>
      <c r="G12" s="122"/>
      <c r="H12" s="122"/>
      <c r="I12" s="122"/>
      <c r="J12" s="122"/>
      <c r="L12" s="624" t="s">
        <v>310</v>
      </c>
      <c r="M12" s="625">
        <v>2474.623</v>
      </c>
      <c r="N12" s="625">
        <v>325.25599999999997</v>
      </c>
      <c r="O12" s="677">
        <v>7.6082316698231551</v>
      </c>
      <c r="Q12" s="624" t="s">
        <v>310</v>
      </c>
      <c r="R12" s="625">
        <v>10749.296</v>
      </c>
      <c r="S12" s="625">
        <v>4234.6360000000004</v>
      </c>
      <c r="T12" s="679">
        <v>2.5384226648996511</v>
      </c>
    </row>
    <row r="13" spans="2:25" ht="16.5" thickBot="1">
      <c r="B13" s="624" t="s">
        <v>310</v>
      </c>
      <c r="C13" s="625">
        <v>578.63599999999997</v>
      </c>
      <c r="D13" s="625">
        <v>2822</v>
      </c>
      <c r="E13" s="909">
        <v>3.1116990669785696</v>
      </c>
      <c r="G13" s="122"/>
      <c r="H13" s="122"/>
      <c r="I13" s="122"/>
      <c r="J13" s="122"/>
      <c r="L13" s="624" t="s">
        <v>194</v>
      </c>
      <c r="M13" s="625">
        <v>1923.491</v>
      </c>
      <c r="N13" s="625">
        <v>717.56100000000004</v>
      </c>
      <c r="O13" s="677">
        <v>2.6805957960368523</v>
      </c>
      <c r="Q13" s="624" t="s">
        <v>203</v>
      </c>
      <c r="R13" s="625">
        <v>6773.4719999999998</v>
      </c>
      <c r="S13" s="625">
        <v>1803.394</v>
      </c>
      <c r="T13" s="679">
        <v>3.7559579326536516</v>
      </c>
    </row>
    <row r="14" spans="2:25" ht="16.5" thickBot="1">
      <c r="B14" s="1017" t="s">
        <v>327</v>
      </c>
      <c r="C14" s="628">
        <v>15624.653</v>
      </c>
      <c r="D14" s="628">
        <v>21820</v>
      </c>
      <c r="E14" s="1018">
        <v>2.5818421658807229</v>
      </c>
      <c r="G14" s="122"/>
      <c r="H14" s="122"/>
      <c r="I14" s="122"/>
      <c r="J14" s="122"/>
      <c r="L14" s="624" t="s">
        <v>207</v>
      </c>
      <c r="M14" s="625">
        <v>1034.8409999999999</v>
      </c>
      <c r="N14" s="625">
        <v>412.93700000000001</v>
      </c>
      <c r="O14" s="677">
        <v>2.5060505597706184</v>
      </c>
      <c r="Q14" s="624" t="s">
        <v>194</v>
      </c>
      <c r="R14" s="625">
        <v>6007.8140000000003</v>
      </c>
      <c r="S14" s="625">
        <v>1834.502</v>
      </c>
      <c r="T14" s="679">
        <v>3.274901853473041</v>
      </c>
    </row>
    <row r="15" spans="2:25" ht="16.5" thickBot="1">
      <c r="B15" s="122"/>
      <c r="C15" s="122"/>
      <c r="D15" s="122"/>
      <c r="E15" s="122"/>
      <c r="F15" s="879"/>
      <c r="L15" s="1017" t="s">
        <v>327</v>
      </c>
      <c r="M15" s="628">
        <v>27171.388999999999</v>
      </c>
      <c r="N15" s="628">
        <v>7737.5079999999998</v>
      </c>
      <c r="O15" s="770">
        <v>3.5116459976519572</v>
      </c>
      <c r="Q15" s="624" t="s">
        <v>347</v>
      </c>
      <c r="R15" s="625">
        <v>4825.1809999999996</v>
      </c>
      <c r="S15" s="625">
        <v>1167.857</v>
      </c>
      <c r="T15" s="679">
        <v>4.1316539610585883</v>
      </c>
    </row>
    <row r="16" spans="2:25" ht="15.75">
      <c r="B16" s="122"/>
      <c r="C16" s="122"/>
      <c r="D16" s="122"/>
      <c r="E16" s="122"/>
      <c r="F16" s="691"/>
      <c r="L16" s="122"/>
      <c r="M16" s="122"/>
      <c r="N16" s="122"/>
      <c r="O16" s="122"/>
      <c r="Q16" s="624" t="s">
        <v>204</v>
      </c>
      <c r="R16" s="625">
        <v>4783.09</v>
      </c>
      <c r="S16" s="625">
        <v>1360.0609999999999</v>
      </c>
      <c r="T16" s="679">
        <v>3.5168202014468473</v>
      </c>
    </row>
    <row r="17" spans="2:20" ht="15.75">
      <c r="B17" s="122"/>
      <c r="C17" s="122"/>
      <c r="D17" s="122"/>
      <c r="E17" s="122"/>
      <c r="L17" s="122"/>
      <c r="M17" s="122"/>
      <c r="N17" s="122"/>
      <c r="O17" s="122"/>
      <c r="Q17" s="624" t="s">
        <v>210</v>
      </c>
      <c r="R17" s="625">
        <v>4380.1450000000004</v>
      </c>
      <c r="S17" s="625">
        <v>1487.777</v>
      </c>
      <c r="T17" s="679">
        <v>2.9440870506803103</v>
      </c>
    </row>
    <row r="18" spans="2:20" ht="15.75">
      <c r="B18" s="122"/>
      <c r="C18" s="122"/>
      <c r="D18" s="122"/>
      <c r="E18" s="122"/>
      <c r="L18" s="122"/>
      <c r="M18" s="122"/>
      <c r="N18" s="122"/>
      <c r="O18" s="122"/>
      <c r="Q18" s="624" t="s">
        <v>215</v>
      </c>
      <c r="R18" s="625">
        <v>3935.9270000000001</v>
      </c>
      <c r="S18" s="625">
        <v>1510.692</v>
      </c>
      <c r="T18" s="679">
        <v>2.6053801833861567</v>
      </c>
    </row>
    <row r="19" spans="2:20" ht="15.75">
      <c r="B19" s="122"/>
      <c r="C19" s="122"/>
      <c r="D19" s="122"/>
      <c r="E19" s="122"/>
      <c r="L19" s="122"/>
      <c r="M19" s="122"/>
      <c r="N19" s="122"/>
      <c r="O19" s="122"/>
      <c r="Q19" s="624" t="s">
        <v>214</v>
      </c>
      <c r="R19" s="625">
        <v>3519.7579999999998</v>
      </c>
      <c r="S19" s="625">
        <v>909.101</v>
      </c>
      <c r="T19" s="679">
        <v>3.8716908242318508</v>
      </c>
    </row>
    <row r="20" spans="2:20" ht="15.75">
      <c r="L20" s="122"/>
      <c r="M20" s="122"/>
      <c r="N20" s="122"/>
      <c r="O20" s="122"/>
      <c r="Q20" s="624" t="s">
        <v>205</v>
      </c>
      <c r="R20" s="625">
        <v>3155.1819999999998</v>
      </c>
      <c r="S20" s="625">
        <v>1527.117</v>
      </c>
      <c r="T20" s="679">
        <v>2.0661036449728476</v>
      </c>
    </row>
    <row r="21" spans="2:20" ht="15.75">
      <c r="B21" s="122"/>
      <c r="C21" s="122"/>
      <c r="D21" s="122"/>
      <c r="E21" s="122"/>
      <c r="Q21" s="624" t="s">
        <v>211</v>
      </c>
      <c r="R21" s="625">
        <v>2500.3789999999999</v>
      </c>
      <c r="S21" s="625">
        <v>916.50400000000002</v>
      </c>
      <c r="T21" s="679">
        <v>2.7281703080401174</v>
      </c>
    </row>
    <row r="22" spans="2:20" ht="15.75">
      <c r="B22" s="122"/>
      <c r="C22" s="122"/>
      <c r="D22" s="122"/>
      <c r="E22" s="122"/>
      <c r="F22" s="122"/>
      <c r="G22" s="122"/>
      <c r="H22" s="122"/>
      <c r="I22" s="1019"/>
      <c r="L22" s="122"/>
      <c r="M22" s="122"/>
      <c r="N22" s="122"/>
      <c r="O22" s="122"/>
      <c r="Q22" s="624" t="s">
        <v>212</v>
      </c>
      <c r="R22" s="625">
        <v>2268.1979999999999</v>
      </c>
      <c r="S22" s="625">
        <v>591.87</v>
      </c>
      <c r="T22" s="679">
        <v>3.8322570834811698</v>
      </c>
    </row>
    <row r="23" spans="2:20" ht="15.75">
      <c r="B23" s="122"/>
      <c r="C23" s="122"/>
      <c r="D23" s="122"/>
      <c r="E23" s="122"/>
      <c r="F23" s="122"/>
      <c r="G23" s="122"/>
      <c r="H23" s="122"/>
      <c r="I23" s="1019"/>
      <c r="L23" s="122"/>
      <c r="M23" s="122"/>
      <c r="N23" s="122"/>
      <c r="O23" s="122"/>
      <c r="Q23" s="624" t="s">
        <v>365</v>
      </c>
      <c r="R23" s="625">
        <v>2249.3649999999998</v>
      </c>
      <c r="S23" s="625">
        <v>667.79300000000001</v>
      </c>
      <c r="T23" s="679">
        <v>3.3683566614205298</v>
      </c>
    </row>
    <row r="24" spans="2:20" ht="15.75">
      <c r="F24" s="122"/>
      <c r="G24" s="122"/>
      <c r="H24" s="122"/>
      <c r="I24" s="1019"/>
      <c r="L24" s="122"/>
      <c r="M24" s="122"/>
      <c r="N24" s="122"/>
      <c r="O24" s="122"/>
      <c r="Q24" s="624" t="s">
        <v>208</v>
      </c>
      <c r="R24" s="625">
        <v>2076.6370000000002</v>
      </c>
      <c r="S24" s="625">
        <v>522.05100000000004</v>
      </c>
      <c r="T24" s="679">
        <v>3.9778431609172284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2018.0930000000001</v>
      </c>
      <c r="S25" s="625">
        <v>667.09199999999998</v>
      </c>
      <c r="T25" s="679">
        <v>3.0252094163923418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1017" t="s">
        <v>327</v>
      </c>
      <c r="R26" s="628">
        <v>181232.948</v>
      </c>
      <c r="S26" s="628">
        <v>51179.877</v>
      </c>
      <c r="T26" s="770">
        <v>3.5410977638730943</v>
      </c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R35" sqref="R35"/>
    </sheetView>
  </sheetViews>
  <sheetFormatPr defaultRowHeight="12.75"/>
  <cols>
    <col min="1" max="1" width="4" style="690" customWidth="1"/>
    <col min="2" max="2" width="16.85546875" style="690" customWidth="1"/>
    <col min="3" max="3" width="12.28515625" style="690" bestFit="1" customWidth="1"/>
    <col min="4" max="4" width="10.140625" style="690" customWidth="1"/>
    <col min="5" max="5" width="9.140625" style="690"/>
    <col min="6" max="6" width="6" style="690" customWidth="1"/>
    <col min="7" max="7" width="16.7109375" style="690" customWidth="1"/>
    <col min="8" max="8" width="11.28515625" style="690" customWidth="1"/>
    <col min="9" max="9" width="10.42578125" style="690" customWidth="1"/>
    <col min="10" max="10" width="9.140625" style="690"/>
    <col min="11" max="11" width="3.5703125" style="690" customWidth="1"/>
    <col min="12" max="12" width="18" style="690" customWidth="1"/>
    <col min="13" max="13" width="11.7109375" style="690" customWidth="1"/>
    <col min="14" max="14" width="12.28515625" style="690" customWidth="1"/>
    <col min="15" max="15" width="10.42578125" style="690" customWidth="1"/>
    <col min="16" max="16" width="3.85546875" style="690" customWidth="1"/>
    <col min="17" max="17" width="22.5703125" style="690" customWidth="1"/>
    <col min="18" max="18" width="11.28515625" style="690" customWidth="1"/>
    <col min="19" max="19" width="10.28515625" style="690" customWidth="1"/>
    <col min="20" max="20" width="10" style="690" customWidth="1"/>
    <col min="21" max="256" width="9.140625" style="690"/>
    <col min="257" max="257" width="4" style="690" customWidth="1"/>
    <col min="258" max="258" width="15.140625" style="690" customWidth="1"/>
    <col min="259" max="259" width="13.85546875" style="690" customWidth="1"/>
    <col min="260" max="260" width="10.140625" style="690" customWidth="1"/>
    <col min="261" max="261" width="9.140625" style="690"/>
    <col min="262" max="262" width="3.42578125" style="690" customWidth="1"/>
    <col min="263" max="263" width="19.5703125" style="690" customWidth="1"/>
    <col min="264" max="264" width="12.28515625" style="690" customWidth="1"/>
    <col min="265" max="265" width="10.42578125" style="690" customWidth="1"/>
    <col min="266" max="266" width="9.140625" style="690"/>
    <col min="267" max="267" width="3.5703125" style="690" customWidth="1"/>
    <col min="268" max="268" width="16.42578125" style="690" customWidth="1"/>
    <col min="269" max="269" width="11.7109375" style="690" customWidth="1"/>
    <col min="270" max="270" width="10.140625" style="690" customWidth="1"/>
    <col min="271" max="271" width="15.85546875" style="690" customWidth="1"/>
    <col min="272" max="272" width="3.85546875" style="690" customWidth="1"/>
    <col min="273" max="273" width="16.42578125" style="690" customWidth="1"/>
    <col min="274" max="274" width="11.28515625" style="690" customWidth="1"/>
    <col min="275" max="275" width="10.28515625" style="690" customWidth="1"/>
    <col min="276" max="276" width="10" style="690" customWidth="1"/>
    <col min="277" max="512" width="9.140625" style="690"/>
    <col min="513" max="513" width="4" style="690" customWidth="1"/>
    <col min="514" max="514" width="15.140625" style="690" customWidth="1"/>
    <col min="515" max="515" width="13.85546875" style="690" customWidth="1"/>
    <col min="516" max="516" width="10.140625" style="690" customWidth="1"/>
    <col min="517" max="517" width="9.140625" style="690"/>
    <col min="518" max="518" width="3.42578125" style="690" customWidth="1"/>
    <col min="519" max="519" width="19.5703125" style="690" customWidth="1"/>
    <col min="520" max="520" width="12.28515625" style="690" customWidth="1"/>
    <col min="521" max="521" width="10.42578125" style="690" customWidth="1"/>
    <col min="522" max="522" width="9.140625" style="690"/>
    <col min="523" max="523" width="3.5703125" style="690" customWidth="1"/>
    <col min="524" max="524" width="16.42578125" style="690" customWidth="1"/>
    <col min="525" max="525" width="11.7109375" style="690" customWidth="1"/>
    <col min="526" max="526" width="10.140625" style="690" customWidth="1"/>
    <col min="527" max="527" width="15.85546875" style="690" customWidth="1"/>
    <col min="528" max="528" width="3.85546875" style="690" customWidth="1"/>
    <col min="529" max="529" width="16.42578125" style="690" customWidth="1"/>
    <col min="530" max="530" width="11.28515625" style="690" customWidth="1"/>
    <col min="531" max="531" width="10.28515625" style="690" customWidth="1"/>
    <col min="532" max="532" width="10" style="690" customWidth="1"/>
    <col min="533" max="768" width="9.140625" style="690"/>
    <col min="769" max="769" width="4" style="690" customWidth="1"/>
    <col min="770" max="770" width="15.140625" style="690" customWidth="1"/>
    <col min="771" max="771" width="13.85546875" style="690" customWidth="1"/>
    <col min="772" max="772" width="10.140625" style="690" customWidth="1"/>
    <col min="773" max="773" width="9.140625" style="690"/>
    <col min="774" max="774" width="3.42578125" style="690" customWidth="1"/>
    <col min="775" max="775" width="19.5703125" style="690" customWidth="1"/>
    <col min="776" max="776" width="12.28515625" style="690" customWidth="1"/>
    <col min="777" max="777" width="10.42578125" style="690" customWidth="1"/>
    <col min="778" max="778" width="9.140625" style="690"/>
    <col min="779" max="779" width="3.5703125" style="690" customWidth="1"/>
    <col min="780" max="780" width="16.42578125" style="690" customWidth="1"/>
    <col min="781" max="781" width="11.7109375" style="690" customWidth="1"/>
    <col min="782" max="782" width="10.140625" style="690" customWidth="1"/>
    <col min="783" max="783" width="15.85546875" style="690" customWidth="1"/>
    <col min="784" max="784" width="3.85546875" style="690" customWidth="1"/>
    <col min="785" max="785" width="16.42578125" style="690" customWidth="1"/>
    <col min="786" max="786" width="11.28515625" style="690" customWidth="1"/>
    <col min="787" max="787" width="10.28515625" style="690" customWidth="1"/>
    <col min="788" max="788" width="10" style="690" customWidth="1"/>
    <col min="789" max="1024" width="9.140625" style="690"/>
    <col min="1025" max="1025" width="4" style="690" customWidth="1"/>
    <col min="1026" max="1026" width="15.140625" style="690" customWidth="1"/>
    <col min="1027" max="1027" width="13.85546875" style="690" customWidth="1"/>
    <col min="1028" max="1028" width="10.140625" style="690" customWidth="1"/>
    <col min="1029" max="1029" width="9.140625" style="690"/>
    <col min="1030" max="1030" width="3.42578125" style="690" customWidth="1"/>
    <col min="1031" max="1031" width="19.5703125" style="690" customWidth="1"/>
    <col min="1032" max="1032" width="12.28515625" style="690" customWidth="1"/>
    <col min="1033" max="1033" width="10.42578125" style="690" customWidth="1"/>
    <col min="1034" max="1034" width="9.140625" style="690"/>
    <col min="1035" max="1035" width="3.5703125" style="690" customWidth="1"/>
    <col min="1036" max="1036" width="16.42578125" style="690" customWidth="1"/>
    <col min="1037" max="1037" width="11.7109375" style="690" customWidth="1"/>
    <col min="1038" max="1038" width="10.140625" style="690" customWidth="1"/>
    <col min="1039" max="1039" width="15.85546875" style="690" customWidth="1"/>
    <col min="1040" max="1040" width="3.85546875" style="690" customWidth="1"/>
    <col min="1041" max="1041" width="16.42578125" style="690" customWidth="1"/>
    <col min="1042" max="1042" width="11.28515625" style="690" customWidth="1"/>
    <col min="1043" max="1043" width="10.28515625" style="690" customWidth="1"/>
    <col min="1044" max="1044" width="10" style="690" customWidth="1"/>
    <col min="1045" max="1280" width="9.140625" style="690"/>
    <col min="1281" max="1281" width="4" style="690" customWidth="1"/>
    <col min="1282" max="1282" width="15.140625" style="690" customWidth="1"/>
    <col min="1283" max="1283" width="13.85546875" style="690" customWidth="1"/>
    <col min="1284" max="1284" width="10.140625" style="690" customWidth="1"/>
    <col min="1285" max="1285" width="9.140625" style="690"/>
    <col min="1286" max="1286" width="3.42578125" style="690" customWidth="1"/>
    <col min="1287" max="1287" width="19.5703125" style="690" customWidth="1"/>
    <col min="1288" max="1288" width="12.28515625" style="690" customWidth="1"/>
    <col min="1289" max="1289" width="10.42578125" style="690" customWidth="1"/>
    <col min="1290" max="1290" width="9.140625" style="690"/>
    <col min="1291" max="1291" width="3.5703125" style="690" customWidth="1"/>
    <col min="1292" max="1292" width="16.42578125" style="690" customWidth="1"/>
    <col min="1293" max="1293" width="11.7109375" style="690" customWidth="1"/>
    <col min="1294" max="1294" width="10.140625" style="690" customWidth="1"/>
    <col min="1295" max="1295" width="15.85546875" style="690" customWidth="1"/>
    <col min="1296" max="1296" width="3.85546875" style="690" customWidth="1"/>
    <col min="1297" max="1297" width="16.42578125" style="690" customWidth="1"/>
    <col min="1298" max="1298" width="11.28515625" style="690" customWidth="1"/>
    <col min="1299" max="1299" width="10.28515625" style="690" customWidth="1"/>
    <col min="1300" max="1300" width="10" style="690" customWidth="1"/>
    <col min="1301" max="1536" width="9.140625" style="690"/>
    <col min="1537" max="1537" width="4" style="690" customWidth="1"/>
    <col min="1538" max="1538" width="15.140625" style="690" customWidth="1"/>
    <col min="1539" max="1539" width="13.85546875" style="690" customWidth="1"/>
    <col min="1540" max="1540" width="10.140625" style="690" customWidth="1"/>
    <col min="1541" max="1541" width="9.140625" style="690"/>
    <col min="1542" max="1542" width="3.42578125" style="690" customWidth="1"/>
    <col min="1543" max="1543" width="19.5703125" style="690" customWidth="1"/>
    <col min="1544" max="1544" width="12.28515625" style="690" customWidth="1"/>
    <col min="1545" max="1545" width="10.42578125" style="690" customWidth="1"/>
    <col min="1546" max="1546" width="9.140625" style="690"/>
    <col min="1547" max="1547" width="3.5703125" style="690" customWidth="1"/>
    <col min="1548" max="1548" width="16.42578125" style="690" customWidth="1"/>
    <col min="1549" max="1549" width="11.7109375" style="690" customWidth="1"/>
    <col min="1550" max="1550" width="10.140625" style="690" customWidth="1"/>
    <col min="1551" max="1551" width="15.85546875" style="690" customWidth="1"/>
    <col min="1552" max="1552" width="3.85546875" style="690" customWidth="1"/>
    <col min="1553" max="1553" width="16.42578125" style="690" customWidth="1"/>
    <col min="1554" max="1554" width="11.28515625" style="690" customWidth="1"/>
    <col min="1555" max="1555" width="10.28515625" style="690" customWidth="1"/>
    <col min="1556" max="1556" width="10" style="690" customWidth="1"/>
    <col min="1557" max="1792" width="9.140625" style="690"/>
    <col min="1793" max="1793" width="4" style="690" customWidth="1"/>
    <col min="1794" max="1794" width="15.140625" style="690" customWidth="1"/>
    <col min="1795" max="1795" width="13.85546875" style="690" customWidth="1"/>
    <col min="1796" max="1796" width="10.140625" style="690" customWidth="1"/>
    <col min="1797" max="1797" width="9.140625" style="690"/>
    <col min="1798" max="1798" width="3.42578125" style="690" customWidth="1"/>
    <col min="1799" max="1799" width="19.5703125" style="690" customWidth="1"/>
    <col min="1800" max="1800" width="12.28515625" style="690" customWidth="1"/>
    <col min="1801" max="1801" width="10.42578125" style="690" customWidth="1"/>
    <col min="1802" max="1802" width="9.140625" style="690"/>
    <col min="1803" max="1803" width="3.5703125" style="690" customWidth="1"/>
    <col min="1804" max="1804" width="16.42578125" style="690" customWidth="1"/>
    <col min="1805" max="1805" width="11.7109375" style="690" customWidth="1"/>
    <col min="1806" max="1806" width="10.140625" style="690" customWidth="1"/>
    <col min="1807" max="1807" width="15.85546875" style="690" customWidth="1"/>
    <col min="1808" max="1808" width="3.85546875" style="690" customWidth="1"/>
    <col min="1809" max="1809" width="16.42578125" style="690" customWidth="1"/>
    <col min="1810" max="1810" width="11.28515625" style="690" customWidth="1"/>
    <col min="1811" max="1811" width="10.28515625" style="690" customWidth="1"/>
    <col min="1812" max="1812" width="10" style="690" customWidth="1"/>
    <col min="1813" max="2048" width="9.140625" style="690"/>
    <col min="2049" max="2049" width="4" style="690" customWidth="1"/>
    <col min="2050" max="2050" width="15.140625" style="690" customWidth="1"/>
    <col min="2051" max="2051" width="13.85546875" style="690" customWidth="1"/>
    <col min="2052" max="2052" width="10.140625" style="690" customWidth="1"/>
    <col min="2053" max="2053" width="9.140625" style="690"/>
    <col min="2054" max="2054" width="3.42578125" style="690" customWidth="1"/>
    <col min="2055" max="2055" width="19.5703125" style="690" customWidth="1"/>
    <col min="2056" max="2056" width="12.28515625" style="690" customWidth="1"/>
    <col min="2057" max="2057" width="10.42578125" style="690" customWidth="1"/>
    <col min="2058" max="2058" width="9.140625" style="690"/>
    <col min="2059" max="2059" width="3.5703125" style="690" customWidth="1"/>
    <col min="2060" max="2060" width="16.42578125" style="690" customWidth="1"/>
    <col min="2061" max="2061" width="11.7109375" style="690" customWidth="1"/>
    <col min="2062" max="2062" width="10.140625" style="690" customWidth="1"/>
    <col min="2063" max="2063" width="15.85546875" style="690" customWidth="1"/>
    <col min="2064" max="2064" width="3.85546875" style="690" customWidth="1"/>
    <col min="2065" max="2065" width="16.42578125" style="690" customWidth="1"/>
    <col min="2066" max="2066" width="11.28515625" style="690" customWidth="1"/>
    <col min="2067" max="2067" width="10.28515625" style="690" customWidth="1"/>
    <col min="2068" max="2068" width="10" style="690" customWidth="1"/>
    <col min="2069" max="2304" width="9.140625" style="690"/>
    <col min="2305" max="2305" width="4" style="690" customWidth="1"/>
    <col min="2306" max="2306" width="15.140625" style="690" customWidth="1"/>
    <col min="2307" max="2307" width="13.85546875" style="690" customWidth="1"/>
    <col min="2308" max="2308" width="10.140625" style="690" customWidth="1"/>
    <col min="2309" max="2309" width="9.140625" style="690"/>
    <col min="2310" max="2310" width="3.42578125" style="690" customWidth="1"/>
    <col min="2311" max="2311" width="19.5703125" style="690" customWidth="1"/>
    <col min="2312" max="2312" width="12.28515625" style="690" customWidth="1"/>
    <col min="2313" max="2313" width="10.42578125" style="690" customWidth="1"/>
    <col min="2314" max="2314" width="9.140625" style="690"/>
    <col min="2315" max="2315" width="3.5703125" style="690" customWidth="1"/>
    <col min="2316" max="2316" width="16.42578125" style="690" customWidth="1"/>
    <col min="2317" max="2317" width="11.7109375" style="690" customWidth="1"/>
    <col min="2318" max="2318" width="10.140625" style="690" customWidth="1"/>
    <col min="2319" max="2319" width="15.85546875" style="690" customWidth="1"/>
    <col min="2320" max="2320" width="3.85546875" style="690" customWidth="1"/>
    <col min="2321" max="2321" width="16.42578125" style="690" customWidth="1"/>
    <col min="2322" max="2322" width="11.28515625" style="690" customWidth="1"/>
    <col min="2323" max="2323" width="10.28515625" style="690" customWidth="1"/>
    <col min="2324" max="2324" width="10" style="690" customWidth="1"/>
    <col min="2325" max="2560" width="9.140625" style="690"/>
    <col min="2561" max="2561" width="4" style="690" customWidth="1"/>
    <col min="2562" max="2562" width="15.140625" style="690" customWidth="1"/>
    <col min="2563" max="2563" width="13.85546875" style="690" customWidth="1"/>
    <col min="2564" max="2564" width="10.140625" style="690" customWidth="1"/>
    <col min="2565" max="2565" width="9.140625" style="690"/>
    <col min="2566" max="2566" width="3.42578125" style="690" customWidth="1"/>
    <col min="2567" max="2567" width="19.5703125" style="690" customWidth="1"/>
    <col min="2568" max="2568" width="12.28515625" style="690" customWidth="1"/>
    <col min="2569" max="2569" width="10.42578125" style="690" customWidth="1"/>
    <col min="2570" max="2570" width="9.140625" style="690"/>
    <col min="2571" max="2571" width="3.5703125" style="690" customWidth="1"/>
    <col min="2572" max="2572" width="16.42578125" style="690" customWidth="1"/>
    <col min="2573" max="2573" width="11.7109375" style="690" customWidth="1"/>
    <col min="2574" max="2574" width="10.140625" style="690" customWidth="1"/>
    <col min="2575" max="2575" width="15.85546875" style="690" customWidth="1"/>
    <col min="2576" max="2576" width="3.85546875" style="690" customWidth="1"/>
    <col min="2577" max="2577" width="16.42578125" style="690" customWidth="1"/>
    <col min="2578" max="2578" width="11.28515625" style="690" customWidth="1"/>
    <col min="2579" max="2579" width="10.28515625" style="690" customWidth="1"/>
    <col min="2580" max="2580" width="10" style="690" customWidth="1"/>
    <col min="2581" max="2816" width="9.140625" style="690"/>
    <col min="2817" max="2817" width="4" style="690" customWidth="1"/>
    <col min="2818" max="2818" width="15.140625" style="690" customWidth="1"/>
    <col min="2819" max="2819" width="13.85546875" style="690" customWidth="1"/>
    <col min="2820" max="2820" width="10.140625" style="690" customWidth="1"/>
    <col min="2821" max="2821" width="9.140625" style="690"/>
    <col min="2822" max="2822" width="3.42578125" style="690" customWidth="1"/>
    <col min="2823" max="2823" width="19.5703125" style="690" customWidth="1"/>
    <col min="2824" max="2824" width="12.28515625" style="690" customWidth="1"/>
    <col min="2825" max="2825" width="10.42578125" style="690" customWidth="1"/>
    <col min="2826" max="2826" width="9.140625" style="690"/>
    <col min="2827" max="2827" width="3.5703125" style="690" customWidth="1"/>
    <col min="2828" max="2828" width="16.42578125" style="690" customWidth="1"/>
    <col min="2829" max="2829" width="11.7109375" style="690" customWidth="1"/>
    <col min="2830" max="2830" width="10.140625" style="690" customWidth="1"/>
    <col min="2831" max="2831" width="15.85546875" style="690" customWidth="1"/>
    <col min="2832" max="2832" width="3.85546875" style="690" customWidth="1"/>
    <col min="2833" max="2833" width="16.42578125" style="690" customWidth="1"/>
    <col min="2834" max="2834" width="11.28515625" style="690" customWidth="1"/>
    <col min="2835" max="2835" width="10.28515625" style="690" customWidth="1"/>
    <col min="2836" max="2836" width="10" style="690" customWidth="1"/>
    <col min="2837" max="3072" width="9.140625" style="690"/>
    <col min="3073" max="3073" width="4" style="690" customWidth="1"/>
    <col min="3074" max="3074" width="15.140625" style="690" customWidth="1"/>
    <col min="3075" max="3075" width="13.85546875" style="690" customWidth="1"/>
    <col min="3076" max="3076" width="10.140625" style="690" customWidth="1"/>
    <col min="3077" max="3077" width="9.140625" style="690"/>
    <col min="3078" max="3078" width="3.42578125" style="690" customWidth="1"/>
    <col min="3079" max="3079" width="19.5703125" style="690" customWidth="1"/>
    <col min="3080" max="3080" width="12.28515625" style="690" customWidth="1"/>
    <col min="3081" max="3081" width="10.42578125" style="690" customWidth="1"/>
    <col min="3082" max="3082" width="9.140625" style="690"/>
    <col min="3083" max="3083" width="3.5703125" style="690" customWidth="1"/>
    <col min="3084" max="3084" width="16.42578125" style="690" customWidth="1"/>
    <col min="3085" max="3085" width="11.7109375" style="690" customWidth="1"/>
    <col min="3086" max="3086" width="10.140625" style="690" customWidth="1"/>
    <col min="3087" max="3087" width="15.85546875" style="690" customWidth="1"/>
    <col min="3088" max="3088" width="3.85546875" style="690" customWidth="1"/>
    <col min="3089" max="3089" width="16.42578125" style="690" customWidth="1"/>
    <col min="3090" max="3090" width="11.28515625" style="690" customWidth="1"/>
    <col min="3091" max="3091" width="10.28515625" style="690" customWidth="1"/>
    <col min="3092" max="3092" width="10" style="690" customWidth="1"/>
    <col min="3093" max="3328" width="9.140625" style="690"/>
    <col min="3329" max="3329" width="4" style="690" customWidth="1"/>
    <col min="3330" max="3330" width="15.140625" style="690" customWidth="1"/>
    <col min="3331" max="3331" width="13.85546875" style="690" customWidth="1"/>
    <col min="3332" max="3332" width="10.140625" style="690" customWidth="1"/>
    <col min="3333" max="3333" width="9.140625" style="690"/>
    <col min="3334" max="3334" width="3.42578125" style="690" customWidth="1"/>
    <col min="3335" max="3335" width="19.5703125" style="690" customWidth="1"/>
    <col min="3336" max="3336" width="12.28515625" style="690" customWidth="1"/>
    <col min="3337" max="3337" width="10.42578125" style="690" customWidth="1"/>
    <col min="3338" max="3338" width="9.140625" style="690"/>
    <col min="3339" max="3339" width="3.5703125" style="690" customWidth="1"/>
    <col min="3340" max="3340" width="16.42578125" style="690" customWidth="1"/>
    <col min="3341" max="3341" width="11.7109375" style="690" customWidth="1"/>
    <col min="3342" max="3342" width="10.140625" style="690" customWidth="1"/>
    <col min="3343" max="3343" width="15.85546875" style="690" customWidth="1"/>
    <col min="3344" max="3344" width="3.85546875" style="690" customWidth="1"/>
    <col min="3345" max="3345" width="16.42578125" style="690" customWidth="1"/>
    <col min="3346" max="3346" width="11.28515625" style="690" customWidth="1"/>
    <col min="3347" max="3347" width="10.28515625" style="690" customWidth="1"/>
    <col min="3348" max="3348" width="10" style="690" customWidth="1"/>
    <col min="3349" max="3584" width="9.140625" style="690"/>
    <col min="3585" max="3585" width="4" style="690" customWidth="1"/>
    <col min="3586" max="3586" width="15.140625" style="690" customWidth="1"/>
    <col min="3587" max="3587" width="13.85546875" style="690" customWidth="1"/>
    <col min="3588" max="3588" width="10.140625" style="690" customWidth="1"/>
    <col min="3589" max="3589" width="9.140625" style="690"/>
    <col min="3590" max="3590" width="3.42578125" style="690" customWidth="1"/>
    <col min="3591" max="3591" width="19.5703125" style="690" customWidth="1"/>
    <col min="3592" max="3592" width="12.28515625" style="690" customWidth="1"/>
    <col min="3593" max="3593" width="10.42578125" style="690" customWidth="1"/>
    <col min="3594" max="3594" width="9.140625" style="690"/>
    <col min="3595" max="3595" width="3.5703125" style="690" customWidth="1"/>
    <col min="3596" max="3596" width="16.42578125" style="690" customWidth="1"/>
    <col min="3597" max="3597" width="11.7109375" style="690" customWidth="1"/>
    <col min="3598" max="3598" width="10.140625" style="690" customWidth="1"/>
    <col min="3599" max="3599" width="15.85546875" style="690" customWidth="1"/>
    <col min="3600" max="3600" width="3.85546875" style="690" customWidth="1"/>
    <col min="3601" max="3601" width="16.42578125" style="690" customWidth="1"/>
    <col min="3602" max="3602" width="11.28515625" style="690" customWidth="1"/>
    <col min="3603" max="3603" width="10.28515625" style="690" customWidth="1"/>
    <col min="3604" max="3604" width="10" style="690" customWidth="1"/>
    <col min="3605" max="3840" width="9.140625" style="690"/>
    <col min="3841" max="3841" width="4" style="690" customWidth="1"/>
    <col min="3842" max="3842" width="15.140625" style="690" customWidth="1"/>
    <col min="3843" max="3843" width="13.85546875" style="690" customWidth="1"/>
    <col min="3844" max="3844" width="10.140625" style="690" customWidth="1"/>
    <col min="3845" max="3845" width="9.140625" style="690"/>
    <col min="3846" max="3846" width="3.42578125" style="690" customWidth="1"/>
    <col min="3847" max="3847" width="19.5703125" style="690" customWidth="1"/>
    <col min="3848" max="3848" width="12.28515625" style="690" customWidth="1"/>
    <col min="3849" max="3849" width="10.42578125" style="690" customWidth="1"/>
    <col min="3850" max="3850" width="9.140625" style="690"/>
    <col min="3851" max="3851" width="3.5703125" style="690" customWidth="1"/>
    <col min="3852" max="3852" width="16.42578125" style="690" customWidth="1"/>
    <col min="3853" max="3853" width="11.7109375" style="690" customWidth="1"/>
    <col min="3854" max="3854" width="10.140625" style="690" customWidth="1"/>
    <col min="3855" max="3855" width="15.85546875" style="690" customWidth="1"/>
    <col min="3856" max="3856" width="3.85546875" style="690" customWidth="1"/>
    <col min="3857" max="3857" width="16.42578125" style="690" customWidth="1"/>
    <col min="3858" max="3858" width="11.28515625" style="690" customWidth="1"/>
    <col min="3859" max="3859" width="10.28515625" style="690" customWidth="1"/>
    <col min="3860" max="3860" width="10" style="690" customWidth="1"/>
    <col min="3861" max="4096" width="9.140625" style="690"/>
    <col min="4097" max="4097" width="4" style="690" customWidth="1"/>
    <col min="4098" max="4098" width="15.140625" style="690" customWidth="1"/>
    <col min="4099" max="4099" width="13.85546875" style="690" customWidth="1"/>
    <col min="4100" max="4100" width="10.140625" style="690" customWidth="1"/>
    <col min="4101" max="4101" width="9.140625" style="690"/>
    <col min="4102" max="4102" width="3.42578125" style="690" customWidth="1"/>
    <col min="4103" max="4103" width="19.5703125" style="690" customWidth="1"/>
    <col min="4104" max="4104" width="12.28515625" style="690" customWidth="1"/>
    <col min="4105" max="4105" width="10.42578125" style="690" customWidth="1"/>
    <col min="4106" max="4106" width="9.140625" style="690"/>
    <col min="4107" max="4107" width="3.5703125" style="690" customWidth="1"/>
    <col min="4108" max="4108" width="16.42578125" style="690" customWidth="1"/>
    <col min="4109" max="4109" width="11.7109375" style="690" customWidth="1"/>
    <col min="4110" max="4110" width="10.140625" style="690" customWidth="1"/>
    <col min="4111" max="4111" width="15.85546875" style="690" customWidth="1"/>
    <col min="4112" max="4112" width="3.85546875" style="690" customWidth="1"/>
    <col min="4113" max="4113" width="16.42578125" style="690" customWidth="1"/>
    <col min="4114" max="4114" width="11.28515625" style="690" customWidth="1"/>
    <col min="4115" max="4115" width="10.28515625" style="690" customWidth="1"/>
    <col min="4116" max="4116" width="10" style="690" customWidth="1"/>
    <col min="4117" max="4352" width="9.140625" style="690"/>
    <col min="4353" max="4353" width="4" style="690" customWidth="1"/>
    <col min="4354" max="4354" width="15.140625" style="690" customWidth="1"/>
    <col min="4355" max="4355" width="13.85546875" style="690" customWidth="1"/>
    <col min="4356" max="4356" width="10.140625" style="690" customWidth="1"/>
    <col min="4357" max="4357" width="9.140625" style="690"/>
    <col min="4358" max="4358" width="3.42578125" style="690" customWidth="1"/>
    <col min="4359" max="4359" width="19.5703125" style="690" customWidth="1"/>
    <col min="4360" max="4360" width="12.28515625" style="690" customWidth="1"/>
    <col min="4361" max="4361" width="10.42578125" style="690" customWidth="1"/>
    <col min="4362" max="4362" width="9.140625" style="690"/>
    <col min="4363" max="4363" width="3.5703125" style="690" customWidth="1"/>
    <col min="4364" max="4364" width="16.42578125" style="690" customWidth="1"/>
    <col min="4365" max="4365" width="11.7109375" style="690" customWidth="1"/>
    <col min="4366" max="4366" width="10.140625" style="690" customWidth="1"/>
    <col min="4367" max="4367" width="15.85546875" style="690" customWidth="1"/>
    <col min="4368" max="4368" width="3.85546875" style="690" customWidth="1"/>
    <col min="4369" max="4369" width="16.42578125" style="690" customWidth="1"/>
    <col min="4370" max="4370" width="11.28515625" style="690" customWidth="1"/>
    <col min="4371" max="4371" width="10.28515625" style="690" customWidth="1"/>
    <col min="4372" max="4372" width="10" style="690" customWidth="1"/>
    <col min="4373" max="4608" width="9.140625" style="690"/>
    <col min="4609" max="4609" width="4" style="690" customWidth="1"/>
    <col min="4610" max="4610" width="15.140625" style="690" customWidth="1"/>
    <col min="4611" max="4611" width="13.85546875" style="690" customWidth="1"/>
    <col min="4612" max="4612" width="10.140625" style="690" customWidth="1"/>
    <col min="4613" max="4613" width="9.140625" style="690"/>
    <col min="4614" max="4614" width="3.42578125" style="690" customWidth="1"/>
    <col min="4615" max="4615" width="19.5703125" style="690" customWidth="1"/>
    <col min="4616" max="4616" width="12.28515625" style="690" customWidth="1"/>
    <col min="4617" max="4617" width="10.42578125" style="690" customWidth="1"/>
    <col min="4618" max="4618" width="9.140625" style="690"/>
    <col min="4619" max="4619" width="3.5703125" style="690" customWidth="1"/>
    <col min="4620" max="4620" width="16.42578125" style="690" customWidth="1"/>
    <col min="4621" max="4621" width="11.7109375" style="690" customWidth="1"/>
    <col min="4622" max="4622" width="10.140625" style="690" customWidth="1"/>
    <col min="4623" max="4623" width="15.85546875" style="690" customWidth="1"/>
    <col min="4624" max="4624" width="3.85546875" style="690" customWidth="1"/>
    <col min="4625" max="4625" width="16.42578125" style="690" customWidth="1"/>
    <col min="4626" max="4626" width="11.28515625" style="690" customWidth="1"/>
    <col min="4627" max="4627" width="10.28515625" style="690" customWidth="1"/>
    <col min="4628" max="4628" width="10" style="690" customWidth="1"/>
    <col min="4629" max="4864" width="9.140625" style="690"/>
    <col min="4865" max="4865" width="4" style="690" customWidth="1"/>
    <col min="4866" max="4866" width="15.140625" style="690" customWidth="1"/>
    <col min="4867" max="4867" width="13.85546875" style="690" customWidth="1"/>
    <col min="4868" max="4868" width="10.140625" style="690" customWidth="1"/>
    <col min="4869" max="4869" width="9.140625" style="690"/>
    <col min="4870" max="4870" width="3.42578125" style="690" customWidth="1"/>
    <col min="4871" max="4871" width="19.5703125" style="690" customWidth="1"/>
    <col min="4872" max="4872" width="12.28515625" style="690" customWidth="1"/>
    <col min="4873" max="4873" width="10.42578125" style="690" customWidth="1"/>
    <col min="4874" max="4874" width="9.140625" style="690"/>
    <col min="4875" max="4875" width="3.5703125" style="690" customWidth="1"/>
    <col min="4876" max="4876" width="16.42578125" style="690" customWidth="1"/>
    <col min="4877" max="4877" width="11.7109375" style="690" customWidth="1"/>
    <col min="4878" max="4878" width="10.140625" style="690" customWidth="1"/>
    <col min="4879" max="4879" width="15.85546875" style="690" customWidth="1"/>
    <col min="4880" max="4880" width="3.85546875" style="690" customWidth="1"/>
    <col min="4881" max="4881" width="16.42578125" style="690" customWidth="1"/>
    <col min="4882" max="4882" width="11.28515625" style="690" customWidth="1"/>
    <col min="4883" max="4883" width="10.28515625" style="690" customWidth="1"/>
    <col min="4884" max="4884" width="10" style="690" customWidth="1"/>
    <col min="4885" max="5120" width="9.140625" style="690"/>
    <col min="5121" max="5121" width="4" style="690" customWidth="1"/>
    <col min="5122" max="5122" width="15.140625" style="690" customWidth="1"/>
    <col min="5123" max="5123" width="13.85546875" style="690" customWidth="1"/>
    <col min="5124" max="5124" width="10.140625" style="690" customWidth="1"/>
    <col min="5125" max="5125" width="9.140625" style="690"/>
    <col min="5126" max="5126" width="3.42578125" style="690" customWidth="1"/>
    <col min="5127" max="5127" width="19.5703125" style="690" customWidth="1"/>
    <col min="5128" max="5128" width="12.28515625" style="690" customWidth="1"/>
    <col min="5129" max="5129" width="10.42578125" style="690" customWidth="1"/>
    <col min="5130" max="5130" width="9.140625" style="690"/>
    <col min="5131" max="5131" width="3.5703125" style="690" customWidth="1"/>
    <col min="5132" max="5132" width="16.42578125" style="690" customWidth="1"/>
    <col min="5133" max="5133" width="11.7109375" style="690" customWidth="1"/>
    <col min="5134" max="5134" width="10.140625" style="690" customWidth="1"/>
    <col min="5135" max="5135" width="15.85546875" style="690" customWidth="1"/>
    <col min="5136" max="5136" width="3.85546875" style="690" customWidth="1"/>
    <col min="5137" max="5137" width="16.42578125" style="690" customWidth="1"/>
    <col min="5138" max="5138" width="11.28515625" style="690" customWidth="1"/>
    <col min="5139" max="5139" width="10.28515625" style="690" customWidth="1"/>
    <col min="5140" max="5140" width="10" style="690" customWidth="1"/>
    <col min="5141" max="5376" width="9.140625" style="690"/>
    <col min="5377" max="5377" width="4" style="690" customWidth="1"/>
    <col min="5378" max="5378" width="15.140625" style="690" customWidth="1"/>
    <col min="5379" max="5379" width="13.85546875" style="690" customWidth="1"/>
    <col min="5380" max="5380" width="10.140625" style="690" customWidth="1"/>
    <col min="5381" max="5381" width="9.140625" style="690"/>
    <col min="5382" max="5382" width="3.42578125" style="690" customWidth="1"/>
    <col min="5383" max="5383" width="19.5703125" style="690" customWidth="1"/>
    <col min="5384" max="5384" width="12.28515625" style="690" customWidth="1"/>
    <col min="5385" max="5385" width="10.42578125" style="690" customWidth="1"/>
    <col min="5386" max="5386" width="9.140625" style="690"/>
    <col min="5387" max="5387" width="3.5703125" style="690" customWidth="1"/>
    <col min="5388" max="5388" width="16.42578125" style="690" customWidth="1"/>
    <col min="5389" max="5389" width="11.7109375" style="690" customWidth="1"/>
    <col min="5390" max="5390" width="10.140625" style="690" customWidth="1"/>
    <col min="5391" max="5391" width="15.85546875" style="690" customWidth="1"/>
    <col min="5392" max="5392" width="3.85546875" style="690" customWidth="1"/>
    <col min="5393" max="5393" width="16.42578125" style="690" customWidth="1"/>
    <col min="5394" max="5394" width="11.28515625" style="690" customWidth="1"/>
    <col min="5395" max="5395" width="10.28515625" style="690" customWidth="1"/>
    <col min="5396" max="5396" width="10" style="690" customWidth="1"/>
    <col min="5397" max="5632" width="9.140625" style="690"/>
    <col min="5633" max="5633" width="4" style="690" customWidth="1"/>
    <col min="5634" max="5634" width="15.140625" style="690" customWidth="1"/>
    <col min="5635" max="5635" width="13.85546875" style="690" customWidth="1"/>
    <col min="5636" max="5636" width="10.140625" style="690" customWidth="1"/>
    <col min="5637" max="5637" width="9.140625" style="690"/>
    <col min="5638" max="5638" width="3.42578125" style="690" customWidth="1"/>
    <col min="5639" max="5639" width="19.5703125" style="690" customWidth="1"/>
    <col min="5640" max="5640" width="12.28515625" style="690" customWidth="1"/>
    <col min="5641" max="5641" width="10.42578125" style="690" customWidth="1"/>
    <col min="5642" max="5642" width="9.140625" style="690"/>
    <col min="5643" max="5643" width="3.5703125" style="690" customWidth="1"/>
    <col min="5644" max="5644" width="16.42578125" style="690" customWidth="1"/>
    <col min="5645" max="5645" width="11.7109375" style="690" customWidth="1"/>
    <col min="5646" max="5646" width="10.140625" style="690" customWidth="1"/>
    <col min="5647" max="5647" width="15.85546875" style="690" customWidth="1"/>
    <col min="5648" max="5648" width="3.85546875" style="690" customWidth="1"/>
    <col min="5649" max="5649" width="16.42578125" style="690" customWidth="1"/>
    <col min="5650" max="5650" width="11.28515625" style="690" customWidth="1"/>
    <col min="5651" max="5651" width="10.28515625" style="690" customWidth="1"/>
    <col min="5652" max="5652" width="10" style="690" customWidth="1"/>
    <col min="5653" max="5888" width="9.140625" style="690"/>
    <col min="5889" max="5889" width="4" style="690" customWidth="1"/>
    <col min="5890" max="5890" width="15.140625" style="690" customWidth="1"/>
    <col min="5891" max="5891" width="13.85546875" style="690" customWidth="1"/>
    <col min="5892" max="5892" width="10.140625" style="690" customWidth="1"/>
    <col min="5893" max="5893" width="9.140625" style="690"/>
    <col min="5894" max="5894" width="3.42578125" style="690" customWidth="1"/>
    <col min="5895" max="5895" width="19.5703125" style="690" customWidth="1"/>
    <col min="5896" max="5896" width="12.28515625" style="690" customWidth="1"/>
    <col min="5897" max="5897" width="10.42578125" style="690" customWidth="1"/>
    <col min="5898" max="5898" width="9.140625" style="690"/>
    <col min="5899" max="5899" width="3.5703125" style="690" customWidth="1"/>
    <col min="5900" max="5900" width="16.42578125" style="690" customWidth="1"/>
    <col min="5901" max="5901" width="11.7109375" style="690" customWidth="1"/>
    <col min="5902" max="5902" width="10.140625" style="690" customWidth="1"/>
    <col min="5903" max="5903" width="15.85546875" style="690" customWidth="1"/>
    <col min="5904" max="5904" width="3.85546875" style="690" customWidth="1"/>
    <col min="5905" max="5905" width="16.42578125" style="690" customWidth="1"/>
    <col min="5906" max="5906" width="11.28515625" style="690" customWidth="1"/>
    <col min="5907" max="5907" width="10.28515625" style="690" customWidth="1"/>
    <col min="5908" max="5908" width="10" style="690" customWidth="1"/>
    <col min="5909" max="6144" width="9.140625" style="690"/>
    <col min="6145" max="6145" width="4" style="690" customWidth="1"/>
    <col min="6146" max="6146" width="15.140625" style="690" customWidth="1"/>
    <col min="6147" max="6147" width="13.85546875" style="690" customWidth="1"/>
    <col min="6148" max="6148" width="10.140625" style="690" customWidth="1"/>
    <col min="6149" max="6149" width="9.140625" style="690"/>
    <col min="6150" max="6150" width="3.42578125" style="690" customWidth="1"/>
    <col min="6151" max="6151" width="19.5703125" style="690" customWidth="1"/>
    <col min="6152" max="6152" width="12.28515625" style="690" customWidth="1"/>
    <col min="6153" max="6153" width="10.42578125" style="690" customWidth="1"/>
    <col min="6154" max="6154" width="9.140625" style="690"/>
    <col min="6155" max="6155" width="3.5703125" style="690" customWidth="1"/>
    <col min="6156" max="6156" width="16.42578125" style="690" customWidth="1"/>
    <col min="6157" max="6157" width="11.7109375" style="690" customWidth="1"/>
    <col min="6158" max="6158" width="10.140625" style="690" customWidth="1"/>
    <col min="6159" max="6159" width="15.85546875" style="690" customWidth="1"/>
    <col min="6160" max="6160" width="3.85546875" style="690" customWidth="1"/>
    <col min="6161" max="6161" width="16.42578125" style="690" customWidth="1"/>
    <col min="6162" max="6162" width="11.28515625" style="690" customWidth="1"/>
    <col min="6163" max="6163" width="10.28515625" style="690" customWidth="1"/>
    <col min="6164" max="6164" width="10" style="690" customWidth="1"/>
    <col min="6165" max="6400" width="9.140625" style="690"/>
    <col min="6401" max="6401" width="4" style="690" customWidth="1"/>
    <col min="6402" max="6402" width="15.140625" style="690" customWidth="1"/>
    <col min="6403" max="6403" width="13.85546875" style="690" customWidth="1"/>
    <col min="6404" max="6404" width="10.140625" style="690" customWidth="1"/>
    <col min="6405" max="6405" width="9.140625" style="690"/>
    <col min="6406" max="6406" width="3.42578125" style="690" customWidth="1"/>
    <col min="6407" max="6407" width="19.5703125" style="690" customWidth="1"/>
    <col min="6408" max="6408" width="12.28515625" style="690" customWidth="1"/>
    <col min="6409" max="6409" width="10.42578125" style="690" customWidth="1"/>
    <col min="6410" max="6410" width="9.140625" style="690"/>
    <col min="6411" max="6411" width="3.5703125" style="690" customWidth="1"/>
    <col min="6412" max="6412" width="16.42578125" style="690" customWidth="1"/>
    <col min="6413" max="6413" width="11.7109375" style="690" customWidth="1"/>
    <col min="6414" max="6414" width="10.140625" style="690" customWidth="1"/>
    <col min="6415" max="6415" width="15.85546875" style="690" customWidth="1"/>
    <col min="6416" max="6416" width="3.85546875" style="690" customWidth="1"/>
    <col min="6417" max="6417" width="16.42578125" style="690" customWidth="1"/>
    <col min="6418" max="6418" width="11.28515625" style="690" customWidth="1"/>
    <col min="6419" max="6419" width="10.28515625" style="690" customWidth="1"/>
    <col min="6420" max="6420" width="10" style="690" customWidth="1"/>
    <col min="6421" max="6656" width="9.140625" style="690"/>
    <col min="6657" max="6657" width="4" style="690" customWidth="1"/>
    <col min="6658" max="6658" width="15.140625" style="690" customWidth="1"/>
    <col min="6659" max="6659" width="13.85546875" style="690" customWidth="1"/>
    <col min="6660" max="6660" width="10.140625" style="690" customWidth="1"/>
    <col min="6661" max="6661" width="9.140625" style="690"/>
    <col min="6662" max="6662" width="3.42578125" style="690" customWidth="1"/>
    <col min="6663" max="6663" width="19.5703125" style="690" customWidth="1"/>
    <col min="6664" max="6664" width="12.28515625" style="690" customWidth="1"/>
    <col min="6665" max="6665" width="10.42578125" style="690" customWidth="1"/>
    <col min="6666" max="6666" width="9.140625" style="690"/>
    <col min="6667" max="6667" width="3.5703125" style="690" customWidth="1"/>
    <col min="6668" max="6668" width="16.42578125" style="690" customWidth="1"/>
    <col min="6669" max="6669" width="11.7109375" style="690" customWidth="1"/>
    <col min="6670" max="6670" width="10.140625" style="690" customWidth="1"/>
    <col min="6671" max="6671" width="15.85546875" style="690" customWidth="1"/>
    <col min="6672" max="6672" width="3.85546875" style="690" customWidth="1"/>
    <col min="6673" max="6673" width="16.42578125" style="690" customWidth="1"/>
    <col min="6674" max="6674" width="11.28515625" style="690" customWidth="1"/>
    <col min="6675" max="6675" width="10.28515625" style="690" customWidth="1"/>
    <col min="6676" max="6676" width="10" style="690" customWidth="1"/>
    <col min="6677" max="6912" width="9.140625" style="690"/>
    <col min="6913" max="6913" width="4" style="690" customWidth="1"/>
    <col min="6914" max="6914" width="15.140625" style="690" customWidth="1"/>
    <col min="6915" max="6915" width="13.85546875" style="690" customWidth="1"/>
    <col min="6916" max="6916" width="10.140625" style="690" customWidth="1"/>
    <col min="6917" max="6917" width="9.140625" style="690"/>
    <col min="6918" max="6918" width="3.42578125" style="690" customWidth="1"/>
    <col min="6919" max="6919" width="19.5703125" style="690" customWidth="1"/>
    <col min="6920" max="6920" width="12.28515625" style="690" customWidth="1"/>
    <col min="6921" max="6921" width="10.42578125" style="690" customWidth="1"/>
    <col min="6922" max="6922" width="9.140625" style="690"/>
    <col min="6923" max="6923" width="3.5703125" style="690" customWidth="1"/>
    <col min="6924" max="6924" width="16.42578125" style="690" customWidth="1"/>
    <col min="6925" max="6925" width="11.7109375" style="690" customWidth="1"/>
    <col min="6926" max="6926" width="10.140625" style="690" customWidth="1"/>
    <col min="6927" max="6927" width="15.85546875" style="690" customWidth="1"/>
    <col min="6928" max="6928" width="3.85546875" style="690" customWidth="1"/>
    <col min="6929" max="6929" width="16.42578125" style="690" customWidth="1"/>
    <col min="6930" max="6930" width="11.28515625" style="690" customWidth="1"/>
    <col min="6931" max="6931" width="10.28515625" style="690" customWidth="1"/>
    <col min="6932" max="6932" width="10" style="690" customWidth="1"/>
    <col min="6933" max="7168" width="9.140625" style="690"/>
    <col min="7169" max="7169" width="4" style="690" customWidth="1"/>
    <col min="7170" max="7170" width="15.140625" style="690" customWidth="1"/>
    <col min="7171" max="7171" width="13.85546875" style="690" customWidth="1"/>
    <col min="7172" max="7172" width="10.140625" style="690" customWidth="1"/>
    <col min="7173" max="7173" width="9.140625" style="690"/>
    <col min="7174" max="7174" width="3.42578125" style="690" customWidth="1"/>
    <col min="7175" max="7175" width="19.5703125" style="690" customWidth="1"/>
    <col min="7176" max="7176" width="12.28515625" style="690" customWidth="1"/>
    <col min="7177" max="7177" width="10.42578125" style="690" customWidth="1"/>
    <col min="7178" max="7178" width="9.140625" style="690"/>
    <col min="7179" max="7179" width="3.5703125" style="690" customWidth="1"/>
    <col min="7180" max="7180" width="16.42578125" style="690" customWidth="1"/>
    <col min="7181" max="7181" width="11.7109375" style="690" customWidth="1"/>
    <col min="7182" max="7182" width="10.140625" style="690" customWidth="1"/>
    <col min="7183" max="7183" width="15.85546875" style="690" customWidth="1"/>
    <col min="7184" max="7184" width="3.85546875" style="690" customWidth="1"/>
    <col min="7185" max="7185" width="16.42578125" style="690" customWidth="1"/>
    <col min="7186" max="7186" width="11.28515625" style="690" customWidth="1"/>
    <col min="7187" max="7187" width="10.28515625" style="690" customWidth="1"/>
    <col min="7188" max="7188" width="10" style="690" customWidth="1"/>
    <col min="7189" max="7424" width="9.140625" style="690"/>
    <col min="7425" max="7425" width="4" style="690" customWidth="1"/>
    <col min="7426" max="7426" width="15.140625" style="690" customWidth="1"/>
    <col min="7427" max="7427" width="13.85546875" style="690" customWidth="1"/>
    <col min="7428" max="7428" width="10.140625" style="690" customWidth="1"/>
    <col min="7429" max="7429" width="9.140625" style="690"/>
    <col min="7430" max="7430" width="3.42578125" style="690" customWidth="1"/>
    <col min="7431" max="7431" width="19.5703125" style="690" customWidth="1"/>
    <col min="7432" max="7432" width="12.28515625" style="690" customWidth="1"/>
    <col min="7433" max="7433" width="10.42578125" style="690" customWidth="1"/>
    <col min="7434" max="7434" width="9.140625" style="690"/>
    <col min="7435" max="7435" width="3.5703125" style="690" customWidth="1"/>
    <col min="7436" max="7436" width="16.42578125" style="690" customWidth="1"/>
    <col min="7437" max="7437" width="11.7109375" style="690" customWidth="1"/>
    <col min="7438" max="7438" width="10.140625" style="690" customWidth="1"/>
    <col min="7439" max="7439" width="15.85546875" style="690" customWidth="1"/>
    <col min="7440" max="7440" width="3.85546875" style="690" customWidth="1"/>
    <col min="7441" max="7441" width="16.42578125" style="690" customWidth="1"/>
    <col min="7442" max="7442" width="11.28515625" style="690" customWidth="1"/>
    <col min="7443" max="7443" width="10.28515625" style="690" customWidth="1"/>
    <col min="7444" max="7444" width="10" style="690" customWidth="1"/>
    <col min="7445" max="7680" width="9.140625" style="690"/>
    <col min="7681" max="7681" width="4" style="690" customWidth="1"/>
    <col min="7682" max="7682" width="15.140625" style="690" customWidth="1"/>
    <col min="7683" max="7683" width="13.85546875" style="690" customWidth="1"/>
    <col min="7684" max="7684" width="10.140625" style="690" customWidth="1"/>
    <col min="7685" max="7685" width="9.140625" style="690"/>
    <col min="7686" max="7686" width="3.42578125" style="690" customWidth="1"/>
    <col min="7687" max="7687" width="19.5703125" style="690" customWidth="1"/>
    <col min="7688" max="7688" width="12.28515625" style="690" customWidth="1"/>
    <col min="7689" max="7689" width="10.42578125" style="690" customWidth="1"/>
    <col min="7690" max="7690" width="9.140625" style="690"/>
    <col min="7691" max="7691" width="3.5703125" style="690" customWidth="1"/>
    <col min="7692" max="7692" width="16.42578125" style="690" customWidth="1"/>
    <col min="7693" max="7693" width="11.7109375" style="690" customWidth="1"/>
    <col min="7694" max="7694" width="10.140625" style="690" customWidth="1"/>
    <col min="7695" max="7695" width="15.85546875" style="690" customWidth="1"/>
    <col min="7696" max="7696" width="3.85546875" style="690" customWidth="1"/>
    <col min="7697" max="7697" width="16.42578125" style="690" customWidth="1"/>
    <col min="7698" max="7698" width="11.28515625" style="690" customWidth="1"/>
    <col min="7699" max="7699" width="10.28515625" style="690" customWidth="1"/>
    <col min="7700" max="7700" width="10" style="690" customWidth="1"/>
    <col min="7701" max="7936" width="9.140625" style="690"/>
    <col min="7937" max="7937" width="4" style="690" customWidth="1"/>
    <col min="7938" max="7938" width="15.140625" style="690" customWidth="1"/>
    <col min="7939" max="7939" width="13.85546875" style="690" customWidth="1"/>
    <col min="7940" max="7940" width="10.140625" style="690" customWidth="1"/>
    <col min="7941" max="7941" width="9.140625" style="690"/>
    <col min="7942" max="7942" width="3.42578125" style="690" customWidth="1"/>
    <col min="7943" max="7943" width="19.5703125" style="690" customWidth="1"/>
    <col min="7944" max="7944" width="12.28515625" style="690" customWidth="1"/>
    <col min="7945" max="7945" width="10.42578125" style="690" customWidth="1"/>
    <col min="7946" max="7946" width="9.140625" style="690"/>
    <col min="7947" max="7947" width="3.5703125" style="690" customWidth="1"/>
    <col min="7948" max="7948" width="16.42578125" style="690" customWidth="1"/>
    <col min="7949" max="7949" width="11.7109375" style="690" customWidth="1"/>
    <col min="7950" max="7950" width="10.140625" style="690" customWidth="1"/>
    <col min="7951" max="7951" width="15.85546875" style="690" customWidth="1"/>
    <col min="7952" max="7952" width="3.85546875" style="690" customWidth="1"/>
    <col min="7953" max="7953" width="16.42578125" style="690" customWidth="1"/>
    <col min="7954" max="7954" width="11.28515625" style="690" customWidth="1"/>
    <col min="7955" max="7955" width="10.28515625" style="690" customWidth="1"/>
    <col min="7956" max="7956" width="10" style="690" customWidth="1"/>
    <col min="7957" max="8192" width="9.140625" style="690"/>
    <col min="8193" max="8193" width="4" style="690" customWidth="1"/>
    <col min="8194" max="8194" width="15.140625" style="690" customWidth="1"/>
    <col min="8195" max="8195" width="13.85546875" style="690" customWidth="1"/>
    <col min="8196" max="8196" width="10.140625" style="690" customWidth="1"/>
    <col min="8197" max="8197" width="9.140625" style="690"/>
    <col min="8198" max="8198" width="3.42578125" style="690" customWidth="1"/>
    <col min="8199" max="8199" width="19.5703125" style="690" customWidth="1"/>
    <col min="8200" max="8200" width="12.28515625" style="690" customWidth="1"/>
    <col min="8201" max="8201" width="10.42578125" style="690" customWidth="1"/>
    <col min="8202" max="8202" width="9.140625" style="690"/>
    <col min="8203" max="8203" width="3.5703125" style="690" customWidth="1"/>
    <col min="8204" max="8204" width="16.42578125" style="690" customWidth="1"/>
    <col min="8205" max="8205" width="11.7109375" style="690" customWidth="1"/>
    <col min="8206" max="8206" width="10.140625" style="690" customWidth="1"/>
    <col min="8207" max="8207" width="15.85546875" style="690" customWidth="1"/>
    <col min="8208" max="8208" width="3.85546875" style="690" customWidth="1"/>
    <col min="8209" max="8209" width="16.42578125" style="690" customWidth="1"/>
    <col min="8210" max="8210" width="11.28515625" style="690" customWidth="1"/>
    <col min="8211" max="8211" width="10.28515625" style="690" customWidth="1"/>
    <col min="8212" max="8212" width="10" style="690" customWidth="1"/>
    <col min="8213" max="8448" width="9.140625" style="690"/>
    <col min="8449" max="8449" width="4" style="690" customWidth="1"/>
    <col min="8450" max="8450" width="15.140625" style="690" customWidth="1"/>
    <col min="8451" max="8451" width="13.85546875" style="690" customWidth="1"/>
    <col min="8452" max="8452" width="10.140625" style="690" customWidth="1"/>
    <col min="8453" max="8453" width="9.140625" style="690"/>
    <col min="8454" max="8454" width="3.42578125" style="690" customWidth="1"/>
    <col min="8455" max="8455" width="19.5703125" style="690" customWidth="1"/>
    <col min="8456" max="8456" width="12.28515625" style="690" customWidth="1"/>
    <col min="8457" max="8457" width="10.42578125" style="690" customWidth="1"/>
    <col min="8458" max="8458" width="9.140625" style="690"/>
    <col min="8459" max="8459" width="3.5703125" style="690" customWidth="1"/>
    <col min="8460" max="8460" width="16.42578125" style="690" customWidth="1"/>
    <col min="8461" max="8461" width="11.7109375" style="690" customWidth="1"/>
    <col min="8462" max="8462" width="10.140625" style="690" customWidth="1"/>
    <col min="8463" max="8463" width="15.85546875" style="690" customWidth="1"/>
    <col min="8464" max="8464" width="3.85546875" style="690" customWidth="1"/>
    <col min="8465" max="8465" width="16.42578125" style="690" customWidth="1"/>
    <col min="8466" max="8466" width="11.28515625" style="690" customWidth="1"/>
    <col min="8467" max="8467" width="10.28515625" style="690" customWidth="1"/>
    <col min="8468" max="8468" width="10" style="690" customWidth="1"/>
    <col min="8469" max="8704" width="9.140625" style="690"/>
    <col min="8705" max="8705" width="4" style="690" customWidth="1"/>
    <col min="8706" max="8706" width="15.140625" style="690" customWidth="1"/>
    <col min="8707" max="8707" width="13.85546875" style="690" customWidth="1"/>
    <col min="8708" max="8708" width="10.140625" style="690" customWidth="1"/>
    <col min="8709" max="8709" width="9.140625" style="690"/>
    <col min="8710" max="8710" width="3.42578125" style="690" customWidth="1"/>
    <col min="8711" max="8711" width="19.5703125" style="690" customWidth="1"/>
    <col min="8712" max="8712" width="12.28515625" style="690" customWidth="1"/>
    <col min="8713" max="8713" width="10.42578125" style="690" customWidth="1"/>
    <col min="8714" max="8714" width="9.140625" style="690"/>
    <col min="8715" max="8715" width="3.5703125" style="690" customWidth="1"/>
    <col min="8716" max="8716" width="16.42578125" style="690" customWidth="1"/>
    <col min="8717" max="8717" width="11.7109375" style="690" customWidth="1"/>
    <col min="8718" max="8718" width="10.140625" style="690" customWidth="1"/>
    <col min="8719" max="8719" width="15.85546875" style="690" customWidth="1"/>
    <col min="8720" max="8720" width="3.85546875" style="690" customWidth="1"/>
    <col min="8721" max="8721" width="16.42578125" style="690" customWidth="1"/>
    <col min="8722" max="8722" width="11.28515625" style="690" customWidth="1"/>
    <col min="8723" max="8723" width="10.28515625" style="690" customWidth="1"/>
    <col min="8724" max="8724" width="10" style="690" customWidth="1"/>
    <col min="8725" max="8960" width="9.140625" style="690"/>
    <col min="8961" max="8961" width="4" style="690" customWidth="1"/>
    <col min="8962" max="8962" width="15.140625" style="690" customWidth="1"/>
    <col min="8963" max="8963" width="13.85546875" style="690" customWidth="1"/>
    <col min="8964" max="8964" width="10.140625" style="690" customWidth="1"/>
    <col min="8965" max="8965" width="9.140625" style="690"/>
    <col min="8966" max="8966" width="3.42578125" style="690" customWidth="1"/>
    <col min="8967" max="8967" width="19.5703125" style="690" customWidth="1"/>
    <col min="8968" max="8968" width="12.28515625" style="690" customWidth="1"/>
    <col min="8969" max="8969" width="10.42578125" style="690" customWidth="1"/>
    <col min="8970" max="8970" width="9.140625" style="690"/>
    <col min="8971" max="8971" width="3.5703125" style="690" customWidth="1"/>
    <col min="8972" max="8972" width="16.42578125" style="690" customWidth="1"/>
    <col min="8973" max="8973" width="11.7109375" style="690" customWidth="1"/>
    <col min="8974" max="8974" width="10.140625" style="690" customWidth="1"/>
    <col min="8975" max="8975" width="15.85546875" style="690" customWidth="1"/>
    <col min="8976" max="8976" width="3.85546875" style="690" customWidth="1"/>
    <col min="8977" max="8977" width="16.42578125" style="690" customWidth="1"/>
    <col min="8978" max="8978" width="11.28515625" style="690" customWidth="1"/>
    <col min="8979" max="8979" width="10.28515625" style="690" customWidth="1"/>
    <col min="8980" max="8980" width="10" style="690" customWidth="1"/>
    <col min="8981" max="9216" width="9.140625" style="690"/>
    <col min="9217" max="9217" width="4" style="690" customWidth="1"/>
    <col min="9218" max="9218" width="15.140625" style="690" customWidth="1"/>
    <col min="9219" max="9219" width="13.85546875" style="690" customWidth="1"/>
    <col min="9220" max="9220" width="10.140625" style="690" customWidth="1"/>
    <col min="9221" max="9221" width="9.140625" style="690"/>
    <col min="9222" max="9222" width="3.42578125" style="690" customWidth="1"/>
    <col min="9223" max="9223" width="19.5703125" style="690" customWidth="1"/>
    <col min="9224" max="9224" width="12.28515625" style="690" customWidth="1"/>
    <col min="9225" max="9225" width="10.42578125" style="690" customWidth="1"/>
    <col min="9226" max="9226" width="9.140625" style="690"/>
    <col min="9227" max="9227" width="3.5703125" style="690" customWidth="1"/>
    <col min="9228" max="9228" width="16.42578125" style="690" customWidth="1"/>
    <col min="9229" max="9229" width="11.7109375" style="690" customWidth="1"/>
    <col min="9230" max="9230" width="10.140625" style="690" customWidth="1"/>
    <col min="9231" max="9231" width="15.85546875" style="690" customWidth="1"/>
    <col min="9232" max="9232" width="3.85546875" style="690" customWidth="1"/>
    <col min="9233" max="9233" width="16.42578125" style="690" customWidth="1"/>
    <col min="9234" max="9234" width="11.28515625" style="690" customWidth="1"/>
    <col min="9235" max="9235" width="10.28515625" style="690" customWidth="1"/>
    <col min="9236" max="9236" width="10" style="690" customWidth="1"/>
    <col min="9237" max="9472" width="9.140625" style="690"/>
    <col min="9473" max="9473" width="4" style="690" customWidth="1"/>
    <col min="9474" max="9474" width="15.140625" style="690" customWidth="1"/>
    <col min="9475" max="9475" width="13.85546875" style="690" customWidth="1"/>
    <col min="9476" max="9476" width="10.140625" style="690" customWidth="1"/>
    <col min="9477" max="9477" width="9.140625" style="690"/>
    <col min="9478" max="9478" width="3.42578125" style="690" customWidth="1"/>
    <col min="9479" max="9479" width="19.5703125" style="690" customWidth="1"/>
    <col min="9480" max="9480" width="12.28515625" style="690" customWidth="1"/>
    <col min="9481" max="9481" width="10.42578125" style="690" customWidth="1"/>
    <col min="9482" max="9482" width="9.140625" style="690"/>
    <col min="9483" max="9483" width="3.5703125" style="690" customWidth="1"/>
    <col min="9484" max="9484" width="16.42578125" style="690" customWidth="1"/>
    <col min="9485" max="9485" width="11.7109375" style="690" customWidth="1"/>
    <col min="9486" max="9486" width="10.140625" style="690" customWidth="1"/>
    <col min="9487" max="9487" width="15.85546875" style="690" customWidth="1"/>
    <col min="9488" max="9488" width="3.85546875" style="690" customWidth="1"/>
    <col min="9489" max="9489" width="16.42578125" style="690" customWidth="1"/>
    <col min="9490" max="9490" width="11.28515625" style="690" customWidth="1"/>
    <col min="9491" max="9491" width="10.28515625" style="690" customWidth="1"/>
    <col min="9492" max="9492" width="10" style="690" customWidth="1"/>
    <col min="9493" max="9728" width="9.140625" style="690"/>
    <col min="9729" max="9729" width="4" style="690" customWidth="1"/>
    <col min="9730" max="9730" width="15.140625" style="690" customWidth="1"/>
    <col min="9731" max="9731" width="13.85546875" style="690" customWidth="1"/>
    <col min="9732" max="9732" width="10.140625" style="690" customWidth="1"/>
    <col min="9733" max="9733" width="9.140625" style="690"/>
    <col min="9734" max="9734" width="3.42578125" style="690" customWidth="1"/>
    <col min="9735" max="9735" width="19.5703125" style="690" customWidth="1"/>
    <col min="9736" max="9736" width="12.28515625" style="690" customWidth="1"/>
    <col min="9737" max="9737" width="10.42578125" style="690" customWidth="1"/>
    <col min="9738" max="9738" width="9.140625" style="690"/>
    <col min="9739" max="9739" width="3.5703125" style="690" customWidth="1"/>
    <col min="9740" max="9740" width="16.42578125" style="690" customWidth="1"/>
    <col min="9741" max="9741" width="11.7109375" style="690" customWidth="1"/>
    <col min="9742" max="9742" width="10.140625" style="690" customWidth="1"/>
    <col min="9743" max="9743" width="15.85546875" style="690" customWidth="1"/>
    <col min="9744" max="9744" width="3.85546875" style="690" customWidth="1"/>
    <col min="9745" max="9745" width="16.42578125" style="690" customWidth="1"/>
    <col min="9746" max="9746" width="11.28515625" style="690" customWidth="1"/>
    <col min="9747" max="9747" width="10.28515625" style="690" customWidth="1"/>
    <col min="9748" max="9748" width="10" style="690" customWidth="1"/>
    <col min="9749" max="9984" width="9.140625" style="690"/>
    <col min="9985" max="9985" width="4" style="690" customWidth="1"/>
    <col min="9986" max="9986" width="15.140625" style="690" customWidth="1"/>
    <col min="9987" max="9987" width="13.85546875" style="690" customWidth="1"/>
    <col min="9988" max="9988" width="10.140625" style="690" customWidth="1"/>
    <col min="9989" max="9989" width="9.140625" style="690"/>
    <col min="9990" max="9990" width="3.42578125" style="690" customWidth="1"/>
    <col min="9991" max="9991" width="19.5703125" style="690" customWidth="1"/>
    <col min="9992" max="9992" width="12.28515625" style="690" customWidth="1"/>
    <col min="9993" max="9993" width="10.42578125" style="690" customWidth="1"/>
    <col min="9994" max="9994" width="9.140625" style="690"/>
    <col min="9995" max="9995" width="3.5703125" style="690" customWidth="1"/>
    <col min="9996" max="9996" width="16.42578125" style="690" customWidth="1"/>
    <col min="9997" max="9997" width="11.7109375" style="690" customWidth="1"/>
    <col min="9998" max="9998" width="10.140625" style="690" customWidth="1"/>
    <col min="9999" max="9999" width="15.85546875" style="690" customWidth="1"/>
    <col min="10000" max="10000" width="3.85546875" style="690" customWidth="1"/>
    <col min="10001" max="10001" width="16.42578125" style="690" customWidth="1"/>
    <col min="10002" max="10002" width="11.28515625" style="690" customWidth="1"/>
    <col min="10003" max="10003" width="10.28515625" style="690" customWidth="1"/>
    <col min="10004" max="10004" width="10" style="690" customWidth="1"/>
    <col min="10005" max="10240" width="9.140625" style="690"/>
    <col min="10241" max="10241" width="4" style="690" customWidth="1"/>
    <col min="10242" max="10242" width="15.140625" style="690" customWidth="1"/>
    <col min="10243" max="10243" width="13.85546875" style="690" customWidth="1"/>
    <col min="10244" max="10244" width="10.140625" style="690" customWidth="1"/>
    <col min="10245" max="10245" width="9.140625" style="690"/>
    <col min="10246" max="10246" width="3.42578125" style="690" customWidth="1"/>
    <col min="10247" max="10247" width="19.5703125" style="690" customWidth="1"/>
    <col min="10248" max="10248" width="12.28515625" style="690" customWidth="1"/>
    <col min="10249" max="10249" width="10.42578125" style="690" customWidth="1"/>
    <col min="10250" max="10250" width="9.140625" style="690"/>
    <col min="10251" max="10251" width="3.5703125" style="690" customWidth="1"/>
    <col min="10252" max="10252" width="16.42578125" style="690" customWidth="1"/>
    <col min="10253" max="10253" width="11.7109375" style="690" customWidth="1"/>
    <col min="10254" max="10254" width="10.140625" style="690" customWidth="1"/>
    <col min="10255" max="10255" width="15.85546875" style="690" customWidth="1"/>
    <col min="10256" max="10256" width="3.85546875" style="690" customWidth="1"/>
    <col min="10257" max="10257" width="16.42578125" style="690" customWidth="1"/>
    <col min="10258" max="10258" width="11.28515625" style="690" customWidth="1"/>
    <col min="10259" max="10259" width="10.28515625" style="690" customWidth="1"/>
    <col min="10260" max="10260" width="10" style="690" customWidth="1"/>
    <col min="10261" max="10496" width="9.140625" style="690"/>
    <col min="10497" max="10497" width="4" style="690" customWidth="1"/>
    <col min="10498" max="10498" width="15.140625" style="690" customWidth="1"/>
    <col min="10499" max="10499" width="13.85546875" style="690" customWidth="1"/>
    <col min="10500" max="10500" width="10.140625" style="690" customWidth="1"/>
    <col min="10501" max="10501" width="9.140625" style="690"/>
    <col min="10502" max="10502" width="3.42578125" style="690" customWidth="1"/>
    <col min="10503" max="10503" width="19.5703125" style="690" customWidth="1"/>
    <col min="10504" max="10504" width="12.28515625" style="690" customWidth="1"/>
    <col min="10505" max="10505" width="10.42578125" style="690" customWidth="1"/>
    <col min="10506" max="10506" width="9.140625" style="690"/>
    <col min="10507" max="10507" width="3.5703125" style="690" customWidth="1"/>
    <col min="10508" max="10508" width="16.42578125" style="690" customWidth="1"/>
    <col min="10509" max="10509" width="11.7109375" style="690" customWidth="1"/>
    <col min="10510" max="10510" width="10.140625" style="690" customWidth="1"/>
    <col min="10511" max="10511" width="15.85546875" style="690" customWidth="1"/>
    <col min="10512" max="10512" width="3.85546875" style="690" customWidth="1"/>
    <col min="10513" max="10513" width="16.42578125" style="690" customWidth="1"/>
    <col min="10514" max="10514" width="11.28515625" style="690" customWidth="1"/>
    <col min="10515" max="10515" width="10.28515625" style="690" customWidth="1"/>
    <col min="10516" max="10516" width="10" style="690" customWidth="1"/>
    <col min="10517" max="10752" width="9.140625" style="690"/>
    <col min="10753" max="10753" width="4" style="690" customWidth="1"/>
    <col min="10754" max="10754" width="15.140625" style="690" customWidth="1"/>
    <col min="10755" max="10755" width="13.85546875" style="690" customWidth="1"/>
    <col min="10756" max="10756" width="10.140625" style="690" customWidth="1"/>
    <col min="10757" max="10757" width="9.140625" style="690"/>
    <col min="10758" max="10758" width="3.42578125" style="690" customWidth="1"/>
    <col min="10759" max="10759" width="19.5703125" style="690" customWidth="1"/>
    <col min="10760" max="10760" width="12.28515625" style="690" customWidth="1"/>
    <col min="10761" max="10761" width="10.42578125" style="690" customWidth="1"/>
    <col min="10762" max="10762" width="9.140625" style="690"/>
    <col min="10763" max="10763" width="3.5703125" style="690" customWidth="1"/>
    <col min="10764" max="10764" width="16.42578125" style="690" customWidth="1"/>
    <col min="10765" max="10765" width="11.7109375" style="690" customWidth="1"/>
    <col min="10766" max="10766" width="10.140625" style="690" customWidth="1"/>
    <col min="10767" max="10767" width="15.85546875" style="690" customWidth="1"/>
    <col min="10768" max="10768" width="3.85546875" style="690" customWidth="1"/>
    <col min="10769" max="10769" width="16.42578125" style="690" customWidth="1"/>
    <col min="10770" max="10770" width="11.28515625" style="690" customWidth="1"/>
    <col min="10771" max="10771" width="10.28515625" style="690" customWidth="1"/>
    <col min="10772" max="10772" width="10" style="690" customWidth="1"/>
    <col min="10773" max="11008" width="9.140625" style="690"/>
    <col min="11009" max="11009" width="4" style="690" customWidth="1"/>
    <col min="11010" max="11010" width="15.140625" style="690" customWidth="1"/>
    <col min="11011" max="11011" width="13.85546875" style="690" customWidth="1"/>
    <col min="11012" max="11012" width="10.140625" style="690" customWidth="1"/>
    <col min="11013" max="11013" width="9.140625" style="690"/>
    <col min="11014" max="11014" width="3.42578125" style="690" customWidth="1"/>
    <col min="11015" max="11015" width="19.5703125" style="690" customWidth="1"/>
    <col min="11016" max="11016" width="12.28515625" style="690" customWidth="1"/>
    <col min="11017" max="11017" width="10.42578125" style="690" customWidth="1"/>
    <col min="11018" max="11018" width="9.140625" style="690"/>
    <col min="11019" max="11019" width="3.5703125" style="690" customWidth="1"/>
    <col min="11020" max="11020" width="16.42578125" style="690" customWidth="1"/>
    <col min="11021" max="11021" width="11.7109375" style="690" customWidth="1"/>
    <col min="11022" max="11022" width="10.140625" style="690" customWidth="1"/>
    <col min="11023" max="11023" width="15.85546875" style="690" customWidth="1"/>
    <col min="11024" max="11024" width="3.85546875" style="690" customWidth="1"/>
    <col min="11025" max="11025" width="16.42578125" style="690" customWidth="1"/>
    <col min="11026" max="11026" width="11.28515625" style="690" customWidth="1"/>
    <col min="11027" max="11027" width="10.28515625" style="690" customWidth="1"/>
    <col min="11028" max="11028" width="10" style="690" customWidth="1"/>
    <col min="11029" max="11264" width="9.140625" style="690"/>
    <col min="11265" max="11265" width="4" style="690" customWidth="1"/>
    <col min="11266" max="11266" width="15.140625" style="690" customWidth="1"/>
    <col min="11267" max="11267" width="13.85546875" style="690" customWidth="1"/>
    <col min="11268" max="11268" width="10.140625" style="690" customWidth="1"/>
    <col min="11269" max="11269" width="9.140625" style="690"/>
    <col min="11270" max="11270" width="3.42578125" style="690" customWidth="1"/>
    <col min="11271" max="11271" width="19.5703125" style="690" customWidth="1"/>
    <col min="11272" max="11272" width="12.28515625" style="690" customWidth="1"/>
    <col min="11273" max="11273" width="10.42578125" style="690" customWidth="1"/>
    <col min="11274" max="11274" width="9.140625" style="690"/>
    <col min="11275" max="11275" width="3.5703125" style="690" customWidth="1"/>
    <col min="11276" max="11276" width="16.42578125" style="690" customWidth="1"/>
    <col min="11277" max="11277" width="11.7109375" style="690" customWidth="1"/>
    <col min="11278" max="11278" width="10.140625" style="690" customWidth="1"/>
    <col min="11279" max="11279" width="15.85546875" style="690" customWidth="1"/>
    <col min="11280" max="11280" width="3.85546875" style="690" customWidth="1"/>
    <col min="11281" max="11281" width="16.42578125" style="690" customWidth="1"/>
    <col min="11282" max="11282" width="11.28515625" style="690" customWidth="1"/>
    <col min="11283" max="11283" width="10.28515625" style="690" customWidth="1"/>
    <col min="11284" max="11284" width="10" style="690" customWidth="1"/>
    <col min="11285" max="11520" width="9.140625" style="690"/>
    <col min="11521" max="11521" width="4" style="690" customWidth="1"/>
    <col min="11522" max="11522" width="15.140625" style="690" customWidth="1"/>
    <col min="11523" max="11523" width="13.85546875" style="690" customWidth="1"/>
    <col min="11524" max="11524" width="10.140625" style="690" customWidth="1"/>
    <col min="11525" max="11525" width="9.140625" style="690"/>
    <col min="11526" max="11526" width="3.42578125" style="690" customWidth="1"/>
    <col min="11527" max="11527" width="19.5703125" style="690" customWidth="1"/>
    <col min="11528" max="11528" width="12.28515625" style="690" customWidth="1"/>
    <col min="11529" max="11529" width="10.42578125" style="690" customWidth="1"/>
    <col min="11530" max="11530" width="9.140625" style="690"/>
    <col min="11531" max="11531" width="3.5703125" style="690" customWidth="1"/>
    <col min="11532" max="11532" width="16.42578125" style="690" customWidth="1"/>
    <col min="11533" max="11533" width="11.7109375" style="690" customWidth="1"/>
    <col min="11534" max="11534" width="10.140625" style="690" customWidth="1"/>
    <col min="11535" max="11535" width="15.85546875" style="690" customWidth="1"/>
    <col min="11536" max="11536" width="3.85546875" style="690" customWidth="1"/>
    <col min="11537" max="11537" width="16.42578125" style="690" customWidth="1"/>
    <col min="11538" max="11538" width="11.28515625" style="690" customWidth="1"/>
    <col min="11539" max="11539" width="10.28515625" style="690" customWidth="1"/>
    <col min="11540" max="11540" width="10" style="690" customWidth="1"/>
    <col min="11541" max="11776" width="9.140625" style="690"/>
    <col min="11777" max="11777" width="4" style="690" customWidth="1"/>
    <col min="11778" max="11778" width="15.140625" style="690" customWidth="1"/>
    <col min="11779" max="11779" width="13.85546875" style="690" customWidth="1"/>
    <col min="11780" max="11780" width="10.140625" style="690" customWidth="1"/>
    <col min="11781" max="11781" width="9.140625" style="690"/>
    <col min="11782" max="11782" width="3.42578125" style="690" customWidth="1"/>
    <col min="11783" max="11783" width="19.5703125" style="690" customWidth="1"/>
    <col min="11784" max="11784" width="12.28515625" style="690" customWidth="1"/>
    <col min="11785" max="11785" width="10.42578125" style="690" customWidth="1"/>
    <col min="11786" max="11786" width="9.140625" style="690"/>
    <col min="11787" max="11787" width="3.5703125" style="690" customWidth="1"/>
    <col min="11788" max="11788" width="16.42578125" style="690" customWidth="1"/>
    <col min="11789" max="11789" width="11.7109375" style="690" customWidth="1"/>
    <col min="11790" max="11790" width="10.140625" style="690" customWidth="1"/>
    <col min="11791" max="11791" width="15.85546875" style="690" customWidth="1"/>
    <col min="11792" max="11792" width="3.85546875" style="690" customWidth="1"/>
    <col min="11793" max="11793" width="16.42578125" style="690" customWidth="1"/>
    <col min="11794" max="11794" width="11.28515625" style="690" customWidth="1"/>
    <col min="11795" max="11795" width="10.28515625" style="690" customWidth="1"/>
    <col min="11796" max="11796" width="10" style="690" customWidth="1"/>
    <col min="11797" max="12032" width="9.140625" style="690"/>
    <col min="12033" max="12033" width="4" style="690" customWidth="1"/>
    <col min="12034" max="12034" width="15.140625" style="690" customWidth="1"/>
    <col min="12035" max="12035" width="13.85546875" style="690" customWidth="1"/>
    <col min="12036" max="12036" width="10.140625" style="690" customWidth="1"/>
    <col min="12037" max="12037" width="9.140625" style="690"/>
    <col min="12038" max="12038" width="3.42578125" style="690" customWidth="1"/>
    <col min="12039" max="12039" width="19.5703125" style="690" customWidth="1"/>
    <col min="12040" max="12040" width="12.28515625" style="690" customWidth="1"/>
    <col min="12041" max="12041" width="10.42578125" style="690" customWidth="1"/>
    <col min="12042" max="12042" width="9.140625" style="690"/>
    <col min="12043" max="12043" width="3.5703125" style="690" customWidth="1"/>
    <col min="12044" max="12044" width="16.42578125" style="690" customWidth="1"/>
    <col min="12045" max="12045" width="11.7109375" style="690" customWidth="1"/>
    <col min="12046" max="12046" width="10.140625" style="690" customWidth="1"/>
    <col min="12047" max="12047" width="15.85546875" style="690" customWidth="1"/>
    <col min="12048" max="12048" width="3.85546875" style="690" customWidth="1"/>
    <col min="12049" max="12049" width="16.42578125" style="690" customWidth="1"/>
    <col min="12050" max="12050" width="11.28515625" style="690" customWidth="1"/>
    <col min="12051" max="12051" width="10.28515625" style="690" customWidth="1"/>
    <col min="12052" max="12052" width="10" style="690" customWidth="1"/>
    <col min="12053" max="12288" width="9.140625" style="690"/>
    <col min="12289" max="12289" width="4" style="690" customWidth="1"/>
    <col min="12290" max="12290" width="15.140625" style="690" customWidth="1"/>
    <col min="12291" max="12291" width="13.85546875" style="690" customWidth="1"/>
    <col min="12292" max="12292" width="10.140625" style="690" customWidth="1"/>
    <col min="12293" max="12293" width="9.140625" style="690"/>
    <col min="12294" max="12294" width="3.42578125" style="690" customWidth="1"/>
    <col min="12295" max="12295" width="19.5703125" style="690" customWidth="1"/>
    <col min="12296" max="12296" width="12.28515625" style="690" customWidth="1"/>
    <col min="12297" max="12297" width="10.42578125" style="690" customWidth="1"/>
    <col min="12298" max="12298" width="9.140625" style="690"/>
    <col min="12299" max="12299" width="3.5703125" style="690" customWidth="1"/>
    <col min="12300" max="12300" width="16.42578125" style="690" customWidth="1"/>
    <col min="12301" max="12301" width="11.7109375" style="690" customWidth="1"/>
    <col min="12302" max="12302" width="10.140625" style="690" customWidth="1"/>
    <col min="12303" max="12303" width="15.85546875" style="690" customWidth="1"/>
    <col min="12304" max="12304" width="3.85546875" style="690" customWidth="1"/>
    <col min="12305" max="12305" width="16.42578125" style="690" customWidth="1"/>
    <col min="12306" max="12306" width="11.28515625" style="690" customWidth="1"/>
    <col min="12307" max="12307" width="10.28515625" style="690" customWidth="1"/>
    <col min="12308" max="12308" width="10" style="690" customWidth="1"/>
    <col min="12309" max="12544" width="9.140625" style="690"/>
    <col min="12545" max="12545" width="4" style="690" customWidth="1"/>
    <col min="12546" max="12546" width="15.140625" style="690" customWidth="1"/>
    <col min="12547" max="12547" width="13.85546875" style="690" customWidth="1"/>
    <col min="12548" max="12548" width="10.140625" style="690" customWidth="1"/>
    <col min="12549" max="12549" width="9.140625" style="690"/>
    <col min="12550" max="12550" width="3.42578125" style="690" customWidth="1"/>
    <col min="12551" max="12551" width="19.5703125" style="690" customWidth="1"/>
    <col min="12552" max="12552" width="12.28515625" style="690" customWidth="1"/>
    <col min="12553" max="12553" width="10.42578125" style="690" customWidth="1"/>
    <col min="12554" max="12554" width="9.140625" style="690"/>
    <col min="12555" max="12555" width="3.5703125" style="690" customWidth="1"/>
    <col min="12556" max="12556" width="16.42578125" style="690" customWidth="1"/>
    <col min="12557" max="12557" width="11.7109375" style="690" customWidth="1"/>
    <col min="12558" max="12558" width="10.140625" style="690" customWidth="1"/>
    <col min="12559" max="12559" width="15.85546875" style="690" customWidth="1"/>
    <col min="12560" max="12560" width="3.85546875" style="690" customWidth="1"/>
    <col min="12561" max="12561" width="16.42578125" style="690" customWidth="1"/>
    <col min="12562" max="12562" width="11.28515625" style="690" customWidth="1"/>
    <col min="12563" max="12563" width="10.28515625" style="690" customWidth="1"/>
    <col min="12564" max="12564" width="10" style="690" customWidth="1"/>
    <col min="12565" max="12800" width="9.140625" style="690"/>
    <col min="12801" max="12801" width="4" style="690" customWidth="1"/>
    <col min="12802" max="12802" width="15.140625" style="690" customWidth="1"/>
    <col min="12803" max="12803" width="13.85546875" style="690" customWidth="1"/>
    <col min="12804" max="12804" width="10.140625" style="690" customWidth="1"/>
    <col min="12805" max="12805" width="9.140625" style="690"/>
    <col min="12806" max="12806" width="3.42578125" style="690" customWidth="1"/>
    <col min="12807" max="12807" width="19.5703125" style="690" customWidth="1"/>
    <col min="12808" max="12808" width="12.28515625" style="690" customWidth="1"/>
    <col min="12809" max="12809" width="10.42578125" style="690" customWidth="1"/>
    <col min="12810" max="12810" width="9.140625" style="690"/>
    <col min="12811" max="12811" width="3.5703125" style="690" customWidth="1"/>
    <col min="12812" max="12812" width="16.42578125" style="690" customWidth="1"/>
    <col min="12813" max="12813" width="11.7109375" style="690" customWidth="1"/>
    <col min="12814" max="12814" width="10.140625" style="690" customWidth="1"/>
    <col min="12815" max="12815" width="15.85546875" style="690" customWidth="1"/>
    <col min="12816" max="12816" width="3.85546875" style="690" customWidth="1"/>
    <col min="12817" max="12817" width="16.42578125" style="690" customWidth="1"/>
    <col min="12818" max="12818" width="11.28515625" style="690" customWidth="1"/>
    <col min="12819" max="12819" width="10.28515625" style="690" customWidth="1"/>
    <col min="12820" max="12820" width="10" style="690" customWidth="1"/>
    <col min="12821" max="13056" width="9.140625" style="690"/>
    <col min="13057" max="13057" width="4" style="690" customWidth="1"/>
    <col min="13058" max="13058" width="15.140625" style="690" customWidth="1"/>
    <col min="13059" max="13059" width="13.85546875" style="690" customWidth="1"/>
    <col min="13060" max="13060" width="10.140625" style="690" customWidth="1"/>
    <col min="13061" max="13061" width="9.140625" style="690"/>
    <col min="13062" max="13062" width="3.42578125" style="690" customWidth="1"/>
    <col min="13063" max="13063" width="19.5703125" style="690" customWidth="1"/>
    <col min="13064" max="13064" width="12.28515625" style="690" customWidth="1"/>
    <col min="13065" max="13065" width="10.42578125" style="690" customWidth="1"/>
    <col min="13066" max="13066" width="9.140625" style="690"/>
    <col min="13067" max="13067" width="3.5703125" style="690" customWidth="1"/>
    <col min="13068" max="13068" width="16.42578125" style="690" customWidth="1"/>
    <col min="13069" max="13069" width="11.7109375" style="690" customWidth="1"/>
    <col min="13070" max="13070" width="10.140625" style="690" customWidth="1"/>
    <col min="13071" max="13071" width="15.85546875" style="690" customWidth="1"/>
    <col min="13072" max="13072" width="3.85546875" style="690" customWidth="1"/>
    <col min="13073" max="13073" width="16.42578125" style="690" customWidth="1"/>
    <col min="13074" max="13074" width="11.28515625" style="690" customWidth="1"/>
    <col min="13075" max="13075" width="10.28515625" style="690" customWidth="1"/>
    <col min="13076" max="13076" width="10" style="690" customWidth="1"/>
    <col min="13077" max="13312" width="9.140625" style="690"/>
    <col min="13313" max="13313" width="4" style="690" customWidth="1"/>
    <col min="13314" max="13314" width="15.140625" style="690" customWidth="1"/>
    <col min="13315" max="13315" width="13.85546875" style="690" customWidth="1"/>
    <col min="13316" max="13316" width="10.140625" style="690" customWidth="1"/>
    <col min="13317" max="13317" width="9.140625" style="690"/>
    <col min="13318" max="13318" width="3.42578125" style="690" customWidth="1"/>
    <col min="13319" max="13319" width="19.5703125" style="690" customWidth="1"/>
    <col min="13320" max="13320" width="12.28515625" style="690" customWidth="1"/>
    <col min="13321" max="13321" width="10.42578125" style="690" customWidth="1"/>
    <col min="13322" max="13322" width="9.140625" style="690"/>
    <col min="13323" max="13323" width="3.5703125" style="690" customWidth="1"/>
    <col min="13324" max="13324" width="16.42578125" style="690" customWidth="1"/>
    <col min="13325" max="13325" width="11.7109375" style="690" customWidth="1"/>
    <col min="13326" max="13326" width="10.140625" style="690" customWidth="1"/>
    <col min="13327" max="13327" width="15.85546875" style="690" customWidth="1"/>
    <col min="13328" max="13328" width="3.85546875" style="690" customWidth="1"/>
    <col min="13329" max="13329" width="16.42578125" style="690" customWidth="1"/>
    <col min="13330" max="13330" width="11.28515625" style="690" customWidth="1"/>
    <col min="13331" max="13331" width="10.28515625" style="690" customWidth="1"/>
    <col min="13332" max="13332" width="10" style="690" customWidth="1"/>
    <col min="13333" max="13568" width="9.140625" style="690"/>
    <col min="13569" max="13569" width="4" style="690" customWidth="1"/>
    <col min="13570" max="13570" width="15.140625" style="690" customWidth="1"/>
    <col min="13571" max="13571" width="13.85546875" style="690" customWidth="1"/>
    <col min="13572" max="13572" width="10.140625" style="690" customWidth="1"/>
    <col min="13573" max="13573" width="9.140625" style="690"/>
    <col min="13574" max="13574" width="3.42578125" style="690" customWidth="1"/>
    <col min="13575" max="13575" width="19.5703125" style="690" customWidth="1"/>
    <col min="13576" max="13576" width="12.28515625" style="690" customWidth="1"/>
    <col min="13577" max="13577" width="10.42578125" style="690" customWidth="1"/>
    <col min="13578" max="13578" width="9.140625" style="690"/>
    <col min="13579" max="13579" width="3.5703125" style="690" customWidth="1"/>
    <col min="13580" max="13580" width="16.42578125" style="690" customWidth="1"/>
    <col min="13581" max="13581" width="11.7109375" style="690" customWidth="1"/>
    <col min="13582" max="13582" width="10.140625" style="690" customWidth="1"/>
    <col min="13583" max="13583" width="15.85546875" style="690" customWidth="1"/>
    <col min="13584" max="13584" width="3.85546875" style="690" customWidth="1"/>
    <col min="13585" max="13585" width="16.42578125" style="690" customWidth="1"/>
    <col min="13586" max="13586" width="11.28515625" style="690" customWidth="1"/>
    <col min="13587" max="13587" width="10.28515625" style="690" customWidth="1"/>
    <col min="13588" max="13588" width="10" style="690" customWidth="1"/>
    <col min="13589" max="13824" width="9.140625" style="690"/>
    <col min="13825" max="13825" width="4" style="690" customWidth="1"/>
    <col min="13826" max="13826" width="15.140625" style="690" customWidth="1"/>
    <col min="13827" max="13827" width="13.85546875" style="690" customWidth="1"/>
    <col min="13828" max="13828" width="10.140625" style="690" customWidth="1"/>
    <col min="13829" max="13829" width="9.140625" style="690"/>
    <col min="13830" max="13830" width="3.42578125" style="690" customWidth="1"/>
    <col min="13831" max="13831" width="19.5703125" style="690" customWidth="1"/>
    <col min="13832" max="13832" width="12.28515625" style="690" customWidth="1"/>
    <col min="13833" max="13833" width="10.42578125" style="690" customWidth="1"/>
    <col min="13834" max="13834" width="9.140625" style="690"/>
    <col min="13835" max="13835" width="3.5703125" style="690" customWidth="1"/>
    <col min="13836" max="13836" width="16.42578125" style="690" customWidth="1"/>
    <col min="13837" max="13837" width="11.7109375" style="690" customWidth="1"/>
    <col min="13838" max="13838" width="10.140625" style="690" customWidth="1"/>
    <col min="13839" max="13839" width="15.85546875" style="690" customWidth="1"/>
    <col min="13840" max="13840" width="3.85546875" style="690" customWidth="1"/>
    <col min="13841" max="13841" width="16.42578125" style="690" customWidth="1"/>
    <col min="13842" max="13842" width="11.28515625" style="690" customWidth="1"/>
    <col min="13843" max="13843" width="10.28515625" style="690" customWidth="1"/>
    <col min="13844" max="13844" width="10" style="690" customWidth="1"/>
    <col min="13845" max="14080" width="9.140625" style="690"/>
    <col min="14081" max="14081" width="4" style="690" customWidth="1"/>
    <col min="14082" max="14082" width="15.140625" style="690" customWidth="1"/>
    <col min="14083" max="14083" width="13.85546875" style="690" customWidth="1"/>
    <col min="14084" max="14084" width="10.140625" style="690" customWidth="1"/>
    <col min="14085" max="14085" width="9.140625" style="690"/>
    <col min="14086" max="14086" width="3.42578125" style="690" customWidth="1"/>
    <col min="14087" max="14087" width="19.5703125" style="690" customWidth="1"/>
    <col min="14088" max="14088" width="12.28515625" style="690" customWidth="1"/>
    <col min="14089" max="14089" width="10.42578125" style="690" customWidth="1"/>
    <col min="14090" max="14090" width="9.140625" style="690"/>
    <col min="14091" max="14091" width="3.5703125" style="690" customWidth="1"/>
    <col min="14092" max="14092" width="16.42578125" style="690" customWidth="1"/>
    <col min="14093" max="14093" width="11.7109375" style="690" customWidth="1"/>
    <col min="14094" max="14094" width="10.140625" style="690" customWidth="1"/>
    <col min="14095" max="14095" width="15.85546875" style="690" customWidth="1"/>
    <col min="14096" max="14096" width="3.85546875" style="690" customWidth="1"/>
    <col min="14097" max="14097" width="16.42578125" style="690" customWidth="1"/>
    <col min="14098" max="14098" width="11.28515625" style="690" customWidth="1"/>
    <col min="14099" max="14099" width="10.28515625" style="690" customWidth="1"/>
    <col min="14100" max="14100" width="10" style="690" customWidth="1"/>
    <col min="14101" max="14336" width="9.140625" style="690"/>
    <col min="14337" max="14337" width="4" style="690" customWidth="1"/>
    <col min="14338" max="14338" width="15.140625" style="690" customWidth="1"/>
    <col min="14339" max="14339" width="13.85546875" style="690" customWidth="1"/>
    <col min="14340" max="14340" width="10.140625" style="690" customWidth="1"/>
    <col min="14341" max="14341" width="9.140625" style="690"/>
    <col min="14342" max="14342" width="3.42578125" style="690" customWidth="1"/>
    <col min="14343" max="14343" width="19.5703125" style="690" customWidth="1"/>
    <col min="14344" max="14344" width="12.28515625" style="690" customWidth="1"/>
    <col min="14345" max="14345" width="10.42578125" style="690" customWidth="1"/>
    <col min="14346" max="14346" width="9.140625" style="690"/>
    <col min="14347" max="14347" width="3.5703125" style="690" customWidth="1"/>
    <col min="14348" max="14348" width="16.42578125" style="690" customWidth="1"/>
    <col min="14349" max="14349" width="11.7109375" style="690" customWidth="1"/>
    <col min="14350" max="14350" width="10.140625" style="690" customWidth="1"/>
    <col min="14351" max="14351" width="15.85546875" style="690" customWidth="1"/>
    <col min="14352" max="14352" width="3.85546875" style="690" customWidth="1"/>
    <col min="14353" max="14353" width="16.42578125" style="690" customWidth="1"/>
    <col min="14354" max="14354" width="11.28515625" style="690" customWidth="1"/>
    <col min="14355" max="14355" width="10.28515625" style="690" customWidth="1"/>
    <col min="14356" max="14356" width="10" style="690" customWidth="1"/>
    <col min="14357" max="14592" width="9.140625" style="690"/>
    <col min="14593" max="14593" width="4" style="690" customWidth="1"/>
    <col min="14594" max="14594" width="15.140625" style="690" customWidth="1"/>
    <col min="14595" max="14595" width="13.85546875" style="690" customWidth="1"/>
    <col min="14596" max="14596" width="10.140625" style="690" customWidth="1"/>
    <col min="14597" max="14597" width="9.140625" style="690"/>
    <col min="14598" max="14598" width="3.42578125" style="690" customWidth="1"/>
    <col min="14599" max="14599" width="19.5703125" style="690" customWidth="1"/>
    <col min="14600" max="14600" width="12.28515625" style="690" customWidth="1"/>
    <col min="14601" max="14601" width="10.42578125" style="690" customWidth="1"/>
    <col min="14602" max="14602" width="9.140625" style="690"/>
    <col min="14603" max="14603" width="3.5703125" style="690" customWidth="1"/>
    <col min="14604" max="14604" width="16.42578125" style="690" customWidth="1"/>
    <col min="14605" max="14605" width="11.7109375" style="690" customWidth="1"/>
    <col min="14606" max="14606" width="10.140625" style="690" customWidth="1"/>
    <col min="14607" max="14607" width="15.85546875" style="690" customWidth="1"/>
    <col min="14608" max="14608" width="3.85546875" style="690" customWidth="1"/>
    <col min="14609" max="14609" width="16.42578125" style="690" customWidth="1"/>
    <col min="14610" max="14610" width="11.28515625" style="690" customWidth="1"/>
    <col min="14611" max="14611" width="10.28515625" style="690" customWidth="1"/>
    <col min="14612" max="14612" width="10" style="690" customWidth="1"/>
    <col min="14613" max="14848" width="9.140625" style="690"/>
    <col min="14849" max="14849" width="4" style="690" customWidth="1"/>
    <col min="14850" max="14850" width="15.140625" style="690" customWidth="1"/>
    <col min="14851" max="14851" width="13.85546875" style="690" customWidth="1"/>
    <col min="14852" max="14852" width="10.140625" style="690" customWidth="1"/>
    <col min="14853" max="14853" width="9.140625" style="690"/>
    <col min="14854" max="14854" width="3.42578125" style="690" customWidth="1"/>
    <col min="14855" max="14855" width="19.5703125" style="690" customWidth="1"/>
    <col min="14856" max="14856" width="12.28515625" style="690" customWidth="1"/>
    <col min="14857" max="14857" width="10.42578125" style="690" customWidth="1"/>
    <col min="14858" max="14858" width="9.140625" style="690"/>
    <col min="14859" max="14859" width="3.5703125" style="690" customWidth="1"/>
    <col min="14860" max="14860" width="16.42578125" style="690" customWidth="1"/>
    <col min="14861" max="14861" width="11.7109375" style="690" customWidth="1"/>
    <col min="14862" max="14862" width="10.140625" style="690" customWidth="1"/>
    <col min="14863" max="14863" width="15.85546875" style="690" customWidth="1"/>
    <col min="14864" max="14864" width="3.85546875" style="690" customWidth="1"/>
    <col min="14865" max="14865" width="16.42578125" style="690" customWidth="1"/>
    <col min="14866" max="14866" width="11.28515625" style="690" customWidth="1"/>
    <col min="14867" max="14867" width="10.28515625" style="690" customWidth="1"/>
    <col min="14868" max="14868" width="10" style="690" customWidth="1"/>
    <col min="14869" max="15104" width="9.140625" style="690"/>
    <col min="15105" max="15105" width="4" style="690" customWidth="1"/>
    <col min="15106" max="15106" width="15.140625" style="690" customWidth="1"/>
    <col min="15107" max="15107" width="13.85546875" style="690" customWidth="1"/>
    <col min="15108" max="15108" width="10.140625" style="690" customWidth="1"/>
    <col min="15109" max="15109" width="9.140625" style="690"/>
    <col min="15110" max="15110" width="3.42578125" style="690" customWidth="1"/>
    <col min="15111" max="15111" width="19.5703125" style="690" customWidth="1"/>
    <col min="15112" max="15112" width="12.28515625" style="690" customWidth="1"/>
    <col min="15113" max="15113" width="10.42578125" style="690" customWidth="1"/>
    <col min="15114" max="15114" width="9.140625" style="690"/>
    <col min="15115" max="15115" width="3.5703125" style="690" customWidth="1"/>
    <col min="15116" max="15116" width="16.42578125" style="690" customWidth="1"/>
    <col min="15117" max="15117" width="11.7109375" style="690" customWidth="1"/>
    <col min="15118" max="15118" width="10.140625" style="690" customWidth="1"/>
    <col min="15119" max="15119" width="15.85546875" style="690" customWidth="1"/>
    <col min="15120" max="15120" width="3.85546875" style="690" customWidth="1"/>
    <col min="15121" max="15121" width="16.42578125" style="690" customWidth="1"/>
    <col min="15122" max="15122" width="11.28515625" style="690" customWidth="1"/>
    <col min="15123" max="15123" width="10.28515625" style="690" customWidth="1"/>
    <col min="15124" max="15124" width="10" style="690" customWidth="1"/>
    <col min="15125" max="15360" width="9.140625" style="690"/>
    <col min="15361" max="15361" width="4" style="690" customWidth="1"/>
    <col min="15362" max="15362" width="15.140625" style="690" customWidth="1"/>
    <col min="15363" max="15363" width="13.85546875" style="690" customWidth="1"/>
    <col min="15364" max="15364" width="10.140625" style="690" customWidth="1"/>
    <col min="15365" max="15365" width="9.140625" style="690"/>
    <col min="15366" max="15366" width="3.42578125" style="690" customWidth="1"/>
    <col min="15367" max="15367" width="19.5703125" style="690" customWidth="1"/>
    <col min="15368" max="15368" width="12.28515625" style="690" customWidth="1"/>
    <col min="15369" max="15369" width="10.42578125" style="690" customWidth="1"/>
    <col min="15370" max="15370" width="9.140625" style="690"/>
    <col min="15371" max="15371" width="3.5703125" style="690" customWidth="1"/>
    <col min="15372" max="15372" width="16.42578125" style="690" customWidth="1"/>
    <col min="15373" max="15373" width="11.7109375" style="690" customWidth="1"/>
    <col min="15374" max="15374" width="10.140625" style="690" customWidth="1"/>
    <col min="15375" max="15375" width="15.85546875" style="690" customWidth="1"/>
    <col min="15376" max="15376" width="3.85546875" style="690" customWidth="1"/>
    <col min="15377" max="15377" width="16.42578125" style="690" customWidth="1"/>
    <col min="15378" max="15378" width="11.28515625" style="690" customWidth="1"/>
    <col min="15379" max="15379" width="10.28515625" style="690" customWidth="1"/>
    <col min="15380" max="15380" width="10" style="690" customWidth="1"/>
    <col min="15381" max="15616" width="9.140625" style="690"/>
    <col min="15617" max="15617" width="4" style="690" customWidth="1"/>
    <col min="15618" max="15618" width="15.140625" style="690" customWidth="1"/>
    <col min="15619" max="15619" width="13.85546875" style="690" customWidth="1"/>
    <col min="15620" max="15620" width="10.140625" style="690" customWidth="1"/>
    <col min="15621" max="15621" width="9.140625" style="690"/>
    <col min="15622" max="15622" width="3.42578125" style="690" customWidth="1"/>
    <col min="15623" max="15623" width="19.5703125" style="690" customWidth="1"/>
    <col min="15624" max="15624" width="12.28515625" style="690" customWidth="1"/>
    <col min="15625" max="15625" width="10.42578125" style="690" customWidth="1"/>
    <col min="15626" max="15626" width="9.140625" style="690"/>
    <col min="15627" max="15627" width="3.5703125" style="690" customWidth="1"/>
    <col min="15628" max="15628" width="16.42578125" style="690" customWidth="1"/>
    <col min="15629" max="15629" width="11.7109375" style="690" customWidth="1"/>
    <col min="15630" max="15630" width="10.140625" style="690" customWidth="1"/>
    <col min="15631" max="15631" width="15.85546875" style="690" customWidth="1"/>
    <col min="15632" max="15632" width="3.85546875" style="690" customWidth="1"/>
    <col min="15633" max="15633" width="16.42578125" style="690" customWidth="1"/>
    <col min="15634" max="15634" width="11.28515625" style="690" customWidth="1"/>
    <col min="15635" max="15635" width="10.28515625" style="690" customWidth="1"/>
    <col min="15636" max="15636" width="10" style="690" customWidth="1"/>
    <col min="15637" max="15872" width="9.140625" style="690"/>
    <col min="15873" max="15873" width="4" style="690" customWidth="1"/>
    <col min="15874" max="15874" width="15.140625" style="690" customWidth="1"/>
    <col min="15875" max="15875" width="13.85546875" style="690" customWidth="1"/>
    <col min="15876" max="15876" width="10.140625" style="690" customWidth="1"/>
    <col min="15877" max="15877" width="9.140625" style="690"/>
    <col min="15878" max="15878" width="3.42578125" style="690" customWidth="1"/>
    <col min="15879" max="15879" width="19.5703125" style="690" customWidth="1"/>
    <col min="15880" max="15880" width="12.28515625" style="690" customWidth="1"/>
    <col min="15881" max="15881" width="10.42578125" style="690" customWidth="1"/>
    <col min="15882" max="15882" width="9.140625" style="690"/>
    <col min="15883" max="15883" width="3.5703125" style="690" customWidth="1"/>
    <col min="15884" max="15884" width="16.42578125" style="690" customWidth="1"/>
    <col min="15885" max="15885" width="11.7109375" style="690" customWidth="1"/>
    <col min="15886" max="15886" width="10.140625" style="690" customWidth="1"/>
    <col min="15887" max="15887" width="15.85546875" style="690" customWidth="1"/>
    <col min="15888" max="15888" width="3.85546875" style="690" customWidth="1"/>
    <col min="15889" max="15889" width="16.42578125" style="690" customWidth="1"/>
    <col min="15890" max="15890" width="11.28515625" style="690" customWidth="1"/>
    <col min="15891" max="15891" width="10.28515625" style="690" customWidth="1"/>
    <col min="15892" max="15892" width="10" style="690" customWidth="1"/>
    <col min="15893" max="16128" width="9.140625" style="690"/>
    <col min="16129" max="16129" width="4" style="690" customWidth="1"/>
    <col min="16130" max="16130" width="15.140625" style="690" customWidth="1"/>
    <col min="16131" max="16131" width="13.85546875" style="690" customWidth="1"/>
    <col min="16132" max="16132" width="10.140625" style="690" customWidth="1"/>
    <col min="16133" max="16133" width="9.140625" style="690"/>
    <col min="16134" max="16134" width="3.42578125" style="690" customWidth="1"/>
    <col min="16135" max="16135" width="19.5703125" style="690" customWidth="1"/>
    <col min="16136" max="16136" width="12.28515625" style="690" customWidth="1"/>
    <col min="16137" max="16137" width="10.42578125" style="690" customWidth="1"/>
    <col min="16138" max="16138" width="9.140625" style="690"/>
    <col min="16139" max="16139" width="3.5703125" style="690" customWidth="1"/>
    <col min="16140" max="16140" width="16.42578125" style="690" customWidth="1"/>
    <col min="16141" max="16141" width="11.7109375" style="690" customWidth="1"/>
    <col min="16142" max="16142" width="10.140625" style="690" customWidth="1"/>
    <col min="16143" max="16143" width="15.85546875" style="690" customWidth="1"/>
    <col min="16144" max="16144" width="3.85546875" style="690" customWidth="1"/>
    <col min="16145" max="16145" width="16.42578125" style="690" customWidth="1"/>
    <col min="16146" max="16146" width="11.28515625" style="690" customWidth="1"/>
    <col min="16147" max="16147" width="10.28515625" style="690" customWidth="1"/>
    <col min="16148" max="16148" width="10" style="690" customWidth="1"/>
    <col min="16149" max="16384" width="9.140625" style="690"/>
  </cols>
  <sheetData>
    <row r="1" spans="2:28" ht="18.75">
      <c r="B1" s="605" t="s">
        <v>306</v>
      </c>
    </row>
    <row r="2" spans="2:28" ht="18" customHeight="1">
      <c r="B2" s="1228" t="s">
        <v>379</v>
      </c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  <c r="P2" s="1228"/>
      <c r="Q2" s="1228"/>
      <c r="R2" s="1228"/>
      <c r="S2" s="1228"/>
      <c r="T2" s="1228"/>
      <c r="U2" s="1228"/>
      <c r="V2" s="1228"/>
      <c r="W2" s="1228"/>
      <c r="X2" s="1228"/>
      <c r="Y2" s="1228"/>
      <c r="Z2" s="1228"/>
      <c r="AA2" s="1228"/>
      <c r="AB2" s="1228"/>
    </row>
    <row r="3" spans="2:28" ht="18" customHeight="1">
      <c r="B3" s="1231" t="s">
        <v>380</v>
      </c>
      <c r="C3" s="1231"/>
      <c r="D3" s="1231"/>
      <c r="E3" s="1231"/>
      <c r="F3" s="1231"/>
      <c r="G3" s="1231"/>
      <c r="H3" s="1231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12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80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81" t="s">
        <v>209</v>
      </c>
      <c r="C8" s="621">
        <v>8210.2389999999996</v>
      </c>
      <c r="D8" s="964">
        <v>13075</v>
      </c>
      <c r="E8" s="965">
        <v>2.2671425226238222</v>
      </c>
      <c r="F8" s="882"/>
      <c r="G8" s="881" t="s">
        <v>212</v>
      </c>
      <c r="H8" s="621">
        <v>2841.7759999999998</v>
      </c>
      <c r="I8" s="964">
        <v>12662</v>
      </c>
      <c r="J8" s="965">
        <v>3.1454120626431292</v>
      </c>
      <c r="K8" s="691"/>
      <c r="L8" s="786" t="s">
        <v>203</v>
      </c>
      <c r="M8" s="621">
        <v>4392.058</v>
      </c>
      <c r="N8" s="621">
        <v>1466.7270000000001</v>
      </c>
      <c r="O8" s="771">
        <v>2.9944618187297292</v>
      </c>
      <c r="P8" s="691"/>
      <c r="Q8" s="786" t="s">
        <v>310</v>
      </c>
      <c r="R8" s="621">
        <v>2784.2350000000001</v>
      </c>
      <c r="S8" s="621">
        <v>580.21500000000003</v>
      </c>
      <c r="T8" s="771">
        <v>4.7986263712589299</v>
      </c>
    </row>
    <row r="9" spans="2:28" ht="15.75">
      <c r="B9" s="626" t="s">
        <v>212</v>
      </c>
      <c r="C9" s="625">
        <v>7628.0140000000001</v>
      </c>
      <c r="D9" s="627">
        <v>24853</v>
      </c>
      <c r="E9" s="678">
        <v>2.3407949359381943</v>
      </c>
      <c r="F9" s="883"/>
      <c r="G9" s="626" t="s">
        <v>310</v>
      </c>
      <c r="H9" s="625">
        <v>747.47</v>
      </c>
      <c r="I9" s="627">
        <v>4989</v>
      </c>
      <c r="J9" s="678">
        <v>2.1852908673102451</v>
      </c>
      <c r="K9" s="691"/>
      <c r="L9" s="624" t="s">
        <v>197</v>
      </c>
      <c r="M9" s="625">
        <v>4094.335</v>
      </c>
      <c r="N9" s="625">
        <v>1068.5440000000001</v>
      </c>
      <c r="O9" s="677">
        <v>3.8316952788092955</v>
      </c>
      <c r="P9" s="691"/>
      <c r="Q9" s="624" t="s">
        <v>199</v>
      </c>
      <c r="R9" s="625">
        <v>1952.2139999999999</v>
      </c>
      <c r="S9" s="625">
        <v>596.22299999999996</v>
      </c>
      <c r="T9" s="677">
        <v>3.274301729386488</v>
      </c>
    </row>
    <row r="10" spans="2:28" ht="15.75">
      <c r="B10" s="626" t="s">
        <v>208</v>
      </c>
      <c r="C10" s="625">
        <v>4723.91</v>
      </c>
      <c r="D10" s="625">
        <v>3084</v>
      </c>
      <c r="E10" s="677">
        <v>2.9882561320829311</v>
      </c>
      <c r="F10" s="882"/>
      <c r="G10" s="1024" t="s">
        <v>214</v>
      </c>
      <c r="H10" s="1016">
        <v>387.65699999999998</v>
      </c>
      <c r="I10" s="1025">
        <v>1821</v>
      </c>
      <c r="J10" s="1026">
        <v>3.4082732547916299</v>
      </c>
      <c r="K10" s="691"/>
      <c r="L10" s="624" t="s">
        <v>199</v>
      </c>
      <c r="M10" s="625">
        <v>2883.1509999999998</v>
      </c>
      <c r="N10" s="625">
        <v>870.077</v>
      </c>
      <c r="O10" s="677">
        <v>3.3136733875277704</v>
      </c>
      <c r="P10" s="691"/>
      <c r="Q10" s="624" t="s">
        <v>197</v>
      </c>
      <c r="R10" s="625">
        <v>1412.665</v>
      </c>
      <c r="S10" s="625">
        <v>361.75299999999999</v>
      </c>
      <c r="T10" s="677">
        <v>3.9050540009343391</v>
      </c>
    </row>
    <row r="11" spans="2:28" ht="15.75">
      <c r="B11" s="626" t="s">
        <v>216</v>
      </c>
      <c r="C11" s="625">
        <v>3551.9079999999999</v>
      </c>
      <c r="D11" s="627">
        <v>8688</v>
      </c>
      <c r="E11" s="678">
        <v>1.8968669376394183</v>
      </c>
      <c r="F11" s="883"/>
      <c r="G11" s="626" t="s">
        <v>216</v>
      </c>
      <c r="H11" s="625">
        <v>346.83800000000002</v>
      </c>
      <c r="I11" s="627">
        <v>2415</v>
      </c>
      <c r="J11" s="678">
        <v>2.1304283731158096</v>
      </c>
      <c r="K11" s="691"/>
      <c r="L11" s="624" t="s">
        <v>215</v>
      </c>
      <c r="M11" s="625">
        <v>2332.1489999999999</v>
      </c>
      <c r="N11" s="625">
        <v>906.28399999999999</v>
      </c>
      <c r="O11" s="677">
        <v>2.5733092496391858</v>
      </c>
      <c r="P11" s="691"/>
      <c r="Q11" s="624" t="s">
        <v>214</v>
      </c>
      <c r="R11" s="625">
        <v>1042.866</v>
      </c>
      <c r="S11" s="625">
        <v>194.45</v>
      </c>
      <c r="T11" s="677">
        <v>5.3631576240678838</v>
      </c>
    </row>
    <row r="12" spans="2:28" ht="16.5" thickBot="1">
      <c r="B12" s="626" t="s">
        <v>310</v>
      </c>
      <c r="C12" s="625">
        <v>3197.529</v>
      </c>
      <c r="D12" s="625">
        <v>9172</v>
      </c>
      <c r="E12" s="677">
        <v>3.2163025580312281</v>
      </c>
      <c r="F12" s="883"/>
      <c r="G12" s="626" t="s">
        <v>209</v>
      </c>
      <c r="H12" s="625">
        <v>339.995</v>
      </c>
      <c r="I12" s="627">
        <v>2036</v>
      </c>
      <c r="J12" s="678">
        <v>2.9976106928109187</v>
      </c>
      <c r="K12" s="691"/>
      <c r="L12" s="624" t="s">
        <v>310</v>
      </c>
      <c r="M12" s="625">
        <v>2144.107</v>
      </c>
      <c r="N12" s="625">
        <v>282.536</v>
      </c>
      <c r="O12" s="677">
        <v>7.5887922247076478</v>
      </c>
      <c r="P12" s="691"/>
      <c r="Q12" s="624" t="s">
        <v>208</v>
      </c>
      <c r="R12" s="625">
        <v>894.82</v>
      </c>
      <c r="S12" s="625">
        <v>303.28899999999999</v>
      </c>
      <c r="T12" s="677">
        <v>2.9503872544009182</v>
      </c>
    </row>
    <row r="13" spans="2:28" ht="16.5" thickBot="1">
      <c r="B13" s="626" t="s">
        <v>199</v>
      </c>
      <c r="C13" s="625">
        <v>3112.2330000000002</v>
      </c>
      <c r="D13" s="625">
        <v>3044</v>
      </c>
      <c r="E13" s="677">
        <v>1.5979557760852399</v>
      </c>
      <c r="F13" s="883"/>
      <c r="G13" s="1146" t="s">
        <v>327</v>
      </c>
      <c r="H13" s="628">
        <v>4708.7860000000001</v>
      </c>
      <c r="I13" s="1147">
        <v>24156</v>
      </c>
      <c r="J13" s="1148">
        <v>2.8556909915805138</v>
      </c>
      <c r="K13" s="691"/>
      <c r="L13" s="624" t="s">
        <v>214</v>
      </c>
      <c r="M13" s="625">
        <v>2024.9280000000001</v>
      </c>
      <c r="N13" s="625">
        <v>445.92399999999998</v>
      </c>
      <c r="O13" s="677">
        <v>4.5409711071841841</v>
      </c>
      <c r="P13" s="691"/>
      <c r="Q13" s="624" t="s">
        <v>381</v>
      </c>
      <c r="R13" s="625">
        <v>412.17099999999999</v>
      </c>
      <c r="S13" s="625">
        <v>74.162000000000006</v>
      </c>
      <c r="T13" s="677">
        <v>5.5577114964537087</v>
      </c>
    </row>
    <row r="14" spans="2:28" ht="15.75">
      <c r="B14" s="626" t="s">
        <v>197</v>
      </c>
      <c r="C14" s="625">
        <v>2082.7139999999999</v>
      </c>
      <c r="D14" s="625">
        <v>2553</v>
      </c>
      <c r="E14" s="677">
        <v>2.8836908557970422</v>
      </c>
      <c r="F14" s="883"/>
      <c r="G14" s="122"/>
      <c r="H14" s="122"/>
      <c r="I14" s="122"/>
      <c r="J14" s="122"/>
      <c r="K14" s="691"/>
      <c r="L14" s="624" t="s">
        <v>194</v>
      </c>
      <c r="M14" s="625">
        <v>1772.808</v>
      </c>
      <c r="N14" s="625">
        <v>673.52300000000002</v>
      </c>
      <c r="O14" s="677">
        <v>2.6321417382925305</v>
      </c>
      <c r="P14" s="691"/>
      <c r="Q14" s="624" t="s">
        <v>203</v>
      </c>
      <c r="R14" s="625">
        <v>373.49799999999999</v>
      </c>
      <c r="S14" s="625">
        <v>109.25700000000001</v>
      </c>
      <c r="T14" s="677">
        <v>3.4185269593710239</v>
      </c>
    </row>
    <row r="15" spans="2:28" ht="15.75">
      <c r="B15" s="626" t="s">
        <v>207</v>
      </c>
      <c r="C15" s="625">
        <v>1849.807</v>
      </c>
      <c r="D15" s="627">
        <v>2003</v>
      </c>
      <c r="E15" s="678">
        <v>2.3734979643527563</v>
      </c>
      <c r="F15" s="883"/>
      <c r="K15" s="691"/>
      <c r="L15" s="624" t="s">
        <v>207</v>
      </c>
      <c r="M15" s="625">
        <v>1034.82</v>
      </c>
      <c r="N15" s="625">
        <v>412.93700000000001</v>
      </c>
      <c r="O15" s="677">
        <v>2.5059997045554163</v>
      </c>
      <c r="P15" s="691"/>
      <c r="Q15" s="624" t="s">
        <v>195</v>
      </c>
      <c r="R15" s="625">
        <v>346.601</v>
      </c>
      <c r="S15" s="625">
        <v>65.552999999999997</v>
      </c>
      <c r="T15" s="677">
        <v>5.2873400149497352</v>
      </c>
    </row>
    <row r="16" spans="2:28" ht="15.75">
      <c r="B16" s="626" t="s">
        <v>213</v>
      </c>
      <c r="C16" s="625">
        <v>1741.0129999999999</v>
      </c>
      <c r="D16" s="627">
        <v>2730</v>
      </c>
      <c r="E16" s="678">
        <v>1.951845494813242</v>
      </c>
      <c r="F16" s="883"/>
      <c r="K16" s="691"/>
      <c r="L16" s="624" t="s">
        <v>208</v>
      </c>
      <c r="M16" s="625">
        <v>568.83100000000002</v>
      </c>
      <c r="N16" s="625">
        <v>128.46299999999999</v>
      </c>
      <c r="O16" s="677">
        <v>4.4279753703400981</v>
      </c>
      <c r="P16" s="691"/>
      <c r="Q16" s="624" t="s">
        <v>196</v>
      </c>
      <c r="R16" s="625">
        <v>317.30200000000002</v>
      </c>
      <c r="S16" s="625">
        <v>48.784999999999997</v>
      </c>
      <c r="T16" s="677">
        <v>6.5040893717331159</v>
      </c>
    </row>
    <row r="17" spans="2:21" ht="16.5" thickBot="1">
      <c r="B17" s="626" t="s">
        <v>194</v>
      </c>
      <c r="C17" s="625">
        <v>1424.33</v>
      </c>
      <c r="D17" s="625">
        <v>5721</v>
      </c>
      <c r="E17" s="677">
        <v>3.0871149315421809</v>
      </c>
      <c r="F17" s="882"/>
      <c r="K17" s="691"/>
      <c r="L17" s="624" t="s">
        <v>216</v>
      </c>
      <c r="M17" s="625">
        <v>530.07500000000005</v>
      </c>
      <c r="N17" s="625">
        <v>208.58099999999999</v>
      </c>
      <c r="O17" s="677">
        <v>2.5413388563675507</v>
      </c>
      <c r="P17" s="691"/>
      <c r="Q17" s="624" t="s">
        <v>211</v>
      </c>
      <c r="R17" s="625">
        <v>147.32300000000001</v>
      </c>
      <c r="S17" s="625">
        <v>38.283000000000001</v>
      </c>
      <c r="T17" s="677">
        <v>3.8482616304887287</v>
      </c>
      <c r="U17" s="122"/>
    </row>
    <row r="18" spans="2:21" ht="16.5" thickBot="1">
      <c r="B18" s="1146" t="s">
        <v>327</v>
      </c>
      <c r="C18" s="628">
        <v>39341.284</v>
      </c>
      <c r="D18" s="1314">
        <v>79798</v>
      </c>
      <c r="E18" s="1148">
        <v>2.3432395605503062</v>
      </c>
      <c r="F18" s="884"/>
      <c r="H18" s="122"/>
      <c r="I18" s="122"/>
      <c r="J18" s="122"/>
      <c r="K18" s="122"/>
      <c r="L18" s="624" t="s">
        <v>211</v>
      </c>
      <c r="M18" s="625">
        <v>428.01900000000001</v>
      </c>
      <c r="N18" s="625">
        <v>111.36499999999999</v>
      </c>
      <c r="O18" s="677">
        <v>3.8433888564629823</v>
      </c>
      <c r="P18" s="691"/>
      <c r="Q18" s="1017" t="s">
        <v>327</v>
      </c>
      <c r="R18" s="628">
        <v>9979.0139999999992</v>
      </c>
      <c r="S18" s="628">
        <v>2405.0529999999999</v>
      </c>
      <c r="T18" s="770">
        <v>4.1491867330990209</v>
      </c>
      <c r="U18" s="122"/>
    </row>
    <row r="19" spans="2:21" ht="15.75">
      <c r="B19" s="122"/>
      <c r="C19" s="122"/>
      <c r="D19" s="122"/>
      <c r="E19" s="122"/>
      <c r="F19" s="885"/>
      <c r="K19" s="691"/>
      <c r="L19" s="624" t="s">
        <v>212</v>
      </c>
      <c r="M19" s="625">
        <v>339.34500000000003</v>
      </c>
      <c r="N19" s="625">
        <v>153.78</v>
      </c>
      <c r="O19" s="677">
        <v>2.2066913772922359</v>
      </c>
      <c r="P19" s="691"/>
      <c r="U19" s="122"/>
    </row>
    <row r="20" spans="2:21" ht="15" customHeight="1" thickBot="1">
      <c r="B20" s="122"/>
      <c r="C20" s="122"/>
      <c r="D20" s="122"/>
      <c r="E20" s="122"/>
      <c r="F20" s="885"/>
      <c r="K20" s="691"/>
      <c r="L20" s="624" t="s">
        <v>213</v>
      </c>
      <c r="M20" s="625">
        <v>255.76400000000001</v>
      </c>
      <c r="N20" s="625">
        <v>62.542999999999999</v>
      </c>
      <c r="O20" s="677">
        <v>4.0894104855859172</v>
      </c>
      <c r="P20" s="691"/>
      <c r="Q20" s="122"/>
      <c r="R20" s="122"/>
      <c r="S20" s="122"/>
      <c r="T20" s="122"/>
      <c r="U20" s="122"/>
    </row>
    <row r="21" spans="2:21" ht="16.5" thickBot="1">
      <c r="B21" s="122"/>
      <c r="C21" s="122"/>
      <c r="D21" s="122"/>
      <c r="E21" s="122"/>
      <c r="F21" s="886"/>
      <c r="K21" s="691"/>
      <c r="L21" s="1017" t="s">
        <v>327</v>
      </c>
      <c r="M21" s="628">
        <v>23551.482</v>
      </c>
      <c r="N21" s="628">
        <v>6880.3860000000004</v>
      </c>
      <c r="O21" s="770">
        <v>3.4229884776813391</v>
      </c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47" zoomScale="80" zoomScaleNormal="80" workbookViewId="0">
      <selection activeCell="O604" sqref="O604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37" t="s">
        <v>260</v>
      </c>
      <c r="C5" s="1237"/>
      <c r="D5" s="1237"/>
      <c r="E5" s="1237"/>
      <c r="F5" s="1237"/>
      <c r="G5" s="1237"/>
      <c r="H5" s="1237"/>
      <c r="I5" s="1237"/>
      <c r="J5" s="1237"/>
      <c r="K5" s="1237"/>
      <c r="L5" s="1237"/>
    </row>
    <row r="6" spans="2:13" ht="18">
      <c r="B6" s="697"/>
      <c r="C6" s="697"/>
      <c r="D6" s="697"/>
      <c r="E6" s="697"/>
      <c r="F6" s="457" t="s">
        <v>261</v>
      </c>
      <c r="G6" s="697"/>
      <c r="H6" s="697"/>
      <c r="I6" s="697"/>
      <c r="J6" s="697"/>
      <c r="K6" s="697"/>
      <c r="L6" s="697"/>
    </row>
    <row r="7" spans="2:13" s="458" customFormat="1" ht="15">
      <c r="B7" s="1238" t="s">
        <v>262</v>
      </c>
      <c r="C7" s="1240" t="s">
        <v>22</v>
      </c>
      <c r="D7" s="1240" t="s">
        <v>263</v>
      </c>
      <c r="E7" s="1242" t="s">
        <v>264</v>
      </c>
      <c r="F7" s="1243"/>
      <c r="G7" s="1244"/>
      <c r="H7" s="1245" t="s">
        <v>265</v>
      </c>
      <c r="I7" s="1247" t="s">
        <v>266</v>
      </c>
      <c r="J7" s="1248"/>
      <c r="K7" s="1248"/>
      <c r="L7" s="1238"/>
    </row>
    <row r="8" spans="2:13">
      <c r="B8" s="1239"/>
      <c r="C8" s="1241"/>
      <c r="D8" s="1241"/>
      <c r="E8" s="1249" t="s">
        <v>267</v>
      </c>
      <c r="F8" s="1240" t="s">
        <v>268</v>
      </c>
      <c r="G8" s="1240" t="s">
        <v>269</v>
      </c>
      <c r="H8" s="1246"/>
      <c r="I8" s="1249" t="s">
        <v>270</v>
      </c>
      <c r="J8" s="1249" t="s">
        <v>24</v>
      </c>
      <c r="K8" s="1240" t="s">
        <v>271</v>
      </c>
      <c r="L8" s="1249" t="s">
        <v>272</v>
      </c>
    </row>
    <row r="9" spans="2:13">
      <c r="B9" s="1239"/>
      <c r="C9" s="1241"/>
      <c r="D9" s="1241"/>
      <c r="E9" s="1250"/>
      <c r="F9" s="1241"/>
      <c r="G9" s="1241"/>
      <c r="H9" s="1246"/>
      <c r="I9" s="1250"/>
      <c r="J9" s="1250"/>
      <c r="K9" s="1265"/>
      <c r="L9" s="1250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7"/>
      <c r="D29" s="477"/>
      <c r="E29" s="697"/>
      <c r="F29" s="697"/>
      <c r="H29" s="697"/>
      <c r="I29" s="697"/>
      <c r="J29" s="697"/>
      <c r="K29" s="697"/>
      <c r="L29" s="697"/>
    </row>
    <row r="30" spans="2:13" s="458" customFormat="1" ht="18.75" customHeight="1">
      <c r="B30" s="697"/>
      <c r="C30" s="697"/>
      <c r="D30" s="697"/>
      <c r="E30" s="697"/>
      <c r="F30" s="457" t="s">
        <v>261</v>
      </c>
      <c r="G30" s="697"/>
      <c r="H30" s="697"/>
      <c r="I30" s="697"/>
      <c r="J30" s="697"/>
      <c r="K30" s="697"/>
      <c r="L30" s="697"/>
    </row>
    <row r="31" spans="2:13" ht="30">
      <c r="B31" s="698" t="s">
        <v>262</v>
      </c>
      <c r="C31" s="700" t="s">
        <v>22</v>
      </c>
      <c r="D31" s="700" t="s">
        <v>263</v>
      </c>
      <c r="E31" s="702" t="s">
        <v>264</v>
      </c>
      <c r="F31" s="703"/>
      <c r="G31" s="704"/>
      <c r="H31" s="705" t="s">
        <v>265</v>
      </c>
      <c r="I31" s="702" t="s">
        <v>266</v>
      </c>
      <c r="J31" s="703"/>
      <c r="K31" s="703"/>
      <c r="L31" s="703"/>
      <c r="M31" s="463"/>
    </row>
    <row r="32" spans="2:13" ht="15">
      <c r="B32" s="699"/>
      <c r="C32" s="701"/>
      <c r="D32" s="701"/>
      <c r="E32" s="708" t="s">
        <v>267</v>
      </c>
      <c r="F32" s="700" t="s">
        <v>268</v>
      </c>
      <c r="G32" s="700" t="s">
        <v>269</v>
      </c>
      <c r="H32" s="706"/>
      <c r="I32" s="708" t="s">
        <v>270</v>
      </c>
      <c r="J32" s="708" t="s">
        <v>24</v>
      </c>
      <c r="K32" s="700" t="s">
        <v>271</v>
      </c>
      <c r="L32" s="707" t="s">
        <v>272</v>
      </c>
      <c r="M32" s="463"/>
    </row>
    <row r="33" spans="2:13" ht="15">
      <c r="B33" s="699"/>
      <c r="C33" s="701"/>
      <c r="D33" s="701"/>
      <c r="E33" s="709"/>
      <c r="F33" s="701"/>
      <c r="G33" s="701"/>
      <c r="H33" s="706"/>
      <c r="I33" s="709"/>
      <c r="J33" s="709"/>
      <c r="K33" s="710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6"/>
      <c r="E36" s="696"/>
      <c r="G36" s="696" t="s">
        <v>273</v>
      </c>
      <c r="H36" s="696"/>
      <c r="I36" s="696"/>
      <c r="J36" s="696"/>
      <c r="K36" s="696"/>
      <c r="L36" s="696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7"/>
      <c r="D53" s="477"/>
      <c r="E53" s="697"/>
      <c r="F53" s="697"/>
      <c r="H53" s="697"/>
      <c r="I53" s="697"/>
      <c r="J53" s="697"/>
      <c r="K53" s="697"/>
      <c r="L53" s="697"/>
    </row>
    <row r="54" spans="2:13" ht="18">
      <c r="B54" s="697"/>
      <c r="C54" s="697"/>
      <c r="D54" s="697"/>
      <c r="E54" s="697"/>
      <c r="F54" s="457" t="s">
        <v>261</v>
      </c>
      <c r="G54" s="697"/>
      <c r="H54" s="697"/>
      <c r="I54" s="697"/>
      <c r="J54" s="697"/>
      <c r="K54" s="697"/>
      <c r="L54" s="697"/>
    </row>
    <row r="55" spans="2:13" ht="30">
      <c r="B55" s="698" t="s">
        <v>262</v>
      </c>
      <c r="C55" s="700" t="s">
        <v>22</v>
      </c>
      <c r="D55" s="700" t="s">
        <v>263</v>
      </c>
      <c r="E55" s="702" t="s">
        <v>264</v>
      </c>
      <c r="F55" s="703"/>
      <c r="G55" s="704"/>
      <c r="H55" s="705" t="s">
        <v>265</v>
      </c>
      <c r="I55" s="702" t="s">
        <v>266</v>
      </c>
      <c r="J55" s="703"/>
      <c r="K55" s="703"/>
      <c r="L55" s="703"/>
      <c r="M55" s="463"/>
    </row>
    <row r="56" spans="2:13" ht="15" customHeight="1">
      <c r="B56" s="699"/>
      <c r="C56" s="701"/>
      <c r="D56" s="701"/>
      <c r="E56" s="708" t="s">
        <v>267</v>
      </c>
      <c r="F56" s="700" t="s">
        <v>268</v>
      </c>
      <c r="G56" s="700" t="s">
        <v>269</v>
      </c>
      <c r="H56" s="706"/>
      <c r="I56" s="708" t="s">
        <v>270</v>
      </c>
      <c r="J56" s="708" t="s">
        <v>24</v>
      </c>
      <c r="K56" s="700" t="s">
        <v>271</v>
      </c>
      <c r="L56" s="707" t="s">
        <v>272</v>
      </c>
      <c r="M56" s="463"/>
    </row>
    <row r="57" spans="2:13" ht="15">
      <c r="B57" s="699"/>
      <c r="C57" s="701"/>
      <c r="D57" s="701"/>
      <c r="E57" s="709"/>
      <c r="F57" s="701"/>
      <c r="G57" s="701"/>
      <c r="H57" s="706"/>
      <c r="I57" s="709"/>
      <c r="J57" s="709"/>
      <c r="K57" s="710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6"/>
      <c r="E60" s="696"/>
      <c r="G60" s="696" t="s">
        <v>273</v>
      </c>
      <c r="H60" s="696"/>
      <c r="I60" s="696"/>
      <c r="J60" s="696"/>
      <c r="K60" s="696"/>
      <c r="L60" s="696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7"/>
      <c r="D78" s="477"/>
      <c r="E78" s="697"/>
      <c r="F78" s="697"/>
      <c r="H78" s="697"/>
      <c r="I78" s="697"/>
      <c r="J78" s="697"/>
      <c r="K78" s="697"/>
      <c r="L78" s="697"/>
    </row>
    <row r="79" spans="2:13" ht="18">
      <c r="B79" s="697"/>
      <c r="C79" s="697"/>
      <c r="D79" s="697"/>
      <c r="E79" s="697"/>
      <c r="F79" s="457" t="s">
        <v>261</v>
      </c>
      <c r="G79" s="697"/>
      <c r="H79" s="697"/>
      <c r="I79" s="697"/>
      <c r="J79" s="697"/>
      <c r="K79" s="697"/>
      <c r="L79" s="697"/>
    </row>
    <row r="80" spans="2:13" ht="30">
      <c r="B80" s="698" t="s">
        <v>262</v>
      </c>
      <c r="C80" s="700" t="s">
        <v>22</v>
      </c>
      <c r="D80" s="700" t="s">
        <v>263</v>
      </c>
      <c r="E80" s="702" t="s">
        <v>264</v>
      </c>
      <c r="F80" s="703"/>
      <c r="G80" s="704"/>
      <c r="H80" s="705" t="s">
        <v>265</v>
      </c>
      <c r="I80" s="702" t="s">
        <v>266</v>
      </c>
      <c r="J80" s="703"/>
      <c r="K80" s="703"/>
      <c r="L80" s="703"/>
      <c r="M80" s="463"/>
    </row>
    <row r="81" spans="2:13" ht="15">
      <c r="B81" s="699"/>
      <c r="C81" s="701"/>
      <c r="D81" s="701"/>
      <c r="E81" s="708" t="s">
        <v>267</v>
      </c>
      <c r="F81" s="700" t="s">
        <v>268</v>
      </c>
      <c r="G81" s="700" t="s">
        <v>269</v>
      </c>
      <c r="H81" s="706"/>
      <c r="I81" s="708" t="s">
        <v>270</v>
      </c>
      <c r="J81" s="708" t="s">
        <v>24</v>
      </c>
      <c r="K81" s="700" t="s">
        <v>271</v>
      </c>
      <c r="L81" s="707" t="s">
        <v>272</v>
      </c>
      <c r="M81" s="463"/>
    </row>
    <row r="82" spans="2:13" ht="15">
      <c r="B82" s="699"/>
      <c r="C82" s="701"/>
      <c r="D82" s="701"/>
      <c r="E82" s="709"/>
      <c r="F82" s="701"/>
      <c r="G82" s="701"/>
      <c r="H82" s="706"/>
      <c r="I82" s="709"/>
      <c r="J82" s="709"/>
      <c r="K82" s="710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6"/>
      <c r="E85" s="696"/>
      <c r="G85" s="696" t="s">
        <v>273</v>
      </c>
      <c r="H85" s="696"/>
      <c r="I85" s="696"/>
      <c r="J85" s="696"/>
      <c r="K85" s="696"/>
      <c r="L85" s="696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7"/>
      <c r="D103" s="477"/>
      <c r="E103" s="697"/>
      <c r="F103" s="697"/>
      <c r="H103" s="697"/>
      <c r="I103" s="697"/>
      <c r="J103" s="697"/>
      <c r="K103" s="697"/>
      <c r="L103" s="697"/>
    </row>
    <row r="104" spans="2:15" ht="18">
      <c r="B104" s="697"/>
      <c r="C104" s="697"/>
      <c r="D104" s="697"/>
      <c r="E104" s="697"/>
      <c r="F104" s="457" t="s">
        <v>261</v>
      </c>
      <c r="G104" s="697"/>
      <c r="H104" s="697"/>
      <c r="I104" s="697"/>
      <c r="J104" s="697"/>
      <c r="K104" s="697"/>
      <c r="L104" s="697"/>
    </row>
    <row r="105" spans="2:15" ht="30">
      <c r="B105" s="698" t="s">
        <v>262</v>
      </c>
      <c r="C105" s="700" t="s">
        <v>22</v>
      </c>
      <c r="D105" s="700" t="s">
        <v>263</v>
      </c>
      <c r="E105" s="702" t="s">
        <v>264</v>
      </c>
      <c r="F105" s="703"/>
      <c r="G105" s="704"/>
      <c r="H105" s="705" t="s">
        <v>265</v>
      </c>
      <c r="I105" s="702" t="s">
        <v>266</v>
      </c>
      <c r="J105" s="703"/>
      <c r="K105" s="703"/>
      <c r="L105" s="703"/>
      <c r="N105" s="1236"/>
      <c r="O105" s="1236"/>
    </row>
    <row r="106" spans="2:15" ht="15">
      <c r="B106" s="699"/>
      <c r="C106" s="701"/>
      <c r="D106" s="701"/>
      <c r="E106" s="708" t="s">
        <v>267</v>
      </c>
      <c r="F106" s="700" t="s">
        <v>268</v>
      </c>
      <c r="G106" s="700" t="s">
        <v>269</v>
      </c>
      <c r="H106" s="706"/>
      <c r="I106" s="708" t="s">
        <v>270</v>
      </c>
      <c r="J106" s="708" t="s">
        <v>24</v>
      </c>
      <c r="K106" s="700" t="s">
        <v>271</v>
      </c>
      <c r="L106" s="707" t="s">
        <v>272</v>
      </c>
    </row>
    <row r="107" spans="2:15" ht="15">
      <c r="B107" s="699"/>
      <c r="C107" s="701"/>
      <c r="D107" s="701"/>
      <c r="E107" s="709"/>
      <c r="F107" s="701"/>
      <c r="G107" s="701"/>
      <c r="H107" s="706"/>
      <c r="I107" s="709"/>
      <c r="J107" s="709"/>
      <c r="K107" s="710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6"/>
      <c r="E110" s="696"/>
      <c r="G110" s="696" t="s">
        <v>273</v>
      </c>
      <c r="H110" s="696"/>
      <c r="I110" s="696"/>
      <c r="J110" s="696"/>
      <c r="K110" s="696"/>
      <c r="L110" s="696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36"/>
      <c r="O121" s="1236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7"/>
      <c r="D128" s="477"/>
      <c r="E128" s="697"/>
      <c r="F128" s="697"/>
      <c r="H128" s="697"/>
      <c r="I128" s="697"/>
      <c r="J128" s="697"/>
      <c r="K128" s="697"/>
      <c r="L128" s="697"/>
    </row>
    <row r="129" spans="2:12" ht="18">
      <c r="B129" s="697"/>
      <c r="C129" s="697"/>
      <c r="D129" s="697"/>
      <c r="E129" s="697"/>
      <c r="F129" s="457" t="s">
        <v>261</v>
      </c>
      <c r="G129" s="697"/>
      <c r="H129" s="697"/>
      <c r="I129" s="697"/>
      <c r="J129" s="697"/>
      <c r="K129" s="697"/>
      <c r="L129" s="697"/>
    </row>
    <row r="130" spans="2:12" ht="30">
      <c r="B130" s="698" t="s">
        <v>262</v>
      </c>
      <c r="C130" s="700" t="s">
        <v>22</v>
      </c>
      <c r="D130" s="700" t="s">
        <v>263</v>
      </c>
      <c r="E130" s="702" t="s">
        <v>264</v>
      </c>
      <c r="F130" s="703"/>
      <c r="G130" s="704"/>
      <c r="H130" s="705" t="s">
        <v>265</v>
      </c>
      <c r="I130" s="702" t="s">
        <v>266</v>
      </c>
      <c r="J130" s="703"/>
      <c r="K130" s="703"/>
      <c r="L130" s="703"/>
    </row>
    <row r="131" spans="2:12" ht="15">
      <c r="B131" s="699"/>
      <c r="C131" s="701"/>
      <c r="D131" s="701"/>
      <c r="E131" s="708" t="s">
        <v>267</v>
      </c>
      <c r="F131" s="700" t="s">
        <v>268</v>
      </c>
      <c r="G131" s="700" t="s">
        <v>269</v>
      </c>
      <c r="H131" s="706"/>
      <c r="I131" s="708" t="s">
        <v>270</v>
      </c>
      <c r="J131" s="708" t="s">
        <v>24</v>
      </c>
      <c r="K131" s="700" t="s">
        <v>271</v>
      </c>
      <c r="L131" s="707" t="s">
        <v>272</v>
      </c>
    </row>
    <row r="132" spans="2:12" ht="15">
      <c r="B132" s="699"/>
      <c r="C132" s="701"/>
      <c r="D132" s="701"/>
      <c r="E132" s="709"/>
      <c r="F132" s="701"/>
      <c r="G132" s="701"/>
      <c r="H132" s="706"/>
      <c r="I132" s="709"/>
      <c r="J132" s="709"/>
      <c r="K132" s="710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6"/>
      <c r="E135" s="696"/>
      <c r="G135" s="696" t="s">
        <v>273</v>
      </c>
      <c r="H135" s="696"/>
      <c r="I135" s="696"/>
      <c r="J135" s="696"/>
      <c r="K135" s="696"/>
      <c r="L135" s="696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36"/>
      <c r="O145" s="1236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7"/>
      <c r="D154" s="697"/>
      <c r="E154" s="697"/>
      <c r="F154" s="457" t="s">
        <v>261</v>
      </c>
      <c r="G154" s="697"/>
      <c r="H154" s="697"/>
      <c r="I154" s="697"/>
      <c r="J154" s="697"/>
      <c r="K154" s="697"/>
      <c r="L154" s="505"/>
    </row>
    <row r="155" spans="2:15" ht="30">
      <c r="B155" s="506" t="s">
        <v>262</v>
      </c>
      <c r="C155" s="700" t="s">
        <v>22</v>
      </c>
      <c r="D155" s="700" t="s">
        <v>263</v>
      </c>
      <c r="E155" s="702" t="s">
        <v>264</v>
      </c>
      <c r="F155" s="703"/>
      <c r="G155" s="704"/>
      <c r="H155" s="705" t="s">
        <v>265</v>
      </c>
      <c r="I155" s="702" t="s">
        <v>266</v>
      </c>
      <c r="J155" s="703"/>
      <c r="K155" s="703"/>
      <c r="L155" s="507"/>
    </row>
    <row r="156" spans="2:15" ht="15">
      <c r="B156" s="508"/>
      <c r="C156" s="701"/>
      <c r="D156" s="701"/>
      <c r="E156" s="708" t="s">
        <v>267</v>
      </c>
      <c r="F156" s="700" t="s">
        <v>268</v>
      </c>
      <c r="G156" s="700" t="s">
        <v>269</v>
      </c>
      <c r="H156" s="706"/>
      <c r="I156" s="708" t="s">
        <v>270</v>
      </c>
      <c r="J156" s="708" t="s">
        <v>24</v>
      </c>
      <c r="K156" s="700" t="s">
        <v>271</v>
      </c>
      <c r="L156" s="509" t="s">
        <v>272</v>
      </c>
    </row>
    <row r="157" spans="2:15" ht="15">
      <c r="B157" s="508"/>
      <c r="C157" s="701"/>
      <c r="D157" s="701"/>
      <c r="E157" s="709"/>
      <c r="F157" s="701"/>
      <c r="G157" s="701"/>
      <c r="H157" s="706"/>
      <c r="I157" s="709"/>
      <c r="J157" s="709"/>
      <c r="K157" s="710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6"/>
      <c r="E160" s="696"/>
      <c r="F160" s="516"/>
      <c r="G160" s="696" t="s">
        <v>273</v>
      </c>
      <c r="H160" s="696"/>
      <c r="I160" s="696"/>
      <c r="J160" s="696"/>
      <c r="K160" s="696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36"/>
      <c r="O171" s="1236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70" t="s">
        <v>298</v>
      </c>
      <c r="D177" s="1270"/>
      <c r="E177" s="1270"/>
      <c r="F177" s="1270"/>
      <c r="G177" s="1270"/>
      <c r="H177" s="1270"/>
      <c r="I177" s="1270"/>
      <c r="J177" s="1270"/>
      <c r="K177" s="1270"/>
      <c r="L177" s="1271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51" t="s">
        <v>262</v>
      </c>
      <c r="C194" s="1253" t="s">
        <v>22</v>
      </c>
      <c r="D194" s="1253" t="s">
        <v>263</v>
      </c>
      <c r="E194" s="1255" t="s">
        <v>264</v>
      </c>
      <c r="F194" s="1256"/>
      <c r="G194" s="1257"/>
      <c r="H194" s="1258" t="s">
        <v>265</v>
      </c>
      <c r="I194" s="1260" t="s">
        <v>266</v>
      </c>
      <c r="J194" s="1261"/>
      <c r="K194" s="1261"/>
      <c r="L194" s="1262"/>
    </row>
    <row r="195" spans="2:12" ht="12.75" customHeight="1">
      <c r="B195" s="1252"/>
      <c r="C195" s="1254"/>
      <c r="D195" s="1254"/>
      <c r="E195" s="1263" t="s">
        <v>267</v>
      </c>
      <c r="F195" s="1253" t="s">
        <v>268</v>
      </c>
      <c r="G195" s="1253" t="s">
        <v>269</v>
      </c>
      <c r="H195" s="1259"/>
      <c r="I195" s="1263" t="s">
        <v>270</v>
      </c>
      <c r="J195" s="1263" t="s">
        <v>24</v>
      </c>
      <c r="K195" s="1253" t="s">
        <v>271</v>
      </c>
      <c r="L195" s="1268" t="s">
        <v>272</v>
      </c>
    </row>
    <row r="196" spans="2:12" ht="12.75" customHeight="1">
      <c r="B196" s="1252"/>
      <c r="C196" s="1254"/>
      <c r="D196" s="1254"/>
      <c r="E196" s="1264"/>
      <c r="F196" s="1254"/>
      <c r="G196" s="1254"/>
      <c r="H196" s="1259"/>
      <c r="I196" s="1266"/>
      <c r="J196" s="1266"/>
      <c r="K196" s="1267"/>
      <c r="L196" s="1269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70" t="s">
        <v>299</v>
      </c>
      <c r="D199" s="1270"/>
      <c r="E199" s="1270"/>
      <c r="F199" s="1270"/>
      <c r="G199" s="1270"/>
      <c r="H199" s="1270"/>
      <c r="I199" s="1270"/>
      <c r="J199" s="1270"/>
      <c r="K199" s="1270"/>
      <c r="L199" s="1271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7"/>
      <c r="D232" s="477"/>
      <c r="E232" s="697"/>
      <c r="F232" s="697"/>
      <c r="H232" s="697"/>
      <c r="I232" s="697"/>
      <c r="J232" s="697"/>
      <c r="K232" s="697"/>
      <c r="L232" s="697"/>
    </row>
    <row r="233" spans="2:12" ht="18">
      <c r="B233" s="697"/>
      <c r="C233" s="697"/>
      <c r="D233" s="697"/>
      <c r="E233" s="697"/>
      <c r="F233" s="457" t="s">
        <v>261</v>
      </c>
      <c r="G233" s="697"/>
      <c r="H233" s="697"/>
      <c r="I233" s="697"/>
      <c r="J233" s="697"/>
      <c r="K233" s="697"/>
      <c r="L233" s="697"/>
    </row>
    <row r="234" spans="2:12" ht="12.75">
      <c r="B234" s="1274" t="s">
        <v>262</v>
      </c>
      <c r="C234" s="1253" t="s">
        <v>22</v>
      </c>
      <c r="D234" s="1253" t="s">
        <v>263</v>
      </c>
      <c r="E234" s="1255" t="s">
        <v>264</v>
      </c>
      <c r="F234" s="1256"/>
      <c r="G234" s="1257"/>
      <c r="H234" s="1258" t="s">
        <v>265</v>
      </c>
      <c r="I234" s="1255" t="s">
        <v>266</v>
      </c>
      <c r="J234" s="1256"/>
      <c r="K234" s="1256"/>
      <c r="L234" s="1256"/>
    </row>
    <row r="235" spans="2:12">
      <c r="B235" s="1275"/>
      <c r="C235" s="1254"/>
      <c r="D235" s="1254"/>
      <c r="E235" s="1263" t="s">
        <v>267</v>
      </c>
      <c r="F235" s="1253" t="s">
        <v>268</v>
      </c>
      <c r="G235" s="1253" t="s">
        <v>269</v>
      </c>
      <c r="H235" s="1259"/>
      <c r="I235" s="1263" t="s">
        <v>270</v>
      </c>
      <c r="J235" s="1263" t="s">
        <v>24</v>
      </c>
      <c r="K235" s="1253" t="s">
        <v>271</v>
      </c>
      <c r="L235" s="1260" t="s">
        <v>272</v>
      </c>
    </row>
    <row r="236" spans="2:12">
      <c r="B236" s="1275"/>
      <c r="C236" s="1254"/>
      <c r="D236" s="1254"/>
      <c r="E236" s="1264"/>
      <c r="F236" s="1254"/>
      <c r="G236" s="1254"/>
      <c r="H236" s="1259"/>
      <c r="I236" s="1264"/>
      <c r="J236" s="1264"/>
      <c r="K236" s="1254"/>
      <c r="L236" s="1272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73" t="s">
        <v>273</v>
      </c>
      <c r="D239" s="1273"/>
      <c r="E239" s="1273"/>
      <c r="F239" s="1273"/>
      <c r="G239" s="1273"/>
      <c r="H239" s="1273"/>
      <c r="I239" s="1273"/>
      <c r="J239" s="1273"/>
      <c r="K239" s="1273"/>
      <c r="L239" s="1273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70" t="s">
        <v>298</v>
      </c>
      <c r="D256" s="1270"/>
      <c r="E256" s="1270"/>
      <c r="F256" s="1270"/>
      <c r="G256" s="1270"/>
      <c r="H256" s="1270"/>
      <c r="I256" s="1270"/>
      <c r="J256" s="1270"/>
      <c r="K256" s="1270"/>
      <c r="L256" s="1270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276" t="s">
        <v>262</v>
      </c>
      <c r="C273" s="1253" t="s">
        <v>22</v>
      </c>
      <c r="D273" s="1253" t="s">
        <v>263</v>
      </c>
      <c r="E273" s="1255" t="s">
        <v>264</v>
      </c>
      <c r="F273" s="1256"/>
      <c r="G273" s="1257"/>
      <c r="H273" s="1258" t="s">
        <v>265</v>
      </c>
      <c r="I273" s="1260" t="s">
        <v>266</v>
      </c>
      <c r="J273" s="1261"/>
      <c r="K273" s="1261"/>
      <c r="L273" s="1261"/>
    </row>
    <row r="274" spans="2:12" ht="11.25" customHeight="1">
      <c r="B274" s="1277"/>
      <c r="C274" s="1254"/>
      <c r="D274" s="1254"/>
      <c r="E274" s="1263" t="s">
        <v>267</v>
      </c>
      <c r="F274" s="1253" t="s">
        <v>268</v>
      </c>
      <c r="G274" s="1253" t="s">
        <v>269</v>
      </c>
      <c r="H274" s="1259"/>
      <c r="I274" s="1263" t="s">
        <v>270</v>
      </c>
      <c r="J274" s="1263" t="s">
        <v>24</v>
      </c>
      <c r="K274" s="1253" t="s">
        <v>271</v>
      </c>
      <c r="L274" s="1260" t="s">
        <v>272</v>
      </c>
    </row>
    <row r="275" spans="2:12" ht="11.25" customHeight="1">
      <c r="B275" s="1277"/>
      <c r="C275" s="1254"/>
      <c r="D275" s="1254"/>
      <c r="E275" s="1264"/>
      <c r="F275" s="1254"/>
      <c r="G275" s="1254"/>
      <c r="H275" s="1259"/>
      <c r="I275" s="1266"/>
      <c r="J275" s="1266"/>
      <c r="K275" s="1267"/>
      <c r="L275" s="1272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70" t="s">
        <v>299</v>
      </c>
      <c r="D278" s="1270"/>
      <c r="E278" s="1270"/>
      <c r="F278" s="1270"/>
      <c r="G278" s="1270"/>
      <c r="H278" s="1270"/>
      <c r="I278" s="1270"/>
      <c r="J278" s="1270"/>
      <c r="K278" s="1270"/>
      <c r="L278" s="1270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7"/>
      <c r="D311" s="477"/>
      <c r="E311" s="697"/>
      <c r="F311" s="697"/>
      <c r="H311" s="697"/>
      <c r="I311" s="697"/>
      <c r="J311" s="697"/>
      <c r="K311" s="697"/>
      <c r="L311" s="697"/>
    </row>
    <row r="312" spans="2:12" ht="18">
      <c r="B312" s="697"/>
      <c r="C312" s="697"/>
      <c r="D312" s="697"/>
      <c r="E312" s="697"/>
      <c r="F312" s="457" t="s">
        <v>261</v>
      </c>
      <c r="G312" s="697"/>
      <c r="H312" s="697"/>
      <c r="I312" s="697"/>
      <c r="J312" s="697"/>
      <c r="K312" s="697"/>
      <c r="L312" s="697"/>
    </row>
    <row r="313" spans="2:12" ht="12.75" customHeight="1">
      <c r="B313" s="1263" t="s">
        <v>262</v>
      </c>
      <c r="C313" s="1253" t="s">
        <v>22</v>
      </c>
      <c r="D313" s="1253" t="s">
        <v>263</v>
      </c>
      <c r="E313" s="1255" t="s">
        <v>264</v>
      </c>
      <c r="F313" s="1256"/>
      <c r="G313" s="1257"/>
      <c r="H313" s="1253" t="s">
        <v>265</v>
      </c>
      <c r="I313" s="1255" t="s">
        <v>266</v>
      </c>
      <c r="J313" s="1256"/>
      <c r="K313" s="1256"/>
      <c r="L313" s="1257"/>
    </row>
    <row r="314" spans="2:12" ht="11.25" customHeight="1">
      <c r="B314" s="1264"/>
      <c r="C314" s="1254"/>
      <c r="D314" s="1254"/>
      <c r="E314" s="1280" t="s">
        <v>303</v>
      </c>
      <c r="F314" s="1283" t="s">
        <v>304</v>
      </c>
      <c r="G314" s="1283" t="s">
        <v>305</v>
      </c>
      <c r="H314" s="1254"/>
      <c r="I314" s="1263" t="s">
        <v>270</v>
      </c>
      <c r="J314" s="1263" t="s">
        <v>24</v>
      </c>
      <c r="K314" s="1253" t="s">
        <v>271</v>
      </c>
      <c r="L314" s="1263" t="s">
        <v>272</v>
      </c>
    </row>
    <row r="315" spans="2:12" ht="11.25" customHeight="1">
      <c r="B315" s="1266"/>
      <c r="C315" s="1267"/>
      <c r="D315" s="1267"/>
      <c r="E315" s="1282"/>
      <c r="F315" s="1284"/>
      <c r="G315" s="1284"/>
      <c r="H315" s="1267"/>
      <c r="I315" s="1266"/>
      <c r="J315" s="1266"/>
      <c r="K315" s="1267"/>
      <c r="L315" s="1266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51"/>
      <c r="C317" s="464"/>
      <c r="D317" s="464"/>
      <c r="E317" s="464"/>
      <c r="F317" s="464"/>
      <c r="G317" s="464"/>
      <c r="H317" s="464"/>
      <c r="I317" s="464"/>
      <c r="J317" s="464"/>
      <c r="K317" s="464"/>
      <c r="L317" s="746"/>
    </row>
    <row r="318" spans="2:12" ht="14.25">
      <c r="B318" s="752"/>
      <c r="C318" s="1273" t="s">
        <v>273</v>
      </c>
      <c r="D318" s="1273"/>
      <c r="E318" s="1273"/>
      <c r="F318" s="1273"/>
      <c r="G318" s="1273"/>
      <c r="H318" s="1273"/>
      <c r="I318" s="1273"/>
      <c r="J318" s="1273"/>
      <c r="K318" s="1273"/>
      <c r="L318" s="1286"/>
    </row>
    <row r="319" spans="2:12" ht="12.75">
      <c r="B319" s="751"/>
      <c r="C319" s="464"/>
      <c r="D319" s="464"/>
      <c r="E319" s="464"/>
      <c r="F319" s="464"/>
      <c r="G319" s="464"/>
      <c r="H319" s="464"/>
      <c r="I319" s="464"/>
      <c r="J319" s="464"/>
      <c r="K319" s="464"/>
      <c r="L319" s="746"/>
    </row>
    <row r="320" spans="2:12" ht="15">
      <c r="B320" s="753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53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53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53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53" t="s">
        <v>278</v>
      </c>
      <c r="C324" s="519">
        <v>139590</v>
      </c>
      <c r="D324" s="747">
        <v>4908</v>
      </c>
      <c r="E324" s="578">
        <v>2031</v>
      </c>
      <c r="F324" s="579">
        <v>2587</v>
      </c>
      <c r="G324" s="579">
        <v>290</v>
      </c>
      <c r="H324" s="747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53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53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53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53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4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4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4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5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6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52"/>
      <c r="C334" s="532"/>
      <c r="D334" s="532"/>
      <c r="E334" s="532"/>
      <c r="F334" s="532"/>
      <c r="G334" s="532"/>
      <c r="H334" s="532"/>
      <c r="I334" s="532"/>
      <c r="J334" s="532"/>
      <c r="K334" s="532"/>
      <c r="L334" s="748"/>
    </row>
    <row r="335" spans="2:12" ht="12.75">
      <c r="B335" s="752"/>
      <c r="C335" s="1270" t="s">
        <v>298</v>
      </c>
      <c r="D335" s="1270"/>
      <c r="E335" s="1270"/>
      <c r="F335" s="1270"/>
      <c r="G335" s="1270"/>
      <c r="H335" s="1270"/>
      <c r="I335" s="1270"/>
      <c r="J335" s="1270"/>
      <c r="K335" s="1270"/>
      <c r="L335" s="1287"/>
    </row>
    <row r="336" spans="2:12" ht="12.75">
      <c r="B336" s="751"/>
      <c r="C336" s="532"/>
      <c r="D336" s="532"/>
      <c r="E336" s="532"/>
      <c r="F336" s="532"/>
      <c r="G336" s="532"/>
      <c r="H336" s="532"/>
      <c r="I336" s="532"/>
      <c r="J336" s="532"/>
      <c r="K336" s="532"/>
      <c r="L336" s="748"/>
    </row>
    <row r="337" spans="2:12" ht="12.75">
      <c r="B337" s="757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7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7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7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7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7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7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7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7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7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7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7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52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6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8"/>
      <c r="C351" s="537"/>
      <c r="D351" s="537"/>
      <c r="E351" s="537"/>
      <c r="F351" s="537"/>
      <c r="G351" s="537"/>
      <c r="H351" s="537"/>
      <c r="I351" s="537"/>
      <c r="J351" s="537"/>
      <c r="K351" s="537"/>
      <c r="L351" s="749"/>
    </row>
    <row r="352" spans="2:12" ht="12.75" customHeight="1">
      <c r="B352" s="1278" t="s">
        <v>262</v>
      </c>
      <c r="C352" s="1253" t="s">
        <v>22</v>
      </c>
      <c r="D352" s="1253" t="s">
        <v>263</v>
      </c>
      <c r="E352" s="1255" t="s">
        <v>264</v>
      </c>
      <c r="F352" s="1256"/>
      <c r="G352" s="1257"/>
      <c r="H352" s="1258" t="s">
        <v>265</v>
      </c>
      <c r="I352" s="1260" t="s">
        <v>266</v>
      </c>
      <c r="J352" s="1261"/>
      <c r="K352" s="1261"/>
      <c r="L352" s="1274"/>
    </row>
    <row r="353" spans="2:12" ht="11.25" customHeight="1">
      <c r="B353" s="1279"/>
      <c r="C353" s="1254"/>
      <c r="D353" s="1254"/>
      <c r="E353" s="1280" t="s">
        <v>303</v>
      </c>
      <c r="F353" s="1283" t="s">
        <v>304</v>
      </c>
      <c r="G353" s="1283" t="s">
        <v>305</v>
      </c>
      <c r="H353" s="1259"/>
      <c r="I353" s="1263" t="s">
        <v>270</v>
      </c>
      <c r="J353" s="1263" t="s">
        <v>24</v>
      </c>
      <c r="K353" s="1253" t="s">
        <v>271</v>
      </c>
      <c r="L353" s="1263" t="s">
        <v>272</v>
      </c>
    </row>
    <row r="354" spans="2:12" ht="11.25" customHeight="1">
      <c r="B354" s="1279"/>
      <c r="C354" s="1254"/>
      <c r="D354" s="1254"/>
      <c r="E354" s="1281"/>
      <c r="F354" s="1285"/>
      <c r="G354" s="1285"/>
      <c r="H354" s="1259"/>
      <c r="I354" s="1266"/>
      <c r="J354" s="1266"/>
      <c r="K354" s="1267"/>
      <c r="L354" s="1266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51"/>
      <c r="C356" s="532"/>
      <c r="D356" s="532"/>
      <c r="E356" s="532"/>
      <c r="F356" s="532"/>
      <c r="G356" s="532"/>
      <c r="H356" s="532"/>
      <c r="I356" s="532"/>
      <c r="J356" s="532"/>
      <c r="K356" s="532"/>
      <c r="L356" s="748"/>
    </row>
    <row r="357" spans="2:12" ht="12.75">
      <c r="B357" s="752"/>
      <c r="C357" s="1270" t="s">
        <v>299</v>
      </c>
      <c r="D357" s="1270"/>
      <c r="E357" s="1270"/>
      <c r="F357" s="1270"/>
      <c r="G357" s="1270"/>
      <c r="H357" s="1270"/>
      <c r="I357" s="1270"/>
      <c r="J357" s="1270"/>
      <c r="K357" s="1270"/>
      <c r="L357" s="1287"/>
    </row>
    <row r="358" spans="2:12" ht="12.75">
      <c r="B358" s="752"/>
      <c r="C358" s="542"/>
      <c r="D358" s="542"/>
      <c r="E358" s="542"/>
      <c r="F358" s="542"/>
      <c r="G358" s="542"/>
      <c r="H358" s="542"/>
      <c r="I358" s="542"/>
      <c r="J358" s="542"/>
      <c r="K358" s="542"/>
      <c r="L358" s="750"/>
    </row>
    <row r="359" spans="2:12" ht="12.75">
      <c r="B359" s="757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7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7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7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7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7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7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7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7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7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7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7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72"/>
    </row>
    <row r="371" spans="2:16" ht="12.75">
      <c r="B371" s="757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6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34" t="s">
        <v>262</v>
      </c>
      <c r="C393" s="1232" t="s">
        <v>22</v>
      </c>
      <c r="D393" s="1232" t="s">
        <v>263</v>
      </c>
      <c r="E393" s="1291" t="s">
        <v>264</v>
      </c>
      <c r="F393" s="1292"/>
      <c r="G393" s="1293"/>
      <c r="H393" s="1294" t="s">
        <v>265</v>
      </c>
      <c r="I393" s="1291" t="s">
        <v>266</v>
      </c>
      <c r="J393" s="1292"/>
      <c r="K393" s="1292"/>
      <c r="L393" s="1293"/>
    </row>
    <row r="394" spans="2:12" ht="11.25" customHeight="1">
      <c r="B394" s="1235"/>
      <c r="C394" s="1233"/>
      <c r="D394" s="1233"/>
      <c r="E394" s="1296" t="s">
        <v>303</v>
      </c>
      <c r="F394" s="1298" t="s">
        <v>304</v>
      </c>
      <c r="G394" s="1298" t="s">
        <v>305</v>
      </c>
      <c r="H394" s="1295"/>
      <c r="I394" s="1234" t="s">
        <v>270</v>
      </c>
      <c r="J394" s="1234" t="s">
        <v>24</v>
      </c>
      <c r="K394" s="1232" t="s">
        <v>271</v>
      </c>
      <c r="L394" s="1234" t="s">
        <v>272</v>
      </c>
    </row>
    <row r="395" spans="2:12" ht="11.25" customHeight="1">
      <c r="B395" s="1235"/>
      <c r="C395" s="1233"/>
      <c r="D395" s="1233"/>
      <c r="E395" s="1297"/>
      <c r="F395" s="1299"/>
      <c r="G395" s="1299"/>
      <c r="H395" s="1295"/>
      <c r="I395" s="1235"/>
      <c r="J395" s="1235"/>
      <c r="K395" s="1233"/>
      <c r="L395" s="1288"/>
    </row>
    <row r="396" spans="2:12" ht="12.75">
      <c r="B396" s="716">
        <v>0</v>
      </c>
      <c r="C396" s="715">
        <v>1</v>
      </c>
      <c r="D396" s="715">
        <v>2</v>
      </c>
      <c r="E396" s="716">
        <v>3</v>
      </c>
      <c r="F396" s="716">
        <v>4</v>
      </c>
      <c r="G396" s="715">
        <v>5</v>
      </c>
      <c r="H396" s="715">
        <v>6</v>
      </c>
      <c r="I396" s="715">
        <v>7</v>
      </c>
      <c r="J396" s="715">
        <v>8</v>
      </c>
      <c r="K396" s="717">
        <v>9</v>
      </c>
      <c r="L396" s="715">
        <v>10</v>
      </c>
    </row>
    <row r="397" spans="2:12" ht="12.75">
      <c r="B397" s="738"/>
      <c r="C397" s="718"/>
      <c r="D397" s="718"/>
      <c r="E397" s="718"/>
      <c r="F397" s="718"/>
      <c r="G397" s="718"/>
      <c r="H397" s="718"/>
      <c r="I397" s="718"/>
      <c r="J397" s="718"/>
      <c r="K397" s="718"/>
      <c r="L397" s="743"/>
    </row>
    <row r="398" spans="2:12" ht="14.25">
      <c r="B398" s="739"/>
      <c r="C398" s="1289" t="s">
        <v>273</v>
      </c>
      <c r="D398" s="1289"/>
      <c r="E398" s="1289"/>
      <c r="F398" s="1289"/>
      <c r="G398" s="1289"/>
      <c r="H398" s="1289"/>
      <c r="I398" s="1289"/>
      <c r="J398" s="1289"/>
      <c r="K398" s="1289"/>
      <c r="L398" s="1290"/>
    </row>
    <row r="399" spans="2:12" ht="12.75">
      <c r="B399" s="738"/>
      <c r="C399" s="718"/>
      <c r="D399" s="718"/>
      <c r="E399" s="718"/>
      <c r="F399" s="718"/>
      <c r="G399" s="718"/>
      <c r="H399" s="718"/>
      <c r="I399" s="718"/>
      <c r="J399" s="718"/>
      <c r="K399" s="718"/>
      <c r="L399" s="743"/>
    </row>
    <row r="400" spans="2:12" ht="12.75">
      <c r="B400" s="740" t="s">
        <v>274</v>
      </c>
      <c r="C400" s="719">
        <f>SUM(D400+H400)</f>
        <v>142019</v>
      </c>
      <c r="D400" s="719">
        <v>5112</v>
      </c>
      <c r="E400" s="719">
        <v>2410</v>
      </c>
      <c r="F400" s="719">
        <v>2274</v>
      </c>
      <c r="G400" s="719">
        <v>428</v>
      </c>
      <c r="H400" s="719">
        <v>136907</v>
      </c>
      <c r="I400" s="719">
        <v>21885</v>
      </c>
      <c r="J400" s="719">
        <v>43909</v>
      </c>
      <c r="K400" s="719">
        <v>71113</v>
      </c>
      <c r="L400" s="722">
        <v>0</v>
      </c>
    </row>
    <row r="401" spans="2:15" ht="12.75">
      <c r="B401" s="740" t="s">
        <v>275</v>
      </c>
      <c r="C401" s="719">
        <f t="shared" ref="C401:C405" si="10">SUM(D401+H401)</f>
        <v>137800</v>
      </c>
      <c r="D401" s="719">
        <v>4709</v>
      </c>
      <c r="E401" s="719">
        <v>2035</v>
      </c>
      <c r="F401" s="719">
        <v>2318</v>
      </c>
      <c r="G401" s="719">
        <v>356</v>
      </c>
      <c r="H401" s="719">
        <v>133091</v>
      </c>
      <c r="I401" s="719">
        <v>22712</v>
      </c>
      <c r="J401" s="719">
        <v>41741</v>
      </c>
      <c r="K401" s="719">
        <v>68638</v>
      </c>
      <c r="L401" s="722">
        <v>0</v>
      </c>
    </row>
    <row r="402" spans="2:15" ht="12.75">
      <c r="B402" s="740" t="s">
        <v>276</v>
      </c>
      <c r="C402" s="719">
        <f t="shared" si="10"/>
        <v>169805</v>
      </c>
      <c r="D402" s="720">
        <v>5406</v>
      </c>
      <c r="E402" s="720">
        <v>2609</v>
      </c>
      <c r="F402" s="720">
        <v>2592</v>
      </c>
      <c r="G402" s="721">
        <v>205</v>
      </c>
      <c r="H402" s="719">
        <v>164399</v>
      </c>
      <c r="I402" s="720">
        <v>28402</v>
      </c>
      <c r="J402" s="720">
        <v>50847</v>
      </c>
      <c r="K402" s="720">
        <v>85150</v>
      </c>
      <c r="L402" s="721">
        <v>0</v>
      </c>
      <c r="N402" s="719"/>
      <c r="O402" s="719"/>
    </row>
    <row r="403" spans="2:15" ht="12.75">
      <c r="B403" s="740" t="s">
        <v>277</v>
      </c>
      <c r="C403" s="719">
        <f>SUM(D403+H403)</f>
        <v>143826</v>
      </c>
      <c r="D403" s="719">
        <v>5957</v>
      </c>
      <c r="E403" s="722">
        <v>3079</v>
      </c>
      <c r="F403" s="722">
        <v>2627</v>
      </c>
      <c r="G403" s="719">
        <v>251</v>
      </c>
      <c r="H403" s="719">
        <v>137869</v>
      </c>
      <c r="I403" s="719">
        <v>21774</v>
      </c>
      <c r="J403" s="719">
        <v>43335</v>
      </c>
      <c r="K403" s="719">
        <v>72760</v>
      </c>
      <c r="L403" s="722">
        <v>0</v>
      </c>
      <c r="N403" s="719"/>
      <c r="O403" s="719"/>
    </row>
    <row r="404" spans="2:15" ht="12.75">
      <c r="B404" s="740" t="s">
        <v>278</v>
      </c>
      <c r="C404" s="719">
        <f>SUM(D404+H404)</f>
        <v>157519</v>
      </c>
      <c r="D404" s="744">
        <v>4757</v>
      </c>
      <c r="E404" s="692">
        <v>2322</v>
      </c>
      <c r="F404" s="694">
        <v>2142</v>
      </c>
      <c r="G404" s="694">
        <v>293</v>
      </c>
      <c r="H404" s="744">
        <v>152762</v>
      </c>
      <c r="I404" s="692">
        <v>24428</v>
      </c>
      <c r="J404" s="692">
        <v>42846</v>
      </c>
      <c r="K404" s="694">
        <v>85488</v>
      </c>
      <c r="L404" s="722">
        <v>0</v>
      </c>
      <c r="N404" s="772"/>
      <c r="O404" s="772"/>
    </row>
    <row r="405" spans="2:15" ht="12.75">
      <c r="B405" s="740" t="s">
        <v>279</v>
      </c>
      <c r="C405" s="719">
        <f t="shared" si="10"/>
        <v>167380</v>
      </c>
      <c r="D405" s="719">
        <v>5640</v>
      </c>
      <c r="E405" s="722">
        <v>2230</v>
      </c>
      <c r="F405" s="722">
        <v>3183</v>
      </c>
      <c r="G405" s="719">
        <v>227</v>
      </c>
      <c r="H405" s="719">
        <v>161740</v>
      </c>
      <c r="I405" s="719">
        <v>29820</v>
      </c>
      <c r="J405" s="719">
        <v>51196</v>
      </c>
      <c r="K405" s="719">
        <v>80724</v>
      </c>
      <c r="L405" s="722">
        <v>0</v>
      </c>
    </row>
    <row r="406" spans="2:15" ht="12.75">
      <c r="B406" s="740" t="s">
        <v>280</v>
      </c>
      <c r="C406" s="719">
        <f>SUM(D406+H406)</f>
        <v>171735</v>
      </c>
      <c r="D406" s="745">
        <v>5424</v>
      </c>
      <c r="E406" s="720">
        <v>2254</v>
      </c>
      <c r="F406" s="721">
        <v>2901</v>
      </c>
      <c r="G406" s="721">
        <v>269</v>
      </c>
      <c r="H406" s="719">
        <v>166311</v>
      </c>
      <c r="I406" s="720">
        <v>29103</v>
      </c>
      <c r="J406" s="720">
        <v>53333</v>
      </c>
      <c r="K406" s="720">
        <v>83875</v>
      </c>
      <c r="L406" s="721">
        <v>0</v>
      </c>
    </row>
    <row r="407" spans="2:15" ht="12.75">
      <c r="B407" s="740" t="s">
        <v>281</v>
      </c>
      <c r="C407" s="719">
        <v>169404</v>
      </c>
      <c r="D407" s="745">
        <v>5064</v>
      </c>
      <c r="E407" s="720">
        <v>2316</v>
      </c>
      <c r="F407" s="720">
        <v>2611</v>
      </c>
      <c r="G407" s="721">
        <v>137</v>
      </c>
      <c r="H407" s="719">
        <v>164340</v>
      </c>
      <c r="I407" s="720">
        <v>25228</v>
      </c>
      <c r="J407" s="720">
        <v>52498</v>
      </c>
      <c r="K407" s="720">
        <v>86614</v>
      </c>
      <c r="L407" s="721">
        <v>0</v>
      </c>
    </row>
    <row r="408" spans="2:15" ht="12.75">
      <c r="B408" s="740" t="s">
        <v>282</v>
      </c>
      <c r="C408" s="719">
        <v>172982</v>
      </c>
      <c r="D408" s="719">
        <v>6274</v>
      </c>
      <c r="E408" s="722">
        <v>2518</v>
      </c>
      <c r="F408" s="722">
        <v>3121</v>
      </c>
      <c r="G408" s="719">
        <v>635</v>
      </c>
      <c r="H408" s="719">
        <v>166708</v>
      </c>
      <c r="I408" s="719">
        <v>26444</v>
      </c>
      <c r="J408" s="719">
        <v>56017</v>
      </c>
      <c r="K408" s="719">
        <v>84247</v>
      </c>
      <c r="L408" s="722">
        <v>0</v>
      </c>
    </row>
    <row r="409" spans="2:15" ht="12.75">
      <c r="B409" s="740" t="s">
        <v>283</v>
      </c>
      <c r="C409" s="719">
        <v>178724</v>
      </c>
      <c r="D409" s="745">
        <v>5649</v>
      </c>
      <c r="E409" s="720">
        <v>2339</v>
      </c>
      <c r="F409" s="720">
        <v>2939</v>
      </c>
      <c r="G409" s="720">
        <v>371</v>
      </c>
      <c r="H409" s="722">
        <v>173075</v>
      </c>
      <c r="I409" s="720">
        <v>27983</v>
      </c>
      <c r="J409" s="720">
        <v>60272</v>
      </c>
      <c r="K409" s="720">
        <v>84820</v>
      </c>
      <c r="L409" s="721">
        <v>0</v>
      </c>
    </row>
    <row r="410" spans="2:15" ht="12.75">
      <c r="B410" s="740" t="s">
        <v>284</v>
      </c>
      <c r="C410" s="719">
        <f>SUM(D410+H410)</f>
        <v>169376</v>
      </c>
      <c r="D410" s="720">
        <v>4663</v>
      </c>
      <c r="E410" s="720">
        <v>2074</v>
      </c>
      <c r="F410" s="720">
        <v>2336</v>
      </c>
      <c r="G410" s="720">
        <v>253</v>
      </c>
      <c r="H410" s="720">
        <v>164713</v>
      </c>
      <c r="I410" s="720">
        <v>26084</v>
      </c>
      <c r="J410" s="720">
        <v>57837</v>
      </c>
      <c r="K410" s="720">
        <v>80792</v>
      </c>
      <c r="L410" s="720">
        <v>0</v>
      </c>
    </row>
    <row r="411" spans="2:15" ht="12.75">
      <c r="B411" s="740" t="s">
        <v>285</v>
      </c>
      <c r="C411" s="719">
        <f t="shared" ref="C411" si="11">SUM(D411+H411)</f>
        <v>152498</v>
      </c>
      <c r="D411" s="720">
        <v>5089</v>
      </c>
      <c r="E411" s="720">
        <v>2321</v>
      </c>
      <c r="F411" s="720">
        <v>2452</v>
      </c>
      <c r="G411" s="720">
        <v>316</v>
      </c>
      <c r="H411" s="720">
        <v>147409</v>
      </c>
      <c r="I411" s="720">
        <v>22785</v>
      </c>
      <c r="J411" s="720">
        <v>48292</v>
      </c>
      <c r="K411" s="720">
        <v>76332</v>
      </c>
      <c r="L411" s="720">
        <v>0</v>
      </c>
    </row>
    <row r="412" spans="2:15" ht="15">
      <c r="B412" s="742"/>
      <c r="C412" s="722"/>
      <c r="D412" s="722"/>
      <c r="E412" s="722"/>
      <c r="F412" s="722"/>
      <c r="G412" s="722"/>
      <c r="H412" s="722"/>
      <c r="I412" s="722"/>
      <c r="J412" s="722"/>
      <c r="K412" s="722"/>
      <c r="L412" s="735"/>
    </row>
    <row r="413" spans="2:15" ht="12.75">
      <c r="B413" s="741">
        <v>2017</v>
      </c>
      <c r="C413" s="723">
        <f t="shared" ref="C413:K413" si="12">SUM(C400:C411)</f>
        <v>1933068</v>
      </c>
      <c r="D413" s="723">
        <f>SUM(D400:D411)</f>
        <v>63744</v>
      </c>
      <c r="E413" s="723">
        <f t="shared" si="12"/>
        <v>28507</v>
      </c>
      <c r="F413" s="723">
        <f t="shared" si="12"/>
        <v>31496</v>
      </c>
      <c r="G413" s="723">
        <f>SUM(G400:G411)</f>
        <v>3741</v>
      </c>
      <c r="H413" s="723">
        <f t="shared" si="12"/>
        <v>1869324</v>
      </c>
      <c r="I413" s="723">
        <f t="shared" si="12"/>
        <v>306648</v>
      </c>
      <c r="J413" s="723">
        <f t="shared" si="12"/>
        <v>602123</v>
      </c>
      <c r="K413" s="723">
        <f t="shared" si="12"/>
        <v>960553</v>
      </c>
      <c r="L413" s="723">
        <f>SUM(L400:L411)</f>
        <v>0</v>
      </c>
    </row>
    <row r="414" spans="2:15" ht="12.75">
      <c r="B414" s="739"/>
      <c r="C414" s="724"/>
      <c r="D414" s="724"/>
      <c r="E414" s="724"/>
      <c r="F414" s="724"/>
      <c r="G414" s="724"/>
      <c r="H414" s="724"/>
      <c r="I414" s="724"/>
      <c r="J414" s="724"/>
      <c r="K414" s="724"/>
      <c r="L414" s="736"/>
    </row>
    <row r="415" spans="2:15" ht="12.75">
      <c r="B415" s="739"/>
      <c r="C415" s="1300" t="s">
        <v>298</v>
      </c>
      <c r="D415" s="1300"/>
      <c r="E415" s="1300"/>
      <c r="F415" s="1300"/>
      <c r="G415" s="1300"/>
      <c r="H415" s="1300"/>
      <c r="I415" s="1300"/>
      <c r="J415" s="1300"/>
      <c r="K415" s="1300"/>
      <c r="L415" s="1301"/>
    </row>
    <row r="416" spans="2:15" ht="12.75">
      <c r="B416" s="738"/>
      <c r="C416" s="724"/>
      <c r="D416" s="724"/>
      <c r="E416" s="724"/>
      <c r="F416" s="724"/>
      <c r="G416" s="724"/>
      <c r="H416" s="724"/>
      <c r="I416" s="724"/>
      <c r="J416" s="724"/>
      <c r="K416" s="724"/>
      <c r="L416" s="736"/>
    </row>
    <row r="417" spans="2:12" ht="12.75">
      <c r="B417" s="740" t="s">
        <v>274</v>
      </c>
      <c r="C417" s="719">
        <f t="shared" ref="C417:C423" si="13">SUM(D417+H417)</f>
        <v>41284749</v>
      </c>
      <c r="D417" s="719">
        <v>258614</v>
      </c>
      <c r="E417" s="719">
        <v>82064</v>
      </c>
      <c r="F417" s="719">
        <v>124018</v>
      </c>
      <c r="G417" s="719">
        <v>52532</v>
      </c>
      <c r="H417" s="719">
        <v>41026135</v>
      </c>
      <c r="I417" s="719">
        <v>5754367</v>
      </c>
      <c r="J417" s="719">
        <v>11777688</v>
      </c>
      <c r="K417" s="719">
        <v>23494080</v>
      </c>
      <c r="L417" s="719">
        <v>0</v>
      </c>
    </row>
    <row r="418" spans="2:12" ht="12.75">
      <c r="B418" s="740" t="s">
        <v>275</v>
      </c>
      <c r="C418" s="719">
        <f t="shared" si="13"/>
        <v>39885929</v>
      </c>
      <c r="D418" s="719">
        <v>248053</v>
      </c>
      <c r="E418" s="719">
        <v>69467</v>
      </c>
      <c r="F418" s="719">
        <v>130095</v>
      </c>
      <c r="G418" s="719">
        <v>48491</v>
      </c>
      <c r="H418" s="719">
        <v>39637876</v>
      </c>
      <c r="I418" s="719">
        <v>5869144</v>
      </c>
      <c r="J418" s="719">
        <v>11348293</v>
      </c>
      <c r="K418" s="719">
        <v>22420439</v>
      </c>
      <c r="L418" s="719">
        <v>0</v>
      </c>
    </row>
    <row r="419" spans="2:12" ht="12.75">
      <c r="B419" s="740" t="s">
        <v>276</v>
      </c>
      <c r="C419" s="719">
        <f t="shared" si="13"/>
        <v>49565417</v>
      </c>
      <c r="D419" s="720">
        <v>279950</v>
      </c>
      <c r="E419" s="720">
        <v>90328</v>
      </c>
      <c r="F419" s="720">
        <v>159641</v>
      </c>
      <c r="G419" s="721">
        <v>29981</v>
      </c>
      <c r="H419" s="719">
        <v>49285467</v>
      </c>
      <c r="I419" s="720">
        <v>7544830</v>
      </c>
      <c r="J419" s="720">
        <v>13676720</v>
      </c>
      <c r="K419" s="720">
        <v>28063917</v>
      </c>
      <c r="L419" s="721">
        <v>0</v>
      </c>
    </row>
    <row r="420" spans="2:12" ht="12.75">
      <c r="B420" s="740" t="s">
        <v>277</v>
      </c>
      <c r="C420" s="719">
        <f t="shared" si="13"/>
        <v>41822512</v>
      </c>
      <c r="D420" s="719">
        <v>297950</v>
      </c>
      <c r="E420" s="722">
        <v>106177</v>
      </c>
      <c r="F420" s="722">
        <v>154822</v>
      </c>
      <c r="G420" s="719">
        <v>36951</v>
      </c>
      <c r="H420" s="719">
        <v>41524562</v>
      </c>
      <c r="I420" s="719">
        <v>5781070</v>
      </c>
      <c r="J420" s="719">
        <v>11588848</v>
      </c>
      <c r="K420" s="719">
        <v>24154644</v>
      </c>
      <c r="L420" s="719">
        <v>0</v>
      </c>
    </row>
    <row r="421" spans="2:12" ht="12.75">
      <c r="B421" s="740" t="s">
        <v>278</v>
      </c>
      <c r="C421" s="719">
        <f t="shared" si="13"/>
        <v>47073682</v>
      </c>
      <c r="D421" s="692">
        <v>258829</v>
      </c>
      <c r="E421" s="692">
        <v>84615</v>
      </c>
      <c r="F421" s="692">
        <v>129240</v>
      </c>
      <c r="G421" s="692">
        <v>44974</v>
      </c>
      <c r="H421" s="692">
        <v>46814853</v>
      </c>
      <c r="I421" s="692">
        <v>6502594</v>
      </c>
      <c r="J421" s="692">
        <v>11727296</v>
      </c>
      <c r="K421" s="692">
        <v>28584963</v>
      </c>
      <c r="L421" s="719">
        <v>0</v>
      </c>
    </row>
    <row r="422" spans="2:12" ht="12.75">
      <c r="B422" s="740" t="s">
        <v>279</v>
      </c>
      <c r="C422" s="719">
        <f t="shared" si="13"/>
        <v>48420690</v>
      </c>
      <c r="D422" s="719">
        <v>290566</v>
      </c>
      <c r="E422" s="722">
        <v>79673</v>
      </c>
      <c r="F422" s="722">
        <v>178876</v>
      </c>
      <c r="G422" s="719">
        <v>32017</v>
      </c>
      <c r="H422" s="719">
        <v>48130124</v>
      </c>
      <c r="I422" s="719">
        <v>7982252</v>
      </c>
      <c r="J422" s="719">
        <v>13825867</v>
      </c>
      <c r="K422" s="719">
        <v>26322005</v>
      </c>
      <c r="L422" s="719">
        <v>0</v>
      </c>
    </row>
    <row r="423" spans="2:12" ht="12.75">
      <c r="B423" s="740" t="s">
        <v>280</v>
      </c>
      <c r="C423" s="719">
        <f t="shared" si="13"/>
        <v>49583982</v>
      </c>
      <c r="D423" s="720">
        <v>288103</v>
      </c>
      <c r="E423" s="720">
        <v>81207</v>
      </c>
      <c r="F423" s="720">
        <v>167580</v>
      </c>
      <c r="G423" s="721">
        <v>39316</v>
      </c>
      <c r="H423" s="719">
        <v>49295879</v>
      </c>
      <c r="I423" s="720">
        <v>7692900</v>
      </c>
      <c r="J423" s="720">
        <v>14162171</v>
      </c>
      <c r="K423" s="720">
        <v>27440808</v>
      </c>
      <c r="L423" s="721">
        <v>0</v>
      </c>
    </row>
    <row r="424" spans="2:12" ht="12.75">
      <c r="B424" s="740" t="s">
        <v>281</v>
      </c>
      <c r="C424" s="719">
        <v>49308554</v>
      </c>
      <c r="D424" s="720">
        <v>248689</v>
      </c>
      <c r="E424" s="720">
        <v>84427</v>
      </c>
      <c r="F424" s="720">
        <v>146773</v>
      </c>
      <c r="G424" s="721">
        <v>17489</v>
      </c>
      <c r="H424" s="719">
        <v>49059865</v>
      </c>
      <c r="I424" s="720">
        <v>6595512</v>
      </c>
      <c r="J424" s="720">
        <v>13787237</v>
      </c>
      <c r="K424" s="720">
        <v>28677116</v>
      </c>
      <c r="L424" s="721">
        <v>0</v>
      </c>
    </row>
    <row r="425" spans="2:12" ht="12.75">
      <c r="B425" s="740" t="s">
        <v>282</v>
      </c>
      <c r="C425" s="719">
        <v>49438456</v>
      </c>
      <c r="D425" s="720">
        <v>345800</v>
      </c>
      <c r="E425" s="720">
        <v>89061</v>
      </c>
      <c r="F425" s="720">
        <v>167893</v>
      </c>
      <c r="G425" s="721">
        <v>88846</v>
      </c>
      <c r="H425" s="719">
        <v>49092656</v>
      </c>
      <c r="I425" s="720">
        <v>6815830</v>
      </c>
      <c r="J425" s="720">
        <v>14849864</v>
      </c>
      <c r="K425" s="720">
        <v>27426962</v>
      </c>
      <c r="L425" s="721">
        <v>0</v>
      </c>
    </row>
    <row r="426" spans="2:12" ht="12.75">
      <c r="B426" s="740" t="s">
        <v>283</v>
      </c>
      <c r="C426" s="719">
        <v>50346027</v>
      </c>
      <c r="D426" s="720">
        <v>295352</v>
      </c>
      <c r="E426" s="720">
        <v>84726</v>
      </c>
      <c r="F426" s="720">
        <v>167445</v>
      </c>
      <c r="G426" s="720">
        <v>43181</v>
      </c>
      <c r="H426" s="722">
        <v>50050675</v>
      </c>
      <c r="I426" s="720">
        <v>7132124</v>
      </c>
      <c r="J426" s="720">
        <v>15718038</v>
      </c>
      <c r="K426" s="720">
        <v>27200513</v>
      </c>
      <c r="L426" s="721">
        <v>0</v>
      </c>
    </row>
    <row r="427" spans="2:12" ht="12.75">
      <c r="B427" s="740" t="s">
        <v>284</v>
      </c>
      <c r="C427" s="719">
        <f t="shared" ref="C427:C428" si="14">SUM(D427+H427)</f>
        <v>48798626</v>
      </c>
      <c r="D427" s="720">
        <v>261198</v>
      </c>
      <c r="E427" s="720">
        <v>70669</v>
      </c>
      <c r="F427" s="720">
        <v>148982</v>
      </c>
      <c r="G427" s="720">
        <v>41547</v>
      </c>
      <c r="H427" s="720">
        <v>48537428</v>
      </c>
      <c r="I427" s="720">
        <v>6751971</v>
      </c>
      <c r="J427" s="720">
        <v>15640889</v>
      </c>
      <c r="K427" s="720">
        <v>26144568</v>
      </c>
      <c r="L427" s="720">
        <v>0</v>
      </c>
    </row>
    <row r="428" spans="2:12" ht="12.75">
      <c r="B428" s="740" t="s">
        <v>285</v>
      </c>
      <c r="C428" s="719">
        <f t="shared" si="14"/>
        <v>43494618</v>
      </c>
      <c r="D428" s="720">
        <v>256297</v>
      </c>
      <c r="E428" s="720">
        <v>77163</v>
      </c>
      <c r="F428" s="720">
        <v>143113</v>
      </c>
      <c r="G428" s="720">
        <v>36021</v>
      </c>
      <c r="H428" s="720">
        <v>43238321</v>
      </c>
      <c r="I428" s="720">
        <v>5912817</v>
      </c>
      <c r="J428" s="720">
        <v>12978598</v>
      </c>
      <c r="K428" s="720">
        <v>24346906</v>
      </c>
      <c r="L428" s="720">
        <v>0</v>
      </c>
    </row>
    <row r="429" spans="2:12" ht="12.75">
      <c r="B429" s="739"/>
      <c r="C429" s="722"/>
      <c r="D429" s="722"/>
      <c r="E429" s="722"/>
      <c r="F429" s="722"/>
      <c r="G429" s="722"/>
      <c r="H429" s="722"/>
      <c r="I429" s="722"/>
      <c r="J429" s="722"/>
      <c r="K429" s="722"/>
      <c r="L429" s="719"/>
    </row>
    <row r="430" spans="2:12" ht="12.75">
      <c r="B430" s="741">
        <v>2017</v>
      </c>
      <c r="C430" s="723">
        <f t="shared" ref="C430:L430" si="15">SUM(C417:C428)</f>
        <v>559023242</v>
      </c>
      <c r="D430" s="723">
        <f t="shared" si="15"/>
        <v>3329401</v>
      </c>
      <c r="E430" s="723">
        <f t="shared" si="15"/>
        <v>999577</v>
      </c>
      <c r="F430" s="723">
        <f t="shared" si="15"/>
        <v>1818478</v>
      </c>
      <c r="G430" s="723">
        <f t="shared" si="15"/>
        <v>511346</v>
      </c>
      <c r="H430" s="723">
        <f t="shared" si="15"/>
        <v>555693841</v>
      </c>
      <c r="I430" s="723">
        <f t="shared" si="15"/>
        <v>80335411</v>
      </c>
      <c r="J430" s="723">
        <f t="shared" si="15"/>
        <v>161081509</v>
      </c>
      <c r="K430" s="723">
        <f t="shared" si="15"/>
        <v>314276921</v>
      </c>
      <c r="L430" s="723">
        <f t="shared" si="15"/>
        <v>0</v>
      </c>
    </row>
    <row r="431" spans="2:12" ht="12.75">
      <c r="B431" s="725"/>
      <c r="C431" s="726"/>
      <c r="D431" s="726"/>
      <c r="E431" s="726"/>
      <c r="F431" s="726"/>
      <c r="G431" s="726"/>
      <c r="H431" s="726"/>
      <c r="I431" s="726"/>
      <c r="J431" s="726"/>
      <c r="K431" s="726"/>
      <c r="L431" s="726"/>
    </row>
    <row r="432" spans="2:12" ht="12.75" customHeight="1">
      <c r="B432" s="1302" t="s">
        <v>262</v>
      </c>
      <c r="C432" s="1232" t="s">
        <v>22</v>
      </c>
      <c r="D432" s="1232" t="s">
        <v>263</v>
      </c>
      <c r="E432" s="1291" t="s">
        <v>264</v>
      </c>
      <c r="F432" s="1292"/>
      <c r="G432" s="1293"/>
      <c r="H432" s="1294" t="s">
        <v>265</v>
      </c>
      <c r="I432" s="1304" t="s">
        <v>266</v>
      </c>
      <c r="J432" s="1305"/>
      <c r="K432" s="1305"/>
      <c r="L432" s="1306"/>
    </row>
    <row r="433" spans="2:12" ht="11.25" customHeight="1">
      <c r="B433" s="1303"/>
      <c r="C433" s="1233"/>
      <c r="D433" s="1233"/>
      <c r="E433" s="1296" t="s">
        <v>303</v>
      </c>
      <c r="F433" s="1298" t="s">
        <v>304</v>
      </c>
      <c r="G433" s="1298" t="s">
        <v>305</v>
      </c>
      <c r="H433" s="1295"/>
      <c r="I433" s="1234" t="s">
        <v>270</v>
      </c>
      <c r="J433" s="1234" t="s">
        <v>24</v>
      </c>
      <c r="K433" s="1232" t="s">
        <v>271</v>
      </c>
      <c r="L433" s="1234" t="s">
        <v>272</v>
      </c>
    </row>
    <row r="434" spans="2:12" ht="11.25" customHeight="1">
      <c r="B434" s="1303"/>
      <c r="C434" s="1233"/>
      <c r="D434" s="1233"/>
      <c r="E434" s="1297"/>
      <c r="F434" s="1299"/>
      <c r="G434" s="1299"/>
      <c r="H434" s="1295"/>
      <c r="I434" s="1288"/>
      <c r="J434" s="1288"/>
      <c r="K434" s="1307"/>
      <c r="L434" s="1288"/>
    </row>
    <row r="435" spans="2:12" ht="12.75">
      <c r="B435" s="716">
        <v>0</v>
      </c>
      <c r="C435" s="727">
        <v>1</v>
      </c>
      <c r="D435" s="727">
        <v>2</v>
      </c>
      <c r="E435" s="728">
        <v>3</v>
      </c>
      <c r="F435" s="728">
        <v>4</v>
      </c>
      <c r="G435" s="727">
        <v>5</v>
      </c>
      <c r="H435" s="727">
        <v>6</v>
      </c>
      <c r="I435" s="727">
        <v>7</v>
      </c>
      <c r="J435" s="727">
        <v>8</v>
      </c>
      <c r="K435" s="727">
        <v>9</v>
      </c>
      <c r="L435" s="727">
        <v>10</v>
      </c>
    </row>
    <row r="436" spans="2:12" ht="12.75">
      <c r="B436" s="738"/>
      <c r="C436" s="724"/>
      <c r="D436" s="724"/>
      <c r="E436" s="724"/>
      <c r="F436" s="724"/>
      <c r="G436" s="724"/>
      <c r="H436" s="724"/>
      <c r="I436" s="724"/>
      <c r="J436" s="724"/>
      <c r="K436" s="724"/>
      <c r="L436" s="736"/>
    </row>
    <row r="437" spans="2:12" ht="12.75">
      <c r="B437" s="739"/>
      <c r="C437" s="1300" t="s">
        <v>299</v>
      </c>
      <c r="D437" s="1300"/>
      <c r="E437" s="1300"/>
      <c r="F437" s="1300"/>
      <c r="G437" s="1300"/>
      <c r="H437" s="1300"/>
      <c r="I437" s="1300"/>
      <c r="J437" s="1300"/>
      <c r="K437" s="1300"/>
      <c r="L437" s="1301"/>
    </row>
    <row r="438" spans="2:12" ht="12.75">
      <c r="B438" s="739"/>
      <c r="C438" s="729"/>
      <c r="D438" s="729"/>
      <c r="E438" s="729"/>
      <c r="F438" s="729"/>
      <c r="G438" s="729"/>
      <c r="H438" s="729"/>
      <c r="I438" s="729"/>
      <c r="J438" s="729"/>
      <c r="K438" s="729"/>
      <c r="L438" s="737"/>
    </row>
    <row r="439" spans="2:12" ht="12.75">
      <c r="B439" s="740" t="s">
        <v>274</v>
      </c>
      <c r="C439" s="719">
        <f>SUM(D439+H439)</f>
        <v>82047763</v>
      </c>
      <c r="D439" s="719">
        <v>445114</v>
      </c>
      <c r="E439" s="719">
        <v>144107</v>
      </c>
      <c r="F439" s="719">
        <v>212420</v>
      </c>
      <c r="G439" s="719">
        <v>88587</v>
      </c>
      <c r="H439" s="719">
        <v>81602649</v>
      </c>
      <c r="I439" s="719">
        <v>11433324</v>
      </c>
      <c r="J439" s="719">
        <v>24279425</v>
      </c>
      <c r="K439" s="719">
        <v>45889900</v>
      </c>
      <c r="L439" s="719">
        <v>0</v>
      </c>
    </row>
    <row r="440" spans="2:12" ht="12.75">
      <c r="B440" s="740" t="s">
        <v>275</v>
      </c>
      <c r="C440" s="719">
        <f t="shared" ref="C440:C444" si="16">SUM(D440+H440)</f>
        <v>79287813</v>
      </c>
      <c r="D440" s="719">
        <v>431200</v>
      </c>
      <c r="E440" s="719">
        <v>121487</v>
      </c>
      <c r="F440" s="719">
        <v>225727</v>
      </c>
      <c r="G440" s="719">
        <v>83986</v>
      </c>
      <c r="H440" s="719">
        <v>78856613</v>
      </c>
      <c r="I440" s="719">
        <v>11712359</v>
      </c>
      <c r="J440" s="719">
        <v>23159515</v>
      </c>
      <c r="K440" s="719">
        <v>43984739</v>
      </c>
      <c r="L440" s="719">
        <v>0</v>
      </c>
    </row>
    <row r="441" spans="2:12" ht="12.75">
      <c r="B441" s="740" t="s">
        <v>276</v>
      </c>
      <c r="C441" s="719">
        <f t="shared" si="16"/>
        <v>98808454</v>
      </c>
      <c r="D441" s="720">
        <v>475895</v>
      </c>
      <c r="E441" s="720">
        <v>153902</v>
      </c>
      <c r="F441" s="720">
        <v>271849</v>
      </c>
      <c r="G441" s="721">
        <v>50144</v>
      </c>
      <c r="H441" s="719">
        <v>98332559</v>
      </c>
      <c r="I441" s="720">
        <v>15012576</v>
      </c>
      <c r="J441" s="720">
        <v>28202934</v>
      </c>
      <c r="K441" s="720">
        <v>55117049</v>
      </c>
      <c r="L441" s="721">
        <v>0</v>
      </c>
    </row>
    <row r="442" spans="2:12" ht="12.75">
      <c r="B442" s="740" t="s">
        <v>277</v>
      </c>
      <c r="C442" s="719">
        <f t="shared" si="16"/>
        <v>83378440</v>
      </c>
      <c r="D442" s="719">
        <v>506953</v>
      </c>
      <c r="E442" s="722">
        <v>180973</v>
      </c>
      <c r="F442" s="722">
        <v>263009</v>
      </c>
      <c r="G442" s="722">
        <v>62971</v>
      </c>
      <c r="H442" s="719">
        <v>82871487</v>
      </c>
      <c r="I442" s="722">
        <v>11495417</v>
      </c>
      <c r="J442" s="722">
        <v>23956645</v>
      </c>
      <c r="K442" s="722">
        <v>47419425</v>
      </c>
      <c r="L442" s="722">
        <v>0</v>
      </c>
    </row>
    <row r="443" spans="2:12" ht="12.75">
      <c r="B443" s="740" t="s">
        <v>278</v>
      </c>
      <c r="C443" s="719">
        <f t="shared" si="16"/>
        <v>93901078</v>
      </c>
      <c r="D443" s="692">
        <v>444824</v>
      </c>
      <c r="E443" s="692">
        <v>145798</v>
      </c>
      <c r="F443" s="692">
        <v>221921</v>
      </c>
      <c r="G443" s="692">
        <v>77105</v>
      </c>
      <c r="H443" s="692">
        <v>93456254</v>
      </c>
      <c r="I443" s="693">
        <v>12989301</v>
      </c>
      <c r="J443" s="692">
        <v>24252314</v>
      </c>
      <c r="K443" s="692">
        <v>56214639</v>
      </c>
      <c r="L443" s="694">
        <v>0</v>
      </c>
    </row>
    <row r="444" spans="2:12" ht="12.75">
      <c r="B444" s="740" t="s">
        <v>279</v>
      </c>
      <c r="C444" s="719">
        <f t="shared" si="16"/>
        <v>97715871</v>
      </c>
      <c r="D444" s="719">
        <v>501090</v>
      </c>
      <c r="E444" s="722">
        <v>136122</v>
      </c>
      <c r="F444" s="722">
        <v>308716</v>
      </c>
      <c r="G444" s="722">
        <v>56252</v>
      </c>
      <c r="H444" s="719">
        <v>97214781</v>
      </c>
      <c r="I444" s="722">
        <v>15895397</v>
      </c>
      <c r="J444" s="722">
        <v>28478797</v>
      </c>
      <c r="K444" s="722">
        <v>52840587</v>
      </c>
      <c r="L444" s="722">
        <v>0</v>
      </c>
    </row>
    <row r="445" spans="2:12" ht="12.75">
      <c r="B445" s="740" t="s">
        <v>280</v>
      </c>
      <c r="C445" s="719">
        <f>SUM(D445+H445)</f>
        <v>99467079</v>
      </c>
      <c r="D445" s="720">
        <v>496753</v>
      </c>
      <c r="E445" s="720">
        <v>139368</v>
      </c>
      <c r="F445" s="720">
        <v>288296</v>
      </c>
      <c r="G445" s="721">
        <v>69089</v>
      </c>
      <c r="H445" s="719">
        <v>98970326</v>
      </c>
      <c r="I445" s="720">
        <v>15406513</v>
      </c>
      <c r="J445" s="720">
        <v>29584265</v>
      </c>
      <c r="K445" s="720">
        <v>53979548</v>
      </c>
      <c r="L445" s="721">
        <v>0</v>
      </c>
    </row>
    <row r="446" spans="2:12" ht="12.75">
      <c r="B446" s="740" t="s">
        <v>281</v>
      </c>
      <c r="C446" s="719">
        <v>98783442</v>
      </c>
      <c r="D446" s="720">
        <v>431889</v>
      </c>
      <c r="E446" s="720">
        <v>146917</v>
      </c>
      <c r="F446" s="720">
        <v>253926</v>
      </c>
      <c r="G446" s="721">
        <v>31046</v>
      </c>
      <c r="H446" s="719">
        <v>98351553</v>
      </c>
      <c r="I446" s="720">
        <v>13211629</v>
      </c>
      <c r="J446" s="720">
        <v>28906546</v>
      </c>
      <c r="K446" s="720">
        <v>56233378</v>
      </c>
      <c r="L446" s="721">
        <v>0</v>
      </c>
    </row>
    <row r="447" spans="2:12" ht="12.75">
      <c r="B447" s="740" t="s">
        <v>282</v>
      </c>
      <c r="C447" s="719">
        <v>99441068</v>
      </c>
      <c r="D447" s="719">
        <v>604779</v>
      </c>
      <c r="E447" s="722">
        <v>156559</v>
      </c>
      <c r="F447" s="722">
        <v>296235</v>
      </c>
      <c r="G447" s="722">
        <v>151985</v>
      </c>
      <c r="H447" s="719">
        <v>98836289</v>
      </c>
      <c r="I447" s="722">
        <v>13738070</v>
      </c>
      <c r="J447" s="722">
        <v>31047650</v>
      </c>
      <c r="K447" s="722">
        <v>54050569</v>
      </c>
      <c r="L447" s="722">
        <v>0</v>
      </c>
    </row>
    <row r="448" spans="2:12" ht="12.75">
      <c r="B448" s="740" t="s">
        <v>283</v>
      </c>
      <c r="C448" s="719">
        <v>100815036</v>
      </c>
      <c r="D448" s="720">
        <v>512334</v>
      </c>
      <c r="E448" s="720">
        <v>145829</v>
      </c>
      <c r="F448" s="720">
        <v>290888</v>
      </c>
      <c r="G448" s="720">
        <v>75617</v>
      </c>
      <c r="H448" s="722">
        <v>100302702</v>
      </c>
      <c r="I448" s="720">
        <v>14244388</v>
      </c>
      <c r="J448" s="720">
        <v>32756234</v>
      </c>
      <c r="K448" s="720">
        <v>53302080</v>
      </c>
      <c r="L448" s="721">
        <v>0</v>
      </c>
    </row>
    <row r="449" spans="2:12" ht="12.75">
      <c r="B449" s="740" t="s">
        <v>284</v>
      </c>
      <c r="C449" s="719">
        <f t="shared" ref="C449:C450" si="17">SUM(D449+H449)</f>
        <v>97522278</v>
      </c>
      <c r="D449" s="720">
        <v>455737</v>
      </c>
      <c r="E449" s="720">
        <v>125370</v>
      </c>
      <c r="F449" s="720">
        <v>259194</v>
      </c>
      <c r="G449" s="721">
        <v>71173</v>
      </c>
      <c r="H449" s="730">
        <v>97066541</v>
      </c>
      <c r="I449" s="720">
        <v>13496180</v>
      </c>
      <c r="J449" s="720">
        <v>32357917</v>
      </c>
      <c r="K449" s="720">
        <v>51212444</v>
      </c>
      <c r="L449" s="720">
        <v>0</v>
      </c>
    </row>
    <row r="450" spans="2:12" ht="12.75">
      <c r="B450" s="740" t="s">
        <v>285</v>
      </c>
      <c r="C450" s="719">
        <f t="shared" si="17"/>
        <v>87972319</v>
      </c>
      <c r="D450" s="720">
        <v>449241</v>
      </c>
      <c r="E450" s="720">
        <v>137836</v>
      </c>
      <c r="F450" s="720">
        <v>249036</v>
      </c>
      <c r="G450" s="721">
        <v>62369</v>
      </c>
      <c r="H450" s="730">
        <v>87523078</v>
      </c>
      <c r="I450" s="720">
        <v>11823830</v>
      </c>
      <c r="J450" s="720">
        <v>26806394</v>
      </c>
      <c r="K450" s="720">
        <v>48892854</v>
      </c>
      <c r="L450" s="720">
        <v>0</v>
      </c>
    </row>
    <row r="451" spans="2:12" ht="12.75">
      <c r="B451" s="740"/>
      <c r="C451" s="731"/>
      <c r="D451" s="732"/>
      <c r="E451" s="733"/>
      <c r="F451" s="733"/>
      <c r="G451" s="733"/>
      <c r="H451" s="732"/>
      <c r="I451" s="733"/>
      <c r="J451" s="733"/>
      <c r="K451" s="733"/>
      <c r="L451" s="733"/>
    </row>
    <row r="452" spans="2:12" ht="12.75">
      <c r="B452" s="741">
        <v>2017</v>
      </c>
      <c r="C452" s="734">
        <f t="shared" ref="C452:K452" si="18">SUM(C439:C450)</f>
        <v>1119140641</v>
      </c>
      <c r="D452" s="734">
        <f t="shared" si="18"/>
        <v>5755809</v>
      </c>
      <c r="E452" s="734">
        <f t="shared" si="18"/>
        <v>1734268</v>
      </c>
      <c r="F452" s="734">
        <f t="shared" si="18"/>
        <v>3141217</v>
      </c>
      <c r="G452" s="734">
        <f t="shared" si="18"/>
        <v>880324</v>
      </c>
      <c r="H452" s="734">
        <f t="shared" si="18"/>
        <v>1113384832</v>
      </c>
      <c r="I452" s="734">
        <f t="shared" si="18"/>
        <v>160458984</v>
      </c>
      <c r="J452" s="734">
        <f t="shared" si="18"/>
        <v>333788636</v>
      </c>
      <c r="K452" s="734">
        <f t="shared" si="18"/>
        <v>619137212</v>
      </c>
      <c r="L452" s="734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6"/>
      <c r="C474" s="866"/>
      <c r="D474" s="866"/>
      <c r="E474" s="866"/>
      <c r="F474" s="867" t="s">
        <v>261</v>
      </c>
      <c r="G474" s="866"/>
      <c r="H474" s="866"/>
      <c r="I474" s="866"/>
      <c r="J474" s="866"/>
      <c r="K474" s="866"/>
      <c r="L474" s="866"/>
    </row>
    <row r="475" spans="2:12" ht="12.75" customHeight="1">
      <c r="B475" s="1234" t="s">
        <v>262</v>
      </c>
      <c r="C475" s="1232" t="s">
        <v>22</v>
      </c>
      <c r="D475" s="1232" t="s">
        <v>263</v>
      </c>
      <c r="E475" s="1291" t="s">
        <v>264</v>
      </c>
      <c r="F475" s="1292"/>
      <c r="G475" s="1293"/>
      <c r="H475" s="1294" t="s">
        <v>265</v>
      </c>
      <c r="I475" s="1291" t="s">
        <v>266</v>
      </c>
      <c r="J475" s="1292"/>
      <c r="K475" s="1292"/>
      <c r="L475" s="1293"/>
    </row>
    <row r="476" spans="2:12" ht="11.25" customHeight="1">
      <c r="B476" s="1235"/>
      <c r="C476" s="1233"/>
      <c r="D476" s="1233"/>
      <c r="E476" s="1296" t="s">
        <v>303</v>
      </c>
      <c r="F476" s="1298" t="s">
        <v>304</v>
      </c>
      <c r="G476" s="1298" t="s">
        <v>305</v>
      </c>
      <c r="H476" s="1295"/>
      <c r="I476" s="1234" t="s">
        <v>270</v>
      </c>
      <c r="J476" s="1234" t="s">
        <v>24</v>
      </c>
      <c r="K476" s="1232" t="s">
        <v>271</v>
      </c>
      <c r="L476" s="1234" t="s">
        <v>272</v>
      </c>
    </row>
    <row r="477" spans="2:12" ht="11.25" customHeight="1">
      <c r="B477" s="1235"/>
      <c r="C477" s="1233"/>
      <c r="D477" s="1233"/>
      <c r="E477" s="1297"/>
      <c r="F477" s="1299"/>
      <c r="G477" s="1299"/>
      <c r="H477" s="1295"/>
      <c r="I477" s="1235"/>
      <c r="J477" s="1235"/>
      <c r="K477" s="1233"/>
      <c r="L477" s="1288"/>
    </row>
    <row r="478" spans="2:12" ht="12.75">
      <c r="B478" s="716">
        <v>0</v>
      </c>
      <c r="C478" s="715">
        <v>1</v>
      </c>
      <c r="D478" s="715">
        <v>2</v>
      </c>
      <c r="E478" s="716">
        <v>3</v>
      </c>
      <c r="F478" s="716">
        <v>4</v>
      </c>
      <c r="G478" s="715">
        <v>5</v>
      </c>
      <c r="H478" s="715">
        <v>6</v>
      </c>
      <c r="I478" s="715">
        <v>7</v>
      </c>
      <c r="J478" s="715">
        <v>8</v>
      </c>
      <c r="K478" s="717">
        <v>9</v>
      </c>
      <c r="L478" s="715">
        <v>10</v>
      </c>
    </row>
    <row r="479" spans="2:12" ht="12.75">
      <c r="B479" s="738"/>
      <c r="C479" s="718"/>
      <c r="D479" s="718"/>
      <c r="E479" s="718"/>
      <c r="F479" s="718"/>
      <c r="G479" s="718"/>
      <c r="H479" s="718"/>
      <c r="I479" s="718"/>
      <c r="J479" s="718"/>
      <c r="K479" s="718"/>
      <c r="L479" s="743"/>
    </row>
    <row r="480" spans="2:12" ht="14.25">
      <c r="B480" s="739"/>
      <c r="C480" s="1289" t="s">
        <v>273</v>
      </c>
      <c r="D480" s="1289"/>
      <c r="E480" s="1289"/>
      <c r="F480" s="1289"/>
      <c r="G480" s="1289"/>
      <c r="H480" s="1289"/>
      <c r="I480" s="1289"/>
      <c r="J480" s="1289"/>
      <c r="K480" s="1289"/>
      <c r="L480" s="1290"/>
    </row>
    <row r="481" spans="2:12" ht="12.75">
      <c r="B481" s="738"/>
      <c r="C481" s="718"/>
      <c r="D481" s="718"/>
      <c r="E481" s="718"/>
      <c r="F481" s="718"/>
      <c r="G481" s="718"/>
      <c r="H481" s="718"/>
      <c r="I481" s="718"/>
      <c r="J481" s="718"/>
      <c r="K481" s="718"/>
      <c r="L481" s="743"/>
    </row>
    <row r="482" spans="2:12" ht="15">
      <c r="B482" s="868" t="s">
        <v>274</v>
      </c>
      <c r="C482" s="719">
        <f>SUM(D482+H482)</f>
        <v>153311</v>
      </c>
      <c r="D482" s="719">
        <v>4907</v>
      </c>
      <c r="E482" s="719">
        <v>2376</v>
      </c>
      <c r="F482" s="719">
        <v>2183</v>
      </c>
      <c r="G482" s="719">
        <v>348</v>
      </c>
      <c r="H482" s="719">
        <v>148404</v>
      </c>
      <c r="I482" s="719">
        <v>23209</v>
      </c>
      <c r="J482" s="719">
        <v>48538</v>
      </c>
      <c r="K482" s="719">
        <v>76657</v>
      </c>
      <c r="L482" s="719">
        <v>0</v>
      </c>
    </row>
    <row r="483" spans="2:12" ht="15">
      <c r="B483" s="868" t="s">
        <v>275</v>
      </c>
      <c r="C483" s="719">
        <f t="shared" ref="C483:C487" si="21">SUM(D483+H483)</f>
        <v>149700</v>
      </c>
      <c r="D483" s="719">
        <v>4276</v>
      </c>
      <c r="E483" s="719">
        <v>1971</v>
      </c>
      <c r="F483" s="719">
        <v>2099</v>
      </c>
      <c r="G483" s="719">
        <v>206</v>
      </c>
      <c r="H483" s="719">
        <v>145424</v>
      </c>
      <c r="I483" s="719">
        <v>23853</v>
      </c>
      <c r="J483" s="719">
        <v>43685</v>
      </c>
      <c r="K483" s="719">
        <v>77886</v>
      </c>
      <c r="L483" s="719">
        <v>0</v>
      </c>
    </row>
    <row r="484" spans="2:12" ht="15">
      <c r="B484" s="868" t="s">
        <v>276</v>
      </c>
      <c r="C484" s="719">
        <f t="shared" si="21"/>
        <v>176360</v>
      </c>
      <c r="D484" s="720">
        <v>5618</v>
      </c>
      <c r="E484" s="720">
        <v>2663</v>
      </c>
      <c r="F484" s="720">
        <v>2694</v>
      </c>
      <c r="G484" s="721">
        <v>261</v>
      </c>
      <c r="H484" s="719">
        <v>170742</v>
      </c>
      <c r="I484" s="720">
        <v>27174</v>
      </c>
      <c r="J484" s="720">
        <v>52139</v>
      </c>
      <c r="K484" s="720">
        <v>91429</v>
      </c>
      <c r="L484" s="721">
        <v>0</v>
      </c>
    </row>
    <row r="485" spans="2:12" ht="15">
      <c r="B485" s="868" t="s">
        <v>277</v>
      </c>
      <c r="C485" s="719">
        <f>SUM(D485+H485)</f>
        <v>152257</v>
      </c>
      <c r="D485" s="719">
        <v>4644</v>
      </c>
      <c r="E485" s="722">
        <v>2428</v>
      </c>
      <c r="F485" s="722">
        <v>2008</v>
      </c>
      <c r="G485" s="719">
        <v>208</v>
      </c>
      <c r="H485" s="719">
        <v>147613</v>
      </c>
      <c r="I485" s="719">
        <v>23760</v>
      </c>
      <c r="J485" s="719">
        <v>44089</v>
      </c>
      <c r="K485" s="719">
        <v>79764</v>
      </c>
      <c r="L485" s="719">
        <v>0</v>
      </c>
    </row>
    <row r="486" spans="2:12" ht="15">
      <c r="B486" s="868" t="s">
        <v>278</v>
      </c>
      <c r="C486" s="719">
        <f>SUM(D486+H486)</f>
        <v>162957</v>
      </c>
      <c r="D486" s="744">
        <v>4436</v>
      </c>
      <c r="E486" s="692">
        <v>1879</v>
      </c>
      <c r="F486" s="694">
        <v>2351</v>
      </c>
      <c r="G486" s="694">
        <v>206</v>
      </c>
      <c r="H486" s="744">
        <v>158521</v>
      </c>
      <c r="I486" s="692">
        <v>25665</v>
      </c>
      <c r="J486" s="692">
        <v>43148</v>
      </c>
      <c r="K486" s="694">
        <v>89708</v>
      </c>
      <c r="L486" s="719">
        <v>0</v>
      </c>
    </row>
    <row r="487" spans="2:12" ht="15">
      <c r="B487" s="868" t="s">
        <v>279</v>
      </c>
      <c r="C487" s="719">
        <f t="shared" si="21"/>
        <v>181713</v>
      </c>
      <c r="D487" s="719">
        <v>5439</v>
      </c>
      <c r="E487" s="722">
        <v>2129</v>
      </c>
      <c r="F487" s="722">
        <v>3088</v>
      </c>
      <c r="G487" s="719">
        <v>222</v>
      </c>
      <c r="H487" s="719">
        <v>176274</v>
      </c>
      <c r="I487" s="719">
        <v>31296</v>
      </c>
      <c r="J487" s="719">
        <v>51302</v>
      </c>
      <c r="K487" s="719">
        <v>93676</v>
      </c>
      <c r="L487" s="719">
        <v>0</v>
      </c>
    </row>
    <row r="488" spans="2:12" ht="15">
      <c r="B488" s="868" t="s">
        <v>280</v>
      </c>
      <c r="C488" s="719">
        <f>SUM(D488+H488)</f>
        <v>167840</v>
      </c>
      <c r="D488" s="745">
        <v>5002</v>
      </c>
      <c r="E488" s="720">
        <v>2060</v>
      </c>
      <c r="F488" s="721">
        <v>2632</v>
      </c>
      <c r="G488" s="721">
        <v>310</v>
      </c>
      <c r="H488" s="719">
        <v>162838</v>
      </c>
      <c r="I488" s="720">
        <v>28780</v>
      </c>
      <c r="J488" s="720">
        <v>54814</v>
      </c>
      <c r="K488" s="720">
        <v>79244</v>
      </c>
      <c r="L488" s="721">
        <v>0</v>
      </c>
    </row>
    <row r="489" spans="2:12" ht="15">
      <c r="B489" s="868" t="s">
        <v>281</v>
      </c>
      <c r="C489" s="719">
        <v>172228</v>
      </c>
      <c r="D489" s="745">
        <v>4825</v>
      </c>
      <c r="E489" s="720">
        <v>1907</v>
      </c>
      <c r="F489" s="720">
        <v>2589</v>
      </c>
      <c r="G489" s="721">
        <v>329</v>
      </c>
      <c r="H489" s="719">
        <v>167403</v>
      </c>
      <c r="I489" s="720">
        <v>26432</v>
      </c>
      <c r="J489" s="720">
        <v>56705</v>
      </c>
      <c r="K489" s="720">
        <v>84266</v>
      </c>
      <c r="L489" s="721">
        <v>0</v>
      </c>
    </row>
    <row r="490" spans="2:12" ht="15">
      <c r="B490" s="868" t="s">
        <v>282</v>
      </c>
      <c r="C490" s="719">
        <v>160101</v>
      </c>
      <c r="D490" s="719">
        <v>5229</v>
      </c>
      <c r="E490" s="722">
        <v>1936</v>
      </c>
      <c r="F490" s="722">
        <v>2930</v>
      </c>
      <c r="G490" s="719">
        <v>363</v>
      </c>
      <c r="H490" s="719">
        <v>154872</v>
      </c>
      <c r="I490" s="719">
        <v>25855</v>
      </c>
      <c r="J490" s="719">
        <v>53933</v>
      </c>
      <c r="K490" s="719">
        <v>75084</v>
      </c>
      <c r="L490" s="719">
        <v>0</v>
      </c>
    </row>
    <row r="491" spans="2:12" ht="15">
      <c r="B491" s="869" t="s">
        <v>283</v>
      </c>
      <c r="C491" s="967">
        <v>176881</v>
      </c>
      <c r="D491" s="969">
        <v>4941</v>
      </c>
      <c r="E491" s="970">
        <v>1899</v>
      </c>
      <c r="F491" s="970">
        <v>2767</v>
      </c>
      <c r="G491" s="970">
        <v>275</v>
      </c>
      <c r="H491" s="968">
        <v>171940</v>
      </c>
      <c r="I491" s="970">
        <v>28983</v>
      </c>
      <c r="J491" s="970">
        <v>60425</v>
      </c>
      <c r="K491" s="970">
        <v>82532</v>
      </c>
      <c r="L491" s="721"/>
    </row>
    <row r="492" spans="2:12" ht="15">
      <c r="B492" s="869" t="s">
        <v>284</v>
      </c>
      <c r="C492" s="967">
        <v>157650</v>
      </c>
      <c r="D492" s="970">
        <v>4336</v>
      </c>
      <c r="E492" s="970">
        <v>1814</v>
      </c>
      <c r="F492" s="970">
        <v>2017</v>
      </c>
      <c r="G492" s="970">
        <v>505</v>
      </c>
      <c r="H492" s="970">
        <v>153314</v>
      </c>
      <c r="I492" s="970">
        <v>26176</v>
      </c>
      <c r="J492" s="970">
        <v>53316</v>
      </c>
      <c r="K492" s="970">
        <v>73822</v>
      </c>
      <c r="L492" s="721"/>
    </row>
    <row r="493" spans="2:12" ht="15">
      <c r="B493" s="869" t="s">
        <v>285</v>
      </c>
      <c r="C493" s="719">
        <v>133310</v>
      </c>
      <c r="D493" s="720">
        <v>4231</v>
      </c>
      <c r="E493" s="720">
        <v>2037</v>
      </c>
      <c r="F493" s="720">
        <v>1869</v>
      </c>
      <c r="G493" s="720">
        <v>325</v>
      </c>
      <c r="H493" s="720">
        <v>129079</v>
      </c>
      <c r="I493" s="720">
        <v>21017</v>
      </c>
      <c r="J493" s="720">
        <v>43426</v>
      </c>
      <c r="K493" s="720">
        <v>64636</v>
      </c>
      <c r="L493" s="721"/>
    </row>
    <row r="494" spans="2:12" ht="15">
      <c r="B494" s="742"/>
      <c r="C494" s="722"/>
      <c r="D494" s="722"/>
      <c r="E494" s="722"/>
      <c r="F494" s="722"/>
      <c r="G494" s="722"/>
      <c r="H494" s="722"/>
      <c r="I494" s="722"/>
      <c r="J494" s="722"/>
      <c r="K494" s="722"/>
      <c r="L494" s="719"/>
    </row>
    <row r="495" spans="2:12" ht="12.75">
      <c r="B495" s="741">
        <v>2018</v>
      </c>
      <c r="C495" s="723">
        <f t="shared" ref="C495:K495" si="22">SUM(C482:C493)</f>
        <v>1944308</v>
      </c>
      <c r="D495" s="723">
        <f>SUM(D482:D493)</f>
        <v>57884</v>
      </c>
      <c r="E495" s="723">
        <f t="shared" si="22"/>
        <v>25099</v>
      </c>
      <c r="F495" s="723">
        <f t="shared" si="22"/>
        <v>29227</v>
      </c>
      <c r="G495" s="723">
        <f>SUM(G482:G493)</f>
        <v>3558</v>
      </c>
      <c r="H495" s="723">
        <f t="shared" si="22"/>
        <v>1886424</v>
      </c>
      <c r="I495" s="723">
        <f t="shared" si="22"/>
        <v>312200</v>
      </c>
      <c r="J495" s="723">
        <f t="shared" si="22"/>
        <v>605520</v>
      </c>
      <c r="K495" s="723">
        <f t="shared" si="22"/>
        <v>968704</v>
      </c>
      <c r="L495" s="723">
        <f>SUM(L482:L493)</f>
        <v>0</v>
      </c>
    </row>
    <row r="496" spans="2:12" ht="12.75">
      <c r="B496" s="739"/>
      <c r="C496" s="724"/>
      <c r="D496" s="724"/>
      <c r="E496" s="724"/>
      <c r="F496" s="724"/>
      <c r="G496" s="724"/>
      <c r="H496" s="724"/>
      <c r="I496" s="724"/>
      <c r="J496" s="724"/>
      <c r="K496" s="724"/>
      <c r="L496" s="736"/>
    </row>
    <row r="497" spans="2:12" ht="12.75">
      <c r="B497" s="739"/>
      <c r="C497" s="1300" t="s">
        <v>298</v>
      </c>
      <c r="D497" s="1300"/>
      <c r="E497" s="1300"/>
      <c r="F497" s="1300"/>
      <c r="G497" s="1300"/>
      <c r="H497" s="1300"/>
      <c r="I497" s="1300"/>
      <c r="J497" s="1300"/>
      <c r="K497" s="1300"/>
      <c r="L497" s="1301"/>
    </row>
    <row r="498" spans="2:12" ht="12.75">
      <c r="B498" s="738"/>
      <c r="C498" s="724"/>
      <c r="D498" s="724"/>
      <c r="E498" s="724"/>
      <c r="F498" s="724"/>
      <c r="G498" s="724"/>
      <c r="H498" s="724"/>
      <c r="I498" s="724"/>
      <c r="J498" s="724"/>
      <c r="K498" s="724"/>
      <c r="L498" s="736"/>
    </row>
    <row r="499" spans="2:12" ht="12.75">
      <c r="B499" s="740" t="s">
        <v>274</v>
      </c>
      <c r="C499" s="719">
        <f t="shared" ref="C499:C505" si="23">SUM(D499+H499)</f>
        <v>45099890</v>
      </c>
      <c r="D499" s="719">
        <v>252878</v>
      </c>
      <c r="E499" s="719">
        <v>84059</v>
      </c>
      <c r="F499" s="719">
        <v>124324</v>
      </c>
      <c r="G499" s="719">
        <v>44495</v>
      </c>
      <c r="H499" s="719">
        <v>44847012</v>
      </c>
      <c r="I499" s="719">
        <v>6130268</v>
      </c>
      <c r="J499" s="719">
        <v>13150822</v>
      </c>
      <c r="K499" s="719">
        <v>25565922</v>
      </c>
      <c r="L499" s="719">
        <v>0</v>
      </c>
    </row>
    <row r="500" spans="2:12" ht="12.75">
      <c r="B500" s="740" t="s">
        <v>275</v>
      </c>
      <c r="C500" s="719">
        <f t="shared" si="23"/>
        <v>44003287</v>
      </c>
      <c r="D500" s="719">
        <v>212882</v>
      </c>
      <c r="E500" s="719">
        <v>66858</v>
      </c>
      <c r="F500" s="719">
        <v>119964</v>
      </c>
      <c r="G500" s="719">
        <v>26060</v>
      </c>
      <c r="H500" s="719">
        <v>43790405</v>
      </c>
      <c r="I500" s="719">
        <v>6249605</v>
      </c>
      <c r="J500" s="719">
        <v>11767910</v>
      </c>
      <c r="K500" s="719">
        <v>25772890</v>
      </c>
      <c r="L500" s="719">
        <v>0</v>
      </c>
    </row>
    <row r="501" spans="2:12" ht="12.75">
      <c r="B501" s="740" t="s">
        <v>276</v>
      </c>
      <c r="C501" s="719">
        <f t="shared" si="23"/>
        <v>51532662</v>
      </c>
      <c r="D501" s="720">
        <v>276186</v>
      </c>
      <c r="E501" s="720">
        <v>92377</v>
      </c>
      <c r="F501" s="720">
        <v>149908</v>
      </c>
      <c r="G501" s="721">
        <v>33901</v>
      </c>
      <c r="H501" s="719">
        <v>51256476</v>
      </c>
      <c r="I501" s="720">
        <v>7135756</v>
      </c>
      <c r="J501" s="720">
        <v>13997142</v>
      </c>
      <c r="K501" s="720">
        <v>30123578</v>
      </c>
      <c r="L501" s="721">
        <v>0</v>
      </c>
    </row>
    <row r="502" spans="2:12" ht="12.75">
      <c r="B502" s="740" t="s">
        <v>277</v>
      </c>
      <c r="C502" s="719">
        <f t="shared" si="23"/>
        <v>45189937</v>
      </c>
      <c r="D502" s="719">
        <v>208679</v>
      </c>
      <c r="E502" s="722">
        <v>67024</v>
      </c>
      <c r="F502" s="722">
        <v>110501</v>
      </c>
      <c r="G502" s="719">
        <v>31154</v>
      </c>
      <c r="H502" s="719">
        <v>44981258</v>
      </c>
      <c r="I502" s="719">
        <v>6355996</v>
      </c>
      <c r="J502" s="719">
        <v>11909326</v>
      </c>
      <c r="K502" s="719">
        <v>26715936</v>
      </c>
      <c r="L502" s="719">
        <v>0</v>
      </c>
    </row>
    <row r="503" spans="2:12" ht="12.75">
      <c r="B503" s="740" t="s">
        <v>278</v>
      </c>
      <c r="C503" s="719">
        <f t="shared" si="23"/>
        <v>48304474</v>
      </c>
      <c r="D503" s="692">
        <v>222782</v>
      </c>
      <c r="E503" s="692">
        <v>65617</v>
      </c>
      <c r="F503" s="692">
        <v>131166</v>
      </c>
      <c r="G503" s="692">
        <v>25999</v>
      </c>
      <c r="H503" s="692">
        <v>48081692</v>
      </c>
      <c r="I503" s="692">
        <v>6862169</v>
      </c>
      <c r="J503" s="692">
        <v>11707521</v>
      </c>
      <c r="K503" s="694">
        <v>29512002</v>
      </c>
      <c r="L503" s="719">
        <v>0</v>
      </c>
    </row>
    <row r="504" spans="2:12" ht="12.75">
      <c r="B504" s="740" t="s">
        <v>279</v>
      </c>
      <c r="C504" s="719">
        <f t="shared" si="23"/>
        <v>51811853</v>
      </c>
      <c r="D504" s="719">
        <v>282004</v>
      </c>
      <c r="E504" s="722">
        <v>76688</v>
      </c>
      <c r="F504" s="722">
        <v>177674</v>
      </c>
      <c r="G504" s="719">
        <v>27642</v>
      </c>
      <c r="H504" s="719">
        <v>51529849</v>
      </c>
      <c r="I504" s="719">
        <v>8016005</v>
      </c>
      <c r="J504" s="719">
        <v>13339077</v>
      </c>
      <c r="K504" s="719">
        <v>30174767</v>
      </c>
      <c r="L504" s="719">
        <v>0</v>
      </c>
    </row>
    <row r="505" spans="2:12" ht="12.75">
      <c r="B505" s="740" t="s">
        <v>280</v>
      </c>
      <c r="C505" s="719">
        <f t="shared" si="23"/>
        <v>48842758</v>
      </c>
      <c r="D505" s="720">
        <v>265436</v>
      </c>
      <c r="E505" s="720">
        <v>71941</v>
      </c>
      <c r="F505" s="720">
        <v>155048</v>
      </c>
      <c r="G505" s="721">
        <v>38447</v>
      </c>
      <c r="H505" s="719">
        <v>48577322</v>
      </c>
      <c r="I505" s="720">
        <v>7658442</v>
      </c>
      <c r="J505" s="720">
        <v>14565252</v>
      </c>
      <c r="K505" s="720">
        <v>26353628</v>
      </c>
      <c r="L505" s="721">
        <v>0</v>
      </c>
    </row>
    <row r="506" spans="2:12" ht="12.75">
      <c r="B506" s="740" t="s">
        <v>281</v>
      </c>
      <c r="C506" s="719">
        <v>48263436</v>
      </c>
      <c r="D506" s="720">
        <v>256924</v>
      </c>
      <c r="E506" s="720">
        <v>69078</v>
      </c>
      <c r="F506" s="720">
        <v>147163</v>
      </c>
      <c r="G506" s="721">
        <v>40683</v>
      </c>
      <c r="H506" s="719">
        <v>48006512</v>
      </c>
      <c r="I506" s="720">
        <v>6609994</v>
      </c>
      <c r="J506" s="720">
        <v>14348975</v>
      </c>
      <c r="K506" s="720">
        <v>27047543</v>
      </c>
      <c r="L506" s="721">
        <v>0</v>
      </c>
    </row>
    <row r="507" spans="2:12" ht="12.75">
      <c r="B507" s="740" t="s">
        <v>282</v>
      </c>
      <c r="C507" s="719">
        <v>45286151</v>
      </c>
      <c r="D507" s="720">
        <v>278053</v>
      </c>
      <c r="E507" s="720">
        <v>69043</v>
      </c>
      <c r="F507" s="720">
        <v>162479</v>
      </c>
      <c r="G507" s="721">
        <v>46531</v>
      </c>
      <c r="H507" s="719">
        <v>45008098</v>
      </c>
      <c r="I507" s="720">
        <v>6477502</v>
      </c>
      <c r="J507" s="720">
        <v>13766890</v>
      </c>
      <c r="K507" s="720">
        <v>24763706</v>
      </c>
      <c r="L507" s="721">
        <v>0</v>
      </c>
    </row>
    <row r="508" spans="2:12" ht="12.75">
      <c r="B508" s="740" t="s">
        <v>283</v>
      </c>
      <c r="C508" s="971">
        <v>51567073</v>
      </c>
      <c r="D508" s="973">
        <v>269087</v>
      </c>
      <c r="E508" s="973">
        <v>66984</v>
      </c>
      <c r="F508" s="973">
        <v>160926</v>
      </c>
      <c r="G508" s="973">
        <v>41177</v>
      </c>
      <c r="H508" s="972">
        <v>51297986</v>
      </c>
      <c r="I508" s="973">
        <v>7715024</v>
      </c>
      <c r="J508" s="973">
        <v>16353050</v>
      </c>
      <c r="K508" s="973">
        <v>27229912</v>
      </c>
      <c r="L508" s="721"/>
    </row>
    <row r="509" spans="2:12" ht="12.75">
      <c r="B509" s="740" t="s">
        <v>284</v>
      </c>
      <c r="C509" s="971">
        <v>46086574</v>
      </c>
      <c r="D509" s="973">
        <v>232053</v>
      </c>
      <c r="E509" s="973">
        <v>58546</v>
      </c>
      <c r="F509" s="973">
        <v>113020</v>
      </c>
      <c r="G509" s="973">
        <v>60487</v>
      </c>
      <c r="H509" s="973">
        <v>45854521</v>
      </c>
      <c r="I509" s="973">
        <v>6971766</v>
      </c>
      <c r="J509" s="973">
        <v>14390917</v>
      </c>
      <c r="K509" s="973">
        <v>24491838</v>
      </c>
      <c r="L509" s="721"/>
    </row>
    <row r="510" spans="2:12" ht="12.75">
      <c r="B510" s="740" t="s">
        <v>285</v>
      </c>
      <c r="C510" s="719">
        <v>39184758</v>
      </c>
      <c r="D510" s="720">
        <v>228472</v>
      </c>
      <c r="E510" s="720">
        <v>69809</v>
      </c>
      <c r="F510" s="720">
        <v>111392</v>
      </c>
      <c r="G510" s="720">
        <v>47271</v>
      </c>
      <c r="H510" s="720">
        <v>38956286</v>
      </c>
      <c r="I510" s="720">
        <v>5576516</v>
      </c>
      <c r="J510" s="720">
        <v>11693522</v>
      </c>
      <c r="K510" s="720">
        <v>21686248</v>
      </c>
      <c r="L510" s="721"/>
    </row>
    <row r="511" spans="2:12" ht="12.75">
      <c r="B511" s="739"/>
      <c r="C511" s="722"/>
      <c r="D511" s="722"/>
      <c r="E511" s="722"/>
      <c r="F511" s="722"/>
      <c r="G511" s="722"/>
      <c r="H511" s="722"/>
      <c r="I511" s="722"/>
      <c r="J511" s="722"/>
      <c r="K511" s="722"/>
      <c r="L511" s="719"/>
    </row>
    <row r="512" spans="2:12" ht="12.75">
      <c r="B512" s="741">
        <v>2018</v>
      </c>
      <c r="C512" s="723">
        <f t="shared" ref="C512:L512" si="24">SUM(C499:C510)</f>
        <v>565172853</v>
      </c>
      <c r="D512" s="723">
        <f t="shared" si="24"/>
        <v>2985436</v>
      </c>
      <c r="E512" s="723">
        <f t="shared" si="24"/>
        <v>858024</v>
      </c>
      <c r="F512" s="723">
        <f t="shared" si="24"/>
        <v>1663565</v>
      </c>
      <c r="G512" s="723">
        <f t="shared" si="24"/>
        <v>463847</v>
      </c>
      <c r="H512" s="723">
        <f t="shared" si="24"/>
        <v>562187417</v>
      </c>
      <c r="I512" s="723">
        <f t="shared" si="24"/>
        <v>81759043</v>
      </c>
      <c r="J512" s="723">
        <f t="shared" si="24"/>
        <v>160990404</v>
      </c>
      <c r="K512" s="723">
        <f t="shared" si="24"/>
        <v>319437970</v>
      </c>
      <c r="L512" s="723">
        <f t="shared" si="24"/>
        <v>0</v>
      </c>
    </row>
    <row r="513" spans="2:12" ht="12.75">
      <c r="B513" s="937"/>
      <c r="C513" s="726"/>
      <c r="D513" s="726"/>
      <c r="E513" s="726"/>
      <c r="F513" s="726"/>
      <c r="G513" s="726"/>
      <c r="H513" s="726"/>
      <c r="I513" s="726"/>
      <c r="J513" s="726"/>
      <c r="K513" s="726"/>
      <c r="L513" s="938"/>
    </row>
    <row r="514" spans="2:12" ht="12.75" customHeight="1">
      <c r="B514" s="1302" t="s">
        <v>262</v>
      </c>
      <c r="C514" s="1232" t="s">
        <v>22</v>
      </c>
      <c r="D514" s="1232" t="s">
        <v>263</v>
      </c>
      <c r="E514" s="1291" t="s">
        <v>264</v>
      </c>
      <c r="F514" s="1292"/>
      <c r="G514" s="1293"/>
      <c r="H514" s="1294" t="s">
        <v>265</v>
      </c>
      <c r="I514" s="1304" t="s">
        <v>266</v>
      </c>
      <c r="J514" s="1305"/>
      <c r="K514" s="1305"/>
      <c r="L514" s="1306"/>
    </row>
    <row r="515" spans="2:12" ht="11.25" customHeight="1">
      <c r="B515" s="1303"/>
      <c r="C515" s="1233"/>
      <c r="D515" s="1233"/>
      <c r="E515" s="1296" t="s">
        <v>303</v>
      </c>
      <c r="F515" s="1298" t="s">
        <v>304</v>
      </c>
      <c r="G515" s="1298" t="s">
        <v>305</v>
      </c>
      <c r="H515" s="1295"/>
      <c r="I515" s="1234" t="s">
        <v>270</v>
      </c>
      <c r="J515" s="1234" t="s">
        <v>24</v>
      </c>
      <c r="K515" s="1232" t="s">
        <v>271</v>
      </c>
      <c r="L515" s="1234" t="s">
        <v>272</v>
      </c>
    </row>
    <row r="516" spans="2:12" ht="11.25" customHeight="1">
      <c r="B516" s="1303"/>
      <c r="C516" s="1233"/>
      <c r="D516" s="1233"/>
      <c r="E516" s="1297"/>
      <c r="F516" s="1299"/>
      <c r="G516" s="1299"/>
      <c r="H516" s="1295"/>
      <c r="I516" s="1288"/>
      <c r="J516" s="1288"/>
      <c r="K516" s="1307"/>
      <c r="L516" s="1288"/>
    </row>
    <row r="517" spans="2:12" ht="12.75">
      <c r="B517" s="716">
        <v>0</v>
      </c>
      <c r="C517" s="727">
        <v>1</v>
      </c>
      <c r="D517" s="727">
        <v>2</v>
      </c>
      <c r="E517" s="728">
        <v>3</v>
      </c>
      <c r="F517" s="728">
        <v>4</v>
      </c>
      <c r="G517" s="727">
        <v>5</v>
      </c>
      <c r="H517" s="727">
        <v>6</v>
      </c>
      <c r="I517" s="727">
        <v>7</v>
      </c>
      <c r="J517" s="727">
        <v>8</v>
      </c>
      <c r="K517" s="727">
        <v>9</v>
      </c>
      <c r="L517" s="727">
        <v>10</v>
      </c>
    </row>
    <row r="518" spans="2:12" ht="12.75">
      <c r="B518" s="738"/>
      <c r="C518" s="724"/>
      <c r="D518" s="724"/>
      <c r="E518" s="724"/>
      <c r="F518" s="724"/>
      <c r="G518" s="724"/>
      <c r="H518" s="724"/>
      <c r="I518" s="724"/>
      <c r="J518" s="724"/>
      <c r="K518" s="724"/>
      <c r="L518" s="736"/>
    </row>
    <row r="519" spans="2:12" ht="12.75">
      <c r="B519" s="739"/>
      <c r="C519" s="1300" t="s">
        <v>299</v>
      </c>
      <c r="D519" s="1300"/>
      <c r="E519" s="1300"/>
      <c r="F519" s="1300"/>
      <c r="G519" s="1300"/>
      <c r="H519" s="1300"/>
      <c r="I519" s="1300"/>
      <c r="J519" s="1300"/>
      <c r="K519" s="1300"/>
      <c r="L519" s="1301"/>
    </row>
    <row r="520" spans="2:12" ht="12.75">
      <c r="B520" s="739"/>
      <c r="C520" s="729"/>
      <c r="D520" s="729"/>
      <c r="E520" s="729"/>
      <c r="F520" s="729"/>
      <c r="G520" s="729"/>
      <c r="H520" s="729"/>
      <c r="I520" s="729"/>
      <c r="J520" s="729"/>
      <c r="K520" s="729"/>
      <c r="L520" s="737"/>
    </row>
    <row r="521" spans="2:12" ht="12.75">
      <c r="B521" s="740" t="s">
        <v>274</v>
      </c>
      <c r="C521" s="719">
        <f>SUM(D521+H521)</f>
        <v>90057014</v>
      </c>
      <c r="D521" s="719">
        <v>438151</v>
      </c>
      <c r="E521" s="719">
        <v>144810</v>
      </c>
      <c r="F521" s="719">
        <v>215494</v>
      </c>
      <c r="G521" s="719">
        <v>77847</v>
      </c>
      <c r="H521" s="719">
        <v>89618863</v>
      </c>
      <c r="I521" s="719">
        <v>12292165</v>
      </c>
      <c r="J521" s="719">
        <v>27496766</v>
      </c>
      <c r="K521" s="719">
        <v>49829932</v>
      </c>
      <c r="L521" s="719">
        <v>0</v>
      </c>
    </row>
    <row r="522" spans="2:12" ht="12.75">
      <c r="B522" s="740" t="s">
        <v>275</v>
      </c>
      <c r="C522" s="719">
        <f t="shared" ref="C522:C526" si="25">SUM(D522+H522)</f>
        <v>87625873</v>
      </c>
      <c r="D522" s="719">
        <v>376411</v>
      </c>
      <c r="E522" s="719">
        <v>117606</v>
      </c>
      <c r="F522" s="719">
        <v>212849</v>
      </c>
      <c r="G522" s="719">
        <v>45956</v>
      </c>
      <c r="H522" s="719">
        <v>87249462</v>
      </c>
      <c r="I522" s="719">
        <v>12525302</v>
      </c>
      <c r="J522" s="719">
        <v>24475372</v>
      </c>
      <c r="K522" s="719">
        <v>50248788</v>
      </c>
      <c r="L522" s="719">
        <v>0</v>
      </c>
    </row>
    <row r="523" spans="2:12" ht="12.75">
      <c r="B523" s="740" t="s">
        <v>276</v>
      </c>
      <c r="C523" s="719">
        <f t="shared" si="25"/>
        <v>102956905</v>
      </c>
      <c r="D523" s="720">
        <v>484939</v>
      </c>
      <c r="E523" s="720">
        <v>160312</v>
      </c>
      <c r="F523" s="720">
        <v>263733</v>
      </c>
      <c r="G523" s="721">
        <v>60894</v>
      </c>
      <c r="H523" s="719">
        <v>102471966</v>
      </c>
      <c r="I523" s="720">
        <v>14376293</v>
      </c>
      <c r="J523" s="720">
        <v>29217947</v>
      </c>
      <c r="K523" s="720">
        <v>58877726</v>
      </c>
      <c r="L523" s="721">
        <v>0</v>
      </c>
    </row>
    <row r="524" spans="2:12" ht="12.75">
      <c r="B524" s="740" t="s">
        <v>277</v>
      </c>
      <c r="C524" s="719">
        <f t="shared" si="25"/>
        <v>89833124</v>
      </c>
      <c r="D524" s="719">
        <v>369992</v>
      </c>
      <c r="E524" s="722">
        <v>117042</v>
      </c>
      <c r="F524" s="722">
        <v>198243</v>
      </c>
      <c r="G524" s="722">
        <v>54707</v>
      </c>
      <c r="H524" s="719">
        <v>89463132</v>
      </c>
      <c r="I524" s="722">
        <v>12659311</v>
      </c>
      <c r="J524" s="722">
        <v>24713683</v>
      </c>
      <c r="K524" s="722">
        <v>52090138</v>
      </c>
      <c r="L524" s="722">
        <v>0</v>
      </c>
    </row>
    <row r="525" spans="2:12" ht="12.75">
      <c r="B525" s="740" t="s">
        <v>278</v>
      </c>
      <c r="C525" s="719">
        <f t="shared" si="25"/>
        <v>96131249</v>
      </c>
      <c r="D525" s="692">
        <v>388194</v>
      </c>
      <c r="E525" s="692">
        <v>117359</v>
      </c>
      <c r="F525" s="692">
        <v>226856</v>
      </c>
      <c r="G525" s="692">
        <v>43979</v>
      </c>
      <c r="H525" s="692">
        <v>95743055</v>
      </c>
      <c r="I525" s="692">
        <v>13695188</v>
      </c>
      <c r="J525" s="692">
        <v>24193988</v>
      </c>
      <c r="K525" s="692">
        <v>57853879</v>
      </c>
      <c r="L525" s="694">
        <v>0</v>
      </c>
    </row>
    <row r="526" spans="2:12" ht="12.75">
      <c r="B526" s="740" t="s">
        <v>279</v>
      </c>
      <c r="C526" s="719">
        <f t="shared" si="25"/>
        <v>106478761</v>
      </c>
      <c r="D526" s="719">
        <v>490758</v>
      </c>
      <c r="E526" s="722">
        <v>133555</v>
      </c>
      <c r="F526" s="722">
        <v>309712</v>
      </c>
      <c r="G526" s="722">
        <v>47491</v>
      </c>
      <c r="H526" s="719">
        <v>105988003</v>
      </c>
      <c r="I526" s="722">
        <v>16711067</v>
      </c>
      <c r="J526" s="722">
        <v>28416605</v>
      </c>
      <c r="K526" s="722">
        <v>60860331</v>
      </c>
      <c r="L526" s="722">
        <v>0</v>
      </c>
    </row>
    <row r="527" spans="2:12" ht="12.75">
      <c r="B527" s="740" t="s">
        <v>280</v>
      </c>
      <c r="C527" s="719">
        <f>SUM(D527+H527)</f>
        <v>97513011</v>
      </c>
      <c r="D527" s="720">
        <v>466110</v>
      </c>
      <c r="E527" s="720">
        <v>126040</v>
      </c>
      <c r="F527" s="720">
        <v>272293</v>
      </c>
      <c r="G527" s="721">
        <v>67777</v>
      </c>
      <c r="H527" s="719">
        <v>97046901</v>
      </c>
      <c r="I527" s="720">
        <v>15281444</v>
      </c>
      <c r="J527" s="720">
        <v>30459496</v>
      </c>
      <c r="K527" s="720">
        <v>51305961</v>
      </c>
      <c r="L527" s="721">
        <v>0</v>
      </c>
    </row>
    <row r="528" spans="2:12" ht="12.75">
      <c r="B528" s="740" t="s">
        <v>281</v>
      </c>
      <c r="C528" s="719">
        <v>99779863</v>
      </c>
      <c r="D528" s="720">
        <v>453846</v>
      </c>
      <c r="E528" s="720">
        <v>121139</v>
      </c>
      <c r="F528" s="720">
        <v>255727</v>
      </c>
      <c r="G528" s="721">
        <v>76980</v>
      </c>
      <c r="H528" s="719">
        <v>99326017</v>
      </c>
      <c r="I528" s="720">
        <v>13903750</v>
      </c>
      <c r="J528" s="720">
        <v>30830195</v>
      </c>
      <c r="K528" s="720">
        <v>54592072</v>
      </c>
      <c r="L528" s="721">
        <v>0</v>
      </c>
    </row>
    <row r="529" spans="2:12" ht="12.75">
      <c r="B529" s="740" t="s">
        <v>282</v>
      </c>
      <c r="C529" s="719">
        <v>91969686</v>
      </c>
      <c r="D529" s="719">
        <v>483179</v>
      </c>
      <c r="E529" s="722">
        <v>120441</v>
      </c>
      <c r="F529" s="722">
        <v>282316</v>
      </c>
      <c r="G529" s="722">
        <v>80422</v>
      </c>
      <c r="H529" s="719">
        <v>91486507</v>
      </c>
      <c r="I529" s="722">
        <v>13573553</v>
      </c>
      <c r="J529" s="722">
        <v>29620194</v>
      </c>
      <c r="K529" s="722">
        <v>48292760</v>
      </c>
      <c r="L529" s="722">
        <v>0</v>
      </c>
    </row>
    <row r="530" spans="2:12" ht="12.75">
      <c r="B530" s="740" t="s">
        <v>283</v>
      </c>
      <c r="C530" s="974">
        <v>103129786</v>
      </c>
      <c r="D530" s="976">
        <v>466381</v>
      </c>
      <c r="E530" s="976">
        <v>115783</v>
      </c>
      <c r="F530" s="976">
        <v>279344</v>
      </c>
      <c r="G530" s="976">
        <v>71254</v>
      </c>
      <c r="H530" s="975">
        <v>102663405</v>
      </c>
      <c r="I530" s="976">
        <v>15418876</v>
      </c>
      <c r="J530" s="976">
        <v>33786806</v>
      </c>
      <c r="K530" s="976">
        <v>53457723</v>
      </c>
      <c r="L530" s="721"/>
    </row>
    <row r="531" spans="2:12" ht="12.75">
      <c r="B531" s="740" t="s">
        <v>284</v>
      </c>
      <c r="C531" s="974">
        <v>92254109</v>
      </c>
      <c r="D531" s="976">
        <v>409307</v>
      </c>
      <c r="E531" s="976">
        <v>101133</v>
      </c>
      <c r="F531" s="976">
        <v>196225</v>
      </c>
      <c r="G531" s="977">
        <v>111949</v>
      </c>
      <c r="H531" s="978">
        <v>91844802</v>
      </c>
      <c r="I531" s="976">
        <v>13938872</v>
      </c>
      <c r="J531" s="976">
        <v>29955939</v>
      </c>
      <c r="K531" s="976">
        <v>47949991</v>
      </c>
      <c r="L531" s="721"/>
    </row>
    <row r="532" spans="2:12" ht="12.75">
      <c r="B532" s="740" t="s">
        <v>285</v>
      </c>
      <c r="C532" s="719">
        <v>78132290</v>
      </c>
      <c r="D532" s="720">
        <v>398393</v>
      </c>
      <c r="E532" s="720">
        <v>124025</v>
      </c>
      <c r="F532" s="720">
        <v>193496</v>
      </c>
      <c r="G532" s="721">
        <v>80872</v>
      </c>
      <c r="H532" s="730">
        <v>77733897</v>
      </c>
      <c r="I532" s="720">
        <v>11141565</v>
      </c>
      <c r="J532" s="720">
        <v>24343592</v>
      </c>
      <c r="K532" s="720">
        <v>42248740</v>
      </c>
      <c r="L532" s="721"/>
    </row>
    <row r="533" spans="2:12" ht="12.75">
      <c r="B533" s="740"/>
      <c r="C533" s="731"/>
      <c r="D533" s="732"/>
      <c r="E533" s="733"/>
      <c r="F533" s="733"/>
      <c r="G533" s="733"/>
      <c r="H533" s="732"/>
      <c r="I533" s="733"/>
      <c r="J533" s="733"/>
      <c r="K533" s="733"/>
      <c r="L533" s="733"/>
    </row>
    <row r="534" spans="2:12" ht="12.75">
      <c r="B534" s="741">
        <v>2018</v>
      </c>
      <c r="C534" s="734">
        <f t="shared" ref="C534:K534" si="26">SUM(C521:C532)</f>
        <v>1135861671</v>
      </c>
      <c r="D534" s="734">
        <f t="shared" si="26"/>
        <v>5225661</v>
      </c>
      <c r="E534" s="734">
        <f t="shared" si="26"/>
        <v>1499245</v>
      </c>
      <c r="F534" s="734">
        <f t="shared" si="26"/>
        <v>2906288</v>
      </c>
      <c r="G534" s="734">
        <f t="shared" si="26"/>
        <v>820128</v>
      </c>
      <c r="H534" s="734">
        <f t="shared" si="26"/>
        <v>1130636010</v>
      </c>
      <c r="I534" s="734">
        <f t="shared" si="26"/>
        <v>165517386</v>
      </c>
      <c r="J534" s="734">
        <f t="shared" si="26"/>
        <v>337510583</v>
      </c>
      <c r="K534" s="734">
        <f t="shared" si="26"/>
        <v>627608041</v>
      </c>
      <c r="L534" s="734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6"/>
      <c r="C557" s="866"/>
      <c r="D557" s="866"/>
      <c r="E557" s="866"/>
      <c r="F557" s="867" t="s">
        <v>261</v>
      </c>
      <c r="G557" s="866"/>
      <c r="H557" s="866"/>
      <c r="I557" s="866"/>
      <c r="J557" s="866"/>
      <c r="K557" s="866"/>
      <c r="L557"/>
    </row>
    <row r="558" spans="2:12" ht="14.25" customHeight="1">
      <c r="B558" s="1234" t="s">
        <v>262</v>
      </c>
      <c r="C558" s="1232" t="s">
        <v>22</v>
      </c>
      <c r="D558" s="1232" t="s">
        <v>263</v>
      </c>
      <c r="E558" s="1291" t="s">
        <v>264</v>
      </c>
      <c r="F558" s="1292"/>
      <c r="G558" s="1293"/>
      <c r="H558" s="1294" t="s">
        <v>265</v>
      </c>
      <c r="I558" s="1291" t="s">
        <v>266</v>
      </c>
      <c r="J558" s="1292"/>
      <c r="K558" s="1293"/>
      <c r="L558"/>
    </row>
    <row r="559" spans="2:12" ht="12.75" customHeight="1">
      <c r="B559" s="1235"/>
      <c r="C559" s="1233"/>
      <c r="D559" s="1233"/>
      <c r="E559" s="1234" t="s">
        <v>303</v>
      </c>
      <c r="F559" s="1232" t="s">
        <v>304</v>
      </c>
      <c r="G559" s="1232" t="s">
        <v>305</v>
      </c>
      <c r="H559" s="1295"/>
      <c r="I559" s="1234" t="s">
        <v>270</v>
      </c>
      <c r="J559" s="1234" t="s">
        <v>24</v>
      </c>
      <c r="K559" s="1232" t="s">
        <v>361</v>
      </c>
      <c r="L559"/>
    </row>
    <row r="560" spans="2:12" ht="12.75">
      <c r="B560" s="1235"/>
      <c r="C560" s="1233"/>
      <c r="D560" s="1233"/>
      <c r="E560" s="1235"/>
      <c r="F560" s="1233"/>
      <c r="G560" s="1233"/>
      <c r="H560" s="1295"/>
      <c r="I560" s="1235"/>
      <c r="J560" s="1235"/>
      <c r="K560" s="1233"/>
      <c r="L560"/>
    </row>
    <row r="561" spans="2:12" ht="12.75">
      <c r="B561" s="716">
        <v>0</v>
      </c>
      <c r="C561" s="715">
        <v>1</v>
      </c>
      <c r="D561" s="715">
        <v>2</v>
      </c>
      <c r="E561" s="716">
        <v>3</v>
      </c>
      <c r="F561" s="716">
        <v>4</v>
      </c>
      <c r="G561" s="715">
        <v>5</v>
      </c>
      <c r="H561" s="715">
        <v>6</v>
      </c>
      <c r="I561" s="715">
        <v>7</v>
      </c>
      <c r="J561" s="715">
        <v>8</v>
      </c>
      <c r="K561" s="717">
        <v>9</v>
      </c>
      <c r="L561"/>
    </row>
    <row r="562" spans="2:12" ht="12.75">
      <c r="B562" s="738"/>
      <c r="C562" s="718"/>
      <c r="D562" s="718"/>
      <c r="E562" s="718"/>
      <c r="F562" s="718"/>
      <c r="G562" s="718"/>
      <c r="H562" s="718"/>
      <c r="I562" s="718"/>
      <c r="J562" s="718"/>
      <c r="K562" s="743"/>
      <c r="L562"/>
    </row>
    <row r="563" spans="2:12" ht="14.25">
      <c r="B563" s="122"/>
      <c r="C563" s="1289" t="s">
        <v>273</v>
      </c>
      <c r="D563" s="1289"/>
      <c r="E563" s="1289"/>
      <c r="F563" s="1289"/>
      <c r="G563" s="1289"/>
      <c r="H563" s="1289"/>
      <c r="I563" s="1289"/>
      <c r="J563" s="1289"/>
      <c r="K563" s="1289"/>
      <c r="L563"/>
    </row>
    <row r="564" spans="2:12" ht="12.75">
      <c r="B564" s="718"/>
      <c r="C564" s="718"/>
      <c r="D564" s="718"/>
      <c r="E564" s="718"/>
      <c r="F564" s="718"/>
      <c r="G564" s="718"/>
      <c r="H564" s="718"/>
      <c r="I564" s="718"/>
      <c r="J564" s="718"/>
      <c r="K564" s="718"/>
      <c r="L564"/>
    </row>
    <row r="565" spans="2:12" ht="15">
      <c r="B565" s="1315" t="s">
        <v>274</v>
      </c>
      <c r="C565" s="974">
        <f>SUM(D565+H565)</f>
        <v>160405</v>
      </c>
      <c r="D565" s="974">
        <v>4252</v>
      </c>
      <c r="E565" s="974">
        <v>1993</v>
      </c>
      <c r="F565" s="974">
        <v>1899</v>
      </c>
      <c r="G565" s="974">
        <v>360</v>
      </c>
      <c r="H565" s="974">
        <v>156153</v>
      </c>
      <c r="I565" s="974">
        <v>25576</v>
      </c>
      <c r="J565" s="974">
        <v>49577</v>
      </c>
      <c r="K565" s="974">
        <v>81000</v>
      </c>
      <c r="L565"/>
    </row>
    <row r="566" spans="2:12" ht="15">
      <c r="B566" s="1315" t="s">
        <v>275</v>
      </c>
      <c r="C566" s="974">
        <f t="shared" ref="C566:C576" si="41">SUM(D566+H566)</f>
        <v>118397</v>
      </c>
      <c r="D566" s="974">
        <v>3761</v>
      </c>
      <c r="E566" s="974">
        <v>1965</v>
      </c>
      <c r="F566" s="974">
        <v>1503</v>
      </c>
      <c r="G566" s="974">
        <v>293</v>
      </c>
      <c r="H566" s="974">
        <v>114636</v>
      </c>
      <c r="I566" s="974">
        <v>20407</v>
      </c>
      <c r="J566" s="974">
        <v>32761</v>
      </c>
      <c r="K566" s="974">
        <v>61468</v>
      </c>
      <c r="L566"/>
    </row>
    <row r="567" spans="2:12" ht="15">
      <c r="B567" s="1315" t="s">
        <v>276</v>
      </c>
      <c r="C567" s="974">
        <f t="shared" si="41"/>
        <v>154468</v>
      </c>
      <c r="D567" s="976">
        <v>4195</v>
      </c>
      <c r="E567" s="976">
        <v>2254</v>
      </c>
      <c r="F567" s="976">
        <v>1618</v>
      </c>
      <c r="G567" s="977">
        <v>323</v>
      </c>
      <c r="H567" s="974">
        <v>150273</v>
      </c>
      <c r="I567" s="976">
        <v>25918</v>
      </c>
      <c r="J567" s="976">
        <v>43821</v>
      </c>
      <c r="K567" s="976">
        <v>80534</v>
      </c>
      <c r="L567"/>
    </row>
    <row r="568" spans="2:12" ht="15">
      <c r="B568" s="1315" t="s">
        <v>277</v>
      </c>
      <c r="C568" s="974">
        <f>SUM(D568+H568)</f>
        <v>147058</v>
      </c>
      <c r="D568" s="974">
        <v>4501</v>
      </c>
      <c r="E568" s="975">
        <v>2298</v>
      </c>
      <c r="F568" s="975">
        <v>1927</v>
      </c>
      <c r="G568" s="974">
        <v>276</v>
      </c>
      <c r="H568" s="974">
        <v>142557</v>
      </c>
      <c r="I568" s="974">
        <v>23715</v>
      </c>
      <c r="J568" s="974">
        <v>40827</v>
      </c>
      <c r="K568" s="974">
        <v>78015</v>
      </c>
      <c r="L568"/>
    </row>
    <row r="569" spans="2:12" ht="15">
      <c r="B569" s="1315" t="s">
        <v>278</v>
      </c>
      <c r="C569" s="974">
        <f>SUM(D569+H569)</f>
        <v>161636</v>
      </c>
      <c r="D569" s="1316">
        <v>4146</v>
      </c>
      <c r="E569" s="692">
        <v>2119</v>
      </c>
      <c r="F569" s="694">
        <v>1793</v>
      </c>
      <c r="G569" s="694">
        <v>234</v>
      </c>
      <c r="H569" s="1316">
        <v>157490</v>
      </c>
      <c r="I569" s="692">
        <v>27516</v>
      </c>
      <c r="J569" s="692">
        <v>43584</v>
      </c>
      <c r="K569" s="694">
        <v>86390</v>
      </c>
      <c r="L569"/>
    </row>
    <row r="570" spans="2:12" ht="15">
      <c r="B570" s="1315" t="s">
        <v>279</v>
      </c>
      <c r="C570" s="974">
        <f t="shared" si="41"/>
        <v>148239</v>
      </c>
      <c r="D570" s="974">
        <v>3808</v>
      </c>
      <c r="E570" s="975">
        <v>1579</v>
      </c>
      <c r="F570" s="975">
        <v>1924</v>
      </c>
      <c r="G570" s="974">
        <v>305</v>
      </c>
      <c r="H570" s="974">
        <v>144431</v>
      </c>
      <c r="I570" s="974">
        <v>25807</v>
      </c>
      <c r="J570" s="974">
        <v>41213</v>
      </c>
      <c r="K570" s="974">
        <v>77411</v>
      </c>
      <c r="L570"/>
    </row>
    <row r="571" spans="2:12" ht="15">
      <c r="B571" s="1315" t="s">
        <v>280</v>
      </c>
      <c r="C571" s="974">
        <f>SUM(D571+H571)</f>
        <v>0</v>
      </c>
      <c r="D571" s="969"/>
      <c r="E571" s="976"/>
      <c r="F571" s="977"/>
      <c r="G571" s="977"/>
      <c r="H571" s="974"/>
      <c r="I571" s="976"/>
      <c r="J571" s="976"/>
      <c r="K571" s="976"/>
      <c r="L571"/>
    </row>
    <row r="572" spans="2:12" ht="15">
      <c r="B572" s="1315" t="s">
        <v>281</v>
      </c>
      <c r="C572" s="974">
        <f t="shared" si="41"/>
        <v>0</v>
      </c>
      <c r="D572" s="969"/>
      <c r="E572" s="976"/>
      <c r="F572" s="976"/>
      <c r="G572" s="977"/>
      <c r="H572" s="974"/>
      <c r="I572" s="976"/>
      <c r="J572" s="976"/>
      <c r="K572" s="976"/>
      <c r="L572"/>
    </row>
    <row r="573" spans="2:12" ht="15">
      <c r="B573" s="1315" t="s">
        <v>282</v>
      </c>
      <c r="C573" s="974">
        <f t="shared" si="41"/>
        <v>0</v>
      </c>
      <c r="D573" s="974"/>
      <c r="E573" s="975"/>
      <c r="F573" s="975"/>
      <c r="G573" s="974"/>
      <c r="H573" s="974"/>
      <c r="I573" s="974"/>
      <c r="J573" s="974"/>
      <c r="K573" s="974"/>
      <c r="L573"/>
    </row>
    <row r="574" spans="2:12" ht="15">
      <c r="B574" s="1317" t="s">
        <v>283</v>
      </c>
      <c r="C574" s="974">
        <f>SUM(D574+H574)</f>
        <v>0</v>
      </c>
      <c r="D574" s="969"/>
      <c r="E574" s="976"/>
      <c r="F574" s="976"/>
      <c r="G574" s="976"/>
      <c r="H574" s="975"/>
      <c r="I574" s="976"/>
      <c r="J574" s="976"/>
      <c r="K574" s="976"/>
      <c r="L574"/>
    </row>
    <row r="575" spans="2:12" ht="15">
      <c r="B575" s="1318" t="s">
        <v>284</v>
      </c>
      <c r="C575" s="974">
        <f>SUM(D575+H575)</f>
        <v>0</v>
      </c>
      <c r="D575" s="976"/>
      <c r="E575" s="976"/>
      <c r="F575" s="976"/>
      <c r="G575" s="976"/>
      <c r="H575" s="976"/>
      <c r="I575" s="976"/>
      <c r="J575" s="976"/>
      <c r="K575" s="976"/>
      <c r="L575"/>
    </row>
    <row r="576" spans="2:12" ht="15">
      <c r="B576" s="1318" t="s">
        <v>285</v>
      </c>
      <c r="C576" s="974">
        <f t="shared" si="41"/>
        <v>0</v>
      </c>
      <c r="D576" s="976"/>
      <c r="E576" s="976"/>
      <c r="F576" s="976"/>
      <c r="G576" s="976"/>
      <c r="H576" s="976"/>
      <c r="I576" s="976"/>
      <c r="J576" s="976"/>
      <c r="K576" s="976"/>
      <c r="L576"/>
    </row>
    <row r="577" spans="2:12" ht="15">
      <c r="B577" s="1319"/>
      <c r="C577" s="975"/>
      <c r="D577" s="975"/>
      <c r="E577" s="975"/>
      <c r="F577" s="975"/>
      <c r="G577" s="975"/>
      <c r="H577" s="975"/>
      <c r="I577" s="975"/>
      <c r="J577" s="975"/>
      <c r="K577" s="975"/>
      <c r="L577"/>
    </row>
    <row r="578" spans="2:12" ht="12.75">
      <c r="B578" s="1320">
        <v>2019</v>
      </c>
      <c r="C578" s="723">
        <f t="shared" ref="C578:K578" si="42">SUM(C565:C576)</f>
        <v>890203</v>
      </c>
      <c r="D578" s="723">
        <f>SUM(D565:D576)</f>
        <v>24663</v>
      </c>
      <c r="E578" s="723">
        <f t="shared" si="42"/>
        <v>12208</v>
      </c>
      <c r="F578" s="723">
        <f t="shared" si="42"/>
        <v>10664</v>
      </c>
      <c r="G578" s="723">
        <f>SUM(G565:G576)</f>
        <v>1791</v>
      </c>
      <c r="H578" s="723">
        <f t="shared" si="42"/>
        <v>865540</v>
      </c>
      <c r="I578" s="723">
        <f t="shared" si="42"/>
        <v>148939</v>
      </c>
      <c r="J578" s="723">
        <f t="shared" si="42"/>
        <v>251783</v>
      </c>
      <c r="K578" s="723">
        <f t="shared" si="42"/>
        <v>464818</v>
      </c>
      <c r="L578"/>
    </row>
    <row r="579" spans="2:12" ht="12.75">
      <c r="B579" s="5"/>
      <c r="C579" s="724"/>
      <c r="D579" s="724"/>
      <c r="E579" s="724"/>
      <c r="F579" s="724"/>
      <c r="G579" s="724"/>
      <c r="H579" s="724"/>
      <c r="I579" s="724"/>
      <c r="J579" s="724"/>
      <c r="K579" s="724"/>
      <c r="L579"/>
    </row>
    <row r="580" spans="2:12" ht="12.75">
      <c r="B580" s="122"/>
      <c r="C580" s="1300" t="s">
        <v>298</v>
      </c>
      <c r="D580" s="1300"/>
      <c r="E580" s="1300"/>
      <c r="F580" s="1300"/>
      <c r="G580" s="1300"/>
      <c r="H580" s="1300"/>
      <c r="I580" s="1300"/>
      <c r="J580" s="1300"/>
      <c r="K580" s="1300"/>
      <c r="L580"/>
    </row>
    <row r="581" spans="2:12" ht="12.75">
      <c r="B581" s="718"/>
      <c r="C581" s="724"/>
      <c r="D581" s="724"/>
      <c r="E581" s="724"/>
      <c r="F581" s="724"/>
      <c r="G581" s="724"/>
      <c r="H581" s="724"/>
      <c r="I581" s="724"/>
      <c r="J581" s="724"/>
      <c r="K581" s="724"/>
      <c r="L581"/>
    </row>
    <row r="582" spans="2:12" ht="12.75">
      <c r="B582" s="1321" t="s">
        <v>274</v>
      </c>
      <c r="C582" s="974">
        <f t="shared" ref="C582:C593" si="43">SUM(D582+H582)</f>
        <v>49128195</v>
      </c>
      <c r="D582" s="974">
        <v>226689</v>
      </c>
      <c r="E582" s="974">
        <v>68974</v>
      </c>
      <c r="F582" s="974">
        <v>109268</v>
      </c>
      <c r="G582" s="974">
        <v>48447</v>
      </c>
      <c r="H582" s="974">
        <v>48901506</v>
      </c>
      <c r="I582" s="974">
        <v>7017848</v>
      </c>
      <c r="J582" s="974">
        <v>13675018</v>
      </c>
      <c r="K582" s="974">
        <v>28208640</v>
      </c>
      <c r="L582"/>
    </row>
    <row r="583" spans="2:12" ht="12.75">
      <c r="B583" s="1321" t="s">
        <v>275</v>
      </c>
      <c r="C583" s="974">
        <f t="shared" si="43"/>
        <v>36008767</v>
      </c>
      <c r="D583" s="974">
        <v>193480</v>
      </c>
      <c r="E583" s="974">
        <v>70783</v>
      </c>
      <c r="F583" s="974">
        <v>85595</v>
      </c>
      <c r="G583" s="974">
        <v>37102</v>
      </c>
      <c r="H583" s="974">
        <v>35815287</v>
      </c>
      <c r="I583" s="974">
        <v>5626521</v>
      </c>
      <c r="J583" s="974">
        <v>9142502</v>
      </c>
      <c r="K583" s="974">
        <v>21046264</v>
      </c>
      <c r="L583"/>
    </row>
    <row r="584" spans="2:12" ht="12.75">
      <c r="B584" s="1321" t="s">
        <v>276</v>
      </c>
      <c r="C584" s="974">
        <f t="shared" si="43"/>
        <v>47017379</v>
      </c>
      <c r="D584" s="976">
        <v>213319</v>
      </c>
      <c r="E584" s="976">
        <v>80814</v>
      </c>
      <c r="F584" s="976">
        <v>94000</v>
      </c>
      <c r="G584" s="977">
        <v>38505</v>
      </c>
      <c r="H584" s="974">
        <v>46804060</v>
      </c>
      <c r="I584" s="976">
        <v>7062525</v>
      </c>
      <c r="J584" s="976">
        <v>12295509</v>
      </c>
      <c r="K584" s="976">
        <v>27446026</v>
      </c>
      <c r="L584"/>
    </row>
    <row r="585" spans="2:12" ht="12.75">
      <c r="B585" s="1321" t="s">
        <v>277</v>
      </c>
      <c r="C585" s="974">
        <f t="shared" si="43"/>
        <v>45318921</v>
      </c>
      <c r="D585" s="974">
        <v>214619</v>
      </c>
      <c r="E585" s="975">
        <v>78379</v>
      </c>
      <c r="F585" s="975">
        <v>102218</v>
      </c>
      <c r="G585" s="974">
        <v>34022</v>
      </c>
      <c r="H585" s="974">
        <v>45104302</v>
      </c>
      <c r="I585" s="974">
        <v>6540916</v>
      </c>
      <c r="J585" s="974">
        <v>11552622</v>
      </c>
      <c r="K585" s="974">
        <v>27010764</v>
      </c>
      <c r="L585"/>
    </row>
    <row r="586" spans="2:12" ht="12.75">
      <c r="B586" s="1321" t="s">
        <v>278</v>
      </c>
      <c r="C586" s="974">
        <f t="shared" si="43"/>
        <v>49995394</v>
      </c>
      <c r="D586" s="692">
        <v>206386</v>
      </c>
      <c r="E586" s="692">
        <v>74601</v>
      </c>
      <c r="F586" s="692">
        <v>100338</v>
      </c>
      <c r="G586" s="692">
        <v>31447</v>
      </c>
      <c r="H586" s="692">
        <v>49789008</v>
      </c>
      <c r="I586" s="692">
        <v>7476937</v>
      </c>
      <c r="J586" s="692">
        <v>12116420</v>
      </c>
      <c r="K586" s="694">
        <v>30195651</v>
      </c>
      <c r="L586"/>
    </row>
    <row r="587" spans="2:12" ht="12.75">
      <c r="B587" s="1321" t="s">
        <v>279</v>
      </c>
      <c r="C587" s="974">
        <f t="shared" si="43"/>
        <v>45108919</v>
      </c>
      <c r="D587" s="974">
        <v>202740</v>
      </c>
      <c r="E587" s="975">
        <v>55064</v>
      </c>
      <c r="F587" s="975">
        <v>110221</v>
      </c>
      <c r="G587" s="974">
        <v>37455</v>
      </c>
      <c r="H587" s="974">
        <v>44906179</v>
      </c>
      <c r="I587" s="974">
        <v>6786887</v>
      </c>
      <c r="J587" s="974">
        <v>11328083</v>
      </c>
      <c r="K587" s="974">
        <v>26791209</v>
      </c>
      <c r="L587"/>
    </row>
    <row r="588" spans="2:12" ht="12.75">
      <c r="B588" s="1321" t="s">
        <v>280</v>
      </c>
      <c r="C588" s="974">
        <f t="shared" si="43"/>
        <v>0</v>
      </c>
      <c r="D588" s="976"/>
      <c r="E588" s="976"/>
      <c r="F588" s="976"/>
      <c r="G588" s="977"/>
      <c r="H588" s="974"/>
      <c r="I588" s="976"/>
      <c r="J588" s="976"/>
      <c r="K588" s="976"/>
      <c r="L588"/>
    </row>
    <row r="589" spans="2:12" ht="12.75">
      <c r="B589" s="1321" t="s">
        <v>281</v>
      </c>
      <c r="C589" s="974">
        <f t="shared" si="43"/>
        <v>0</v>
      </c>
      <c r="D589" s="976"/>
      <c r="E589" s="976"/>
      <c r="F589" s="976"/>
      <c r="G589" s="977"/>
      <c r="H589" s="974"/>
      <c r="I589" s="976"/>
      <c r="J589" s="976"/>
      <c r="K589" s="976"/>
      <c r="L589"/>
    </row>
    <row r="590" spans="2:12" ht="12.75">
      <c r="B590" s="1321" t="s">
        <v>282</v>
      </c>
      <c r="C590" s="974">
        <f t="shared" si="43"/>
        <v>0</v>
      </c>
      <c r="D590" s="976"/>
      <c r="E590" s="976"/>
      <c r="F590" s="976"/>
      <c r="G590" s="977"/>
      <c r="H590" s="974"/>
      <c r="I590" s="976"/>
      <c r="J590" s="976"/>
      <c r="K590" s="976"/>
      <c r="L590"/>
    </row>
    <row r="591" spans="2:12" ht="12.75">
      <c r="B591" s="1321" t="s">
        <v>283</v>
      </c>
      <c r="C591" s="974">
        <f>SUM(D591+H591)</f>
        <v>0</v>
      </c>
      <c r="D591" s="976"/>
      <c r="E591" s="976"/>
      <c r="F591" s="976"/>
      <c r="G591" s="976"/>
      <c r="H591" s="975"/>
      <c r="I591" s="976"/>
      <c r="J591" s="976"/>
      <c r="K591" s="976"/>
      <c r="L591"/>
    </row>
    <row r="592" spans="2:12" ht="12.75">
      <c r="B592" s="1321" t="s">
        <v>284</v>
      </c>
      <c r="C592" s="974">
        <f t="shared" si="43"/>
        <v>0</v>
      </c>
      <c r="D592" s="976"/>
      <c r="E592" s="976"/>
      <c r="F592" s="976"/>
      <c r="G592" s="976"/>
      <c r="H592" s="976"/>
      <c r="I592" s="976"/>
      <c r="J592" s="976"/>
      <c r="K592" s="976"/>
      <c r="L592"/>
    </row>
    <row r="593" spans="2:12" ht="12.75">
      <c r="B593" s="1321" t="s">
        <v>285</v>
      </c>
      <c r="C593" s="974">
        <f t="shared" si="43"/>
        <v>0</v>
      </c>
      <c r="D593" s="976"/>
      <c r="E593" s="976"/>
      <c r="F593" s="976"/>
      <c r="G593" s="976"/>
      <c r="H593" s="976"/>
      <c r="I593" s="976"/>
      <c r="J593" s="976"/>
      <c r="K593" s="976"/>
      <c r="L593"/>
    </row>
    <row r="594" spans="2:12" ht="12.75">
      <c r="B594" s="5"/>
      <c r="C594" s="975"/>
      <c r="D594" s="975"/>
      <c r="E594" s="975"/>
      <c r="F594" s="975"/>
      <c r="G594" s="975"/>
      <c r="H594" s="975"/>
      <c r="I594" s="975"/>
      <c r="J594" s="975"/>
      <c r="K594" s="975"/>
      <c r="L594"/>
    </row>
    <row r="595" spans="2:12" ht="12.75">
      <c r="B595" s="1320">
        <v>2019</v>
      </c>
      <c r="C595" s="723">
        <f t="shared" ref="C595:K595" si="44">SUM(C582:C593)</f>
        <v>272577575</v>
      </c>
      <c r="D595" s="723">
        <f t="shared" si="44"/>
        <v>1257233</v>
      </c>
      <c r="E595" s="723">
        <f t="shared" si="44"/>
        <v>428615</v>
      </c>
      <c r="F595" s="723">
        <f t="shared" si="44"/>
        <v>601640</v>
      </c>
      <c r="G595" s="723">
        <f t="shared" si="44"/>
        <v>226978</v>
      </c>
      <c r="H595" s="723">
        <f t="shared" si="44"/>
        <v>271320342</v>
      </c>
      <c r="I595" s="723">
        <f t="shared" si="44"/>
        <v>40511634</v>
      </c>
      <c r="J595" s="723">
        <f t="shared" si="44"/>
        <v>70110154</v>
      </c>
      <c r="K595" s="723">
        <f t="shared" si="44"/>
        <v>160698554</v>
      </c>
      <c r="L595"/>
    </row>
    <row r="596" spans="2:12" ht="12.75">
      <c r="B596" s="725"/>
      <c r="C596" s="726"/>
      <c r="D596" s="726"/>
      <c r="E596" s="726"/>
      <c r="F596" s="726"/>
      <c r="G596" s="726"/>
      <c r="H596" s="726"/>
      <c r="I596" s="726"/>
      <c r="J596" s="726"/>
      <c r="K596" s="726"/>
      <c r="L596"/>
    </row>
    <row r="597" spans="2:12" ht="12.75" customHeight="1">
      <c r="B597" s="1322" t="s">
        <v>262</v>
      </c>
      <c r="C597" s="1232" t="s">
        <v>22</v>
      </c>
      <c r="D597" s="1232" t="s">
        <v>263</v>
      </c>
      <c r="E597" s="1291" t="s">
        <v>264</v>
      </c>
      <c r="F597" s="1292"/>
      <c r="G597" s="1293"/>
      <c r="H597" s="1294" t="s">
        <v>265</v>
      </c>
      <c r="I597" s="1304" t="s">
        <v>266</v>
      </c>
      <c r="J597" s="1305"/>
      <c r="K597" s="1305"/>
      <c r="L597"/>
    </row>
    <row r="598" spans="2:12" ht="12.75" customHeight="1">
      <c r="B598" s="1323"/>
      <c r="C598" s="1233"/>
      <c r="D598" s="1233"/>
      <c r="E598" s="1234" t="s">
        <v>303</v>
      </c>
      <c r="F598" s="1232" t="s">
        <v>304</v>
      </c>
      <c r="G598" s="1232" t="s">
        <v>305</v>
      </c>
      <c r="H598" s="1295"/>
      <c r="I598" s="1234" t="s">
        <v>270</v>
      </c>
      <c r="J598" s="1234" t="s">
        <v>24</v>
      </c>
      <c r="K598" s="1232" t="s">
        <v>271</v>
      </c>
      <c r="L598"/>
    </row>
    <row r="599" spans="2:12" ht="12.75" customHeight="1">
      <c r="B599" s="1323"/>
      <c r="C599" s="1233"/>
      <c r="D599" s="1233"/>
      <c r="E599" s="1235"/>
      <c r="F599" s="1233"/>
      <c r="G599" s="1233"/>
      <c r="H599" s="1295"/>
      <c r="I599" s="1288"/>
      <c r="J599" s="1288"/>
      <c r="K599" s="1307"/>
      <c r="L599"/>
    </row>
    <row r="600" spans="2:12" ht="12.75">
      <c r="B600" s="715">
        <v>0</v>
      </c>
      <c r="C600" s="727">
        <v>1</v>
      </c>
      <c r="D600" s="727">
        <v>2</v>
      </c>
      <c r="E600" s="728">
        <v>3</v>
      </c>
      <c r="F600" s="728">
        <v>4</v>
      </c>
      <c r="G600" s="727">
        <v>5</v>
      </c>
      <c r="H600" s="727">
        <v>6</v>
      </c>
      <c r="I600" s="727">
        <v>7</v>
      </c>
      <c r="J600" s="727">
        <v>8</v>
      </c>
      <c r="K600" s="727">
        <v>9</v>
      </c>
      <c r="L600"/>
    </row>
    <row r="601" spans="2:12" ht="12.75">
      <c r="B601" s="718"/>
      <c r="C601" s="724"/>
      <c r="D601" s="724"/>
      <c r="E601" s="724"/>
      <c r="F601" s="724"/>
      <c r="G601" s="724"/>
      <c r="H601" s="724"/>
      <c r="I601" s="724"/>
      <c r="J601" s="724"/>
      <c r="K601" s="724"/>
      <c r="L601"/>
    </row>
    <row r="602" spans="2:12" ht="12.75">
      <c r="B602" s="122"/>
      <c r="C602" s="1300" t="s">
        <v>299</v>
      </c>
      <c r="D602" s="1300"/>
      <c r="E602" s="1300"/>
      <c r="F602" s="1300"/>
      <c r="G602" s="1300"/>
      <c r="H602" s="1300"/>
      <c r="I602" s="1300"/>
      <c r="J602" s="1300"/>
      <c r="K602" s="1300"/>
      <c r="L602"/>
    </row>
    <row r="603" spans="2:12" ht="12.75">
      <c r="B603" s="122"/>
      <c r="C603" s="729"/>
      <c r="D603" s="729"/>
      <c r="E603" s="729"/>
      <c r="F603" s="729"/>
      <c r="G603" s="729"/>
      <c r="H603" s="729"/>
      <c r="I603" s="729"/>
      <c r="J603" s="729"/>
      <c r="K603" s="729"/>
      <c r="L603"/>
    </row>
    <row r="604" spans="2:12" ht="12.75">
      <c r="B604" s="1321" t="s">
        <v>274</v>
      </c>
      <c r="C604" s="974">
        <f>SUM(D604+H604)</f>
        <v>97042744</v>
      </c>
      <c r="D604" s="974">
        <v>397525</v>
      </c>
      <c r="E604" s="974">
        <v>123027</v>
      </c>
      <c r="F604" s="974">
        <v>190820</v>
      </c>
      <c r="G604" s="974">
        <v>83678</v>
      </c>
      <c r="H604" s="974">
        <v>96645219</v>
      </c>
      <c r="I604" s="974">
        <v>13890672</v>
      </c>
      <c r="J604" s="974">
        <v>28529726</v>
      </c>
      <c r="K604" s="974">
        <v>54224821</v>
      </c>
      <c r="L604"/>
    </row>
    <row r="605" spans="2:12" ht="12.75">
      <c r="B605" s="1321" t="s">
        <v>275</v>
      </c>
      <c r="C605" s="974">
        <f t="shared" ref="C605:C615" si="45">SUM(D605+H605)</f>
        <v>71080437</v>
      </c>
      <c r="D605" s="974">
        <v>338786</v>
      </c>
      <c r="E605" s="974">
        <v>123131</v>
      </c>
      <c r="F605" s="974">
        <v>150015</v>
      </c>
      <c r="G605" s="974">
        <v>65640</v>
      </c>
      <c r="H605" s="974">
        <v>70741651</v>
      </c>
      <c r="I605" s="974">
        <v>11152641</v>
      </c>
      <c r="J605" s="974">
        <v>19000308</v>
      </c>
      <c r="K605" s="974">
        <v>40588702</v>
      </c>
      <c r="L605"/>
    </row>
    <row r="606" spans="2:12" ht="12.75">
      <c r="B606" s="1321" t="s">
        <v>276</v>
      </c>
      <c r="C606" s="974">
        <f t="shared" si="45"/>
        <v>94326127</v>
      </c>
      <c r="D606" s="976">
        <v>370021</v>
      </c>
      <c r="E606" s="976">
        <v>141070</v>
      </c>
      <c r="F606" s="976">
        <v>162127</v>
      </c>
      <c r="G606" s="977">
        <v>66824</v>
      </c>
      <c r="H606" s="974">
        <v>93956106</v>
      </c>
      <c r="I606" s="976">
        <v>14326353</v>
      </c>
      <c r="J606" s="976">
        <v>25473371</v>
      </c>
      <c r="K606" s="976">
        <v>54156382</v>
      </c>
      <c r="L606"/>
    </row>
    <row r="607" spans="2:12" ht="12.75">
      <c r="B607" s="1321" t="s">
        <v>277</v>
      </c>
      <c r="C607" s="974">
        <f t="shared" si="45"/>
        <v>90179542</v>
      </c>
      <c r="D607" s="974">
        <v>377198</v>
      </c>
      <c r="E607" s="975">
        <v>138987</v>
      </c>
      <c r="F607" s="975">
        <v>177400</v>
      </c>
      <c r="G607" s="975">
        <v>60811</v>
      </c>
      <c r="H607" s="974">
        <v>89802344</v>
      </c>
      <c r="I607" s="975">
        <v>13026121</v>
      </c>
      <c r="J607" s="975">
        <v>24019148</v>
      </c>
      <c r="K607" s="975">
        <v>52757075</v>
      </c>
      <c r="L607"/>
    </row>
    <row r="608" spans="2:12" ht="12.75">
      <c r="B608" s="1321" t="s">
        <v>278</v>
      </c>
      <c r="C608" s="974">
        <f t="shared" si="45"/>
        <v>98348767</v>
      </c>
      <c r="D608" s="692">
        <v>365543</v>
      </c>
      <c r="E608" s="692">
        <v>134256</v>
      </c>
      <c r="F608" s="692">
        <v>176108</v>
      </c>
      <c r="G608" s="692">
        <v>55179</v>
      </c>
      <c r="H608" s="692">
        <v>97983224</v>
      </c>
      <c r="I608" s="692">
        <v>14778485</v>
      </c>
      <c r="J608" s="692">
        <v>25000492</v>
      </c>
      <c r="K608" s="692">
        <v>58204247</v>
      </c>
      <c r="L608"/>
    </row>
    <row r="609" spans="2:12" ht="12.75">
      <c r="B609" s="1321" t="s">
        <v>279</v>
      </c>
      <c r="C609" s="974">
        <f t="shared" si="45"/>
        <v>89668731</v>
      </c>
      <c r="D609" s="974">
        <v>358330</v>
      </c>
      <c r="E609" s="975">
        <v>97987</v>
      </c>
      <c r="F609" s="975">
        <v>193201</v>
      </c>
      <c r="G609" s="975">
        <v>67142</v>
      </c>
      <c r="H609" s="974">
        <v>89310401</v>
      </c>
      <c r="I609" s="975">
        <v>13566128</v>
      </c>
      <c r="J609" s="975">
        <v>23364570</v>
      </c>
      <c r="K609" s="975">
        <v>52379703</v>
      </c>
      <c r="L609"/>
    </row>
    <row r="610" spans="2:12" ht="12.75">
      <c r="B610" s="1321" t="s">
        <v>280</v>
      </c>
      <c r="C610" s="974">
        <f>SUM(D610+H610)</f>
        <v>0</v>
      </c>
      <c r="D610" s="976"/>
      <c r="E610" s="976"/>
      <c r="F610" s="976"/>
      <c r="G610" s="977"/>
      <c r="H610" s="974"/>
      <c r="I610" s="976"/>
      <c r="J610" s="976"/>
      <c r="K610" s="976"/>
      <c r="L610"/>
    </row>
    <row r="611" spans="2:12" ht="12.75">
      <c r="B611" s="1321" t="s">
        <v>281</v>
      </c>
      <c r="C611" s="974">
        <f>SUM(D611+H611)</f>
        <v>0</v>
      </c>
      <c r="D611" s="976"/>
      <c r="E611" s="976"/>
      <c r="F611" s="976"/>
      <c r="G611" s="977"/>
      <c r="H611" s="974"/>
      <c r="I611" s="976"/>
      <c r="J611" s="976"/>
      <c r="K611" s="976"/>
      <c r="L611"/>
    </row>
    <row r="612" spans="2:12" ht="12.75">
      <c r="B612" s="1321" t="s">
        <v>282</v>
      </c>
      <c r="C612" s="974">
        <f t="shared" si="45"/>
        <v>0</v>
      </c>
      <c r="D612" s="974"/>
      <c r="E612" s="975"/>
      <c r="F612" s="975"/>
      <c r="G612" s="975"/>
      <c r="H612" s="974"/>
      <c r="I612" s="975"/>
      <c r="J612" s="975"/>
      <c r="K612" s="975"/>
      <c r="L612"/>
    </row>
    <row r="613" spans="2:12" ht="12.75">
      <c r="B613" s="1321" t="s">
        <v>283</v>
      </c>
      <c r="C613" s="974">
        <f t="shared" si="45"/>
        <v>0</v>
      </c>
      <c r="D613" s="976"/>
      <c r="E613" s="976"/>
      <c r="F613" s="976"/>
      <c r="G613" s="976"/>
      <c r="H613" s="975"/>
      <c r="I613" s="976"/>
      <c r="J613" s="976"/>
      <c r="K613" s="976"/>
      <c r="L613"/>
    </row>
    <row r="614" spans="2:12" ht="12.75">
      <c r="B614" s="1321" t="s">
        <v>284</v>
      </c>
      <c r="C614" s="974">
        <f t="shared" si="45"/>
        <v>0</v>
      </c>
      <c r="D614" s="976"/>
      <c r="E614" s="976"/>
      <c r="F614" s="976"/>
      <c r="G614" s="977"/>
      <c r="H614" s="978"/>
      <c r="I614" s="976"/>
      <c r="J614" s="976"/>
      <c r="K614" s="976"/>
      <c r="L614"/>
    </row>
    <row r="615" spans="2:12" ht="12.75">
      <c r="B615" s="1321" t="s">
        <v>285</v>
      </c>
      <c r="C615" s="974">
        <f t="shared" si="45"/>
        <v>0</v>
      </c>
      <c r="D615" s="976"/>
      <c r="E615" s="976"/>
      <c r="F615" s="976"/>
      <c r="G615" s="977"/>
      <c r="H615" s="978"/>
      <c r="I615" s="976"/>
      <c r="J615" s="976"/>
      <c r="K615" s="976"/>
      <c r="L615"/>
    </row>
    <row r="616" spans="2:12" ht="12.75">
      <c r="B616" s="1321"/>
      <c r="C616" s="731"/>
      <c r="D616" s="732"/>
      <c r="E616" s="733"/>
      <c r="F616" s="733"/>
      <c r="G616" s="733"/>
      <c r="H616" s="732"/>
      <c r="I616" s="733"/>
      <c r="J616" s="733"/>
      <c r="K616" s="733"/>
      <c r="L616"/>
    </row>
    <row r="617" spans="2:12" ht="12.75">
      <c r="B617" s="1320">
        <v>2019</v>
      </c>
      <c r="C617" s="734">
        <f t="shared" ref="C617:K617" si="46">SUM(C604:C615)</f>
        <v>540646348</v>
      </c>
      <c r="D617" s="734">
        <f t="shared" si="46"/>
        <v>2207403</v>
      </c>
      <c r="E617" s="734">
        <f t="shared" si="46"/>
        <v>758458</v>
      </c>
      <c r="F617" s="734">
        <f t="shared" si="46"/>
        <v>1049671</v>
      </c>
      <c r="G617" s="734">
        <f t="shared" si="46"/>
        <v>399274</v>
      </c>
      <c r="H617" s="734">
        <f t="shared" si="46"/>
        <v>538438945</v>
      </c>
      <c r="I617" s="734">
        <f t="shared" si="46"/>
        <v>80740400</v>
      </c>
      <c r="J617" s="734">
        <f t="shared" si="46"/>
        <v>145387615</v>
      </c>
      <c r="K617" s="734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08" t="s">
        <v>354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</row>
    <row r="2" spans="1:14" ht="13.5" thickBot="1">
      <c r="B2" s="990"/>
      <c r="C2" s="990"/>
      <c r="D2" s="990"/>
      <c r="E2" s="990"/>
      <c r="F2" s="990"/>
      <c r="G2" s="991" t="s">
        <v>355</v>
      </c>
      <c r="H2" s="990"/>
      <c r="I2" s="990"/>
      <c r="J2" s="990"/>
      <c r="K2" s="990"/>
      <c r="L2" s="990"/>
      <c r="M2" s="990"/>
      <c r="N2" s="990"/>
    </row>
    <row r="3" spans="1:14" ht="14.25" thickBot="1">
      <c r="A3" s="992" t="s">
        <v>356</v>
      </c>
      <c r="B3" s="993" t="s">
        <v>222</v>
      </c>
      <c r="C3" s="993" t="s">
        <v>223</v>
      </c>
      <c r="D3" s="993" t="s">
        <v>224</v>
      </c>
      <c r="E3" s="993" t="s">
        <v>225</v>
      </c>
      <c r="F3" s="993" t="s">
        <v>226</v>
      </c>
      <c r="G3" s="993" t="s">
        <v>227</v>
      </c>
      <c r="H3" s="993" t="s">
        <v>228</v>
      </c>
      <c r="I3" s="993" t="s">
        <v>229</v>
      </c>
      <c r="J3" s="993" t="s">
        <v>230</v>
      </c>
      <c r="K3" s="993" t="s">
        <v>231</v>
      </c>
      <c r="L3" s="993" t="s">
        <v>232</v>
      </c>
      <c r="M3" s="993" t="s">
        <v>233</v>
      </c>
      <c r="N3" s="993" t="s">
        <v>240</v>
      </c>
    </row>
    <row r="4" spans="1:14" ht="13.5">
      <c r="A4" s="994">
        <v>2004</v>
      </c>
      <c r="B4" s="995">
        <v>299.39999999999998</v>
      </c>
      <c r="C4" s="995">
        <v>296.39999999999998</v>
      </c>
      <c r="D4" s="995">
        <v>293.7</v>
      </c>
      <c r="E4" s="995">
        <v>293.5</v>
      </c>
      <c r="F4" s="995">
        <v>293.5</v>
      </c>
      <c r="G4" s="995">
        <v>291.60000000000002</v>
      </c>
      <c r="H4" s="995">
        <v>290.2</v>
      </c>
      <c r="I4" s="995">
        <v>286.3</v>
      </c>
      <c r="J4" s="995">
        <v>285.39999999999998</v>
      </c>
      <c r="K4" s="995">
        <v>285.10000000000002</v>
      </c>
      <c r="L4" s="995">
        <v>291.2</v>
      </c>
      <c r="M4" s="995">
        <v>297.8</v>
      </c>
      <c r="N4" s="996">
        <v>291.3</v>
      </c>
    </row>
    <row r="5" spans="1:14" ht="13.5">
      <c r="A5" s="997">
        <v>2005</v>
      </c>
      <c r="B5" s="998">
        <v>304.10000000000002</v>
      </c>
      <c r="C5" s="998">
        <v>308.10000000000002</v>
      </c>
      <c r="D5" s="998">
        <v>308.2</v>
      </c>
      <c r="E5" s="998">
        <v>310.89999999999998</v>
      </c>
      <c r="F5" s="998">
        <v>309.89999999999998</v>
      </c>
      <c r="G5" s="998">
        <v>309.10000000000002</v>
      </c>
      <c r="H5" s="998">
        <v>307</v>
      </c>
      <c r="I5" s="998">
        <v>300.60000000000002</v>
      </c>
      <c r="J5" s="998">
        <v>303.3</v>
      </c>
      <c r="K5" s="998">
        <v>304.3</v>
      </c>
      <c r="L5" s="998">
        <v>311.8</v>
      </c>
      <c r="M5" s="998">
        <v>315.5</v>
      </c>
      <c r="N5" s="999">
        <v>307.60000000000002</v>
      </c>
    </row>
    <row r="6" spans="1:14" ht="13.5">
      <c r="A6" s="997">
        <v>2006</v>
      </c>
      <c r="B6" s="998">
        <v>317.10000000000002</v>
      </c>
      <c r="C6" s="998">
        <v>319.89999999999998</v>
      </c>
      <c r="D6" s="998">
        <v>324</v>
      </c>
      <c r="E6" s="998">
        <v>319.5</v>
      </c>
      <c r="F6" s="998">
        <v>325.8</v>
      </c>
      <c r="G6" s="998">
        <v>323.8</v>
      </c>
      <c r="H6" s="998">
        <v>312.8</v>
      </c>
      <c r="I6" s="998">
        <v>313</v>
      </c>
      <c r="J6" s="998">
        <v>315.2</v>
      </c>
      <c r="K6" s="998">
        <v>311.2</v>
      </c>
      <c r="L6" s="998">
        <v>316.2</v>
      </c>
      <c r="M6" s="998">
        <v>321.8</v>
      </c>
      <c r="N6" s="999">
        <v>318.7</v>
      </c>
    </row>
    <row r="7" spans="1:14" ht="13.5">
      <c r="A7" s="997">
        <v>2007</v>
      </c>
      <c r="B7" s="998">
        <v>325.7</v>
      </c>
      <c r="C7" s="998">
        <v>327.9</v>
      </c>
      <c r="D7" s="998">
        <v>329.1</v>
      </c>
      <c r="E7" s="998">
        <v>329.9</v>
      </c>
      <c r="F7" s="998">
        <v>328.7</v>
      </c>
      <c r="G7" s="998">
        <v>330</v>
      </c>
      <c r="H7" s="998">
        <v>327.9</v>
      </c>
      <c r="I7" s="998">
        <v>324</v>
      </c>
      <c r="J7" s="998">
        <v>329.3</v>
      </c>
      <c r="K7" s="998">
        <v>312.8</v>
      </c>
      <c r="L7" s="998">
        <v>317.5</v>
      </c>
      <c r="M7" s="998">
        <v>319</v>
      </c>
      <c r="N7" s="999">
        <v>325.39999999999998</v>
      </c>
    </row>
    <row r="8" spans="1:14" ht="13.5">
      <c r="A8" s="997">
        <v>2008</v>
      </c>
      <c r="B8" s="998">
        <v>326.5</v>
      </c>
      <c r="C8" s="998">
        <v>327</v>
      </c>
      <c r="D8" s="998">
        <v>324.5</v>
      </c>
      <c r="E8" s="998">
        <v>322.60000000000002</v>
      </c>
      <c r="F8" s="998">
        <v>325.7</v>
      </c>
      <c r="G8" s="998">
        <v>323.8</v>
      </c>
      <c r="H8" s="998">
        <v>317</v>
      </c>
      <c r="I8" s="998">
        <v>314.39999999999998</v>
      </c>
      <c r="J8" s="998">
        <v>314.60000000000002</v>
      </c>
      <c r="K8" s="998">
        <v>310.5</v>
      </c>
      <c r="L8" s="998">
        <v>315.10000000000002</v>
      </c>
      <c r="M8" s="998">
        <v>321.7</v>
      </c>
      <c r="N8" s="999">
        <v>320.39999999999998</v>
      </c>
    </row>
    <row r="9" spans="1:14" ht="13.5">
      <c r="A9" s="997">
        <v>2009</v>
      </c>
      <c r="B9" s="998">
        <v>322.2</v>
      </c>
      <c r="C9" s="998">
        <v>324.3</v>
      </c>
      <c r="D9" s="998">
        <v>325.89999999999998</v>
      </c>
      <c r="E9" s="998">
        <v>324.2</v>
      </c>
      <c r="F9" s="998">
        <v>325.3</v>
      </c>
      <c r="G9" s="998">
        <v>324.5</v>
      </c>
      <c r="H9" s="998">
        <v>323.3</v>
      </c>
      <c r="I9" s="998">
        <v>316.2</v>
      </c>
      <c r="J9" s="998">
        <v>320.10000000000002</v>
      </c>
      <c r="K9" s="998">
        <v>320</v>
      </c>
      <c r="L9" s="998">
        <v>324.5</v>
      </c>
      <c r="M9" s="998">
        <v>330</v>
      </c>
      <c r="N9" s="1000">
        <v>323.60000000000002</v>
      </c>
    </row>
    <row r="10" spans="1:14" ht="13.5">
      <c r="A10" s="997">
        <v>2010</v>
      </c>
      <c r="B10" s="998">
        <v>333.4</v>
      </c>
      <c r="C10" s="998">
        <v>341.3</v>
      </c>
      <c r="D10" s="998">
        <v>335.1</v>
      </c>
      <c r="E10" s="998">
        <v>343.1</v>
      </c>
      <c r="F10" s="998">
        <v>346.2</v>
      </c>
      <c r="G10" s="998">
        <v>345.9</v>
      </c>
      <c r="H10" s="998">
        <v>340.4</v>
      </c>
      <c r="I10" s="998">
        <v>336.9</v>
      </c>
      <c r="J10" s="998">
        <v>334.2</v>
      </c>
      <c r="K10" s="998">
        <v>325.7</v>
      </c>
      <c r="L10" s="998">
        <v>326.39999999999998</v>
      </c>
      <c r="M10" s="998">
        <v>326.3</v>
      </c>
      <c r="N10" s="1000">
        <v>335.8</v>
      </c>
    </row>
    <row r="11" spans="1:14" ht="13.5">
      <c r="A11" s="997">
        <v>2011</v>
      </c>
      <c r="B11" s="998">
        <v>325.60000000000002</v>
      </c>
      <c r="C11" s="998">
        <v>323.5</v>
      </c>
      <c r="D11" s="998">
        <v>322.8</v>
      </c>
      <c r="E11" s="998">
        <v>323</v>
      </c>
      <c r="F11" s="998">
        <v>326.89999999999998</v>
      </c>
      <c r="G11" s="998">
        <v>323.39999999999998</v>
      </c>
      <c r="H11" s="998">
        <v>321.10000000000002</v>
      </c>
      <c r="I11" s="998">
        <v>317.7</v>
      </c>
      <c r="J11" s="998">
        <v>313</v>
      </c>
      <c r="K11" s="998">
        <v>312.89999999999998</v>
      </c>
      <c r="L11" s="998">
        <v>315.60000000000002</v>
      </c>
      <c r="M11" s="998">
        <v>322.10000000000002</v>
      </c>
      <c r="N11" s="1000">
        <v>320.7</v>
      </c>
    </row>
    <row r="12" spans="1:14" ht="13.5">
      <c r="A12" s="1001">
        <v>2012</v>
      </c>
      <c r="B12" s="1002">
        <v>324.89999999999998</v>
      </c>
      <c r="C12" s="1002">
        <v>327.2</v>
      </c>
      <c r="D12" s="1002">
        <v>329</v>
      </c>
      <c r="E12" s="1002">
        <v>329.8</v>
      </c>
      <c r="F12" s="1002">
        <v>334.6</v>
      </c>
      <c r="G12" s="1002">
        <v>336.3</v>
      </c>
      <c r="H12" s="1002">
        <v>330.7</v>
      </c>
      <c r="I12" s="1002">
        <v>326.3</v>
      </c>
      <c r="J12" s="1002">
        <v>325.7</v>
      </c>
      <c r="K12" s="1002">
        <v>322</v>
      </c>
      <c r="L12" s="1002">
        <v>327.2</v>
      </c>
      <c r="M12" s="1002">
        <v>330.6</v>
      </c>
      <c r="N12" s="1003">
        <v>328.9</v>
      </c>
    </row>
    <row r="13" spans="1:14" ht="13.5">
      <c r="A13" s="1001">
        <v>2013</v>
      </c>
      <c r="B13" s="1002">
        <v>334</v>
      </c>
      <c r="C13" s="1002">
        <v>336.5</v>
      </c>
      <c r="D13" s="1002">
        <v>334.9</v>
      </c>
      <c r="E13" s="1002">
        <v>338</v>
      </c>
      <c r="F13" s="1002">
        <v>338.8</v>
      </c>
      <c r="G13" s="1002">
        <v>343</v>
      </c>
      <c r="H13" s="1002">
        <v>338.6</v>
      </c>
      <c r="I13" s="1002">
        <v>334</v>
      </c>
      <c r="J13" s="1002">
        <v>329.8</v>
      </c>
      <c r="K13" s="1002">
        <v>328.9</v>
      </c>
      <c r="L13" s="1002">
        <v>331</v>
      </c>
      <c r="M13" s="1002">
        <v>333.1</v>
      </c>
      <c r="N13" s="1003">
        <v>335.2</v>
      </c>
    </row>
    <row r="14" spans="1:14" ht="13.5">
      <c r="A14" s="1001">
        <v>2014</v>
      </c>
      <c r="B14" s="1002">
        <v>335.3</v>
      </c>
      <c r="C14" s="1002">
        <v>339.5</v>
      </c>
      <c r="D14" s="1002">
        <v>336</v>
      </c>
      <c r="E14" s="1002">
        <v>338.1</v>
      </c>
      <c r="F14" s="1002">
        <v>336</v>
      </c>
      <c r="G14" s="1002">
        <v>336.1</v>
      </c>
      <c r="H14" s="1002">
        <v>331.4</v>
      </c>
      <c r="I14" s="1002">
        <v>332.4</v>
      </c>
      <c r="J14" s="1002">
        <v>327.3</v>
      </c>
      <c r="K14" s="1002">
        <v>326.3</v>
      </c>
      <c r="L14" s="1002">
        <v>328.5</v>
      </c>
      <c r="M14" s="1002">
        <v>340.6</v>
      </c>
      <c r="N14" s="1003">
        <v>333.6</v>
      </c>
    </row>
    <row r="15" spans="1:14" ht="13.5">
      <c r="A15" s="1004">
        <v>2015</v>
      </c>
      <c r="B15" s="1005">
        <v>336</v>
      </c>
      <c r="C15" s="1005">
        <v>338.9</v>
      </c>
      <c r="D15" s="1005">
        <v>339.7</v>
      </c>
      <c r="E15" s="1005">
        <v>340.8</v>
      </c>
      <c r="F15" s="1005">
        <v>346.1</v>
      </c>
      <c r="G15" s="1005">
        <v>343.9</v>
      </c>
      <c r="H15" s="1005">
        <v>339.4</v>
      </c>
      <c r="I15" s="1005">
        <v>334</v>
      </c>
      <c r="J15" s="1005">
        <v>332.9</v>
      </c>
      <c r="K15" s="1005">
        <v>331.2</v>
      </c>
      <c r="L15" s="1005">
        <v>332.8</v>
      </c>
      <c r="M15" s="1005">
        <v>335.4</v>
      </c>
      <c r="N15" s="1006">
        <v>337.6</v>
      </c>
    </row>
    <row r="16" spans="1:14" ht="13.5">
      <c r="A16" s="1004">
        <v>2016</v>
      </c>
      <c r="B16" s="1005">
        <v>335.2</v>
      </c>
      <c r="C16" s="1005">
        <v>337.7</v>
      </c>
      <c r="D16" s="1005">
        <v>338.5</v>
      </c>
      <c r="E16" s="1005">
        <v>340.3</v>
      </c>
      <c r="F16" s="1005">
        <v>345.4</v>
      </c>
      <c r="G16" s="1005">
        <v>342.5</v>
      </c>
      <c r="H16" s="1005">
        <v>339.1</v>
      </c>
      <c r="I16" s="1005">
        <v>336.7</v>
      </c>
      <c r="J16" s="1005">
        <v>336</v>
      </c>
      <c r="K16" s="1005">
        <v>338.1</v>
      </c>
      <c r="L16" s="1005">
        <v>339.8</v>
      </c>
      <c r="M16" s="1005">
        <v>343.5</v>
      </c>
      <c r="N16" s="1006">
        <v>339.5</v>
      </c>
    </row>
    <row r="17" spans="1:14" ht="13.5">
      <c r="A17" s="1004">
        <v>2017</v>
      </c>
      <c r="B17" s="1005">
        <v>343.84877560849145</v>
      </c>
      <c r="C17" s="1005">
        <v>344.01260355448568</v>
      </c>
      <c r="D17" s="1005">
        <v>345.08323788722237</v>
      </c>
      <c r="E17" s="1005">
        <v>349.4260933003689</v>
      </c>
      <c r="F17" s="1005">
        <v>351.85998819252393</v>
      </c>
      <c r="G17" s="1005">
        <v>351.12109667545815</v>
      </c>
      <c r="H17" s="1005">
        <v>346.75726994620067</v>
      </c>
      <c r="I17" s="1005">
        <v>344.85589941972938</v>
      </c>
      <c r="J17" s="1005">
        <v>342.09908231074832</v>
      </c>
      <c r="K17" s="1005">
        <v>340.25607000681453</v>
      </c>
      <c r="L17" s="1005">
        <v>343.96423731809307</v>
      </c>
      <c r="M17" s="1005">
        <v>345.17611667491775</v>
      </c>
      <c r="N17" s="1006">
        <v>345.73613890143946</v>
      </c>
    </row>
    <row r="18" spans="1:14" ht="13.5">
      <c r="A18" s="1004">
        <v>2018</v>
      </c>
      <c r="B18" s="1005">
        <v>328.68883172082138</v>
      </c>
      <c r="C18" s="1005">
        <v>335.33083028686195</v>
      </c>
      <c r="D18" s="1005">
        <v>339.13477331184731</v>
      </c>
      <c r="E18" s="1005">
        <v>352.1288362407397</v>
      </c>
      <c r="F18" s="1005">
        <v>354.40806226015781</v>
      </c>
      <c r="G18" s="1005">
        <v>352.31798629918734</v>
      </c>
      <c r="H18" s="1005">
        <v>349.02563708344542</v>
      </c>
      <c r="I18" s="1005">
        <v>347.00933631012759</v>
      </c>
      <c r="J18" s="1005">
        <v>345.11329021489684</v>
      </c>
      <c r="K18" s="1005">
        <v>347.11988043981063</v>
      </c>
      <c r="L18" s="1005">
        <v>349.40972512323503</v>
      </c>
      <c r="M18" s="1005">
        <v>350.98601398601369</v>
      </c>
      <c r="N18" s="1006">
        <v>345.25543478260863</v>
      </c>
    </row>
    <row r="19" spans="1:14" ht="14.25" thickBot="1">
      <c r="A19" s="1007">
        <v>2019</v>
      </c>
      <c r="B19" s="1008">
        <v>354.37491656654714</v>
      </c>
      <c r="C19" s="1008"/>
      <c r="D19" s="1008"/>
      <c r="E19" s="1008"/>
      <c r="F19" s="1008"/>
      <c r="G19" s="1008"/>
      <c r="H19" s="1008"/>
      <c r="I19" s="1008"/>
      <c r="J19" s="1008"/>
      <c r="K19" s="1008"/>
      <c r="L19" s="1008"/>
      <c r="M19" s="1008"/>
      <c r="N19" s="1009"/>
    </row>
    <row r="20" spans="1:14" ht="13.5" thickBot="1">
      <c r="B20" s="990"/>
      <c r="C20" s="990"/>
      <c r="D20" s="990"/>
      <c r="E20" s="990"/>
      <c r="F20" s="990"/>
      <c r="G20" s="1010" t="s">
        <v>357</v>
      </c>
      <c r="H20" s="990"/>
      <c r="I20" s="990"/>
      <c r="J20" s="990"/>
      <c r="K20" s="990"/>
      <c r="L20" s="990"/>
      <c r="M20" s="990"/>
      <c r="N20" s="1011"/>
    </row>
    <row r="21" spans="1:14" ht="14.25" thickBot="1">
      <c r="A21" s="992" t="s">
        <v>356</v>
      </c>
      <c r="B21" s="993" t="s">
        <v>222</v>
      </c>
      <c r="C21" s="993" t="s">
        <v>223</v>
      </c>
      <c r="D21" s="993" t="s">
        <v>224</v>
      </c>
      <c r="E21" s="993" t="s">
        <v>225</v>
      </c>
      <c r="F21" s="993" t="s">
        <v>226</v>
      </c>
      <c r="G21" s="993" t="s">
        <v>227</v>
      </c>
      <c r="H21" s="993" t="s">
        <v>228</v>
      </c>
      <c r="I21" s="993" t="s">
        <v>229</v>
      </c>
      <c r="J21" s="993" t="s">
        <v>230</v>
      </c>
      <c r="K21" s="993" t="s">
        <v>231</v>
      </c>
      <c r="L21" s="993" t="s">
        <v>232</v>
      </c>
      <c r="M21" s="993" t="s">
        <v>233</v>
      </c>
      <c r="N21" s="993" t="s">
        <v>240</v>
      </c>
    </row>
    <row r="22" spans="1:14" ht="13.5">
      <c r="A22" s="994">
        <v>2004</v>
      </c>
      <c r="B22" s="995">
        <v>272.2</v>
      </c>
      <c r="C22" s="995">
        <v>271.5</v>
      </c>
      <c r="D22" s="995">
        <v>272</v>
      </c>
      <c r="E22" s="995">
        <v>273.10000000000002</v>
      </c>
      <c r="F22" s="995">
        <v>267.2</v>
      </c>
      <c r="G22" s="995">
        <v>269.60000000000002</v>
      </c>
      <c r="H22" s="995">
        <v>261.5</v>
      </c>
      <c r="I22" s="995">
        <v>261.39999999999998</v>
      </c>
      <c r="J22" s="995">
        <v>264.8</v>
      </c>
      <c r="K22" s="995">
        <v>267</v>
      </c>
      <c r="L22" s="995">
        <v>266.39999999999998</v>
      </c>
      <c r="M22" s="995">
        <v>271.3</v>
      </c>
      <c r="N22" s="996">
        <v>267.3</v>
      </c>
    </row>
    <row r="23" spans="1:14" ht="13.5">
      <c r="A23" s="997">
        <v>2005</v>
      </c>
      <c r="B23" s="998">
        <v>272.10000000000002</v>
      </c>
      <c r="C23" s="998">
        <v>274.8</v>
      </c>
      <c r="D23" s="998">
        <v>271.8</v>
      </c>
      <c r="E23" s="998">
        <v>273.39999999999998</v>
      </c>
      <c r="F23" s="998">
        <v>271</v>
      </c>
      <c r="G23" s="998">
        <v>266.39999999999998</v>
      </c>
      <c r="H23" s="998">
        <v>264.60000000000002</v>
      </c>
      <c r="I23" s="998">
        <v>261.10000000000002</v>
      </c>
      <c r="J23" s="998">
        <v>266.60000000000002</v>
      </c>
      <c r="K23" s="998">
        <v>272.5</v>
      </c>
      <c r="L23" s="998">
        <v>270.60000000000002</v>
      </c>
      <c r="M23" s="998">
        <v>272.39999999999998</v>
      </c>
      <c r="N23" s="999">
        <v>269.2</v>
      </c>
    </row>
    <row r="24" spans="1:14" ht="13.5">
      <c r="A24" s="997">
        <v>2006</v>
      </c>
      <c r="B24" s="998">
        <v>275.10000000000002</v>
      </c>
      <c r="C24" s="998">
        <v>273.39999999999998</v>
      </c>
      <c r="D24" s="998">
        <v>273.39999999999998</v>
      </c>
      <c r="E24" s="998">
        <v>272.89999999999998</v>
      </c>
      <c r="F24" s="998">
        <v>270.39999999999998</v>
      </c>
      <c r="G24" s="998">
        <v>264.2</v>
      </c>
      <c r="H24" s="998">
        <v>260.2</v>
      </c>
      <c r="I24" s="998">
        <v>258.10000000000002</v>
      </c>
      <c r="J24" s="998">
        <v>263.5</v>
      </c>
      <c r="K24" s="998">
        <v>263.89999999999998</v>
      </c>
      <c r="L24" s="998">
        <v>264.89999999999998</v>
      </c>
      <c r="M24" s="998">
        <v>266.89999999999998</v>
      </c>
      <c r="N24" s="999">
        <v>267.5</v>
      </c>
    </row>
    <row r="25" spans="1:14" ht="13.5">
      <c r="A25" s="997">
        <v>2007</v>
      </c>
      <c r="B25" s="998">
        <v>274.10000000000002</v>
      </c>
      <c r="C25" s="998">
        <v>274.89999999999998</v>
      </c>
      <c r="D25" s="998">
        <v>274</v>
      </c>
      <c r="E25" s="998">
        <v>272.3</v>
      </c>
      <c r="F25" s="998">
        <v>271.89999999999998</v>
      </c>
      <c r="G25" s="998">
        <v>269.2</v>
      </c>
      <c r="H25" s="998">
        <v>267.89999999999998</v>
      </c>
      <c r="I25" s="998">
        <v>264.60000000000002</v>
      </c>
      <c r="J25" s="998">
        <v>266</v>
      </c>
      <c r="K25" s="998">
        <v>268.8</v>
      </c>
      <c r="L25" s="998">
        <v>269.10000000000002</v>
      </c>
      <c r="M25" s="998">
        <v>271.60000000000002</v>
      </c>
      <c r="N25" s="999">
        <v>270.2</v>
      </c>
    </row>
    <row r="26" spans="1:14" ht="13.5">
      <c r="A26" s="997">
        <v>2008</v>
      </c>
      <c r="B26" s="998">
        <v>273.89999999999998</v>
      </c>
      <c r="C26" s="998">
        <v>274.89999999999998</v>
      </c>
      <c r="D26" s="998">
        <v>273.8</v>
      </c>
      <c r="E26" s="998">
        <v>270</v>
      </c>
      <c r="F26" s="998">
        <v>271.89999999999998</v>
      </c>
      <c r="G26" s="998">
        <v>270.5</v>
      </c>
      <c r="H26" s="998">
        <v>268.60000000000002</v>
      </c>
      <c r="I26" s="998">
        <v>265</v>
      </c>
      <c r="J26" s="998">
        <v>266.5</v>
      </c>
      <c r="K26" s="998">
        <v>266.60000000000002</v>
      </c>
      <c r="L26" s="998">
        <v>269.7</v>
      </c>
      <c r="M26" s="998">
        <v>274.60000000000002</v>
      </c>
      <c r="N26" s="999">
        <v>270.3</v>
      </c>
    </row>
    <row r="27" spans="1:14" ht="13.5">
      <c r="A27" s="997">
        <v>2009</v>
      </c>
      <c r="B27" s="998">
        <v>276.8</v>
      </c>
      <c r="C27" s="998">
        <v>274.3</v>
      </c>
      <c r="D27" s="998">
        <v>276.39999999999998</v>
      </c>
      <c r="E27" s="998">
        <v>273.60000000000002</v>
      </c>
      <c r="F27" s="998">
        <v>273.8</v>
      </c>
      <c r="G27" s="998">
        <v>272.10000000000002</v>
      </c>
      <c r="H27" s="998">
        <v>268.60000000000002</v>
      </c>
      <c r="I27" s="998">
        <v>266.8</v>
      </c>
      <c r="J27" s="998">
        <v>269.5</v>
      </c>
      <c r="K27" s="998">
        <v>271.39999999999998</v>
      </c>
      <c r="L27" s="998">
        <v>275.60000000000002</v>
      </c>
      <c r="M27" s="998">
        <v>277.10000000000002</v>
      </c>
      <c r="N27" s="1000">
        <v>272.8</v>
      </c>
    </row>
    <row r="28" spans="1:14" ht="13.5">
      <c r="A28" s="997">
        <v>2010</v>
      </c>
      <c r="B28" s="998">
        <v>278.5</v>
      </c>
      <c r="C28" s="998">
        <v>282.10000000000002</v>
      </c>
      <c r="D28" s="998">
        <v>281.7</v>
      </c>
      <c r="E28" s="998">
        <v>280.5</v>
      </c>
      <c r="F28" s="998">
        <v>280.89999999999998</v>
      </c>
      <c r="G28" s="998">
        <v>279</v>
      </c>
      <c r="H28" s="998">
        <v>275</v>
      </c>
      <c r="I28" s="998">
        <v>272.89999999999998</v>
      </c>
      <c r="J28" s="998">
        <v>275.5</v>
      </c>
      <c r="K28" s="998">
        <v>275.10000000000002</v>
      </c>
      <c r="L28" s="998">
        <v>275</v>
      </c>
      <c r="M28" s="998">
        <v>277.5</v>
      </c>
      <c r="N28" s="1000">
        <v>277.8</v>
      </c>
    </row>
    <row r="29" spans="1:14" ht="13.5">
      <c r="A29" s="997">
        <v>2011</v>
      </c>
      <c r="B29" s="998">
        <v>280.2</v>
      </c>
      <c r="C29" s="998">
        <v>279.3</v>
      </c>
      <c r="D29" s="998">
        <v>279.5</v>
      </c>
      <c r="E29" s="998">
        <v>281.39999999999998</v>
      </c>
      <c r="F29" s="998">
        <v>279.7</v>
      </c>
      <c r="G29" s="998">
        <v>275.89999999999998</v>
      </c>
      <c r="H29" s="998">
        <v>274.2</v>
      </c>
      <c r="I29" s="998">
        <v>268.2</v>
      </c>
      <c r="J29" s="998">
        <v>259.3</v>
      </c>
      <c r="K29" s="998">
        <v>260.89999999999998</v>
      </c>
      <c r="L29" s="998">
        <v>262.89999999999998</v>
      </c>
      <c r="M29" s="998">
        <v>267.2</v>
      </c>
      <c r="N29" s="1000">
        <v>271.2</v>
      </c>
    </row>
    <row r="30" spans="1:14" s="990" customFormat="1" ht="13.5">
      <c r="A30" s="1001">
        <v>2012</v>
      </c>
      <c r="B30" s="1002">
        <v>270.2</v>
      </c>
      <c r="C30" s="1002">
        <v>267.8</v>
      </c>
      <c r="D30" s="1002">
        <v>269.60000000000002</v>
      </c>
      <c r="E30" s="1002">
        <v>266.2</v>
      </c>
      <c r="F30" s="1002">
        <v>265.3</v>
      </c>
      <c r="G30" s="1002">
        <v>265.10000000000002</v>
      </c>
      <c r="H30" s="1002">
        <v>259.10000000000002</v>
      </c>
      <c r="I30" s="1002">
        <v>258.3</v>
      </c>
      <c r="J30" s="1002">
        <v>258.89999999999998</v>
      </c>
      <c r="K30" s="1002">
        <v>261.60000000000002</v>
      </c>
      <c r="L30" s="1002">
        <v>263.2</v>
      </c>
      <c r="M30" s="1002">
        <v>267</v>
      </c>
      <c r="N30" s="1003">
        <v>264</v>
      </c>
    </row>
    <row r="31" spans="1:14" s="990" customFormat="1" ht="13.5">
      <c r="A31" s="1001">
        <v>2013</v>
      </c>
      <c r="B31" s="1002">
        <v>269.39999999999998</v>
      </c>
      <c r="C31" s="1002">
        <v>271.89999999999998</v>
      </c>
      <c r="D31" s="1002">
        <v>270.60000000000002</v>
      </c>
      <c r="E31" s="1002">
        <v>270.89999999999998</v>
      </c>
      <c r="F31" s="1002">
        <v>266.89999999999998</v>
      </c>
      <c r="G31" s="1002">
        <v>265.89999999999998</v>
      </c>
      <c r="H31" s="1002">
        <v>262.5</v>
      </c>
      <c r="I31" s="1002">
        <v>259.3</v>
      </c>
      <c r="J31" s="1002">
        <v>261.2</v>
      </c>
      <c r="K31" s="1002">
        <v>263.10000000000002</v>
      </c>
      <c r="L31" s="1002">
        <v>265.5</v>
      </c>
      <c r="M31" s="1002">
        <v>270.2</v>
      </c>
      <c r="N31" s="1003">
        <v>266.10000000000002</v>
      </c>
    </row>
    <row r="32" spans="1:14" s="990" customFormat="1" ht="13.5">
      <c r="A32" s="1001">
        <v>2014</v>
      </c>
      <c r="B32" s="1002">
        <v>273</v>
      </c>
      <c r="C32" s="1002">
        <v>274.60000000000002</v>
      </c>
      <c r="D32" s="1002">
        <v>271.8</v>
      </c>
      <c r="E32" s="1002">
        <v>270.39999999999998</v>
      </c>
      <c r="F32" s="1002">
        <v>268.39999999999998</v>
      </c>
      <c r="G32" s="1002">
        <v>268.60000000000002</v>
      </c>
      <c r="H32" s="1002">
        <v>264.5</v>
      </c>
      <c r="I32" s="1002">
        <v>259.7</v>
      </c>
      <c r="J32" s="1002">
        <v>261.60000000000002</v>
      </c>
      <c r="K32" s="1002">
        <v>263.39999999999998</v>
      </c>
      <c r="L32" s="1002">
        <v>264.39999999999998</v>
      </c>
      <c r="M32" s="1002">
        <v>264.8</v>
      </c>
      <c r="N32" s="1003">
        <v>267</v>
      </c>
    </row>
    <row r="33" spans="1:14" s="990" customFormat="1" ht="13.5">
      <c r="A33" s="1004">
        <v>2015</v>
      </c>
      <c r="B33" s="1005">
        <v>270.5</v>
      </c>
      <c r="C33" s="1005">
        <v>271.5</v>
      </c>
      <c r="D33" s="1005">
        <v>272.60000000000002</v>
      </c>
      <c r="E33" s="1005">
        <v>270.89999999999998</v>
      </c>
      <c r="F33" s="1005">
        <v>273.3</v>
      </c>
      <c r="G33" s="1005">
        <v>272</v>
      </c>
      <c r="H33" s="1005">
        <v>267.8</v>
      </c>
      <c r="I33" s="1005">
        <v>262.10000000000002</v>
      </c>
      <c r="J33" s="1005">
        <v>261.39999999999998</v>
      </c>
      <c r="K33" s="1005">
        <v>264.5</v>
      </c>
      <c r="L33" s="1005">
        <v>266.60000000000002</v>
      </c>
      <c r="M33" s="1005">
        <v>268.10000000000002</v>
      </c>
      <c r="N33" s="1006">
        <v>267.89999999999998</v>
      </c>
    </row>
    <row r="34" spans="1:14" ht="13.5">
      <c r="A34" s="1004">
        <v>2016</v>
      </c>
      <c r="B34" s="1005">
        <v>270.10000000000002</v>
      </c>
      <c r="C34" s="1005">
        <v>272.10000000000002</v>
      </c>
      <c r="D34" s="1005">
        <v>268.7</v>
      </c>
      <c r="E34" s="1005">
        <v>267.7</v>
      </c>
      <c r="F34" s="1005">
        <v>266.10000000000002</v>
      </c>
      <c r="G34" s="1005">
        <v>263.60000000000002</v>
      </c>
      <c r="H34" s="1005">
        <v>259.10000000000002</v>
      </c>
      <c r="I34" s="1005">
        <v>256.7</v>
      </c>
      <c r="J34" s="1005">
        <v>259.60000000000002</v>
      </c>
      <c r="K34" s="1005">
        <v>263.8</v>
      </c>
      <c r="L34" s="1005">
        <v>267.10000000000002</v>
      </c>
      <c r="M34" s="1005">
        <v>271.10000000000002</v>
      </c>
      <c r="N34" s="1006">
        <v>265.2</v>
      </c>
    </row>
    <row r="35" spans="1:14" ht="13.5">
      <c r="A35" s="1004">
        <v>2017</v>
      </c>
      <c r="B35" s="1005">
        <v>272.88640213541373</v>
      </c>
      <c r="C35" s="1005">
        <v>276.25085307594861</v>
      </c>
      <c r="D35" s="1005">
        <v>274.85711246631678</v>
      </c>
      <c r="E35" s="1005">
        <v>274.82589285714283</v>
      </c>
      <c r="F35" s="1005">
        <v>275.79789937320038</v>
      </c>
      <c r="G35" s="1005">
        <v>275.68322171001125</v>
      </c>
      <c r="H35" s="1005">
        <v>271.12366069701773</v>
      </c>
      <c r="I35" s="1005">
        <v>265.89233861961111</v>
      </c>
      <c r="J35" s="1005">
        <v>268.51868601734992</v>
      </c>
      <c r="K35" s="1005">
        <v>269.27624185210152</v>
      </c>
      <c r="L35" s="1005">
        <v>272.87214014486779</v>
      </c>
      <c r="M35" s="1005">
        <v>275.60365369340764</v>
      </c>
      <c r="N35" s="1006">
        <v>272.59345923219968</v>
      </c>
    </row>
    <row r="36" spans="1:14" ht="13.5">
      <c r="A36" s="1004">
        <v>2018</v>
      </c>
      <c r="B36" s="1005">
        <v>271.81169536218374</v>
      </c>
      <c r="C36" s="1005">
        <v>271.62933094384721</v>
      </c>
      <c r="D36" s="1005">
        <v>275.82298136645966</v>
      </c>
      <c r="E36" s="1005">
        <v>276.47664184157117</v>
      </c>
      <c r="F36" s="1005">
        <v>276.53879641485253</v>
      </c>
      <c r="G36" s="1005">
        <v>273.5957050315024</v>
      </c>
      <c r="H36" s="1005">
        <v>267.18371383829231</v>
      </c>
      <c r="I36" s="1005">
        <v>262.45748745224398</v>
      </c>
      <c r="J36" s="1005">
        <v>265.66096423017115</v>
      </c>
      <c r="K36" s="1005">
        <v>270.12991512212</v>
      </c>
      <c r="L36" s="1005">
        <v>273.99583766909478</v>
      </c>
      <c r="M36" s="1005">
        <v>277.44326025733028</v>
      </c>
      <c r="N36" s="1006">
        <v>271.5347702055667</v>
      </c>
    </row>
    <row r="37" spans="1:14" ht="14.25" thickBot="1">
      <c r="A37" s="1007">
        <v>2019</v>
      </c>
      <c r="B37" s="1008">
        <v>281.27826336739287</v>
      </c>
      <c r="C37" s="1008"/>
      <c r="D37" s="1008"/>
      <c r="E37" s="1008"/>
      <c r="F37" s="1008"/>
      <c r="G37" s="1008"/>
      <c r="H37" s="1008"/>
      <c r="I37" s="1008"/>
      <c r="J37" s="1008"/>
      <c r="K37" s="1008"/>
      <c r="L37" s="1008"/>
      <c r="M37" s="1008"/>
      <c r="N37" s="1009"/>
    </row>
    <row r="38" spans="1:14" ht="13.5" thickBot="1">
      <c r="B38" s="990"/>
      <c r="C38" s="990"/>
      <c r="D38" s="990"/>
      <c r="E38" s="990"/>
      <c r="F38" s="990"/>
      <c r="G38" s="1010" t="s">
        <v>358</v>
      </c>
      <c r="H38" s="990"/>
      <c r="I38" s="990"/>
      <c r="J38" s="990"/>
      <c r="K38" s="990"/>
      <c r="L38" s="990"/>
      <c r="M38" s="990"/>
      <c r="N38" s="1011"/>
    </row>
    <row r="39" spans="1:14" ht="14.25" thickBot="1">
      <c r="A39" s="992" t="s">
        <v>356</v>
      </c>
      <c r="B39" s="993" t="s">
        <v>222</v>
      </c>
      <c r="C39" s="993" t="s">
        <v>223</v>
      </c>
      <c r="D39" s="993" t="s">
        <v>224</v>
      </c>
      <c r="E39" s="993" t="s">
        <v>225</v>
      </c>
      <c r="F39" s="993" t="s">
        <v>226</v>
      </c>
      <c r="G39" s="993" t="s">
        <v>227</v>
      </c>
      <c r="H39" s="993" t="s">
        <v>228</v>
      </c>
      <c r="I39" s="993" t="s">
        <v>229</v>
      </c>
      <c r="J39" s="993" t="s">
        <v>230</v>
      </c>
      <c r="K39" s="993" t="s">
        <v>231</v>
      </c>
      <c r="L39" s="993" t="s">
        <v>232</v>
      </c>
      <c r="M39" s="993" t="s">
        <v>233</v>
      </c>
      <c r="N39" s="993" t="s">
        <v>240</v>
      </c>
    </row>
    <row r="40" spans="1:14" ht="13.5">
      <c r="A40" s="994">
        <v>2004</v>
      </c>
      <c r="B40" s="995">
        <v>240.7</v>
      </c>
      <c r="C40" s="995">
        <v>241.7</v>
      </c>
      <c r="D40" s="995">
        <v>243.7</v>
      </c>
      <c r="E40" s="995">
        <v>237.7</v>
      </c>
      <c r="F40" s="995">
        <v>240.8</v>
      </c>
      <c r="G40" s="995">
        <v>241.5</v>
      </c>
      <c r="H40" s="995">
        <v>243.3</v>
      </c>
      <c r="I40" s="995">
        <v>237.1</v>
      </c>
      <c r="J40" s="995">
        <v>241.6</v>
      </c>
      <c r="K40" s="995">
        <v>238.8</v>
      </c>
      <c r="L40" s="995">
        <v>245.7</v>
      </c>
      <c r="M40" s="995">
        <v>249.9</v>
      </c>
      <c r="N40" s="996">
        <v>242.4</v>
      </c>
    </row>
    <row r="41" spans="1:14" ht="13.5">
      <c r="A41" s="997">
        <v>2005</v>
      </c>
      <c r="B41" s="998">
        <v>253.1</v>
      </c>
      <c r="C41" s="998">
        <v>256.89999999999998</v>
      </c>
      <c r="D41" s="998">
        <v>255</v>
      </c>
      <c r="E41" s="998">
        <v>253.3</v>
      </c>
      <c r="F41" s="998">
        <v>253</v>
      </c>
      <c r="G41" s="998">
        <v>252.2</v>
      </c>
      <c r="H41" s="998">
        <v>251.1</v>
      </c>
      <c r="I41" s="998">
        <v>247.9</v>
      </c>
      <c r="J41" s="998">
        <v>246.7</v>
      </c>
      <c r="K41" s="998">
        <v>249.2</v>
      </c>
      <c r="L41" s="998">
        <v>250.4</v>
      </c>
      <c r="M41" s="998">
        <v>256.2</v>
      </c>
      <c r="N41" s="999">
        <v>251.9</v>
      </c>
    </row>
    <row r="42" spans="1:14" ht="13.5">
      <c r="A42" s="997">
        <v>2006</v>
      </c>
      <c r="B42" s="998">
        <v>257.8</v>
      </c>
      <c r="C42" s="998">
        <v>258.60000000000002</v>
      </c>
      <c r="D42" s="998">
        <v>259.39999999999998</v>
      </c>
      <c r="E42" s="998">
        <v>256.39999999999998</v>
      </c>
      <c r="F42" s="998">
        <v>257.60000000000002</v>
      </c>
      <c r="G42" s="998">
        <v>256.10000000000002</v>
      </c>
      <c r="H42" s="998">
        <v>250.4</v>
      </c>
      <c r="I42" s="998">
        <v>248.4</v>
      </c>
      <c r="J42" s="998">
        <v>249.2</v>
      </c>
      <c r="K42" s="998">
        <v>246.2</v>
      </c>
      <c r="L42" s="998">
        <v>246.3</v>
      </c>
      <c r="M42" s="998">
        <v>251</v>
      </c>
      <c r="N42" s="999">
        <v>253.1</v>
      </c>
    </row>
    <row r="43" spans="1:14" ht="13.5">
      <c r="A43" s="997">
        <v>2007</v>
      </c>
      <c r="B43" s="998">
        <v>257</v>
      </c>
      <c r="C43" s="998">
        <v>258.60000000000002</v>
      </c>
      <c r="D43" s="998">
        <v>258.5</v>
      </c>
      <c r="E43" s="998">
        <v>260.5</v>
      </c>
      <c r="F43" s="998">
        <v>258.8</v>
      </c>
      <c r="G43" s="998">
        <v>257.5</v>
      </c>
      <c r="H43" s="998">
        <v>254.5</v>
      </c>
      <c r="I43" s="998">
        <v>250.9</v>
      </c>
      <c r="J43" s="998">
        <v>249.3</v>
      </c>
      <c r="K43" s="998">
        <v>246.9</v>
      </c>
      <c r="L43" s="998">
        <v>251.1</v>
      </c>
      <c r="M43" s="998">
        <v>253</v>
      </c>
      <c r="N43" s="999">
        <v>254.3</v>
      </c>
    </row>
    <row r="44" spans="1:14" ht="13.5">
      <c r="A44" s="997">
        <v>2008</v>
      </c>
      <c r="B44" s="998">
        <v>260</v>
      </c>
      <c r="C44" s="998">
        <v>259.7</v>
      </c>
      <c r="D44" s="998">
        <v>256.5</v>
      </c>
      <c r="E44" s="998">
        <v>253.2</v>
      </c>
      <c r="F44" s="998">
        <v>257.89999999999998</v>
      </c>
      <c r="G44" s="998">
        <v>255.5</v>
      </c>
      <c r="H44" s="998">
        <v>249</v>
      </c>
      <c r="I44" s="998">
        <v>247.1</v>
      </c>
      <c r="J44" s="998">
        <v>246.8</v>
      </c>
      <c r="K44" s="998">
        <v>243.8</v>
      </c>
      <c r="L44" s="998">
        <v>247.6</v>
      </c>
      <c r="M44" s="998">
        <v>252.5</v>
      </c>
      <c r="N44" s="999">
        <v>252.2</v>
      </c>
    </row>
    <row r="45" spans="1:14" ht="13.5">
      <c r="A45" s="997">
        <v>2009</v>
      </c>
      <c r="B45" s="998">
        <v>254.8</v>
      </c>
      <c r="C45" s="998">
        <v>256.39999999999998</v>
      </c>
      <c r="D45" s="998">
        <v>258.2</v>
      </c>
      <c r="E45" s="998">
        <v>257.39999999999998</v>
      </c>
      <c r="F45" s="998">
        <v>257.39999999999998</v>
      </c>
      <c r="G45" s="998">
        <v>255.2</v>
      </c>
      <c r="H45" s="998">
        <v>253.6</v>
      </c>
      <c r="I45" s="998">
        <v>250.6</v>
      </c>
      <c r="J45" s="998">
        <v>251.8</v>
      </c>
      <c r="K45" s="998">
        <v>252.9</v>
      </c>
      <c r="L45" s="998">
        <v>255.6</v>
      </c>
      <c r="M45" s="998">
        <v>260.8</v>
      </c>
      <c r="N45" s="999">
        <v>255.4</v>
      </c>
    </row>
    <row r="46" spans="1:14" ht="13.5">
      <c r="A46" s="997">
        <v>2010</v>
      </c>
      <c r="B46" s="998">
        <v>261.8</v>
      </c>
      <c r="C46" s="998">
        <v>267.39999999999998</v>
      </c>
      <c r="D46" s="998">
        <v>265.7</v>
      </c>
      <c r="E46" s="998">
        <v>267.89999999999998</v>
      </c>
      <c r="F46" s="998">
        <v>268.8</v>
      </c>
      <c r="G46" s="998">
        <v>266.89999999999998</v>
      </c>
      <c r="H46" s="998">
        <v>264.39999999999998</v>
      </c>
      <c r="I46" s="998">
        <v>259.89999999999998</v>
      </c>
      <c r="J46" s="998">
        <v>258.10000000000002</v>
      </c>
      <c r="K46" s="998">
        <v>254.5</v>
      </c>
      <c r="L46" s="998">
        <v>258.10000000000002</v>
      </c>
      <c r="M46" s="998">
        <v>262.5</v>
      </c>
      <c r="N46" s="999">
        <v>262.8</v>
      </c>
    </row>
    <row r="47" spans="1:14" ht="13.5">
      <c r="A47" s="997">
        <v>2011</v>
      </c>
      <c r="B47" s="998">
        <v>262.7</v>
      </c>
      <c r="C47" s="998">
        <v>262.60000000000002</v>
      </c>
      <c r="D47" s="998">
        <v>262.2</v>
      </c>
      <c r="E47" s="998">
        <v>261.5</v>
      </c>
      <c r="F47" s="998">
        <v>261.2</v>
      </c>
      <c r="G47" s="998">
        <v>258</v>
      </c>
      <c r="H47" s="998">
        <v>256.2</v>
      </c>
      <c r="I47" s="998">
        <v>251.1</v>
      </c>
      <c r="J47" s="998">
        <v>250.5</v>
      </c>
      <c r="K47" s="998">
        <v>251.1</v>
      </c>
      <c r="L47" s="998">
        <v>253.3</v>
      </c>
      <c r="M47" s="998">
        <v>259.5</v>
      </c>
      <c r="N47" s="999">
        <v>257.2</v>
      </c>
    </row>
    <row r="48" spans="1:14" ht="13.5">
      <c r="A48" s="997">
        <v>2012</v>
      </c>
      <c r="B48" s="998">
        <v>263.39999999999998</v>
      </c>
      <c r="C48" s="998">
        <v>263.8</v>
      </c>
      <c r="D48" s="998">
        <v>264</v>
      </c>
      <c r="E48" s="998">
        <v>262.5</v>
      </c>
      <c r="F48" s="998">
        <v>265.3</v>
      </c>
      <c r="G48" s="998">
        <v>262.2</v>
      </c>
      <c r="H48" s="998">
        <v>260.3</v>
      </c>
      <c r="I48" s="998">
        <v>256</v>
      </c>
      <c r="J48" s="998">
        <v>256.2</v>
      </c>
      <c r="K48" s="998">
        <v>257.60000000000002</v>
      </c>
      <c r="L48" s="998">
        <v>260.7</v>
      </c>
      <c r="M48" s="998">
        <v>263.5</v>
      </c>
      <c r="N48" s="999">
        <v>261.3</v>
      </c>
    </row>
    <row r="49" spans="1:14" ht="13.5">
      <c r="A49" s="997">
        <v>2013</v>
      </c>
      <c r="B49" s="998">
        <v>263.7</v>
      </c>
      <c r="C49" s="998">
        <v>268.2</v>
      </c>
      <c r="D49" s="998">
        <v>266.3</v>
      </c>
      <c r="E49" s="998">
        <v>267.2</v>
      </c>
      <c r="F49" s="998">
        <v>267</v>
      </c>
      <c r="G49" s="998">
        <v>269.39999999999998</v>
      </c>
      <c r="H49" s="998">
        <v>265.3</v>
      </c>
      <c r="I49" s="998">
        <v>261.7</v>
      </c>
      <c r="J49" s="998">
        <v>261.2</v>
      </c>
      <c r="K49" s="998">
        <v>259.89999999999998</v>
      </c>
      <c r="L49" s="998">
        <v>263.3</v>
      </c>
      <c r="M49" s="998">
        <v>265.8</v>
      </c>
      <c r="N49" s="999">
        <v>264.8</v>
      </c>
    </row>
    <row r="50" spans="1:14" ht="13.5">
      <c r="A50" s="1001">
        <v>2014</v>
      </c>
      <c r="B50" s="998">
        <v>267.7</v>
      </c>
      <c r="C50" s="998">
        <v>270.8</v>
      </c>
      <c r="D50" s="998">
        <v>267.3</v>
      </c>
      <c r="E50" s="998">
        <v>267.2</v>
      </c>
      <c r="F50" s="998">
        <v>267.7</v>
      </c>
      <c r="G50" s="998">
        <v>267.39999999999998</v>
      </c>
      <c r="H50" s="998">
        <v>264.89999999999998</v>
      </c>
      <c r="I50" s="998">
        <v>263.3</v>
      </c>
      <c r="J50" s="998">
        <v>260.39999999999998</v>
      </c>
      <c r="K50" s="998">
        <v>262</v>
      </c>
      <c r="L50" s="998">
        <v>263.3</v>
      </c>
      <c r="M50" s="998">
        <v>267.89999999999998</v>
      </c>
      <c r="N50" s="999">
        <v>265.7</v>
      </c>
    </row>
    <row r="51" spans="1:14" ht="13.5">
      <c r="A51" s="1004">
        <v>2015</v>
      </c>
      <c r="B51" s="1012">
        <v>270.89999999999998</v>
      </c>
      <c r="C51" s="1012">
        <v>271.7</v>
      </c>
      <c r="D51" s="1012">
        <v>270.89999999999998</v>
      </c>
      <c r="E51" s="1012">
        <v>272.5</v>
      </c>
      <c r="F51" s="1012">
        <v>274.8</v>
      </c>
      <c r="G51" s="1012">
        <v>275.7</v>
      </c>
      <c r="H51" s="1012">
        <v>272.39999999999998</v>
      </c>
      <c r="I51" s="1012">
        <v>268.60000000000002</v>
      </c>
      <c r="J51" s="1012">
        <v>266.3</v>
      </c>
      <c r="K51" s="1012">
        <v>266.10000000000002</v>
      </c>
      <c r="L51" s="1012">
        <v>268.7</v>
      </c>
      <c r="M51" s="1012">
        <v>270.39999999999998</v>
      </c>
      <c r="N51" s="1013">
        <v>270.5</v>
      </c>
    </row>
    <row r="52" spans="1:14" ht="13.5">
      <c r="A52" s="1004">
        <v>2016</v>
      </c>
      <c r="B52" s="1012">
        <v>271.7</v>
      </c>
      <c r="C52" s="1012">
        <v>271.89999999999998</v>
      </c>
      <c r="D52" s="1012">
        <v>270.2</v>
      </c>
      <c r="E52" s="1012">
        <v>272.2</v>
      </c>
      <c r="F52" s="1012">
        <v>275.5</v>
      </c>
      <c r="G52" s="1012">
        <v>274.2</v>
      </c>
      <c r="H52" s="1012">
        <v>270.5</v>
      </c>
      <c r="I52" s="1012">
        <v>268.7</v>
      </c>
      <c r="J52" s="1012">
        <v>268</v>
      </c>
      <c r="K52" s="1012">
        <v>270</v>
      </c>
      <c r="L52" s="1012">
        <v>273.2</v>
      </c>
      <c r="M52" s="1012">
        <v>276.5</v>
      </c>
      <c r="N52" s="1013">
        <v>271.8</v>
      </c>
    </row>
    <row r="53" spans="1:14" ht="13.5">
      <c r="A53" s="1004">
        <v>2017</v>
      </c>
      <c r="B53" s="1012">
        <v>276.69926282533487</v>
      </c>
      <c r="C53" s="1012">
        <v>276.47892871209154</v>
      </c>
      <c r="D53" s="1012">
        <v>278.22339935513622</v>
      </c>
      <c r="E53" s="1012">
        <v>279.34229084700496</v>
      </c>
      <c r="F53" s="1012">
        <v>281.69560720701139</v>
      </c>
      <c r="G53" s="1012">
        <v>282.87137778735314</v>
      </c>
      <c r="H53" s="1012">
        <v>277.47576558713354</v>
      </c>
      <c r="I53" s="1012">
        <v>274.10388337620998</v>
      </c>
      <c r="J53" s="1012">
        <v>273.58284883720944</v>
      </c>
      <c r="K53" s="1012">
        <v>274.03936753791561</v>
      </c>
      <c r="L53" s="1012">
        <v>275.29776603686923</v>
      </c>
      <c r="M53" s="1012">
        <v>280.80114332380572</v>
      </c>
      <c r="N53" s="1006">
        <v>277.62487398742144</v>
      </c>
    </row>
    <row r="54" spans="1:14" ht="13.5">
      <c r="A54" s="1004">
        <v>2018</v>
      </c>
      <c r="B54" s="1005">
        <v>279.54637865311327</v>
      </c>
      <c r="C54" s="1005">
        <v>282.17688062735988</v>
      </c>
      <c r="D54" s="1005">
        <v>283.66516998075673</v>
      </c>
      <c r="E54" s="1005">
        <v>284.39577732607717</v>
      </c>
      <c r="F54" s="1005">
        <v>286.91837000390598</v>
      </c>
      <c r="G54" s="1005">
        <v>286.16812790097981</v>
      </c>
      <c r="H54" s="1005">
        <v>281.7233466698047</v>
      </c>
      <c r="I54" s="1005">
        <v>279.00896414342645</v>
      </c>
      <c r="J54" s="1005">
        <v>276.36222177119254</v>
      </c>
      <c r="K54" s="1005">
        <v>278.71065267650755</v>
      </c>
      <c r="L54" s="1005">
        <v>284.00026838432649</v>
      </c>
      <c r="M54" s="1005">
        <v>284.93782985955824</v>
      </c>
      <c r="N54" s="1006">
        <v>282.28926615670917</v>
      </c>
    </row>
    <row r="55" spans="1:14" ht="14.25" thickBot="1">
      <c r="A55" s="1007">
        <v>2019</v>
      </c>
      <c r="B55" s="1008">
        <v>287.03444832750858</v>
      </c>
      <c r="C55" s="1008"/>
      <c r="D55" s="1008"/>
      <c r="E55" s="1008"/>
      <c r="F55" s="1008"/>
      <c r="G55" s="1008"/>
      <c r="H55" s="1008"/>
      <c r="I55" s="1008"/>
      <c r="J55" s="1008"/>
      <c r="K55" s="1008"/>
      <c r="L55" s="1008"/>
      <c r="M55" s="1008"/>
      <c r="N55" s="1009"/>
    </row>
    <row r="56" spans="1:14">
      <c r="I56" s="99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10" t="s">
        <v>359</v>
      </c>
      <c r="B2" s="1310"/>
      <c r="C2" s="1310"/>
      <c r="D2" s="1310"/>
      <c r="E2" s="1310"/>
      <c r="F2" s="1310"/>
      <c r="G2" s="1310"/>
      <c r="H2" s="1310"/>
      <c r="I2" s="1310"/>
      <c r="J2" s="1310"/>
      <c r="K2" s="1310"/>
      <c r="L2" s="1310"/>
      <c r="M2" s="1310"/>
    </row>
    <row r="3" spans="1:29" ht="12.75" hidden="1" customHeight="1">
      <c r="A3" s="1310"/>
      <c r="B3" s="1310"/>
      <c r="C3" s="1310"/>
      <c r="D3" s="1310"/>
      <c r="E3" s="1310"/>
      <c r="F3" s="1310"/>
      <c r="G3" s="1310"/>
      <c r="H3" s="1310"/>
      <c r="I3" s="1310"/>
      <c r="J3" s="1310"/>
      <c r="K3" s="1310"/>
      <c r="L3" s="1310"/>
      <c r="M3" s="1310"/>
    </row>
    <row r="4" spans="1:29" ht="12.75" hidden="1" customHeight="1">
      <c r="A4" s="1310"/>
      <c r="B4" s="1310"/>
      <c r="C4" s="1310"/>
      <c r="D4" s="1310"/>
      <c r="E4" s="1310"/>
      <c r="F4" s="1310"/>
      <c r="G4" s="1310"/>
      <c r="H4" s="1310"/>
      <c r="I4" s="1310"/>
      <c r="J4" s="1310"/>
      <c r="K4" s="1310"/>
      <c r="L4" s="1310"/>
      <c r="M4" s="1310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09" t="s">
        <v>219</v>
      </c>
      <c r="R7" s="1309"/>
      <c r="S7" s="1309"/>
      <c r="T7" s="159"/>
      <c r="U7" s="156">
        <v>2003</v>
      </c>
      <c r="V7" s="1309" t="s">
        <v>220</v>
      </c>
      <c r="W7" s="1311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09" t="s">
        <v>219</v>
      </c>
      <c r="Q16" s="1309"/>
      <c r="R16" s="1309"/>
      <c r="S16" s="1309"/>
      <c r="T16" s="157"/>
      <c r="U16" s="156">
        <v>2004</v>
      </c>
      <c r="V16" s="1309" t="s">
        <v>220</v>
      </c>
      <c r="W16" s="1309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09" t="s">
        <v>219</v>
      </c>
      <c r="Q25" s="1309"/>
      <c r="R25" s="1309"/>
      <c r="S25" s="1309"/>
      <c r="T25" s="157"/>
      <c r="U25" s="156">
        <v>2005</v>
      </c>
      <c r="V25" s="1309" t="s">
        <v>220</v>
      </c>
      <c r="W25" s="1309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09" t="s">
        <v>219</v>
      </c>
      <c r="Q34" s="1309"/>
      <c r="R34" s="1309"/>
      <c r="S34" s="1309"/>
      <c r="T34" s="157"/>
      <c r="U34" s="156">
        <v>2006</v>
      </c>
      <c r="V34" s="1309" t="s">
        <v>220</v>
      </c>
      <c r="W34" s="1309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09" t="s">
        <v>219</v>
      </c>
      <c r="Q43" s="1309"/>
      <c r="R43" s="1309"/>
      <c r="S43" s="1309"/>
      <c r="T43" s="157"/>
      <c r="U43" s="156">
        <v>2007</v>
      </c>
      <c r="V43" s="1309" t="s">
        <v>220</v>
      </c>
      <c r="W43" s="1309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09" t="s">
        <v>219</v>
      </c>
      <c r="Q52" s="1309"/>
      <c r="R52" s="1309"/>
      <c r="S52" s="1309"/>
      <c r="T52" s="157"/>
      <c r="U52" s="156">
        <v>2008</v>
      </c>
      <c r="V52" s="1309" t="s">
        <v>220</v>
      </c>
      <c r="W52" s="1309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09" t="s">
        <v>219</v>
      </c>
      <c r="Q61" s="1309"/>
      <c r="R61" s="1309"/>
      <c r="S61" s="1309"/>
      <c r="T61" s="157"/>
      <c r="U61" s="156">
        <v>2009</v>
      </c>
      <c r="V61" s="1309" t="s">
        <v>220</v>
      </c>
      <c r="W61" s="1309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09" t="s">
        <v>219</v>
      </c>
      <c r="Q70" s="1309"/>
      <c r="R70" s="1309"/>
      <c r="S70" s="1309"/>
      <c r="T70" s="157"/>
      <c r="U70" s="156">
        <v>2010</v>
      </c>
      <c r="V70" s="1309" t="s">
        <v>220</v>
      </c>
      <c r="W70" s="1309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09" t="s">
        <v>219</v>
      </c>
      <c r="Q79" s="1309"/>
      <c r="R79" s="1309"/>
      <c r="S79" s="1309"/>
      <c r="T79" s="157"/>
      <c r="U79" s="156">
        <v>2011</v>
      </c>
      <c r="V79" s="1309" t="s">
        <v>220</v>
      </c>
      <c r="W79" s="1309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09" t="s">
        <v>219</v>
      </c>
      <c r="Q88" s="1309"/>
      <c r="R88" s="1309"/>
      <c r="S88" s="1309"/>
      <c r="T88" s="157"/>
      <c r="U88" s="156">
        <v>2012</v>
      </c>
      <c r="V88" s="1309" t="s">
        <v>220</v>
      </c>
      <c r="W88" s="1309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09" t="s">
        <v>219</v>
      </c>
      <c r="Q97" s="1309"/>
      <c r="R97" s="1309"/>
      <c r="S97" s="1309"/>
      <c r="T97" s="157"/>
      <c r="U97" s="156">
        <v>2013</v>
      </c>
      <c r="V97" s="1309" t="s">
        <v>220</v>
      </c>
      <c r="W97" s="1309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09" t="s">
        <v>219</v>
      </c>
      <c r="Q106" s="1309"/>
      <c r="R106" s="1309"/>
      <c r="S106" s="1309"/>
      <c r="T106" s="157"/>
      <c r="U106" s="156">
        <v>2014</v>
      </c>
      <c r="V106" s="1309" t="s">
        <v>220</v>
      </c>
      <c r="W106" s="1309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09" t="s">
        <v>219</v>
      </c>
      <c r="Q116" s="1309"/>
      <c r="R116" s="1309"/>
      <c r="S116" s="1309"/>
      <c r="T116" s="157"/>
      <c r="U116" s="156">
        <v>2015</v>
      </c>
      <c r="V116" s="1309" t="s">
        <v>220</v>
      </c>
      <c r="W116" s="1309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09" t="s">
        <v>219</v>
      </c>
      <c r="Q126" s="1309"/>
      <c r="R126" s="1309"/>
      <c r="S126" s="1309"/>
      <c r="T126" s="157"/>
      <c r="U126" s="156">
        <v>2016</v>
      </c>
      <c r="V126" s="1309" t="s">
        <v>220</v>
      </c>
      <c r="W126" s="1309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09" t="s">
        <v>219</v>
      </c>
      <c r="Q136" s="1309"/>
      <c r="R136" s="1309"/>
      <c r="S136" s="1309"/>
      <c r="T136" s="157"/>
      <c r="U136" s="156">
        <v>2017</v>
      </c>
      <c r="V136" s="1309" t="s">
        <v>220</v>
      </c>
      <c r="W136" s="1309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81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20"/>
      <c r="AD145" s="1020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09" t="s">
        <v>219</v>
      </c>
      <c r="Q146" s="1309"/>
      <c r="R146" s="1309"/>
      <c r="S146" s="1309"/>
      <c r="T146" s="157"/>
      <c r="U146" s="156">
        <v>2018</v>
      </c>
      <c r="V146" s="1309" t="s">
        <v>220</v>
      </c>
      <c r="W146" s="1309"/>
      <c r="X146" s="157"/>
      <c r="Y146" s="243">
        <v>2018</v>
      </c>
      <c r="Z146" s="157"/>
      <c r="AA146" s="178"/>
      <c r="AB146"/>
      <c r="AC146" s="1020"/>
      <c r="AD146" s="1020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81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09" t="s">
        <v>219</v>
      </c>
      <c r="Q156" s="1309"/>
      <c r="R156" s="1309"/>
      <c r="S156" s="1309"/>
      <c r="T156" s="157"/>
      <c r="U156" s="156">
        <v>2019</v>
      </c>
      <c r="V156" s="1309" t="s">
        <v>220</v>
      </c>
      <c r="W156" s="1309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/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/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/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/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81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/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/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49" t="s">
        <v>88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52"/>
    </row>
    <row r="2" spans="1:12" s="122" customFormat="1" ht="27" thickBot="1">
      <c r="A2" s="1141"/>
      <c r="B2" s="1142"/>
      <c r="C2" s="1143"/>
      <c r="D2" s="1143"/>
      <c r="E2" s="1144" t="s">
        <v>8</v>
      </c>
      <c r="F2" s="1143"/>
      <c r="G2" s="1143"/>
      <c r="H2" s="1143"/>
      <c r="I2" s="1143"/>
      <c r="J2" s="1143"/>
      <c r="K2" s="1145"/>
      <c r="L2" s="5"/>
    </row>
    <row r="3" spans="1:12" s="122" customFormat="1" ht="39" customHeight="1" thickBot="1">
      <c r="A3" s="805"/>
      <c r="B3" s="1155" t="s">
        <v>99</v>
      </c>
      <c r="C3" s="1156"/>
      <c r="D3" s="1156"/>
      <c r="E3" s="1156"/>
      <c r="F3" s="1157"/>
      <c r="G3" s="1151" t="s">
        <v>71</v>
      </c>
      <c r="H3" s="1152"/>
      <c r="I3" s="1158" t="s">
        <v>317</v>
      </c>
      <c r="J3" s="1153" t="s">
        <v>72</v>
      </c>
      <c r="K3" s="1154"/>
      <c r="L3" s="5"/>
    </row>
    <row r="4" spans="1:12" s="122" customFormat="1" ht="31.5">
      <c r="A4" s="806" t="s">
        <v>73</v>
      </c>
      <c r="B4" s="1137" t="s">
        <v>74</v>
      </c>
      <c r="C4" s="148" t="s">
        <v>75</v>
      </c>
      <c r="D4" s="148" t="s">
        <v>76</v>
      </c>
      <c r="E4" s="653" t="s">
        <v>69</v>
      </c>
      <c r="F4" s="654" t="s">
        <v>77</v>
      </c>
      <c r="G4" s="1135" t="s">
        <v>78</v>
      </c>
      <c r="H4" s="656" t="s">
        <v>91</v>
      </c>
      <c r="I4" s="1159"/>
      <c r="J4" s="124" t="s">
        <v>70</v>
      </c>
      <c r="K4" s="655" t="s">
        <v>81</v>
      </c>
      <c r="L4" s="5"/>
    </row>
    <row r="5" spans="1:12" s="122" customFormat="1" ht="21" customHeight="1" thickBot="1">
      <c r="A5" s="807"/>
      <c r="B5" s="1138" t="s">
        <v>370</v>
      </c>
      <c r="C5" s="952" t="s">
        <v>370</v>
      </c>
      <c r="D5" s="952" t="s">
        <v>370</v>
      </c>
      <c r="E5" s="1063" t="s">
        <v>127</v>
      </c>
      <c r="F5" s="1064" t="s">
        <v>79</v>
      </c>
      <c r="G5" s="1136" t="s">
        <v>370</v>
      </c>
      <c r="H5" s="804" t="s">
        <v>90</v>
      </c>
      <c r="I5" s="903"/>
      <c r="J5" s="952" t="s">
        <v>370</v>
      </c>
      <c r="K5" s="1050" t="s">
        <v>80</v>
      </c>
      <c r="L5" s="5"/>
    </row>
    <row r="6" spans="1:12" s="122" customFormat="1" ht="28.5" customHeight="1" thickBot="1">
      <c r="A6" s="79" t="s">
        <v>22</v>
      </c>
      <c r="B6" s="787">
        <v>5.9808684598023349</v>
      </c>
      <c r="C6" s="788">
        <v>11546.078107726515</v>
      </c>
      <c r="D6" s="788">
        <v>11776.999669881045</v>
      </c>
      <c r="E6" s="1057">
        <v>-2.5811601619838493E-2</v>
      </c>
      <c r="F6" s="1065">
        <v>-11.569707102537146</v>
      </c>
      <c r="G6" s="789">
        <v>314.37458713520851</v>
      </c>
      <c r="H6" s="1057">
        <v>-1.2671083823850335</v>
      </c>
      <c r="I6" s="789">
        <v>-14.48378151802412</v>
      </c>
      <c r="J6" s="790">
        <v>100</v>
      </c>
      <c r="K6" s="1051" t="s">
        <v>23</v>
      </c>
    </row>
    <row r="7" spans="1:12" s="122" customFormat="1" ht="25.5" customHeight="1">
      <c r="A7" s="890" t="s">
        <v>103</v>
      </c>
      <c r="B7" s="982">
        <v>5.8116451681372565</v>
      </c>
      <c r="C7" s="983">
        <v>10782.273039215688</v>
      </c>
      <c r="D7" s="983">
        <v>10997.918500000002</v>
      </c>
      <c r="E7" s="1066">
        <v>-8.398456803267047</v>
      </c>
      <c r="F7" s="1067">
        <v>-19.272975099312987</v>
      </c>
      <c r="G7" s="791">
        <v>200</v>
      </c>
      <c r="H7" s="1058">
        <v>-24.528301886792452</v>
      </c>
      <c r="I7" s="792">
        <v>-30</v>
      </c>
      <c r="J7" s="792">
        <v>5.2786366035743916E-2</v>
      </c>
      <c r="K7" s="1052">
        <v>-1.1700639832573627E-2</v>
      </c>
    </row>
    <row r="8" spans="1:12" s="122" customFormat="1" ht="24" customHeight="1">
      <c r="A8" s="891" t="s">
        <v>104</v>
      </c>
      <c r="B8" s="984">
        <v>6.4508503341680843</v>
      </c>
      <c r="C8" s="793">
        <v>12102.90869449922</v>
      </c>
      <c r="D8" s="793">
        <v>12344.966868389205</v>
      </c>
      <c r="E8" s="1068">
        <v>0.49407988677870235</v>
      </c>
      <c r="F8" s="794">
        <v>-13.666640300173075</v>
      </c>
      <c r="G8" s="795">
        <v>353.53424926398429</v>
      </c>
      <c r="H8" s="1059">
        <v>-8.0895579863443888E-3</v>
      </c>
      <c r="I8" s="796">
        <v>-14.856283422459892</v>
      </c>
      <c r="J8" s="796">
        <v>38.420933564587891</v>
      </c>
      <c r="K8" s="1053">
        <v>-0.16809074701332349</v>
      </c>
    </row>
    <row r="9" spans="1:12" s="122" customFormat="1" ht="24" customHeight="1">
      <c r="A9" s="891" t="s">
        <v>105</v>
      </c>
      <c r="B9" s="984">
        <v>6.3078590113203257</v>
      </c>
      <c r="C9" s="793">
        <v>11834.632291407739</v>
      </c>
      <c r="D9" s="793">
        <v>12071.324937235893</v>
      </c>
      <c r="E9" s="1068">
        <v>7.3144281260618269E-2</v>
      </c>
      <c r="F9" s="794">
        <v>-15.541490230531105</v>
      </c>
      <c r="G9" s="797">
        <v>384.69498007968122</v>
      </c>
      <c r="H9" s="1060">
        <v>-1.4206946737387307</v>
      </c>
      <c r="I9" s="798">
        <v>-24.533974744437764</v>
      </c>
      <c r="J9" s="798">
        <v>9.4638413392655156</v>
      </c>
      <c r="K9" s="1054">
        <v>-1.2603477366356906</v>
      </c>
    </row>
    <row r="10" spans="1:12" s="122" customFormat="1" ht="24" customHeight="1">
      <c r="A10" s="891" t="s">
        <v>106</v>
      </c>
      <c r="B10" s="1139" t="s">
        <v>100</v>
      </c>
      <c r="C10" s="877" t="s">
        <v>100</v>
      </c>
      <c r="D10" s="877" t="s">
        <v>100</v>
      </c>
      <c r="E10" s="1061" t="s">
        <v>100</v>
      </c>
      <c r="F10" s="1140" t="s">
        <v>100</v>
      </c>
      <c r="G10" s="981" t="s">
        <v>100</v>
      </c>
      <c r="H10" s="1061" t="s">
        <v>100</v>
      </c>
      <c r="I10" s="799" t="s">
        <v>100</v>
      </c>
      <c r="J10" s="870" t="s">
        <v>100</v>
      </c>
      <c r="K10" s="1055" t="s">
        <v>100</v>
      </c>
    </row>
    <row r="11" spans="1:12" s="122" customFormat="1" ht="24" customHeight="1">
      <c r="A11" s="891" t="s">
        <v>98</v>
      </c>
      <c r="B11" s="984">
        <v>4.8665961223768646</v>
      </c>
      <c r="C11" s="793">
        <v>9993.0105182276475</v>
      </c>
      <c r="D11" s="793">
        <v>10192.870728592201</v>
      </c>
      <c r="E11" s="1068">
        <v>1.0809138698209744</v>
      </c>
      <c r="F11" s="794">
        <v>-11.302516658194941</v>
      </c>
      <c r="G11" s="797">
        <v>269.44188687992579</v>
      </c>
      <c r="H11" s="1060">
        <v>-0.38103816946826252</v>
      </c>
      <c r="I11" s="798">
        <v>-7.0659198621283936</v>
      </c>
      <c r="J11" s="798">
        <v>32.531483296885604</v>
      </c>
      <c r="K11" s="1054">
        <v>2.596615172812605</v>
      </c>
    </row>
    <row r="12" spans="1:12" s="122" customFormat="1" ht="24" customHeight="1" thickBot="1">
      <c r="A12" s="892" t="s">
        <v>107</v>
      </c>
      <c r="B12" s="985">
        <v>6.4578199049813643</v>
      </c>
      <c r="C12" s="800">
        <v>12466.833793400316</v>
      </c>
      <c r="D12" s="800">
        <v>12716.170469268322</v>
      </c>
      <c r="E12" s="1069">
        <v>-0.19341041204270878</v>
      </c>
      <c r="F12" s="801">
        <v>-5.778097856730489</v>
      </c>
      <c r="G12" s="802">
        <v>278.41694980694979</v>
      </c>
      <c r="H12" s="1062">
        <v>-2.3547089389522426</v>
      </c>
      <c r="I12" s="803">
        <v>-19.2643391521197</v>
      </c>
      <c r="J12" s="803">
        <v>19.530955433225248</v>
      </c>
      <c r="K12" s="1056">
        <v>-1.1564760493310153</v>
      </c>
    </row>
    <row r="13" spans="1:12" s="122" customFormat="1" ht="15">
      <c r="A13" s="979"/>
      <c r="B13" s="980"/>
    </row>
    <row r="14" spans="1:12" s="122" customFormat="1" ht="46.5" customHeight="1">
      <c r="A14" s="1150" t="s">
        <v>126</v>
      </c>
      <c r="B14" s="1150"/>
      <c r="C14" s="1150"/>
      <c r="D14" s="1150"/>
      <c r="E14" s="1150"/>
      <c r="F14" s="1150"/>
      <c r="G14" s="1150"/>
      <c r="H14" s="1150"/>
      <c r="I14" s="1150"/>
      <c r="J14" s="1150"/>
      <c r="K14" s="1150"/>
    </row>
    <row r="15" spans="1:12" s="122" customFormat="1" ht="33.75" customHeight="1">
      <c r="A15" s="1150" t="s">
        <v>344</v>
      </c>
      <c r="B15" s="1150"/>
      <c r="C15" s="1150"/>
      <c r="D15" s="1150"/>
      <c r="E15" s="1150"/>
      <c r="F15" s="1150"/>
      <c r="G15" s="1150"/>
      <c r="H15" s="1150"/>
      <c r="I15" s="1150"/>
      <c r="J15" s="1150"/>
      <c r="K15" s="1150"/>
    </row>
    <row r="16" spans="1:12" s="122" customFormat="1">
      <c r="A16" s="1150" t="s">
        <v>171</v>
      </c>
      <c r="B16" s="1150"/>
      <c r="C16" s="1150"/>
      <c r="D16" s="1150"/>
      <c r="E16" s="1150"/>
      <c r="F16" s="1150"/>
      <c r="G16" s="1150"/>
      <c r="H16" s="1150"/>
      <c r="I16" s="1150"/>
      <c r="J16" s="1150"/>
      <c r="K16" s="1150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3"/>
  <sheetViews>
    <sheetView showGridLines="0" workbookViewId="0">
      <selection activeCell="X31" sqref="W31:X31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>
      <c r="A43" s="1023" t="s">
        <v>364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0" t="s">
        <v>87</v>
      </c>
      <c r="B1" s="1160"/>
      <c r="C1" s="1160"/>
      <c r="D1" s="1160"/>
      <c r="E1" s="1160"/>
      <c r="F1" s="1160"/>
      <c r="G1" s="1160"/>
      <c r="H1" s="1160"/>
      <c r="I1" s="1160"/>
      <c r="J1" s="1160"/>
      <c r="K1" s="147"/>
    </row>
    <row r="2" spans="1:11" ht="19.5" thickBot="1">
      <c r="A2" s="1174" t="s">
        <v>345</v>
      </c>
      <c r="B2" s="1175"/>
      <c r="C2" s="1175"/>
      <c r="D2" s="1175"/>
      <c r="E2" s="1175"/>
      <c r="F2" s="1175"/>
      <c r="G2" s="1175"/>
      <c r="H2" s="1175"/>
      <c r="I2" s="1175"/>
      <c r="J2" s="1176"/>
    </row>
    <row r="3" spans="1:11" ht="26.25" thickBot="1">
      <c r="A3" s="764"/>
      <c r="B3" s="863"/>
      <c r="C3" s="864" t="s">
        <v>82</v>
      </c>
      <c r="D3" s="149"/>
      <c r="E3" s="808"/>
      <c r="F3" s="809" t="s">
        <v>330</v>
      </c>
      <c r="G3" s="810" t="s">
        <v>331</v>
      </c>
      <c r="H3" s="811" t="s">
        <v>91</v>
      </c>
      <c r="I3" s="809" t="s">
        <v>332</v>
      </c>
      <c r="J3" s="810" t="s">
        <v>333</v>
      </c>
    </row>
    <row r="4" spans="1:11" ht="27">
      <c r="A4" s="765" t="s">
        <v>73</v>
      </c>
      <c r="B4" s="812" t="s">
        <v>83</v>
      </c>
      <c r="C4" s="813" t="s">
        <v>84</v>
      </c>
      <c r="D4" s="986" t="s">
        <v>85</v>
      </c>
      <c r="E4" s="814" t="s">
        <v>92</v>
      </c>
      <c r="F4" s="815" t="s">
        <v>78</v>
      </c>
      <c r="G4" s="816" t="s">
        <v>69</v>
      </c>
      <c r="H4" s="817" t="s">
        <v>93</v>
      </c>
      <c r="I4" s="150" t="s">
        <v>70</v>
      </c>
      <c r="J4" s="818" t="s">
        <v>92</v>
      </c>
    </row>
    <row r="5" spans="1:11" ht="14.25" thickBot="1">
      <c r="A5" s="151"/>
      <c r="B5" s="952" t="s">
        <v>370</v>
      </c>
      <c r="C5" s="952" t="s">
        <v>370</v>
      </c>
      <c r="D5" s="952" t="s">
        <v>370</v>
      </c>
      <c r="E5" s="819" t="s">
        <v>70</v>
      </c>
      <c r="F5" s="952" t="s">
        <v>370</v>
      </c>
      <c r="G5" s="820" t="s">
        <v>94</v>
      </c>
      <c r="H5" s="821" t="s">
        <v>90</v>
      </c>
      <c r="I5" s="952" t="s">
        <v>370</v>
      </c>
      <c r="J5" s="822" t="s">
        <v>80</v>
      </c>
    </row>
    <row r="6" spans="1:11" ht="16.5" thickBot="1">
      <c r="A6" s="823" t="s">
        <v>337</v>
      </c>
      <c r="B6" s="824"/>
      <c r="C6" s="824"/>
      <c r="D6" s="824"/>
      <c r="E6" s="824"/>
      <c r="F6" s="824"/>
      <c r="G6" s="824"/>
      <c r="H6" s="824"/>
      <c r="I6" s="824"/>
      <c r="J6" s="825"/>
    </row>
    <row r="7" spans="1:11" ht="15.75" thickBot="1">
      <c r="A7" s="826" t="s">
        <v>22</v>
      </c>
      <c r="B7" s="827">
        <v>6.0490103434272804</v>
      </c>
      <c r="C7" s="828">
        <v>11677.62614561251</v>
      </c>
      <c r="D7" s="829">
        <v>11911.178668524761</v>
      </c>
      <c r="E7" s="830">
        <v>0.1640820164763365</v>
      </c>
      <c r="F7" s="831">
        <v>314.367781871776</v>
      </c>
      <c r="G7" s="830">
        <v>-1.9028058258034135</v>
      </c>
      <c r="H7" s="830">
        <v>-16.15175481957489</v>
      </c>
      <c r="I7" s="830">
        <v>100</v>
      </c>
      <c r="J7" s="832" t="s">
        <v>23</v>
      </c>
    </row>
    <row r="8" spans="1:11" ht="15">
      <c r="A8" s="833" t="s">
        <v>103</v>
      </c>
      <c r="B8" s="834">
        <v>5.8289585038387202</v>
      </c>
      <c r="C8" s="835">
        <v>10814.394255730464</v>
      </c>
      <c r="D8" s="836">
        <v>11030.682140845072</v>
      </c>
      <c r="E8" s="837">
        <v>-5.11463546178841</v>
      </c>
      <c r="F8" s="838">
        <v>177.47500000000002</v>
      </c>
      <c r="G8" s="839">
        <v>-29.004320345627647</v>
      </c>
      <c r="H8" s="839">
        <v>-20</v>
      </c>
      <c r="I8" s="839">
        <v>5.8953574060427415E-2</v>
      </c>
      <c r="J8" s="840">
        <v>-2.8358475905859368E-3</v>
      </c>
    </row>
    <row r="9" spans="1:11" ht="15">
      <c r="A9" s="841" t="s">
        <v>104</v>
      </c>
      <c r="B9" s="842">
        <v>6.5016743325402269</v>
      </c>
      <c r="C9" s="843">
        <v>12198.263288067967</v>
      </c>
      <c r="D9" s="844">
        <v>12442.228553829325</v>
      </c>
      <c r="E9" s="845">
        <v>0.93777761056997766</v>
      </c>
      <c r="F9" s="846">
        <v>356.23693836978134</v>
      </c>
      <c r="G9" s="847">
        <v>0.34359155750338755</v>
      </c>
      <c r="H9" s="847">
        <v>-21.528861154446176</v>
      </c>
      <c r="I9" s="847">
        <v>37.067059690493736</v>
      </c>
      <c r="J9" s="848">
        <v>-2.5399595878058179</v>
      </c>
    </row>
    <row r="10" spans="1:11" ht="15">
      <c r="A10" s="841" t="s">
        <v>105</v>
      </c>
      <c r="B10" s="842">
        <v>6.3405607766665399</v>
      </c>
      <c r="C10" s="843">
        <v>11895.986447779624</v>
      </c>
      <c r="D10" s="844">
        <v>12133.906176735216</v>
      </c>
      <c r="E10" s="845">
        <v>-0.42638719542986753</v>
      </c>
      <c r="F10" s="846">
        <v>387.95554016620503</v>
      </c>
      <c r="G10" s="847">
        <v>-1.3692918038838273</v>
      </c>
      <c r="H10" s="847">
        <v>-23.109691160809373</v>
      </c>
      <c r="I10" s="847">
        <v>10.641120117907148</v>
      </c>
      <c r="J10" s="848">
        <v>-0.96293326815315794</v>
      </c>
    </row>
    <row r="11" spans="1:11" ht="15">
      <c r="A11" s="841" t="s">
        <v>106</v>
      </c>
      <c r="B11" s="849" t="s">
        <v>100</v>
      </c>
      <c r="C11" s="843" t="s">
        <v>100</v>
      </c>
      <c r="D11" s="844" t="s">
        <v>100</v>
      </c>
      <c r="E11" s="845" t="s">
        <v>100</v>
      </c>
      <c r="F11" s="846" t="s">
        <v>100</v>
      </c>
      <c r="G11" s="847" t="s">
        <v>100</v>
      </c>
      <c r="H11" s="847" t="s">
        <v>100</v>
      </c>
      <c r="I11" s="847" t="s">
        <v>100</v>
      </c>
      <c r="J11" s="848" t="s">
        <v>100</v>
      </c>
    </row>
    <row r="12" spans="1:11" ht="15">
      <c r="A12" s="841" t="s">
        <v>98</v>
      </c>
      <c r="B12" s="842">
        <v>4.9361301624754077</v>
      </c>
      <c r="C12" s="843">
        <v>10135.790888039852</v>
      </c>
      <c r="D12" s="844">
        <v>10338.50670580065</v>
      </c>
      <c r="E12" s="845">
        <v>2.234566512580296</v>
      </c>
      <c r="F12" s="846">
        <v>263.06879807692309</v>
      </c>
      <c r="G12" s="847">
        <v>-0.89319633562131195</v>
      </c>
      <c r="H12" s="847">
        <v>-4.1032733978792066</v>
      </c>
      <c r="I12" s="847">
        <v>30.655858511422256</v>
      </c>
      <c r="J12" s="848">
        <v>3.8516073992126678</v>
      </c>
    </row>
    <row r="13" spans="1:11" ht="15.75" thickBot="1">
      <c r="A13" s="850" t="s">
        <v>107</v>
      </c>
      <c r="B13" s="851">
        <v>6.4499715327541489</v>
      </c>
      <c r="C13" s="852">
        <v>12451.68249566438</v>
      </c>
      <c r="D13" s="853">
        <v>12700.716145577668</v>
      </c>
      <c r="E13" s="854">
        <v>-0.14267774670700639</v>
      </c>
      <c r="F13" s="855">
        <v>279.40751366120219</v>
      </c>
      <c r="G13" s="856">
        <v>-2.6270290610879923</v>
      </c>
      <c r="H13" s="856">
        <v>-17.474633596392334</v>
      </c>
      <c r="I13" s="856">
        <v>21.577008106116434</v>
      </c>
      <c r="J13" s="857">
        <v>-0.34587869566309948</v>
      </c>
    </row>
    <row r="14" spans="1:11" ht="16.5" thickBot="1">
      <c r="A14" s="823" t="s">
        <v>334</v>
      </c>
      <c r="B14" s="824"/>
      <c r="C14" s="824"/>
      <c r="D14" s="824"/>
      <c r="E14" s="824"/>
      <c r="F14" s="824"/>
      <c r="G14" s="824"/>
      <c r="H14" s="824"/>
      <c r="I14" s="824"/>
      <c r="J14" s="825"/>
    </row>
    <row r="15" spans="1:11" ht="15.75" thickBot="1">
      <c r="A15" s="826" t="s">
        <v>22</v>
      </c>
      <c r="B15" s="858">
        <v>6.0146118353526425</v>
      </c>
      <c r="C15" s="859">
        <v>11611.219759368036</v>
      </c>
      <c r="D15" s="860">
        <v>11843.444154555396</v>
      </c>
      <c r="E15" s="830">
        <v>0.3185942352551589</v>
      </c>
      <c r="F15" s="830">
        <v>316.41535239482789</v>
      </c>
      <c r="G15" s="830">
        <v>8.2181498072722986E-2</v>
      </c>
      <c r="H15" s="830">
        <v>-13.473053892215569</v>
      </c>
      <c r="I15" s="830">
        <v>100</v>
      </c>
      <c r="J15" s="832" t="s">
        <v>23</v>
      </c>
    </row>
    <row r="16" spans="1:11" ht="15">
      <c r="A16" s="833" t="s">
        <v>103</v>
      </c>
      <c r="B16" s="834">
        <v>5.7938299353509537</v>
      </c>
      <c r="C16" s="835">
        <v>10749.220659278206</v>
      </c>
      <c r="D16" s="836">
        <v>10964.20507246377</v>
      </c>
      <c r="E16" s="837">
        <v>-11.195312026734264</v>
      </c>
      <c r="F16" s="838">
        <v>230</v>
      </c>
      <c r="G16" s="839">
        <v>-17.86300978501535</v>
      </c>
      <c r="H16" s="839">
        <v>-40</v>
      </c>
      <c r="I16" s="839">
        <v>5.463485703879075E-2</v>
      </c>
      <c r="J16" s="840">
        <v>-2.415493180457514E-2</v>
      </c>
    </row>
    <row r="17" spans="1:10" ht="15">
      <c r="A17" s="841" t="s">
        <v>104</v>
      </c>
      <c r="B17" s="842">
        <v>6.4367279871547565</v>
      </c>
      <c r="C17" s="843">
        <v>12076.412733873838</v>
      </c>
      <c r="D17" s="844">
        <v>12317.940988551316</v>
      </c>
      <c r="E17" s="845">
        <v>0.20989429916413246</v>
      </c>
      <c r="F17" s="846">
        <v>350.46745263157896</v>
      </c>
      <c r="G17" s="847">
        <v>-0.10653721146867694</v>
      </c>
      <c r="H17" s="847">
        <v>-7.6234928043562817</v>
      </c>
      <c r="I17" s="847">
        <v>43.252595155709344</v>
      </c>
      <c r="J17" s="848">
        <v>2.7388857324505977</v>
      </c>
    </row>
    <row r="18" spans="1:10" ht="15">
      <c r="A18" s="841" t="s">
        <v>105</v>
      </c>
      <c r="B18" s="842">
        <v>6.2832272654253583</v>
      </c>
      <c r="C18" s="843">
        <v>11788.418884475343</v>
      </c>
      <c r="D18" s="844">
        <v>12024.187262164849</v>
      </c>
      <c r="E18" s="845">
        <v>0.75903768076860378</v>
      </c>
      <c r="F18" s="846">
        <v>376.84885654885653</v>
      </c>
      <c r="G18" s="847">
        <v>-1.4841964162841634</v>
      </c>
      <c r="H18" s="847">
        <v>-19.430485762144052</v>
      </c>
      <c r="I18" s="847">
        <v>8.7597887452194509</v>
      </c>
      <c r="J18" s="848">
        <v>-0.64771204267843707</v>
      </c>
    </row>
    <row r="19" spans="1:10" ht="15">
      <c r="A19" s="841" t="s">
        <v>106</v>
      </c>
      <c r="B19" s="849" t="s">
        <v>100</v>
      </c>
      <c r="C19" s="843" t="s">
        <v>100</v>
      </c>
      <c r="D19" s="844" t="s">
        <v>100</v>
      </c>
      <c r="E19" s="845" t="s">
        <v>100</v>
      </c>
      <c r="F19" s="846" t="s">
        <v>100</v>
      </c>
      <c r="G19" s="847" t="s">
        <v>100</v>
      </c>
      <c r="H19" s="847" t="s">
        <v>100</v>
      </c>
      <c r="I19" s="847" t="s">
        <v>100</v>
      </c>
      <c r="J19" s="848" t="s">
        <v>100</v>
      </c>
    </row>
    <row r="20" spans="1:10" ht="15">
      <c r="A20" s="841" t="s">
        <v>98</v>
      </c>
      <c r="B20" s="842">
        <v>4.8883847041049568</v>
      </c>
      <c r="C20" s="843">
        <v>10037.75093245371</v>
      </c>
      <c r="D20" s="844">
        <v>10238.505951102783</v>
      </c>
      <c r="E20" s="845">
        <v>0.70466408400666336</v>
      </c>
      <c r="F20" s="846">
        <v>274.44665427509295</v>
      </c>
      <c r="G20" s="847">
        <v>0.76212716228542576</v>
      </c>
      <c r="H20" s="847">
        <v>-15.052631578947368</v>
      </c>
      <c r="I20" s="847">
        <v>29.393553086869424</v>
      </c>
      <c r="J20" s="848">
        <v>-0.54656667360961464</v>
      </c>
    </row>
    <row r="21" spans="1:10" ht="15.75" thickBot="1">
      <c r="A21" s="850" t="s">
        <v>107</v>
      </c>
      <c r="B21" s="851">
        <v>6.5290506538756929</v>
      </c>
      <c r="C21" s="852">
        <v>12604.344891651916</v>
      </c>
      <c r="D21" s="853">
        <v>12856.431789484954</v>
      </c>
      <c r="E21" s="854">
        <v>-9.7286684236315618E-2</v>
      </c>
      <c r="F21" s="855">
        <v>275.21149312377213</v>
      </c>
      <c r="G21" s="856">
        <v>-1.8746134517144544</v>
      </c>
      <c r="H21" s="856">
        <v>-20.031421838177533</v>
      </c>
      <c r="I21" s="856">
        <v>18.539428155162994</v>
      </c>
      <c r="J21" s="857">
        <v>-1.520452084357963</v>
      </c>
    </row>
    <row r="22" spans="1:10" ht="16.5" thickBot="1">
      <c r="A22" s="823" t="s">
        <v>338</v>
      </c>
      <c r="B22" s="824"/>
      <c r="C22" s="824"/>
      <c r="D22" s="824"/>
      <c r="E22" s="824"/>
      <c r="F22" s="824"/>
      <c r="G22" s="824"/>
      <c r="H22" s="824"/>
      <c r="I22" s="824"/>
      <c r="J22" s="825"/>
    </row>
    <row r="23" spans="1:10" ht="15.75" thickBot="1">
      <c r="A23" s="826" t="s">
        <v>22</v>
      </c>
      <c r="B23" s="858">
        <v>5.3073892710379367</v>
      </c>
      <c r="C23" s="859">
        <v>10245.925233663971</v>
      </c>
      <c r="D23" s="860">
        <v>10450.843738337251</v>
      </c>
      <c r="E23" s="830">
        <v>-3.1392668910098696</v>
      </c>
      <c r="F23" s="830">
        <v>302.62985971943891</v>
      </c>
      <c r="G23" s="830">
        <v>-4.2548814956894061</v>
      </c>
      <c r="H23" s="830">
        <v>-7.6780758556891771</v>
      </c>
      <c r="I23" s="830">
        <v>100</v>
      </c>
      <c r="J23" s="832" t="s">
        <v>23</v>
      </c>
    </row>
    <row r="24" spans="1:10" ht="15">
      <c r="A24" s="833" t="s">
        <v>103</v>
      </c>
      <c r="B24" s="861" t="s">
        <v>100</v>
      </c>
      <c r="C24" s="835" t="s">
        <v>100</v>
      </c>
      <c r="D24" s="836" t="s">
        <v>100</v>
      </c>
      <c r="E24" s="837" t="s">
        <v>100</v>
      </c>
      <c r="F24" s="838" t="s">
        <v>100</v>
      </c>
      <c r="G24" s="839" t="s">
        <v>100</v>
      </c>
      <c r="H24" s="862" t="s">
        <v>100</v>
      </c>
      <c r="I24" s="862" t="s">
        <v>100</v>
      </c>
      <c r="J24" s="871" t="s">
        <v>100</v>
      </c>
    </row>
    <row r="25" spans="1:10" ht="15">
      <c r="A25" s="841" t="s">
        <v>104</v>
      </c>
      <c r="B25" s="849">
        <v>5.9870063616198612</v>
      </c>
      <c r="C25" s="843">
        <v>11232.657338874036</v>
      </c>
      <c r="D25" s="844">
        <v>11457.310485651517</v>
      </c>
      <c r="E25" s="845">
        <v>-0.85482680711888459</v>
      </c>
      <c r="F25" s="846">
        <v>355.24926829268293</v>
      </c>
      <c r="G25" s="847">
        <v>-2.6860458191498671</v>
      </c>
      <c r="H25" s="847">
        <v>-1.4423076923076923</v>
      </c>
      <c r="I25" s="1107">
        <v>20.541082164328657</v>
      </c>
      <c r="J25" s="1108">
        <v>1.2996390560955398</v>
      </c>
    </row>
    <row r="26" spans="1:10" ht="15">
      <c r="A26" s="841" t="s">
        <v>105</v>
      </c>
      <c r="B26" s="842">
        <v>6.0887023292689628</v>
      </c>
      <c r="C26" s="843">
        <v>11423.456527709122</v>
      </c>
      <c r="D26" s="844">
        <v>11651.925658263304</v>
      </c>
      <c r="E26" s="845">
        <v>-0.81720135441919717</v>
      </c>
      <c r="F26" s="846">
        <v>411.9115384615385</v>
      </c>
      <c r="G26" s="847">
        <v>2.0414335070970657</v>
      </c>
      <c r="H26" s="847">
        <v>-59.055118110236215</v>
      </c>
      <c r="I26" s="847">
        <v>5.2104208416833666</v>
      </c>
      <c r="J26" s="848">
        <v>-6.537960286901277</v>
      </c>
    </row>
    <row r="27" spans="1:10" ht="15">
      <c r="A27" s="841" t="s">
        <v>106</v>
      </c>
      <c r="B27" s="849" t="s">
        <v>100</v>
      </c>
      <c r="C27" s="843" t="s">
        <v>100</v>
      </c>
      <c r="D27" s="844" t="s">
        <v>100</v>
      </c>
      <c r="E27" s="845" t="s">
        <v>100</v>
      </c>
      <c r="F27" s="846" t="s">
        <v>100</v>
      </c>
      <c r="G27" s="847" t="s">
        <v>100</v>
      </c>
      <c r="H27" s="847" t="s">
        <v>100</v>
      </c>
      <c r="I27" s="847" t="s">
        <v>100</v>
      </c>
      <c r="J27" s="848" t="s">
        <v>100</v>
      </c>
    </row>
    <row r="28" spans="1:10" ht="15">
      <c r="A28" s="841" t="s">
        <v>98</v>
      </c>
      <c r="B28" s="849">
        <v>4.5895312507467976</v>
      </c>
      <c r="C28" s="843">
        <v>9424.0888105683734</v>
      </c>
      <c r="D28" s="844">
        <v>9612.5705867797406</v>
      </c>
      <c r="E28" s="845">
        <v>-1.0805175537189489</v>
      </c>
      <c r="F28" s="846">
        <v>277.67709677419356</v>
      </c>
      <c r="G28" s="847">
        <v>-1.9736160320388989</v>
      </c>
      <c r="H28" s="847">
        <v>8.2024432809773113</v>
      </c>
      <c r="I28" s="847">
        <v>62.124248496993985</v>
      </c>
      <c r="J28" s="848">
        <v>9.1177730113325666</v>
      </c>
    </row>
    <row r="29" spans="1:10" ht="15.75" thickBot="1">
      <c r="A29" s="850" t="s">
        <v>107</v>
      </c>
      <c r="B29" s="851">
        <v>5.9530851282161361</v>
      </c>
      <c r="C29" s="852">
        <v>11492.442332463583</v>
      </c>
      <c r="D29" s="853">
        <v>11722.291179112855</v>
      </c>
      <c r="E29" s="854">
        <v>-2.8566353495888341</v>
      </c>
      <c r="F29" s="855">
        <v>294.37438016528921</v>
      </c>
      <c r="G29" s="856">
        <v>-2.3849116010905869</v>
      </c>
      <c r="H29" s="856">
        <v>-30.057803468208093</v>
      </c>
      <c r="I29" s="856">
        <v>12.124248496993987</v>
      </c>
      <c r="J29" s="857">
        <v>-3.8794517805268267</v>
      </c>
    </row>
    <row r="30" spans="1:10" ht="15">
      <c r="A30" s="953"/>
    </row>
    <row r="31" spans="1:10">
      <c r="A31" s="77" t="s">
        <v>313</v>
      </c>
    </row>
    <row r="32" spans="1:10" ht="15.75" thickBot="1">
      <c r="A32" s="59" t="s">
        <v>61</v>
      </c>
      <c r="B32" s="60"/>
    </row>
    <row r="33" spans="1:8" ht="15" thickBot="1">
      <c r="A33" s="646" t="s">
        <v>59</v>
      </c>
      <c r="B33" s="1162" t="s">
        <v>60</v>
      </c>
      <c r="C33" s="1163"/>
      <c r="D33" s="1163"/>
      <c r="E33" s="1163"/>
      <c r="F33" s="1163"/>
      <c r="G33" s="1163"/>
      <c r="H33" s="1164"/>
    </row>
    <row r="34" spans="1:8" ht="15.75">
      <c r="A34" s="647" t="s">
        <v>63</v>
      </c>
      <c r="B34" s="1168" t="s">
        <v>64</v>
      </c>
      <c r="C34" s="1169"/>
      <c r="D34" s="1169"/>
      <c r="E34" s="1169"/>
      <c r="F34" s="1169"/>
      <c r="G34" s="1169"/>
      <c r="H34" s="1170"/>
    </row>
    <row r="35" spans="1:8" ht="15.75">
      <c r="A35" s="644" t="s">
        <v>65</v>
      </c>
      <c r="B35" s="1165" t="s">
        <v>66</v>
      </c>
      <c r="C35" s="1166"/>
      <c r="D35" s="1166"/>
      <c r="E35" s="1166"/>
      <c r="F35" s="1166"/>
      <c r="G35" s="1166"/>
      <c r="H35" s="1167"/>
    </row>
    <row r="36" spans="1:8" ht="16.5" thickBot="1">
      <c r="A36" s="645" t="s">
        <v>67</v>
      </c>
      <c r="B36" s="1171" t="s">
        <v>62</v>
      </c>
      <c r="C36" s="1172"/>
      <c r="D36" s="1172"/>
      <c r="E36" s="1172"/>
      <c r="F36" s="1172"/>
      <c r="G36" s="1172"/>
      <c r="H36" s="1173"/>
    </row>
    <row r="37" spans="1:8">
      <c r="A37" s="1161"/>
      <c r="B37" s="1161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05" zoomScale="90" zoomScaleNormal="90" workbookViewId="0">
      <selection activeCell="V321" sqref="V320:V321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6" t="s">
        <v>342</v>
      </c>
      <c r="B1" s="766"/>
      <c r="C1" s="767"/>
      <c r="D1" s="767"/>
      <c r="E1" s="878" t="s">
        <v>363</v>
      </c>
      <c r="G1" s="768"/>
      <c r="H1" s="767"/>
      <c r="I1" s="767"/>
      <c r="J1" s="767"/>
      <c r="K1" s="767"/>
    </row>
    <row r="2" spans="1:12" ht="15" customHeight="1" thickBot="1">
      <c r="A2" s="769" t="s">
        <v>343</v>
      </c>
      <c r="B2" s="769"/>
      <c r="C2" s="767"/>
      <c r="D2" s="767"/>
      <c r="E2" s="767"/>
      <c r="F2" s="768"/>
      <c r="G2" s="767"/>
      <c r="H2" s="767"/>
      <c r="I2" s="767"/>
      <c r="J2" s="767"/>
      <c r="K2" s="767"/>
    </row>
    <row r="3" spans="1:12" ht="21" thickBot="1">
      <c r="A3" s="1048" t="s">
        <v>8</v>
      </c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49"/>
    </row>
    <row r="4" spans="1:12" ht="12.75" customHeight="1">
      <c r="A4" s="27"/>
      <c r="B4" s="28"/>
      <c r="C4" s="3" t="s">
        <v>9</v>
      </c>
      <c r="D4" s="3"/>
      <c r="E4" s="3"/>
      <c r="F4" s="3"/>
      <c r="G4" s="1040"/>
      <c r="H4" s="1179" t="s">
        <v>10</v>
      </c>
      <c r="I4" s="1180"/>
      <c r="J4" s="1072" t="s">
        <v>11</v>
      </c>
      <c r="K4" s="1041" t="s">
        <v>12</v>
      </c>
      <c r="L4" s="1042"/>
    </row>
    <row r="5" spans="1:12" ht="15.75" customHeight="1">
      <c r="A5" s="29" t="s">
        <v>13</v>
      </c>
      <c r="B5" s="30" t="s">
        <v>14</v>
      </c>
      <c r="C5" s="1043" t="s">
        <v>40</v>
      </c>
      <c r="D5" s="1043"/>
      <c r="E5" s="1044" t="s">
        <v>41</v>
      </c>
      <c r="F5" s="1045"/>
      <c r="G5" s="1073"/>
      <c r="H5" s="1177" t="s">
        <v>15</v>
      </c>
      <c r="I5" s="1178"/>
      <c r="J5" s="1074" t="s">
        <v>16</v>
      </c>
      <c r="K5" s="1046" t="s">
        <v>17</v>
      </c>
      <c r="L5" s="1047"/>
    </row>
    <row r="6" spans="1:12" ht="26.25" thickBot="1">
      <c r="A6" s="31" t="s">
        <v>18</v>
      </c>
      <c r="B6" s="32" t="s">
        <v>19</v>
      </c>
      <c r="C6" s="952" t="s">
        <v>370</v>
      </c>
      <c r="D6" s="952" t="s">
        <v>366</v>
      </c>
      <c r="E6" s="1033" t="s">
        <v>370</v>
      </c>
      <c r="F6" s="1034" t="s">
        <v>366</v>
      </c>
      <c r="G6" s="1071" t="s">
        <v>20</v>
      </c>
      <c r="H6" s="81" t="s">
        <v>370</v>
      </c>
      <c r="I6" s="966" t="s">
        <v>20</v>
      </c>
      <c r="J6" s="1075" t="s">
        <v>20</v>
      </c>
      <c r="K6" s="1035" t="s">
        <v>370</v>
      </c>
      <c r="L6" s="1076" t="s">
        <v>21</v>
      </c>
    </row>
    <row r="7" spans="1:12" ht="15" thickBot="1">
      <c r="A7" s="33" t="s">
        <v>22</v>
      </c>
      <c r="B7" s="34" t="s">
        <v>23</v>
      </c>
      <c r="C7" s="82">
        <v>11546.078107726515</v>
      </c>
      <c r="D7" s="82">
        <v>11549.059104853499</v>
      </c>
      <c r="E7" s="83">
        <v>11776.999669881045</v>
      </c>
      <c r="F7" s="695">
        <v>11780.040286950569</v>
      </c>
      <c r="G7" s="1077">
        <v>-2.5811601619838493E-2</v>
      </c>
      <c r="H7" s="84">
        <v>314.37458713520851</v>
      </c>
      <c r="I7" s="84">
        <v>-1.2671083823850335</v>
      </c>
      <c r="J7" s="85">
        <v>-14.48378151802412</v>
      </c>
      <c r="K7" s="84">
        <v>100</v>
      </c>
      <c r="L7" s="1078" t="s">
        <v>23</v>
      </c>
    </row>
    <row r="8" spans="1:12" ht="15" thickBot="1">
      <c r="A8" s="35"/>
      <c r="B8" s="36"/>
      <c r="C8" s="86"/>
      <c r="D8" s="86"/>
      <c r="E8" s="86"/>
      <c r="F8" s="86"/>
      <c r="G8" s="1079"/>
      <c r="H8" s="85"/>
      <c r="I8" s="85"/>
      <c r="J8" s="85"/>
      <c r="K8" s="85"/>
      <c r="L8" s="1080"/>
    </row>
    <row r="9" spans="1:12" ht="15">
      <c r="A9" s="37" t="s">
        <v>108</v>
      </c>
      <c r="B9" s="38" t="s">
        <v>23</v>
      </c>
      <c r="C9" s="87">
        <v>10782.273039215688</v>
      </c>
      <c r="D9" s="87">
        <v>11770.842130965591</v>
      </c>
      <c r="E9" s="88">
        <v>10997.918500000002</v>
      </c>
      <c r="F9" s="88">
        <v>12006.258973584903</v>
      </c>
      <c r="G9" s="1081">
        <v>-8.398456803267047</v>
      </c>
      <c r="H9" s="89">
        <v>200</v>
      </c>
      <c r="I9" s="89">
        <v>-24.528301886792452</v>
      </c>
      <c r="J9" s="89">
        <v>-30</v>
      </c>
      <c r="K9" s="89">
        <v>5.2786366035743916E-2</v>
      </c>
      <c r="L9" s="1082">
        <v>-1.1700639832573627E-2</v>
      </c>
    </row>
    <row r="10" spans="1:12" ht="15">
      <c r="A10" s="46" t="s">
        <v>109</v>
      </c>
      <c r="B10" s="90" t="s">
        <v>23</v>
      </c>
      <c r="C10" s="91">
        <v>12102.90869449922</v>
      </c>
      <c r="D10" s="91">
        <v>12043.404654418369</v>
      </c>
      <c r="E10" s="92">
        <v>12344.966868389205</v>
      </c>
      <c r="F10" s="92">
        <v>12284.272747506737</v>
      </c>
      <c r="G10" s="1083">
        <v>0.49407988677870235</v>
      </c>
      <c r="H10" s="93">
        <v>353.53424926398429</v>
      </c>
      <c r="I10" s="93">
        <v>-8.0895579863443888E-3</v>
      </c>
      <c r="J10" s="93">
        <v>-14.856283422459892</v>
      </c>
      <c r="K10" s="93">
        <v>38.420933564587891</v>
      </c>
      <c r="L10" s="1084">
        <v>-0.16809074701332349</v>
      </c>
    </row>
    <row r="11" spans="1:12" ht="15">
      <c r="A11" s="39" t="s">
        <v>110</v>
      </c>
      <c r="B11" s="40" t="s">
        <v>23</v>
      </c>
      <c r="C11" s="94">
        <v>11834.632291407739</v>
      </c>
      <c r="D11" s="94">
        <v>11825.982261680423</v>
      </c>
      <c r="E11" s="95">
        <v>12071.324937235893</v>
      </c>
      <c r="F11" s="95">
        <v>12062.501906914033</v>
      </c>
      <c r="G11" s="1085">
        <v>7.3144281260618269E-2</v>
      </c>
      <c r="H11" s="96">
        <v>384.69498007968122</v>
      </c>
      <c r="I11" s="96">
        <v>-1.4206946737387307</v>
      </c>
      <c r="J11" s="96">
        <v>-24.533974744437764</v>
      </c>
      <c r="K11" s="96">
        <v>9.4638413392655156</v>
      </c>
      <c r="L11" s="1086">
        <v>-1.2603477366356906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85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86" t="s">
        <v>100</v>
      </c>
    </row>
    <row r="13" spans="1:12" ht="15">
      <c r="A13" s="39" t="s">
        <v>98</v>
      </c>
      <c r="B13" s="40" t="s">
        <v>23</v>
      </c>
      <c r="C13" s="94">
        <v>9993.0105182276475</v>
      </c>
      <c r="D13" s="94">
        <v>9886.1497543416954</v>
      </c>
      <c r="E13" s="95">
        <v>10192.870728592201</v>
      </c>
      <c r="F13" s="95">
        <v>10083.87274942853</v>
      </c>
      <c r="G13" s="1085">
        <v>1.0809138698209744</v>
      </c>
      <c r="H13" s="96">
        <v>269.44188687992579</v>
      </c>
      <c r="I13" s="96">
        <v>-0.38103816946826252</v>
      </c>
      <c r="J13" s="96">
        <v>-7.0659198621283936</v>
      </c>
      <c r="K13" s="96">
        <v>32.531483296885604</v>
      </c>
      <c r="L13" s="1086">
        <v>2.596615172812605</v>
      </c>
    </row>
    <row r="14" spans="1:12" ht="15.75" thickBot="1">
      <c r="A14" s="41" t="s">
        <v>112</v>
      </c>
      <c r="B14" s="42" t="s">
        <v>23</v>
      </c>
      <c r="C14" s="97">
        <v>12466.833793400316</v>
      </c>
      <c r="D14" s="97">
        <v>12490.992673798934</v>
      </c>
      <c r="E14" s="98">
        <v>12716.170469268322</v>
      </c>
      <c r="F14" s="98">
        <v>12740.812527274913</v>
      </c>
      <c r="G14" s="1087">
        <v>-0.19341041204270878</v>
      </c>
      <c r="H14" s="99">
        <v>278.41694980694979</v>
      </c>
      <c r="I14" s="99">
        <v>-2.3547089389522426</v>
      </c>
      <c r="J14" s="99">
        <v>-19.2643391521197</v>
      </c>
      <c r="K14" s="99">
        <v>19.530955433225248</v>
      </c>
      <c r="L14" s="1088">
        <v>-1.1564760493310153</v>
      </c>
    </row>
    <row r="15" spans="1:12" ht="15" thickBot="1">
      <c r="A15" s="35"/>
      <c r="B15" s="43"/>
      <c r="C15" s="86"/>
      <c r="D15" s="86"/>
      <c r="E15" s="86"/>
      <c r="F15" s="86"/>
      <c r="G15" s="1079"/>
      <c r="H15" s="85"/>
      <c r="I15" s="85"/>
      <c r="J15" s="85"/>
      <c r="K15" s="85"/>
      <c r="L15" s="1080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89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90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85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9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85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91" t="s">
        <v>100</v>
      </c>
    </row>
    <row r="19" spans="1:12" ht="14.25">
      <c r="A19" s="44" t="s">
        <v>113</v>
      </c>
      <c r="B19" s="48" t="s">
        <v>28</v>
      </c>
      <c r="C19" s="105" t="s">
        <v>100</v>
      </c>
      <c r="D19" s="105" t="s">
        <v>256</v>
      </c>
      <c r="E19" s="106" t="s">
        <v>100</v>
      </c>
      <c r="F19" s="106" t="s">
        <v>256</v>
      </c>
      <c r="G19" s="1092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93" t="s">
        <v>100</v>
      </c>
    </row>
    <row r="20" spans="1:12" ht="15">
      <c r="A20" s="46" t="s">
        <v>113</v>
      </c>
      <c r="B20" s="47" t="s">
        <v>29</v>
      </c>
      <c r="C20" s="94" t="s">
        <v>100</v>
      </c>
      <c r="D20" s="94" t="s">
        <v>256</v>
      </c>
      <c r="E20" s="95" t="s">
        <v>100</v>
      </c>
      <c r="F20" s="95" t="s">
        <v>256</v>
      </c>
      <c r="G20" s="1085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91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100</v>
      </c>
      <c r="E21" s="95" t="s">
        <v>100</v>
      </c>
      <c r="F21" s="95" t="s">
        <v>100</v>
      </c>
      <c r="G21" s="1085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91" t="s">
        <v>100</v>
      </c>
    </row>
    <row r="22" spans="1:12" ht="14.25">
      <c r="A22" s="44" t="s">
        <v>113</v>
      </c>
      <c r="B22" s="48" t="s">
        <v>31</v>
      </c>
      <c r="C22" s="105">
        <v>10782.273039215688</v>
      </c>
      <c r="D22" s="105">
        <v>11724.1302259887</v>
      </c>
      <c r="E22" s="106">
        <v>10997.918500000002</v>
      </c>
      <c r="F22" s="106">
        <v>11958.612830508473</v>
      </c>
      <c r="G22" s="1092">
        <v>-8.0334930491066263</v>
      </c>
      <c r="H22" s="107">
        <v>200</v>
      </c>
      <c r="I22" s="107">
        <v>-23.728813559322035</v>
      </c>
      <c r="J22" s="108">
        <v>-22.222222222222221</v>
      </c>
      <c r="K22" s="108">
        <v>5.2786366035743916E-2</v>
      </c>
      <c r="L22" s="1093">
        <v>-5.2519392457418615E-3</v>
      </c>
    </row>
    <row r="23" spans="1:12" ht="15">
      <c r="A23" s="46" t="s">
        <v>113</v>
      </c>
      <c r="B23" s="47" t="s">
        <v>32</v>
      </c>
      <c r="C23" s="94">
        <v>10154.951960784312</v>
      </c>
      <c r="D23" s="94">
        <v>11679.322549019607</v>
      </c>
      <c r="E23" s="95">
        <v>10358.050999999999</v>
      </c>
      <c r="F23" s="95">
        <v>11912.909</v>
      </c>
      <c r="G23" s="1085">
        <v>-13.051875070983924</v>
      </c>
      <c r="H23" s="96">
        <v>180</v>
      </c>
      <c r="I23" s="96">
        <v>-34.545454545454547</v>
      </c>
      <c r="J23" s="104">
        <v>25</v>
      </c>
      <c r="K23" s="104">
        <v>3.7704547168388509E-2</v>
      </c>
      <c r="L23" s="1091">
        <v>1.1909744821061496E-2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09">
        <v>11763.248039215687</v>
      </c>
      <c r="E24" s="110" t="s">
        <v>256</v>
      </c>
      <c r="F24" s="110">
        <v>11998.513000000001</v>
      </c>
      <c r="G24" s="1094" t="s">
        <v>100</v>
      </c>
      <c r="H24" s="104" t="s">
        <v>256</v>
      </c>
      <c r="I24" s="104" t="s">
        <v>100</v>
      </c>
      <c r="J24" s="104" t="s">
        <v>100</v>
      </c>
      <c r="K24" s="104" t="s">
        <v>256</v>
      </c>
      <c r="L24" s="1091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9"/>
      <c r="H25" s="85"/>
      <c r="I25" s="85"/>
      <c r="J25" s="85"/>
      <c r="K25" s="85"/>
      <c r="L25" s="1080"/>
    </row>
    <row r="26" spans="1:12" ht="14.25">
      <c r="A26" s="44" t="s">
        <v>114</v>
      </c>
      <c r="B26" s="45" t="s">
        <v>25</v>
      </c>
      <c r="C26" s="100">
        <v>12800.879865884472</v>
      </c>
      <c r="D26" s="100">
        <v>12708.143458620752</v>
      </c>
      <c r="E26" s="101">
        <v>13056.897463202162</v>
      </c>
      <c r="F26" s="101">
        <v>12962.306327793167</v>
      </c>
      <c r="G26" s="1089">
        <v>0.72974000935448524</v>
      </c>
      <c r="H26" s="102">
        <v>421.40126582278475</v>
      </c>
      <c r="I26" s="102">
        <v>1.4835656445864878</v>
      </c>
      <c r="J26" s="103">
        <v>0.95846645367412142</v>
      </c>
      <c r="K26" s="103">
        <v>2.3829273810421538</v>
      </c>
      <c r="L26" s="1090">
        <v>0.36448409736381526</v>
      </c>
    </row>
    <row r="27" spans="1:12" ht="15">
      <c r="A27" s="46" t="s">
        <v>114</v>
      </c>
      <c r="B27" s="47" t="s">
        <v>26</v>
      </c>
      <c r="C27" s="94">
        <v>12855.132352941177</v>
      </c>
      <c r="D27" s="94">
        <v>12726.891176470588</v>
      </c>
      <c r="E27" s="95">
        <v>13112.235000000001</v>
      </c>
      <c r="F27" s="95">
        <v>12981.429</v>
      </c>
      <c r="G27" s="1085">
        <v>1.0076394517121381</v>
      </c>
      <c r="H27" s="96">
        <v>410.8</v>
      </c>
      <c r="I27" s="96">
        <v>0.48923679060665359</v>
      </c>
      <c r="J27" s="104">
        <v>13.017751479289942</v>
      </c>
      <c r="K27" s="104">
        <v>1.440313701832441</v>
      </c>
      <c r="L27" s="1091">
        <v>0.35048330265787464</v>
      </c>
    </row>
    <row r="28" spans="1:12" ht="15">
      <c r="A28" s="46" t="s">
        <v>114</v>
      </c>
      <c r="B28" s="47" t="s">
        <v>27</v>
      </c>
      <c r="C28" s="94">
        <v>12723.061764705881</v>
      </c>
      <c r="D28" s="94">
        <v>12686.870588235293</v>
      </c>
      <c r="E28" s="95">
        <v>12977.522999999999</v>
      </c>
      <c r="F28" s="95">
        <v>12940.608</v>
      </c>
      <c r="G28" s="1085">
        <v>0.28526480363209405</v>
      </c>
      <c r="H28" s="96">
        <v>437.6</v>
      </c>
      <c r="I28" s="96">
        <v>3.5004730368968806</v>
      </c>
      <c r="J28" s="104">
        <v>-13.194444444444445</v>
      </c>
      <c r="K28" s="104">
        <v>0.94261367920971273</v>
      </c>
      <c r="L28" s="1091">
        <v>1.4000794705940289E-2</v>
      </c>
    </row>
    <row r="29" spans="1:12" ht="14.25">
      <c r="A29" s="44" t="s">
        <v>114</v>
      </c>
      <c r="B29" s="48" t="s">
        <v>28</v>
      </c>
      <c r="C29" s="105">
        <v>12344.617521872136</v>
      </c>
      <c r="D29" s="105">
        <v>12221.653335546618</v>
      </c>
      <c r="E29" s="106">
        <v>12591.50987230958</v>
      </c>
      <c r="F29" s="106">
        <v>12466.086402257552</v>
      </c>
      <c r="G29" s="1092">
        <v>1.0061174454022288</v>
      </c>
      <c r="H29" s="107">
        <v>377.01289418360199</v>
      </c>
      <c r="I29" s="107">
        <v>-1.4673140389344683</v>
      </c>
      <c r="J29" s="108">
        <v>-7.4578469520103763</v>
      </c>
      <c r="K29" s="108">
        <v>10.76087776185808</v>
      </c>
      <c r="L29" s="1093">
        <v>0.8169814569635161</v>
      </c>
    </row>
    <row r="30" spans="1:12" ht="15">
      <c r="A30" s="46" t="s">
        <v>114</v>
      </c>
      <c r="B30" s="47" t="s">
        <v>29</v>
      </c>
      <c r="C30" s="94">
        <v>12393.483333333332</v>
      </c>
      <c r="D30" s="94">
        <v>12259.701960784314</v>
      </c>
      <c r="E30" s="95">
        <v>12641.352999999999</v>
      </c>
      <c r="F30" s="95">
        <v>12504.896000000001</v>
      </c>
      <c r="G30" s="1085">
        <v>1.0912285875868022</v>
      </c>
      <c r="H30" s="96">
        <v>365.8</v>
      </c>
      <c r="I30" s="96">
        <v>-1.4016172506738513</v>
      </c>
      <c r="J30" s="104">
        <v>-2.5745257452574526</v>
      </c>
      <c r="K30" s="104">
        <v>5.421913882814267</v>
      </c>
      <c r="L30" s="1091">
        <v>0.66277284973243322</v>
      </c>
    </row>
    <row r="31" spans="1:12" ht="15">
      <c r="A31" s="46" t="s">
        <v>114</v>
      </c>
      <c r="B31" s="47" t="s">
        <v>30</v>
      </c>
      <c r="C31" s="94">
        <v>12297.873529411765</v>
      </c>
      <c r="D31" s="94">
        <v>12188.708823529412</v>
      </c>
      <c r="E31" s="95">
        <v>12543.831</v>
      </c>
      <c r="F31" s="95">
        <v>12432.483</v>
      </c>
      <c r="G31" s="1085">
        <v>0.89562157454789959</v>
      </c>
      <c r="H31" s="96">
        <v>388.4</v>
      </c>
      <c r="I31" s="96">
        <v>-1.2458682939232226</v>
      </c>
      <c r="J31" s="104">
        <v>-11.940298507462686</v>
      </c>
      <c r="K31" s="104">
        <v>5.3389638790438125</v>
      </c>
      <c r="L31" s="1091">
        <v>0.15420860723108287</v>
      </c>
    </row>
    <row r="32" spans="1:12" ht="14.25">
      <c r="A32" s="44" t="s">
        <v>114</v>
      </c>
      <c r="B32" s="48" t="s">
        <v>31</v>
      </c>
      <c r="C32" s="105">
        <v>11905.582914451754</v>
      </c>
      <c r="D32" s="105">
        <v>11906.156680732078</v>
      </c>
      <c r="E32" s="106">
        <v>12143.694572740789</v>
      </c>
      <c r="F32" s="106">
        <v>12144.279814346719</v>
      </c>
      <c r="G32" s="1092">
        <v>-4.8190721465287464E-3</v>
      </c>
      <c r="H32" s="107">
        <v>337.14105011933174</v>
      </c>
      <c r="I32" s="107">
        <v>-0.26388209949638169</v>
      </c>
      <c r="J32" s="108">
        <v>-18.818115766529424</v>
      </c>
      <c r="K32" s="108">
        <v>25.277128421687657</v>
      </c>
      <c r="L32" s="1093">
        <v>-1.3495563013406517</v>
      </c>
    </row>
    <row r="33" spans="1:12" ht="15">
      <c r="A33" s="46" t="s">
        <v>114</v>
      </c>
      <c r="B33" s="47" t="s">
        <v>32</v>
      </c>
      <c r="C33" s="94">
        <v>11875.23725490196</v>
      </c>
      <c r="D33" s="94">
        <v>11913.978431372549</v>
      </c>
      <c r="E33" s="95">
        <v>12112.742</v>
      </c>
      <c r="F33" s="95">
        <v>12152.258</v>
      </c>
      <c r="G33" s="1085">
        <v>-0.32517413636214459</v>
      </c>
      <c r="H33" s="96">
        <v>326.8</v>
      </c>
      <c r="I33" s="96">
        <v>-0.57803468208091802</v>
      </c>
      <c r="J33" s="104">
        <v>-18.537754694366761</v>
      </c>
      <c r="K33" s="104">
        <v>15.375914335268833</v>
      </c>
      <c r="L33" s="1091">
        <v>-0.76518323357104556</v>
      </c>
    </row>
    <row r="34" spans="1:12" ht="15.75" thickBot="1">
      <c r="A34" s="49" t="s">
        <v>114</v>
      </c>
      <c r="B34" s="50" t="s">
        <v>33</v>
      </c>
      <c r="C34" s="109">
        <v>11949.188235294117</v>
      </c>
      <c r="D34" s="109">
        <v>11894.927450980391</v>
      </c>
      <c r="E34" s="110">
        <v>12188.172</v>
      </c>
      <c r="F34" s="110">
        <v>12132.825999999999</v>
      </c>
      <c r="G34" s="1094">
        <v>0.45616742546214195</v>
      </c>
      <c r="H34" s="104">
        <v>353.2</v>
      </c>
      <c r="I34" s="104">
        <v>0.22701475595914059</v>
      </c>
      <c r="J34" s="104">
        <v>-19.249692496924968</v>
      </c>
      <c r="K34" s="104">
        <v>9.9012140864188218</v>
      </c>
      <c r="L34" s="1091">
        <v>-0.58437306776960796</v>
      </c>
    </row>
    <row r="35" spans="1:12" ht="15.75" thickBot="1">
      <c r="A35" s="51"/>
      <c r="B35" s="52"/>
      <c r="C35" s="111"/>
      <c r="D35" s="111"/>
      <c r="E35" s="111"/>
      <c r="F35" s="111"/>
      <c r="G35" s="1095"/>
      <c r="H35" s="112"/>
      <c r="I35" s="112"/>
      <c r="J35" s="112"/>
      <c r="K35" s="112"/>
      <c r="L35" s="1096"/>
    </row>
    <row r="36" spans="1:12" ht="15">
      <c r="A36" s="46" t="s">
        <v>115</v>
      </c>
      <c r="B36" s="53" t="s">
        <v>30</v>
      </c>
      <c r="C36" s="113">
        <v>12011.703921568627</v>
      </c>
      <c r="D36" s="113">
        <v>11969.683333333332</v>
      </c>
      <c r="E36" s="114">
        <v>12251.938</v>
      </c>
      <c r="F36" s="114">
        <v>12209.076999999999</v>
      </c>
      <c r="G36" s="1097">
        <v>0.35105847886781932</v>
      </c>
      <c r="H36" s="115">
        <v>412.7</v>
      </c>
      <c r="I36" s="115">
        <v>0.97871299241497434</v>
      </c>
      <c r="J36" s="115">
        <v>-33.55263157894737</v>
      </c>
      <c r="K36" s="115">
        <v>3.0465274112057914</v>
      </c>
      <c r="L36" s="1098">
        <v>-0.87428254558791485</v>
      </c>
    </row>
    <row r="37" spans="1:12" ht="15.75" thickBot="1">
      <c r="A37" s="49" t="s">
        <v>115</v>
      </c>
      <c r="B37" s="50" t="s">
        <v>33</v>
      </c>
      <c r="C37" s="109">
        <v>11741.204901960784</v>
      </c>
      <c r="D37" s="109">
        <v>11736.812745098039</v>
      </c>
      <c r="E37" s="110">
        <v>11976.029</v>
      </c>
      <c r="F37" s="110">
        <v>11971.549000000001</v>
      </c>
      <c r="G37" s="1094">
        <v>3.7422057914139294E-2</v>
      </c>
      <c r="H37" s="104">
        <v>371.4</v>
      </c>
      <c r="I37" s="104">
        <v>-2.1601685985247747</v>
      </c>
      <c r="J37" s="104">
        <v>-19.33649289099526</v>
      </c>
      <c r="K37" s="104">
        <v>6.4173139280597242</v>
      </c>
      <c r="L37" s="1091">
        <v>-0.38606519104777615</v>
      </c>
    </row>
    <row r="38" spans="1:12" ht="15.75" thickBot="1">
      <c r="A38" s="51"/>
      <c r="B38" s="52"/>
      <c r="C38" s="111"/>
      <c r="D38" s="111"/>
      <c r="E38" s="111"/>
      <c r="F38" s="111"/>
      <c r="G38" s="1095"/>
      <c r="H38" s="112"/>
      <c r="I38" s="112"/>
      <c r="J38" s="112"/>
      <c r="K38" s="112"/>
      <c r="L38" s="1096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9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90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85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91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85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9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85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91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92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93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85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9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85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91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92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93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85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9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94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9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95"/>
      <c r="H49" s="112"/>
      <c r="I49" s="112"/>
      <c r="J49" s="112"/>
      <c r="K49" s="112"/>
      <c r="L49" s="1096"/>
    </row>
    <row r="50" spans="1:12" ht="14.25">
      <c r="A50" s="44" t="s">
        <v>24</v>
      </c>
      <c r="B50" s="45" t="s">
        <v>28</v>
      </c>
      <c r="C50" s="100">
        <v>10997.588023504766</v>
      </c>
      <c r="D50" s="100">
        <v>10988.337246553661</v>
      </c>
      <c r="E50" s="101">
        <v>11217.539783974862</v>
      </c>
      <c r="F50" s="101">
        <v>11208.103991484735</v>
      </c>
      <c r="G50" s="1089">
        <v>8.4187231821686165E-2</v>
      </c>
      <c r="H50" s="102">
        <v>337.95575221238937</v>
      </c>
      <c r="I50" s="102">
        <v>-0.50688846161198386</v>
      </c>
      <c r="J50" s="103">
        <v>4.3076923076923075</v>
      </c>
      <c r="K50" s="103">
        <v>2.556368298016741</v>
      </c>
      <c r="L50" s="1090">
        <v>0.4605406072964211</v>
      </c>
    </row>
    <row r="51" spans="1:12" ht="15">
      <c r="A51" s="46" t="s">
        <v>24</v>
      </c>
      <c r="B51" s="47" t="s">
        <v>29</v>
      </c>
      <c r="C51" s="94">
        <v>10554.946078431372</v>
      </c>
      <c r="D51" s="94">
        <v>10605.126470588235</v>
      </c>
      <c r="E51" s="95">
        <v>10766.045</v>
      </c>
      <c r="F51" s="95">
        <v>10817.228999999999</v>
      </c>
      <c r="G51" s="1085">
        <v>-0.4731710866063692</v>
      </c>
      <c r="H51" s="96">
        <v>299.10000000000002</v>
      </c>
      <c r="I51" s="96">
        <v>-5.0777530942557911</v>
      </c>
      <c r="J51" s="104">
        <v>6.1538461538461542</v>
      </c>
      <c r="K51" s="104">
        <v>0.52032275092376146</v>
      </c>
      <c r="L51" s="1091">
        <v>0.10115721277969753</v>
      </c>
    </row>
    <row r="52" spans="1:12" ht="15">
      <c r="A52" s="46" t="s">
        <v>24</v>
      </c>
      <c r="B52" s="47" t="s">
        <v>30</v>
      </c>
      <c r="C52" s="94">
        <v>11023.612745098038</v>
      </c>
      <c r="D52" s="94">
        <v>11053.715686274511</v>
      </c>
      <c r="E52" s="95">
        <v>11244.084999999999</v>
      </c>
      <c r="F52" s="95">
        <v>11274.79</v>
      </c>
      <c r="G52" s="1085">
        <v>-0.27233323192717329</v>
      </c>
      <c r="H52" s="96">
        <v>335.1</v>
      </c>
      <c r="I52" s="96">
        <v>1.0554885404101326</v>
      </c>
      <c r="J52" s="104">
        <v>1.2738853503184715</v>
      </c>
      <c r="K52" s="104">
        <v>1.1990045999547545</v>
      </c>
      <c r="L52" s="1091">
        <v>0.18655860782216926</v>
      </c>
    </row>
    <row r="53" spans="1:12" ht="15">
      <c r="A53" s="46" t="s">
        <v>24</v>
      </c>
      <c r="B53" s="47" t="s">
        <v>35</v>
      </c>
      <c r="C53" s="94">
        <v>11188.228431372549</v>
      </c>
      <c r="D53" s="94">
        <v>11105.76274509804</v>
      </c>
      <c r="E53" s="95">
        <v>11411.993</v>
      </c>
      <c r="F53" s="95">
        <v>11327.878000000001</v>
      </c>
      <c r="G53" s="1085">
        <v>0.74254860442529291</v>
      </c>
      <c r="H53" s="96">
        <v>366.2</v>
      </c>
      <c r="I53" s="96">
        <v>-0.35374149659864251</v>
      </c>
      <c r="J53" s="104">
        <v>7.7669902912621351</v>
      </c>
      <c r="K53" s="104">
        <v>0.83704094713822474</v>
      </c>
      <c r="L53" s="1091">
        <v>0.17282478669455414</v>
      </c>
    </row>
    <row r="54" spans="1:12" ht="14.25">
      <c r="A54" s="44" t="s">
        <v>24</v>
      </c>
      <c r="B54" s="48" t="s">
        <v>31</v>
      </c>
      <c r="C54" s="105">
        <v>10460.974397566122</v>
      </c>
      <c r="D54" s="105">
        <v>10376.036129477156</v>
      </c>
      <c r="E54" s="106">
        <v>10670.193885517445</v>
      </c>
      <c r="F54" s="106">
        <v>10583.556852066698</v>
      </c>
      <c r="G54" s="1092">
        <v>0.81860035016326715</v>
      </c>
      <c r="H54" s="107">
        <v>292.30077120822619</v>
      </c>
      <c r="I54" s="107">
        <v>-0.23155187187528212</v>
      </c>
      <c r="J54" s="108">
        <v>-7.7470355731225293</v>
      </c>
      <c r="K54" s="108">
        <v>17.600482618203756</v>
      </c>
      <c r="L54" s="1093">
        <v>1.2852701335194219</v>
      </c>
    </row>
    <row r="55" spans="1:12" ht="15">
      <c r="A55" s="46" t="s">
        <v>24</v>
      </c>
      <c r="B55" s="47" t="s">
        <v>32</v>
      </c>
      <c r="C55" s="94">
        <v>10167.296078431373</v>
      </c>
      <c r="D55" s="94">
        <v>10095.238235294117</v>
      </c>
      <c r="E55" s="95">
        <v>10370.642</v>
      </c>
      <c r="F55" s="95">
        <v>10297.143</v>
      </c>
      <c r="G55" s="1085">
        <v>0.71378051174000201</v>
      </c>
      <c r="H55" s="96">
        <v>273.39999999999998</v>
      </c>
      <c r="I55" s="96">
        <v>-0.61795710650674129</v>
      </c>
      <c r="J55" s="104">
        <v>4.2417815482502652</v>
      </c>
      <c r="K55" s="104">
        <v>7.4127139733051806</v>
      </c>
      <c r="L55" s="1091">
        <v>1.3315893199228368</v>
      </c>
    </row>
    <row r="56" spans="1:12" ht="15">
      <c r="A56" s="46" t="s">
        <v>24</v>
      </c>
      <c r="B56" s="47" t="s">
        <v>33</v>
      </c>
      <c r="C56" s="94">
        <v>10586.509803921568</v>
      </c>
      <c r="D56" s="94">
        <v>10489.150000000001</v>
      </c>
      <c r="E56" s="95">
        <v>10798.24</v>
      </c>
      <c r="F56" s="95">
        <v>10698.933000000001</v>
      </c>
      <c r="G56" s="1085">
        <v>0.92819536303291994</v>
      </c>
      <c r="H56" s="96">
        <v>299</v>
      </c>
      <c r="I56" s="96">
        <v>0.33557046979865773</v>
      </c>
      <c r="J56" s="104">
        <v>-19.116465863453815</v>
      </c>
      <c r="K56" s="104">
        <v>7.593695799713446</v>
      </c>
      <c r="L56" s="1091">
        <v>-0.43493643089208689</v>
      </c>
    </row>
    <row r="57" spans="1:12" ht="15">
      <c r="A57" s="46" t="s">
        <v>24</v>
      </c>
      <c r="B57" s="47" t="s">
        <v>36</v>
      </c>
      <c r="C57" s="94">
        <v>10826.9</v>
      </c>
      <c r="D57" s="94">
        <v>10654.746078431373</v>
      </c>
      <c r="E57" s="95">
        <v>11043.438</v>
      </c>
      <c r="F57" s="95">
        <v>10867.841</v>
      </c>
      <c r="G57" s="1085">
        <v>1.6157487029852549</v>
      </c>
      <c r="H57" s="96">
        <v>326.7</v>
      </c>
      <c r="I57" s="96">
        <v>0.83333333333332982</v>
      </c>
      <c r="J57" s="104">
        <v>0.58479532163742687</v>
      </c>
      <c r="K57" s="104">
        <v>2.5940728451851292</v>
      </c>
      <c r="L57" s="1091">
        <v>0.38861724448866974</v>
      </c>
    </row>
    <row r="58" spans="1:12" ht="14.25">
      <c r="A58" s="44" t="s">
        <v>24</v>
      </c>
      <c r="B58" s="48" t="s">
        <v>37</v>
      </c>
      <c r="C58" s="105">
        <v>8804.7974546386922</v>
      </c>
      <c r="D58" s="105">
        <v>8685.700466406046</v>
      </c>
      <c r="E58" s="106">
        <v>8980.8934037314666</v>
      </c>
      <c r="F58" s="106">
        <v>8859.4144757341674</v>
      </c>
      <c r="G58" s="1092">
        <v>1.3711846119179616</v>
      </c>
      <c r="H58" s="107">
        <v>222.77592931139549</v>
      </c>
      <c r="I58" s="107">
        <v>-1.4360492280620167</v>
      </c>
      <c r="J58" s="108">
        <v>-8.1701175153889203</v>
      </c>
      <c r="K58" s="108">
        <v>12.374632380665108</v>
      </c>
      <c r="L58" s="1093">
        <v>0.85080443199676559</v>
      </c>
    </row>
    <row r="59" spans="1:12" ht="15">
      <c r="A59" s="46" t="s">
        <v>24</v>
      </c>
      <c r="B59" s="47" t="s">
        <v>102</v>
      </c>
      <c r="C59" s="116">
        <v>8420.5176470588231</v>
      </c>
      <c r="D59" s="116">
        <v>8400.3980392156864</v>
      </c>
      <c r="E59" s="117">
        <v>8588.9279999999999</v>
      </c>
      <c r="F59" s="117">
        <v>8568.4060000000009</v>
      </c>
      <c r="G59" s="1099">
        <v>0.23950779176429107</v>
      </c>
      <c r="H59" s="118">
        <v>210.9</v>
      </c>
      <c r="I59" s="118">
        <v>-0.70621468926553677</v>
      </c>
      <c r="J59" s="119">
        <v>2.9750479846449136</v>
      </c>
      <c r="K59" s="119">
        <v>8.0913958223361746</v>
      </c>
      <c r="L59" s="1100">
        <v>1.371849810857487</v>
      </c>
    </row>
    <row r="60" spans="1:12" ht="15">
      <c r="A60" s="46" t="s">
        <v>24</v>
      </c>
      <c r="B60" s="47" t="s">
        <v>38</v>
      </c>
      <c r="C60" s="94">
        <v>9287.4696078431371</v>
      </c>
      <c r="D60" s="94">
        <v>8913.1049019607835</v>
      </c>
      <c r="E60" s="95">
        <v>9473.2189999999991</v>
      </c>
      <c r="F60" s="95">
        <v>9091.3670000000002</v>
      </c>
      <c r="G60" s="1085">
        <v>4.2001604379187301</v>
      </c>
      <c r="H60" s="96">
        <v>239.5</v>
      </c>
      <c r="I60" s="96">
        <v>0.79966329966330207</v>
      </c>
      <c r="J60" s="104">
        <v>-20.341880341880341</v>
      </c>
      <c r="K60" s="104">
        <v>3.5140637960938088</v>
      </c>
      <c r="L60" s="1091">
        <v>-0.25842604720276707</v>
      </c>
    </row>
    <row r="61" spans="1:12" ht="15.75" thickBot="1">
      <c r="A61" s="46" t="s">
        <v>24</v>
      </c>
      <c r="B61" s="47" t="s">
        <v>39</v>
      </c>
      <c r="C61" s="94">
        <v>10000.175490196078</v>
      </c>
      <c r="D61" s="94">
        <v>9408.9078431372545</v>
      </c>
      <c r="E61" s="95">
        <v>10200.179</v>
      </c>
      <c r="F61" s="95">
        <v>9597.0859999999993</v>
      </c>
      <c r="G61" s="1085">
        <v>6.2841262441537022</v>
      </c>
      <c r="H61" s="96">
        <v>271.3</v>
      </c>
      <c r="I61" s="96">
        <v>-0.40381791483111823</v>
      </c>
      <c r="J61" s="104">
        <v>-36.25</v>
      </c>
      <c r="K61" s="104">
        <v>0.76917276223512554</v>
      </c>
      <c r="L61" s="1091">
        <v>-0.26261933165795515</v>
      </c>
    </row>
    <row r="62" spans="1:12" ht="15.75" thickBot="1">
      <c r="A62" s="51"/>
      <c r="B62" s="52"/>
      <c r="C62" s="111"/>
      <c r="D62" s="111"/>
      <c r="E62" s="111"/>
      <c r="F62" s="111"/>
      <c r="G62" s="1095"/>
      <c r="H62" s="112"/>
      <c r="I62" s="112"/>
      <c r="J62" s="112"/>
      <c r="K62" s="112"/>
      <c r="L62" s="1096"/>
    </row>
    <row r="63" spans="1:12" ht="14.25">
      <c r="A63" s="44" t="s">
        <v>117</v>
      </c>
      <c r="B63" s="48" t="s">
        <v>25</v>
      </c>
      <c r="C63" s="105">
        <v>13498.06955413773</v>
      </c>
      <c r="D63" s="105">
        <v>13386.117906682552</v>
      </c>
      <c r="E63" s="106">
        <v>13768.030945220486</v>
      </c>
      <c r="F63" s="106">
        <v>13653.840264816203</v>
      </c>
      <c r="G63" s="1092">
        <v>0.83632647071852917</v>
      </c>
      <c r="H63" s="107">
        <v>334.93394495412849</v>
      </c>
      <c r="I63" s="107">
        <v>1.1186305033246689E-2</v>
      </c>
      <c r="J63" s="108">
        <v>-45.226130653266331</v>
      </c>
      <c r="K63" s="108">
        <v>0.82195912827086948</v>
      </c>
      <c r="L63" s="1093">
        <v>-0.4613322885086496</v>
      </c>
    </row>
    <row r="64" spans="1:12" ht="15">
      <c r="A64" s="46" t="s">
        <v>117</v>
      </c>
      <c r="B64" s="47" t="s">
        <v>26</v>
      </c>
      <c r="C64" s="94">
        <v>13115.91274509804</v>
      </c>
      <c r="D64" s="94">
        <v>13172.959803921569</v>
      </c>
      <c r="E64" s="95">
        <v>13378.231</v>
      </c>
      <c r="F64" s="95">
        <v>13436.419</v>
      </c>
      <c r="G64" s="1085">
        <v>-0.43306181505652735</v>
      </c>
      <c r="H64" s="96">
        <v>320.39999999999998</v>
      </c>
      <c r="I64" s="96">
        <v>2.135798533630854</v>
      </c>
      <c r="J64" s="104">
        <v>-53.061224489795919</v>
      </c>
      <c r="K64" s="104">
        <v>0.17344091697458713</v>
      </c>
      <c r="L64" s="1091">
        <v>-0.14254541178016877</v>
      </c>
    </row>
    <row r="65" spans="1:12" ht="15">
      <c r="A65" s="46" t="s">
        <v>117</v>
      </c>
      <c r="B65" s="47" t="s">
        <v>27</v>
      </c>
      <c r="C65" s="94">
        <v>13468.73431372549</v>
      </c>
      <c r="D65" s="94">
        <v>13408.118627450982</v>
      </c>
      <c r="E65" s="95">
        <v>13738.109</v>
      </c>
      <c r="F65" s="95">
        <v>13676.281000000001</v>
      </c>
      <c r="G65" s="1085">
        <v>0.45208196585021554</v>
      </c>
      <c r="H65" s="96">
        <v>325.39999999999998</v>
      </c>
      <c r="I65" s="96">
        <v>-1.8993066023515259</v>
      </c>
      <c r="J65" s="104">
        <v>-44.660194174757287</v>
      </c>
      <c r="K65" s="104">
        <v>0.42983183771962896</v>
      </c>
      <c r="L65" s="1091">
        <v>-0.23438432272404164</v>
      </c>
    </row>
    <row r="66" spans="1:12" ht="15">
      <c r="A66" s="46" t="s">
        <v>117</v>
      </c>
      <c r="B66" s="47" t="s">
        <v>34</v>
      </c>
      <c r="C66" s="94">
        <v>13815.412745098038</v>
      </c>
      <c r="D66" s="94">
        <v>13533.661764705881</v>
      </c>
      <c r="E66" s="95">
        <v>14091.721</v>
      </c>
      <c r="F66" s="95">
        <v>13804.334999999999</v>
      </c>
      <c r="G66" s="1085">
        <v>2.0818532729030439</v>
      </c>
      <c r="H66" s="96">
        <v>365.2</v>
      </c>
      <c r="I66" s="96">
        <v>0.32967032967032656</v>
      </c>
      <c r="J66" s="104">
        <v>-38.297872340425535</v>
      </c>
      <c r="K66" s="104">
        <v>0.21868637357665335</v>
      </c>
      <c r="L66" s="1091">
        <v>-8.4402554004439051E-2</v>
      </c>
    </row>
    <row r="67" spans="1:12" ht="14.25">
      <c r="A67" s="44" t="s">
        <v>117</v>
      </c>
      <c r="B67" s="48" t="s">
        <v>28</v>
      </c>
      <c r="C67" s="105">
        <v>13003.487695123342</v>
      </c>
      <c r="D67" s="105">
        <v>12894.039192212456</v>
      </c>
      <c r="E67" s="106">
        <v>13263.55744902581</v>
      </c>
      <c r="F67" s="106">
        <v>13151.919976056706</v>
      </c>
      <c r="G67" s="1092">
        <v>0.84883023294196769</v>
      </c>
      <c r="H67" s="107">
        <v>302.03384433962265</v>
      </c>
      <c r="I67" s="107">
        <v>-0.23893380046418911</v>
      </c>
      <c r="J67" s="108">
        <v>-32.591414944356124</v>
      </c>
      <c r="K67" s="108">
        <v>6.3946911997586913</v>
      </c>
      <c r="L67" s="1093">
        <v>-1.7177741384756544</v>
      </c>
    </row>
    <row r="68" spans="1:12" ht="15">
      <c r="A68" s="46" t="s">
        <v>117</v>
      </c>
      <c r="B68" s="47" t="s">
        <v>29</v>
      </c>
      <c r="C68" s="94">
        <v>12668.482352941177</v>
      </c>
      <c r="D68" s="94">
        <v>12641.222549019609</v>
      </c>
      <c r="E68" s="95">
        <v>12921.852000000001</v>
      </c>
      <c r="F68" s="95">
        <v>12894.047</v>
      </c>
      <c r="G68" s="1085">
        <v>0.2156421486597675</v>
      </c>
      <c r="H68" s="96">
        <v>275.10000000000002</v>
      </c>
      <c r="I68" s="96">
        <v>-2.92872265349328</v>
      </c>
      <c r="J68" s="104">
        <v>-24.186046511627907</v>
      </c>
      <c r="K68" s="104">
        <v>1.2291682376894655</v>
      </c>
      <c r="L68" s="1091">
        <v>-0.1573023884793614</v>
      </c>
    </row>
    <row r="69" spans="1:12" ht="15">
      <c r="A69" s="46" t="s">
        <v>117</v>
      </c>
      <c r="B69" s="47" t="s">
        <v>30</v>
      </c>
      <c r="C69" s="94">
        <v>13045.477450980392</v>
      </c>
      <c r="D69" s="94">
        <v>12983.378431372548</v>
      </c>
      <c r="E69" s="95">
        <v>13306.387000000001</v>
      </c>
      <c r="F69" s="95">
        <v>13243.046</v>
      </c>
      <c r="G69" s="1085">
        <v>0.47829630736010692</v>
      </c>
      <c r="H69" s="96">
        <v>301.7</v>
      </c>
      <c r="I69" s="96">
        <v>0.19926934573230351</v>
      </c>
      <c r="J69" s="104">
        <v>-37.634408602150536</v>
      </c>
      <c r="K69" s="104">
        <v>3.4989819772264537</v>
      </c>
      <c r="L69" s="1091">
        <v>-1.2988512593763715</v>
      </c>
    </row>
    <row r="70" spans="1:12" ht="15">
      <c r="A70" s="46" t="s">
        <v>117</v>
      </c>
      <c r="B70" s="47" t="s">
        <v>35</v>
      </c>
      <c r="C70" s="94">
        <v>13131.739215686273</v>
      </c>
      <c r="D70" s="94">
        <v>12846.003921568628</v>
      </c>
      <c r="E70" s="95">
        <v>13394.374</v>
      </c>
      <c r="F70" s="95">
        <v>13102.924000000001</v>
      </c>
      <c r="G70" s="1085">
        <v>2.2243126801315407</v>
      </c>
      <c r="H70" s="96">
        <v>322.60000000000002</v>
      </c>
      <c r="I70" s="96">
        <v>0.56109725685785894</v>
      </c>
      <c r="J70" s="104">
        <v>-26.086956521739129</v>
      </c>
      <c r="K70" s="104">
        <v>1.6665409848427719</v>
      </c>
      <c r="L70" s="1091">
        <v>-0.26162049061992243</v>
      </c>
    </row>
    <row r="71" spans="1:12" ht="14.25">
      <c r="A71" s="44" t="s">
        <v>117</v>
      </c>
      <c r="B71" s="48" t="s">
        <v>31</v>
      </c>
      <c r="C71" s="105">
        <v>12058.177563192576</v>
      </c>
      <c r="D71" s="105">
        <v>12034.708528263942</v>
      </c>
      <c r="E71" s="106">
        <v>12299.341114456427</v>
      </c>
      <c r="F71" s="106">
        <v>12275.402698829221</v>
      </c>
      <c r="G71" s="1092">
        <v>0.19501124496298128</v>
      </c>
      <c r="H71" s="107">
        <v>262.38052663808941</v>
      </c>
      <c r="I71" s="107">
        <v>-1.6607474514397851</v>
      </c>
      <c r="J71" s="108">
        <v>-6.7390062821245005</v>
      </c>
      <c r="K71" s="108">
        <v>12.314305105195688</v>
      </c>
      <c r="L71" s="1093">
        <v>1.0226303776532877</v>
      </c>
    </row>
    <row r="72" spans="1:12" ht="15">
      <c r="A72" s="46" t="s">
        <v>117</v>
      </c>
      <c r="B72" s="47" t="s">
        <v>32</v>
      </c>
      <c r="C72" s="94">
        <v>11692.300000000001</v>
      </c>
      <c r="D72" s="94">
        <v>11570.811764705881</v>
      </c>
      <c r="E72" s="95">
        <v>11926.146000000001</v>
      </c>
      <c r="F72" s="95">
        <v>11802.227999999999</v>
      </c>
      <c r="G72" s="1085">
        <v>1.0499542967649964</v>
      </c>
      <c r="H72" s="96">
        <v>236.8</v>
      </c>
      <c r="I72" s="96">
        <v>-2.1487603305785075</v>
      </c>
      <c r="J72" s="104">
        <v>-0.39447731755424065</v>
      </c>
      <c r="K72" s="104">
        <v>3.8081592640072395</v>
      </c>
      <c r="L72" s="1091">
        <v>0.53866806648354082</v>
      </c>
    </row>
    <row r="73" spans="1:12" ht="15">
      <c r="A73" s="46" t="s">
        <v>117</v>
      </c>
      <c r="B73" s="47" t="s">
        <v>33</v>
      </c>
      <c r="C73" s="94">
        <v>12169.137254901962</v>
      </c>
      <c r="D73" s="94">
        <v>12222.658823529411</v>
      </c>
      <c r="E73" s="95">
        <v>12412.52</v>
      </c>
      <c r="F73" s="95">
        <v>12467.111999999999</v>
      </c>
      <c r="G73" s="1085">
        <v>-0.43788810110953313</v>
      </c>
      <c r="H73" s="96">
        <v>267.10000000000002</v>
      </c>
      <c r="I73" s="96">
        <v>-1.9096584649283834</v>
      </c>
      <c r="J73" s="96">
        <v>-12.160804020100501</v>
      </c>
      <c r="K73" s="96">
        <v>6.5907548450343105</v>
      </c>
      <c r="L73" s="1086">
        <v>0.17429776113671558</v>
      </c>
    </row>
    <row r="74" spans="1:12" ht="15.75" thickBot="1">
      <c r="A74" s="56" t="s">
        <v>117</v>
      </c>
      <c r="B74" s="57" t="s">
        <v>36</v>
      </c>
      <c r="C74" s="97">
        <v>12294.842156862744</v>
      </c>
      <c r="D74" s="97">
        <v>12116.192156862744</v>
      </c>
      <c r="E74" s="98">
        <v>12540.739</v>
      </c>
      <c r="F74" s="98">
        <v>12358.516</v>
      </c>
      <c r="G74" s="1087">
        <v>1.4744731487178555</v>
      </c>
      <c r="H74" s="99">
        <v>297</v>
      </c>
      <c r="I74" s="99">
        <v>0.54163845633040719</v>
      </c>
      <c r="J74" s="99">
        <v>2.0080321285140563</v>
      </c>
      <c r="K74" s="99">
        <v>1.915390996154136</v>
      </c>
      <c r="L74" s="1088">
        <v>0.30966455003302928</v>
      </c>
    </row>
    <row r="75" spans="1:12">
      <c r="A75" s="4"/>
      <c r="B75" s="4"/>
      <c r="C75" s="1036"/>
      <c r="D75" s="1036"/>
      <c r="E75" s="1036"/>
      <c r="F75" s="1036"/>
      <c r="G75" s="1037"/>
      <c r="H75" s="1037"/>
      <c r="I75" s="1037"/>
      <c r="J75" s="1037"/>
      <c r="K75" s="1037"/>
      <c r="L75" s="80"/>
    </row>
    <row r="76" spans="1:12" ht="13.5" thickBot="1">
      <c r="G76" s="80"/>
      <c r="H76" s="80"/>
      <c r="I76" s="80"/>
      <c r="J76" s="80"/>
      <c r="K76" s="80"/>
      <c r="L76" s="1101"/>
    </row>
    <row r="77" spans="1:12" ht="21" thickBot="1">
      <c r="A77" s="1048" t="s">
        <v>339</v>
      </c>
      <c r="B77" s="1038"/>
      <c r="C77" s="1038"/>
      <c r="D77" s="1038"/>
      <c r="E77" s="1038"/>
      <c r="F77" s="1038"/>
      <c r="G77" s="1039"/>
      <c r="H77" s="1039"/>
      <c r="I77" s="1039"/>
      <c r="J77" s="1039"/>
      <c r="K77" s="1039"/>
      <c r="L77" s="1102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40"/>
      <c r="H78" s="1179" t="s">
        <v>10</v>
      </c>
      <c r="I78" s="1180"/>
      <c r="J78" s="1072" t="s">
        <v>11</v>
      </c>
      <c r="K78" s="1041" t="s">
        <v>12</v>
      </c>
      <c r="L78" s="1042"/>
    </row>
    <row r="79" spans="1:12" ht="15.75" customHeight="1">
      <c r="A79" s="29" t="s">
        <v>13</v>
      </c>
      <c r="B79" s="30" t="s">
        <v>14</v>
      </c>
      <c r="C79" s="1043" t="s">
        <v>40</v>
      </c>
      <c r="D79" s="1043" t="s">
        <v>40</v>
      </c>
      <c r="E79" s="1044" t="s">
        <v>41</v>
      </c>
      <c r="F79" s="1045"/>
      <c r="G79" s="1073"/>
      <c r="H79" s="1177" t="s">
        <v>15</v>
      </c>
      <c r="I79" s="1178"/>
      <c r="J79" s="1074" t="s">
        <v>16</v>
      </c>
      <c r="K79" s="1046" t="s">
        <v>17</v>
      </c>
      <c r="L79" s="1047"/>
    </row>
    <row r="80" spans="1:12" ht="26.25" thickBot="1">
      <c r="A80" s="31" t="s">
        <v>18</v>
      </c>
      <c r="B80" s="32" t="s">
        <v>19</v>
      </c>
      <c r="C80" s="952" t="s">
        <v>370</v>
      </c>
      <c r="D80" s="952" t="s">
        <v>366</v>
      </c>
      <c r="E80" s="1033" t="s">
        <v>370</v>
      </c>
      <c r="F80" s="1034" t="s">
        <v>366</v>
      </c>
      <c r="G80" s="1071" t="s">
        <v>20</v>
      </c>
      <c r="H80" s="81" t="s">
        <v>370</v>
      </c>
      <c r="I80" s="966" t="s">
        <v>20</v>
      </c>
      <c r="J80" s="1075" t="s">
        <v>20</v>
      </c>
      <c r="K80" s="1035" t="s">
        <v>370</v>
      </c>
      <c r="L80" s="1076" t="s">
        <v>21</v>
      </c>
    </row>
    <row r="81" spans="1:12" ht="15" thickBot="1">
      <c r="A81" s="33" t="s">
        <v>22</v>
      </c>
      <c r="B81" s="34" t="s">
        <v>23</v>
      </c>
      <c r="C81" s="82">
        <v>11677.62614561251</v>
      </c>
      <c r="D81" s="82">
        <v>11658.496649219645</v>
      </c>
      <c r="E81" s="83">
        <v>11911.178668524761</v>
      </c>
      <c r="F81" s="695">
        <v>11891.666582204038</v>
      </c>
      <c r="G81" s="1077">
        <v>0.1640820164763365</v>
      </c>
      <c r="H81" s="84">
        <v>314.367781871776</v>
      </c>
      <c r="I81" s="84">
        <v>-1.9028058258034135</v>
      </c>
      <c r="J81" s="85">
        <v>-16.15175481957489</v>
      </c>
      <c r="K81" s="84">
        <v>100</v>
      </c>
      <c r="L81" s="1078" t="s">
        <v>23</v>
      </c>
    </row>
    <row r="82" spans="1:12" ht="15" thickBot="1">
      <c r="A82" s="35"/>
      <c r="B82" s="36"/>
      <c r="C82" s="86"/>
      <c r="D82" s="86"/>
      <c r="E82" s="86"/>
      <c r="F82" s="86"/>
      <c r="G82" s="1079"/>
      <c r="H82" s="85"/>
      <c r="I82" s="85"/>
      <c r="J82" s="85"/>
      <c r="K82" s="85"/>
      <c r="L82" s="1080"/>
    </row>
    <row r="83" spans="1:12" ht="15">
      <c r="A83" s="37" t="s">
        <v>108</v>
      </c>
      <c r="B83" s="38" t="s">
        <v>23</v>
      </c>
      <c r="C83" s="87">
        <v>10814.394255730464</v>
      </c>
      <c r="D83" s="87">
        <v>11397.325929411762</v>
      </c>
      <c r="E83" s="88">
        <v>11030.682140845072</v>
      </c>
      <c r="F83" s="88">
        <v>11625.272447999998</v>
      </c>
      <c r="G83" s="1081">
        <v>-5.11463546178841</v>
      </c>
      <c r="H83" s="89">
        <v>177.47500000000002</v>
      </c>
      <c r="I83" s="89">
        <v>-29.004320345627647</v>
      </c>
      <c r="J83" s="89">
        <v>-20</v>
      </c>
      <c r="K83" s="89">
        <v>5.8953574060427415E-2</v>
      </c>
      <c r="L83" s="1082">
        <v>-2.8358475905859368E-3</v>
      </c>
    </row>
    <row r="84" spans="1:12" ht="15">
      <c r="A84" s="46" t="s">
        <v>109</v>
      </c>
      <c r="B84" s="90" t="s">
        <v>23</v>
      </c>
      <c r="C84" s="91">
        <v>12198.263288067967</v>
      </c>
      <c r="D84" s="91">
        <v>12084.933487569268</v>
      </c>
      <c r="E84" s="92">
        <v>12442.228553829325</v>
      </c>
      <c r="F84" s="92">
        <v>12326.632157320653</v>
      </c>
      <c r="G84" s="1083">
        <v>0.93777761056997766</v>
      </c>
      <c r="H84" s="93">
        <v>356.23693836978134</v>
      </c>
      <c r="I84" s="93">
        <v>0.34359155750338755</v>
      </c>
      <c r="J84" s="93">
        <v>-21.528861154446176</v>
      </c>
      <c r="K84" s="93">
        <v>37.067059690493736</v>
      </c>
      <c r="L84" s="1084">
        <v>-2.5399595878058179</v>
      </c>
    </row>
    <row r="85" spans="1:12" ht="15">
      <c r="A85" s="39" t="s">
        <v>110</v>
      </c>
      <c r="B85" s="40" t="s">
        <v>23</v>
      </c>
      <c r="C85" s="94">
        <v>11895.986447779624</v>
      </c>
      <c r="D85" s="94">
        <v>11946.926613105308</v>
      </c>
      <c r="E85" s="95">
        <v>12133.906176735216</v>
      </c>
      <c r="F85" s="95">
        <v>12185.865145367414</v>
      </c>
      <c r="G85" s="1085">
        <v>-0.42638719542986753</v>
      </c>
      <c r="H85" s="96">
        <v>387.95554016620503</v>
      </c>
      <c r="I85" s="96">
        <v>-1.3692918038838273</v>
      </c>
      <c r="J85" s="96">
        <v>-23.109691160809373</v>
      </c>
      <c r="K85" s="96">
        <v>10.641120117907148</v>
      </c>
      <c r="L85" s="1086">
        <v>-0.96293326815315794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85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86" t="s">
        <v>100</v>
      </c>
    </row>
    <row r="87" spans="1:12" ht="15">
      <c r="A87" s="39" t="s">
        <v>98</v>
      </c>
      <c r="B87" s="40" t="s">
        <v>23</v>
      </c>
      <c r="C87" s="94">
        <v>10135.790888039852</v>
      </c>
      <c r="D87" s="94">
        <v>9914.2503693137987</v>
      </c>
      <c r="E87" s="95">
        <v>10338.50670580065</v>
      </c>
      <c r="F87" s="95">
        <v>10112.535376700074</v>
      </c>
      <c r="G87" s="1085">
        <v>2.234566512580296</v>
      </c>
      <c r="H87" s="96">
        <v>263.06879807692309</v>
      </c>
      <c r="I87" s="96">
        <v>-0.89319633562131195</v>
      </c>
      <c r="J87" s="96">
        <v>-4.1032733978792066</v>
      </c>
      <c r="K87" s="96">
        <v>30.655858511422256</v>
      </c>
      <c r="L87" s="1086">
        <v>3.8516073992126678</v>
      </c>
    </row>
    <row r="88" spans="1:12" ht="15.75" thickBot="1">
      <c r="A88" s="41" t="s">
        <v>112</v>
      </c>
      <c r="B88" s="42" t="s">
        <v>23</v>
      </c>
      <c r="C88" s="97">
        <v>12451.68249566438</v>
      </c>
      <c r="D88" s="97">
        <v>12469.473659708276</v>
      </c>
      <c r="E88" s="98">
        <v>12700.716145577668</v>
      </c>
      <c r="F88" s="98">
        <v>12718.863132902441</v>
      </c>
      <c r="G88" s="1087">
        <v>-0.14267774670700639</v>
      </c>
      <c r="H88" s="99">
        <v>279.40751366120219</v>
      </c>
      <c r="I88" s="99">
        <v>-2.6270290610879923</v>
      </c>
      <c r="J88" s="99">
        <v>-17.474633596392334</v>
      </c>
      <c r="K88" s="99">
        <v>21.577008106116434</v>
      </c>
      <c r="L88" s="1088">
        <v>-0.34587869566309948</v>
      </c>
    </row>
    <row r="89" spans="1:12" ht="15" thickBot="1">
      <c r="A89" s="35"/>
      <c r="B89" s="43"/>
      <c r="C89" s="86"/>
      <c r="D89" s="86"/>
      <c r="E89" s="86"/>
      <c r="F89" s="86"/>
      <c r="G89" s="1079"/>
      <c r="H89" s="85"/>
      <c r="I89" s="85"/>
      <c r="J89" s="85"/>
      <c r="K89" s="85"/>
      <c r="L89" s="1080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9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90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85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9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85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91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 t="s">
        <v>100</v>
      </c>
      <c r="E93" s="106" t="s">
        <v>100</v>
      </c>
      <c r="F93" s="106" t="s">
        <v>100</v>
      </c>
      <c r="G93" s="1092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093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100</v>
      </c>
      <c r="E94" s="95" t="s">
        <v>100</v>
      </c>
      <c r="F94" s="95" t="s">
        <v>100</v>
      </c>
      <c r="G94" s="1085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91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85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91" t="s">
        <v>100</v>
      </c>
    </row>
    <row r="96" spans="1:12" ht="14.25">
      <c r="A96" s="44" t="s">
        <v>113</v>
      </c>
      <c r="B96" s="48" t="s">
        <v>31</v>
      </c>
      <c r="C96" s="105">
        <v>10814.394255730464</v>
      </c>
      <c r="D96" s="105">
        <v>11397.325929411762</v>
      </c>
      <c r="E96" s="106">
        <v>11030.682140845072</v>
      </c>
      <c r="F96" s="106">
        <v>11625.272447999998</v>
      </c>
      <c r="G96" s="1092">
        <v>-5.11463546178841</v>
      </c>
      <c r="H96" s="107">
        <v>177.47500000000002</v>
      </c>
      <c r="I96" s="107">
        <v>-29.004320345627647</v>
      </c>
      <c r="J96" s="108">
        <v>-20</v>
      </c>
      <c r="K96" s="108">
        <v>5.8953574060427415E-2</v>
      </c>
      <c r="L96" s="1093">
        <v>-2.8358475905859368E-3</v>
      </c>
    </row>
    <row r="97" spans="1:12" ht="15">
      <c r="A97" s="46" t="s">
        <v>113</v>
      </c>
      <c r="B97" s="47" t="s">
        <v>32</v>
      </c>
      <c r="C97" s="94">
        <v>9523.3568627450986</v>
      </c>
      <c r="D97" s="94" t="s">
        <v>256</v>
      </c>
      <c r="E97" s="95">
        <v>9713.8240000000005</v>
      </c>
      <c r="F97" s="95" t="s">
        <v>256</v>
      </c>
      <c r="G97" s="1085" t="s">
        <v>100</v>
      </c>
      <c r="H97" s="96">
        <v>143.30000000000001</v>
      </c>
      <c r="I97" s="96" t="s">
        <v>100</v>
      </c>
      <c r="J97" s="104" t="s">
        <v>100</v>
      </c>
      <c r="K97" s="104" t="s">
        <v>100</v>
      </c>
      <c r="L97" s="1091" t="s">
        <v>100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256</v>
      </c>
      <c r="E98" s="110" t="s">
        <v>256</v>
      </c>
      <c r="F98" s="110" t="s">
        <v>256</v>
      </c>
      <c r="G98" s="1094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91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9"/>
      <c r="H99" s="85"/>
      <c r="I99" s="85"/>
      <c r="J99" s="85"/>
      <c r="K99" s="85"/>
      <c r="L99" s="1080"/>
    </row>
    <row r="100" spans="1:12" ht="14.25">
      <c r="A100" s="44" t="s">
        <v>114</v>
      </c>
      <c r="B100" s="45" t="s">
        <v>25</v>
      </c>
      <c r="C100" s="100">
        <v>12716.768877390688</v>
      </c>
      <c r="D100" s="100">
        <v>12604.1174706329</v>
      </c>
      <c r="E100" s="101">
        <v>12971.104254938502</v>
      </c>
      <c r="F100" s="101">
        <v>12856.199820045558</v>
      </c>
      <c r="G100" s="1089">
        <v>0.8937667156805017</v>
      </c>
      <c r="H100" s="102">
        <v>425.85714285714283</v>
      </c>
      <c r="I100" s="102">
        <v>4.466366455818191</v>
      </c>
      <c r="J100" s="103">
        <v>-10</v>
      </c>
      <c r="K100" s="103">
        <v>1.8570375829034635</v>
      </c>
      <c r="L100" s="1090">
        <v>0.12693377667508976</v>
      </c>
    </row>
    <row r="101" spans="1:12" ht="15">
      <c r="A101" s="46" t="s">
        <v>114</v>
      </c>
      <c r="B101" s="47" t="s">
        <v>26</v>
      </c>
      <c r="C101" s="94">
        <v>12734.036274509805</v>
      </c>
      <c r="D101" s="94">
        <v>12451.010784313727</v>
      </c>
      <c r="E101" s="95">
        <v>12988.717000000001</v>
      </c>
      <c r="F101" s="95">
        <v>12700.031000000001</v>
      </c>
      <c r="G101" s="1085">
        <v>2.2731125616937442</v>
      </c>
      <c r="H101" s="96">
        <v>411.5</v>
      </c>
      <c r="I101" s="96">
        <v>-0.19403347077371122</v>
      </c>
      <c r="J101" s="104">
        <v>2.8571428571428572</v>
      </c>
      <c r="K101" s="104">
        <v>1.0611643330876934</v>
      </c>
      <c r="L101" s="1091">
        <v>0.19611242997350653</v>
      </c>
    </row>
    <row r="102" spans="1:12" ht="15">
      <c r="A102" s="46" t="s">
        <v>114</v>
      </c>
      <c r="B102" s="47" t="s">
        <v>27</v>
      </c>
      <c r="C102" s="94">
        <v>12695.477450980392</v>
      </c>
      <c r="D102" s="94">
        <v>12760.751960784313</v>
      </c>
      <c r="E102" s="95">
        <v>12949.387000000001</v>
      </c>
      <c r="F102" s="95">
        <v>13015.967000000001</v>
      </c>
      <c r="G102" s="1085">
        <v>-0.51152557470374593</v>
      </c>
      <c r="H102" s="96">
        <v>445</v>
      </c>
      <c r="I102" s="96">
        <v>10.421836228287841</v>
      </c>
      <c r="J102" s="104">
        <v>-22.857142857142858</v>
      </c>
      <c r="K102" s="104">
        <v>0.79587324981577001</v>
      </c>
      <c r="L102" s="1091">
        <v>-6.9178653298416881E-2</v>
      </c>
    </row>
    <row r="103" spans="1:12" ht="14.25">
      <c r="A103" s="44" t="s">
        <v>114</v>
      </c>
      <c r="B103" s="48" t="s">
        <v>28</v>
      </c>
      <c r="C103" s="105">
        <v>12455.613072537462</v>
      </c>
      <c r="D103" s="105">
        <v>12253.341023206693</v>
      </c>
      <c r="E103" s="106">
        <v>12704.725333988212</v>
      </c>
      <c r="F103" s="106">
        <v>12498.407843670826</v>
      </c>
      <c r="G103" s="1092">
        <v>1.6507501827271918</v>
      </c>
      <c r="H103" s="107">
        <v>380.16887966804978</v>
      </c>
      <c r="I103" s="107">
        <v>-0.95251005048212545</v>
      </c>
      <c r="J103" s="108">
        <v>-13.205282112845138</v>
      </c>
      <c r="K103" s="108">
        <v>10.655858511422254</v>
      </c>
      <c r="L103" s="1093">
        <v>0.36174086436343167</v>
      </c>
    </row>
    <row r="104" spans="1:12" ht="15">
      <c r="A104" s="46" t="s">
        <v>114</v>
      </c>
      <c r="B104" s="47" t="s">
        <v>29</v>
      </c>
      <c r="C104" s="94">
        <v>12659.197058823529</v>
      </c>
      <c r="D104" s="94">
        <v>12342.047058823529</v>
      </c>
      <c r="E104" s="95">
        <v>12912.380999999999</v>
      </c>
      <c r="F104" s="95">
        <v>12588.888000000001</v>
      </c>
      <c r="G104" s="1085">
        <v>2.5696709669670472</v>
      </c>
      <c r="H104" s="96">
        <v>368.4</v>
      </c>
      <c r="I104" s="96">
        <v>-0.88781275221953493</v>
      </c>
      <c r="J104" s="104">
        <v>-10.48951048951049</v>
      </c>
      <c r="K104" s="104">
        <v>5.6595431098010316</v>
      </c>
      <c r="L104" s="1091">
        <v>0.35801073214408685</v>
      </c>
    </row>
    <row r="105" spans="1:12" ht="15">
      <c r="A105" s="46" t="s">
        <v>114</v>
      </c>
      <c r="B105" s="47" t="s">
        <v>30</v>
      </c>
      <c r="C105" s="94">
        <v>12239.665686274509</v>
      </c>
      <c r="D105" s="94">
        <v>12165.083333333334</v>
      </c>
      <c r="E105" s="95">
        <v>12484.459000000001</v>
      </c>
      <c r="F105" s="95">
        <v>12408.385</v>
      </c>
      <c r="G105" s="1085">
        <v>0.61308542570205971</v>
      </c>
      <c r="H105" s="96">
        <v>393.5</v>
      </c>
      <c r="I105" s="96">
        <v>-0.80665490294932907</v>
      </c>
      <c r="J105" s="104">
        <v>-16.089108910891088</v>
      </c>
      <c r="K105" s="104">
        <v>4.9963154016212235</v>
      </c>
      <c r="L105" s="1091">
        <v>3.7301322193448172E-3</v>
      </c>
    </row>
    <row r="106" spans="1:12" ht="14.25">
      <c r="A106" s="44" t="s">
        <v>114</v>
      </c>
      <c r="B106" s="48" t="s">
        <v>31</v>
      </c>
      <c r="C106" s="105">
        <v>12024.580258986898</v>
      </c>
      <c r="D106" s="105">
        <v>11975.241252587031</v>
      </c>
      <c r="E106" s="106">
        <v>12265.071864166637</v>
      </c>
      <c r="F106" s="106">
        <v>12214.746077638772</v>
      </c>
      <c r="G106" s="1092">
        <v>0.41200845443684536</v>
      </c>
      <c r="H106" s="107">
        <v>340.58571428571429</v>
      </c>
      <c r="I106" s="107">
        <v>-0.11109714512774994</v>
      </c>
      <c r="J106" s="108">
        <v>-25.358422939068099</v>
      </c>
      <c r="K106" s="108">
        <v>24.554163596168017</v>
      </c>
      <c r="L106" s="1093">
        <v>-3.0286342288443393</v>
      </c>
    </row>
    <row r="107" spans="1:12" ht="15">
      <c r="A107" s="46" t="s">
        <v>114</v>
      </c>
      <c r="B107" s="47" t="s">
        <v>32</v>
      </c>
      <c r="C107" s="94">
        <v>12075.204901960786</v>
      </c>
      <c r="D107" s="94">
        <v>12009.639215686275</v>
      </c>
      <c r="E107" s="95">
        <v>12316.709000000001</v>
      </c>
      <c r="F107" s="95">
        <v>12249.832</v>
      </c>
      <c r="G107" s="1085">
        <v>0.54594218108460923</v>
      </c>
      <c r="H107" s="96">
        <v>330.3</v>
      </c>
      <c r="I107" s="96">
        <v>-0.78101531991588047</v>
      </c>
      <c r="J107" s="104">
        <v>-26.396648044692739</v>
      </c>
      <c r="K107" s="104">
        <v>15.534266764922625</v>
      </c>
      <c r="L107" s="1091">
        <v>-2.1622235959275979</v>
      </c>
    </row>
    <row r="108" spans="1:12" ht="15.75" thickBot="1">
      <c r="A108" s="49" t="s">
        <v>114</v>
      </c>
      <c r="B108" s="50" t="s">
        <v>33</v>
      </c>
      <c r="C108" s="109">
        <v>11944.214705882352</v>
      </c>
      <c r="D108" s="109">
        <v>11917.572549019609</v>
      </c>
      <c r="E108" s="110">
        <v>12183.099</v>
      </c>
      <c r="F108" s="110">
        <v>12155.924000000001</v>
      </c>
      <c r="G108" s="1094">
        <v>0.22355355298370794</v>
      </c>
      <c r="H108" s="104">
        <v>358.3</v>
      </c>
      <c r="I108" s="104">
        <v>0.81598199212156286</v>
      </c>
      <c r="J108" s="104">
        <v>-23.5</v>
      </c>
      <c r="K108" s="104">
        <v>9.0198968312453935</v>
      </c>
      <c r="L108" s="1091">
        <v>-0.86641063291674136</v>
      </c>
    </row>
    <row r="109" spans="1:12" ht="15.75" thickBot="1">
      <c r="A109" s="51"/>
      <c r="B109" s="52"/>
      <c r="C109" s="111"/>
      <c r="D109" s="111"/>
      <c r="E109" s="111"/>
      <c r="F109" s="111"/>
      <c r="G109" s="1095"/>
      <c r="H109" s="112"/>
      <c r="I109" s="112"/>
      <c r="J109" s="112"/>
      <c r="K109" s="112"/>
      <c r="L109" s="1096"/>
    </row>
    <row r="110" spans="1:12" ht="15">
      <c r="A110" s="46" t="s">
        <v>115</v>
      </c>
      <c r="B110" s="53" t="s">
        <v>30</v>
      </c>
      <c r="C110" s="113">
        <v>12050.810784313724</v>
      </c>
      <c r="D110" s="113">
        <v>12099.354901960785</v>
      </c>
      <c r="E110" s="114">
        <v>12291.826999999999</v>
      </c>
      <c r="F110" s="114">
        <v>12341.342000000001</v>
      </c>
      <c r="G110" s="1097">
        <v>-0.40121244512955911</v>
      </c>
      <c r="H110" s="115">
        <v>410.4</v>
      </c>
      <c r="I110" s="115">
        <v>1.2083847102342731</v>
      </c>
      <c r="J110" s="115">
        <v>-31.266846361185983</v>
      </c>
      <c r="K110" s="115">
        <v>3.7582903463522479</v>
      </c>
      <c r="L110" s="1098">
        <v>-0.82648474015294227</v>
      </c>
    </row>
    <row r="111" spans="1:12" ht="15.75" thickBot="1">
      <c r="A111" s="49" t="s">
        <v>115</v>
      </c>
      <c r="B111" s="50" t="s">
        <v>33</v>
      </c>
      <c r="C111" s="109">
        <v>11803.628431372548</v>
      </c>
      <c r="D111" s="109">
        <v>11842.157843137255</v>
      </c>
      <c r="E111" s="110">
        <v>12039.700999999999</v>
      </c>
      <c r="F111" s="110">
        <v>12079.001</v>
      </c>
      <c r="G111" s="1094">
        <v>-0.32535803250617407</v>
      </c>
      <c r="H111" s="104">
        <v>375.7</v>
      </c>
      <c r="I111" s="104">
        <v>-2.5168655941878537</v>
      </c>
      <c r="J111" s="104">
        <v>-17.781690140845072</v>
      </c>
      <c r="K111" s="104">
        <v>6.8828297715549009</v>
      </c>
      <c r="L111" s="1091">
        <v>-0.13644852800021567</v>
      </c>
    </row>
    <row r="112" spans="1:12" ht="15.75" thickBot="1">
      <c r="A112" s="51"/>
      <c r="B112" s="52"/>
      <c r="C112" s="111"/>
      <c r="D112" s="111"/>
      <c r="E112" s="111"/>
      <c r="F112" s="111"/>
      <c r="G112" s="1095"/>
      <c r="H112" s="112"/>
      <c r="I112" s="112"/>
      <c r="J112" s="112"/>
      <c r="K112" s="112"/>
      <c r="L112" s="1096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9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90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85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9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85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9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85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91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92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93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85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9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85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91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92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93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85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9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94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9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95"/>
      <c r="H123" s="112"/>
      <c r="I123" s="112"/>
      <c r="J123" s="112"/>
      <c r="K123" s="112"/>
      <c r="L123" s="1096"/>
    </row>
    <row r="124" spans="1:12" ht="14.25">
      <c r="A124" s="44" t="s">
        <v>24</v>
      </c>
      <c r="B124" s="45" t="s">
        <v>28</v>
      </c>
      <c r="C124" s="100">
        <v>10866.63295600363</v>
      </c>
      <c r="D124" s="100">
        <v>10932.60654900993</v>
      </c>
      <c r="E124" s="101">
        <v>11083.965615123703</v>
      </c>
      <c r="F124" s="101">
        <v>11151.258679990129</v>
      </c>
      <c r="G124" s="1089">
        <v>-0.60345712351895286</v>
      </c>
      <c r="H124" s="102">
        <v>334.16399999999999</v>
      </c>
      <c r="I124" s="102">
        <v>2.2283911173830746</v>
      </c>
      <c r="J124" s="103">
        <v>20.967741935483872</v>
      </c>
      <c r="K124" s="103">
        <v>2.210759027266028</v>
      </c>
      <c r="L124" s="1090">
        <v>0.67838137032089696</v>
      </c>
    </row>
    <row r="125" spans="1:12" ht="15">
      <c r="A125" s="46" t="s">
        <v>24</v>
      </c>
      <c r="B125" s="47" t="s">
        <v>29</v>
      </c>
      <c r="C125" s="94">
        <v>10370.122549019607</v>
      </c>
      <c r="D125" s="94">
        <v>10464.936274509804</v>
      </c>
      <c r="E125" s="95">
        <v>10577.525</v>
      </c>
      <c r="F125" s="95">
        <v>10674.235000000001</v>
      </c>
      <c r="G125" s="1085">
        <v>-0.90601340517611739</v>
      </c>
      <c r="H125" s="96">
        <v>296.7</v>
      </c>
      <c r="I125" s="96">
        <v>-3.369272237197532E-2</v>
      </c>
      <c r="J125" s="104">
        <v>8</v>
      </c>
      <c r="K125" s="104">
        <v>0.39793662490788501</v>
      </c>
      <c r="L125" s="1091">
        <v>8.898951665281829E-2</v>
      </c>
    </row>
    <row r="126" spans="1:12" ht="15">
      <c r="A126" s="46" t="s">
        <v>24</v>
      </c>
      <c r="B126" s="47" t="s">
        <v>30</v>
      </c>
      <c r="C126" s="94">
        <v>10923.856862745099</v>
      </c>
      <c r="D126" s="94">
        <v>10975.603921568627</v>
      </c>
      <c r="E126" s="95">
        <v>11142.334000000001</v>
      </c>
      <c r="F126" s="95">
        <v>11195.116</v>
      </c>
      <c r="G126" s="1085">
        <v>-0.47147345324514051</v>
      </c>
      <c r="H126" s="96">
        <v>331.9</v>
      </c>
      <c r="I126" s="96">
        <v>7.3068218558034168</v>
      </c>
      <c r="J126" s="104">
        <v>17.647058823529413</v>
      </c>
      <c r="K126" s="104">
        <v>1.1790714812085483</v>
      </c>
      <c r="L126" s="1091">
        <v>0.3387353467547668</v>
      </c>
    </row>
    <row r="127" spans="1:12" ht="15">
      <c r="A127" s="46" t="s">
        <v>24</v>
      </c>
      <c r="B127" s="47" t="s">
        <v>35</v>
      </c>
      <c r="C127" s="94">
        <v>11024.586274509804</v>
      </c>
      <c r="D127" s="94">
        <v>11145.013725490197</v>
      </c>
      <c r="E127" s="95">
        <v>11245.078</v>
      </c>
      <c r="F127" s="95">
        <v>11367.914000000001</v>
      </c>
      <c r="G127" s="1085">
        <v>-1.0805500463849493</v>
      </c>
      <c r="H127" s="96">
        <v>361.9</v>
      </c>
      <c r="I127" s="96">
        <v>-7.1336925840390073</v>
      </c>
      <c r="J127" s="104">
        <v>38.70967741935484</v>
      </c>
      <c r="K127" s="104">
        <v>0.63375092114959475</v>
      </c>
      <c r="L127" s="1091">
        <v>0.25065650691331198</v>
      </c>
    </row>
    <row r="128" spans="1:12" ht="14.25">
      <c r="A128" s="44" t="s">
        <v>24</v>
      </c>
      <c r="B128" s="48" t="s">
        <v>31</v>
      </c>
      <c r="C128" s="105">
        <v>10535.322297976061</v>
      </c>
      <c r="D128" s="105">
        <v>10326.072250446456</v>
      </c>
      <c r="E128" s="106">
        <v>10746.028743935583</v>
      </c>
      <c r="F128" s="106">
        <v>10532.593695455385</v>
      </c>
      <c r="G128" s="1092">
        <v>2.0264243988856343</v>
      </c>
      <c r="H128" s="107">
        <v>290.83517786561265</v>
      </c>
      <c r="I128" s="107">
        <v>-0.7912257007830048</v>
      </c>
      <c r="J128" s="108">
        <v>-8.6642599277978327</v>
      </c>
      <c r="K128" s="108">
        <v>14.915254237288137</v>
      </c>
      <c r="L128" s="1093">
        <v>1.2227183994235791</v>
      </c>
    </row>
    <row r="129" spans="1:12" ht="15">
      <c r="A129" s="46" t="s">
        <v>24</v>
      </c>
      <c r="B129" s="47" t="s">
        <v>32</v>
      </c>
      <c r="C129" s="94">
        <v>10361.791176470588</v>
      </c>
      <c r="D129" s="94">
        <v>10032.931372549019</v>
      </c>
      <c r="E129" s="95">
        <v>10569.027</v>
      </c>
      <c r="F129" s="95">
        <v>10233.59</v>
      </c>
      <c r="G129" s="1085">
        <v>3.2778037814686725</v>
      </c>
      <c r="H129" s="96">
        <v>268.3</v>
      </c>
      <c r="I129" s="96">
        <v>-1.0693215339232955</v>
      </c>
      <c r="J129" s="104">
        <v>3.4229828850855744</v>
      </c>
      <c r="K129" s="104">
        <v>6.234340456890199</v>
      </c>
      <c r="L129" s="1091">
        <v>1.1799657658373075</v>
      </c>
    </row>
    <row r="130" spans="1:12" ht="15">
      <c r="A130" s="46" t="s">
        <v>24</v>
      </c>
      <c r="B130" s="47" t="s">
        <v>33</v>
      </c>
      <c r="C130" s="94">
        <v>10612.759803921568</v>
      </c>
      <c r="D130" s="94">
        <v>10468.677450980391</v>
      </c>
      <c r="E130" s="95">
        <v>10825.014999999999</v>
      </c>
      <c r="F130" s="95">
        <v>10678.050999999999</v>
      </c>
      <c r="G130" s="1085">
        <v>1.376318580984488</v>
      </c>
      <c r="H130" s="96">
        <v>302.7</v>
      </c>
      <c r="I130" s="96">
        <v>0.49800796812749004</v>
      </c>
      <c r="J130" s="104">
        <v>-20.165289256198346</v>
      </c>
      <c r="K130" s="104">
        <v>7.1186440677966107</v>
      </c>
      <c r="L130" s="1091">
        <v>-0.35787595197600375</v>
      </c>
    </row>
    <row r="131" spans="1:12" ht="15">
      <c r="A131" s="46" t="s">
        <v>24</v>
      </c>
      <c r="B131" s="47" t="s">
        <v>36</v>
      </c>
      <c r="C131" s="94">
        <v>10777.125490196078</v>
      </c>
      <c r="D131" s="94">
        <v>10532.248039215687</v>
      </c>
      <c r="E131" s="95">
        <v>10992.668</v>
      </c>
      <c r="F131" s="95">
        <v>10742.893</v>
      </c>
      <c r="G131" s="1085">
        <v>2.3250254842899358</v>
      </c>
      <c r="H131" s="96">
        <v>326.7</v>
      </c>
      <c r="I131" s="96">
        <v>-3.0276046304541375</v>
      </c>
      <c r="J131" s="104">
        <v>12.76595744680851</v>
      </c>
      <c r="K131" s="104">
        <v>1.5622697126013265</v>
      </c>
      <c r="L131" s="1091">
        <v>0.40062858556227576</v>
      </c>
    </row>
    <row r="132" spans="1:12" ht="14.25">
      <c r="A132" s="44" t="s">
        <v>24</v>
      </c>
      <c r="B132" s="48" t="s">
        <v>37</v>
      </c>
      <c r="C132" s="105">
        <v>9374.9982694182636</v>
      </c>
      <c r="D132" s="105">
        <v>9082.3801862465516</v>
      </c>
      <c r="E132" s="106">
        <v>9562.4982348066296</v>
      </c>
      <c r="F132" s="106">
        <v>9264.027789971482</v>
      </c>
      <c r="G132" s="1092">
        <v>3.2218215618723489</v>
      </c>
      <c r="H132" s="107">
        <v>220.84237472766887</v>
      </c>
      <c r="I132" s="107">
        <v>-1.6449886354850562</v>
      </c>
      <c r="J132" s="108">
        <v>-2.0277481323372464</v>
      </c>
      <c r="K132" s="108">
        <v>13.529845246868092</v>
      </c>
      <c r="L132" s="1093">
        <v>1.9505076294681913</v>
      </c>
    </row>
    <row r="133" spans="1:12" ht="15">
      <c r="A133" s="46" t="s">
        <v>24</v>
      </c>
      <c r="B133" s="47" t="s">
        <v>102</v>
      </c>
      <c r="C133" s="116">
        <v>8938.7411764705885</v>
      </c>
      <c r="D133" s="116">
        <v>8820.3362745098038</v>
      </c>
      <c r="E133" s="117">
        <v>9117.5159999999996</v>
      </c>
      <c r="F133" s="117">
        <v>8996.7430000000004</v>
      </c>
      <c r="G133" s="1099">
        <v>1.3424080247707333</v>
      </c>
      <c r="H133" s="118">
        <v>207.3</v>
      </c>
      <c r="I133" s="118">
        <v>-0.95556617295747726</v>
      </c>
      <c r="J133" s="119">
        <v>13.926499032882012</v>
      </c>
      <c r="K133" s="119">
        <v>8.6809137803979368</v>
      </c>
      <c r="L133" s="1100">
        <v>2.2918875816831568</v>
      </c>
    </row>
    <row r="134" spans="1:12" ht="15">
      <c r="A134" s="46" t="s">
        <v>24</v>
      </c>
      <c r="B134" s="47" t="s">
        <v>38</v>
      </c>
      <c r="C134" s="94">
        <v>9902.1235294117632</v>
      </c>
      <c r="D134" s="94">
        <v>9316.0274509803912</v>
      </c>
      <c r="E134" s="95">
        <v>10100.165999999999</v>
      </c>
      <c r="F134" s="95">
        <v>9502.348</v>
      </c>
      <c r="G134" s="1085">
        <v>6.2912661165429773</v>
      </c>
      <c r="H134" s="96">
        <v>238.4</v>
      </c>
      <c r="I134" s="96">
        <v>1.7064846416382253</v>
      </c>
      <c r="J134" s="104">
        <v>-17.699115044247787</v>
      </c>
      <c r="K134" s="104">
        <v>4.1120117907148117</v>
      </c>
      <c r="L134" s="1091">
        <v>-7.7310997223893452E-2</v>
      </c>
    </row>
    <row r="135" spans="1:12" ht="15.75" thickBot="1">
      <c r="A135" s="46" t="s">
        <v>24</v>
      </c>
      <c r="B135" s="47" t="s">
        <v>39</v>
      </c>
      <c r="C135" s="94">
        <v>10663.517647058823</v>
      </c>
      <c r="D135" s="94">
        <v>9513.6186274509801</v>
      </c>
      <c r="E135" s="95">
        <v>10876.788</v>
      </c>
      <c r="F135" s="95">
        <v>9703.8909999999996</v>
      </c>
      <c r="G135" s="1085">
        <v>12.086873193443752</v>
      </c>
      <c r="H135" s="96">
        <v>282.39999999999998</v>
      </c>
      <c r="I135" s="96">
        <v>0.67736185383243397</v>
      </c>
      <c r="J135" s="104">
        <v>-38.271604938271601</v>
      </c>
      <c r="K135" s="104">
        <v>0.73691967575534267</v>
      </c>
      <c r="L135" s="1091">
        <v>-0.26406895499107352</v>
      </c>
    </row>
    <row r="136" spans="1:12" ht="15.75" thickBot="1">
      <c r="A136" s="51"/>
      <c r="B136" s="52"/>
      <c r="C136" s="111"/>
      <c r="D136" s="111"/>
      <c r="E136" s="111"/>
      <c r="F136" s="111"/>
      <c r="G136" s="1095"/>
      <c r="H136" s="112"/>
      <c r="I136" s="112"/>
      <c r="J136" s="112"/>
      <c r="K136" s="112"/>
      <c r="L136" s="1096"/>
    </row>
    <row r="137" spans="1:12" ht="14.25">
      <c r="A137" s="44" t="s">
        <v>117</v>
      </c>
      <c r="B137" s="48" t="s">
        <v>25</v>
      </c>
      <c r="C137" s="105">
        <v>13322.977130621271</v>
      </c>
      <c r="D137" s="105">
        <v>13186.661121046089</v>
      </c>
      <c r="E137" s="106">
        <v>13589.436673233697</v>
      </c>
      <c r="F137" s="106">
        <v>13450.394343467011</v>
      </c>
      <c r="G137" s="1092">
        <v>1.0337416600296181</v>
      </c>
      <c r="H137" s="107">
        <v>350.47142857142859</v>
      </c>
      <c r="I137" s="107">
        <v>6.5393609953829008</v>
      </c>
      <c r="J137" s="108">
        <v>-55.319148936170215</v>
      </c>
      <c r="K137" s="108">
        <v>0.61901252763448789</v>
      </c>
      <c r="L137" s="1093">
        <v>-0.54262859940456287</v>
      </c>
    </row>
    <row r="138" spans="1:12" ht="15">
      <c r="A138" s="46" t="s">
        <v>117</v>
      </c>
      <c r="B138" s="47" t="s">
        <v>26</v>
      </c>
      <c r="C138" s="94">
        <v>13072.360784313727</v>
      </c>
      <c r="D138" s="94">
        <v>13014.165686274509</v>
      </c>
      <c r="E138" s="95">
        <v>13333.808000000001</v>
      </c>
      <c r="F138" s="95">
        <v>13274.449000000001</v>
      </c>
      <c r="G138" s="1085">
        <v>0.44716733628642802</v>
      </c>
      <c r="H138" s="96">
        <v>327.9</v>
      </c>
      <c r="I138" s="96">
        <v>6.5302144249512555</v>
      </c>
      <c r="J138" s="104">
        <v>-61.111111111111114</v>
      </c>
      <c r="K138" s="104">
        <v>0.20633750921149593</v>
      </c>
      <c r="L138" s="1091">
        <v>-0.23854632667580014</v>
      </c>
    </row>
    <row r="139" spans="1:12" ht="15">
      <c r="A139" s="46" t="s">
        <v>117</v>
      </c>
      <c r="B139" s="47" t="s">
        <v>27</v>
      </c>
      <c r="C139" s="94">
        <v>13081.822549019609</v>
      </c>
      <c r="D139" s="94">
        <v>13283.887254901962</v>
      </c>
      <c r="E139" s="95">
        <v>13343.459000000001</v>
      </c>
      <c r="F139" s="95">
        <v>13549.565000000001</v>
      </c>
      <c r="G139" s="1085">
        <v>-1.5211263239816168</v>
      </c>
      <c r="H139" s="96">
        <v>338.1</v>
      </c>
      <c r="I139" s="96">
        <v>0.53523639607493645</v>
      </c>
      <c r="J139" s="104">
        <v>-68.627450980392155</v>
      </c>
      <c r="K139" s="104">
        <v>0.23581429624170966</v>
      </c>
      <c r="L139" s="1091">
        <v>-0.39443780459862643</v>
      </c>
    </row>
    <row r="140" spans="1:12" ht="15">
      <c r="A140" s="46" t="s">
        <v>117</v>
      </c>
      <c r="B140" s="47" t="s">
        <v>34</v>
      </c>
      <c r="C140" s="94">
        <v>13843.099019607842</v>
      </c>
      <c r="D140" s="94">
        <v>13277.300980392156</v>
      </c>
      <c r="E140" s="95">
        <v>14119.960999999999</v>
      </c>
      <c r="F140" s="95">
        <v>13542.847</v>
      </c>
      <c r="G140" s="1085">
        <v>4.261393486908621</v>
      </c>
      <c r="H140" s="96">
        <v>393.3</v>
      </c>
      <c r="I140" s="96">
        <v>2.3419203747072599</v>
      </c>
      <c r="J140" s="104">
        <v>71.428571428571431</v>
      </c>
      <c r="K140" s="104">
        <v>0.17686072218128224</v>
      </c>
      <c r="L140" s="1091">
        <v>9.0355531869863545E-2</v>
      </c>
    </row>
    <row r="141" spans="1:12" ht="14.25">
      <c r="A141" s="44" t="s">
        <v>117</v>
      </c>
      <c r="B141" s="48" t="s">
        <v>28</v>
      </c>
      <c r="C141" s="105">
        <v>13014.37570506663</v>
      </c>
      <c r="D141" s="105">
        <v>12836.565206237936</v>
      </c>
      <c r="E141" s="106">
        <v>13274.663219167962</v>
      </c>
      <c r="F141" s="106">
        <v>13093.296510362694</v>
      </c>
      <c r="G141" s="1092">
        <v>1.3851875168466952</v>
      </c>
      <c r="H141" s="107">
        <v>308.29658314350797</v>
      </c>
      <c r="I141" s="107">
        <v>0.57853619080090735</v>
      </c>
      <c r="J141" s="108">
        <v>-35.441176470588239</v>
      </c>
      <c r="K141" s="108">
        <v>6.4701547531319088</v>
      </c>
      <c r="L141" s="1093">
        <v>-1.9332065914059067</v>
      </c>
    </row>
    <row r="142" spans="1:12" ht="15">
      <c r="A142" s="46" t="s">
        <v>117</v>
      </c>
      <c r="B142" s="47" t="s">
        <v>29</v>
      </c>
      <c r="C142" s="94">
        <v>12773.089215686274</v>
      </c>
      <c r="D142" s="94">
        <v>12586.675490196078</v>
      </c>
      <c r="E142" s="95">
        <v>13028.550999999999</v>
      </c>
      <c r="F142" s="95">
        <v>12838.409</v>
      </c>
      <c r="G142" s="1085">
        <v>1.4810402130045852</v>
      </c>
      <c r="H142" s="96">
        <v>277.5</v>
      </c>
      <c r="I142" s="96">
        <v>-1.2455516014234875</v>
      </c>
      <c r="J142" s="104">
        <v>-21.428571428571427</v>
      </c>
      <c r="K142" s="104">
        <v>1.4591009579955785</v>
      </c>
      <c r="L142" s="1091">
        <v>-9.7992467609957723E-2</v>
      </c>
    </row>
    <row r="143" spans="1:12" ht="15">
      <c r="A143" s="46" t="s">
        <v>117</v>
      </c>
      <c r="B143" s="47" t="s">
        <v>30</v>
      </c>
      <c r="C143" s="94">
        <v>13000.350980392157</v>
      </c>
      <c r="D143" s="94">
        <v>12922.934313725489</v>
      </c>
      <c r="E143" s="95">
        <v>13260.358</v>
      </c>
      <c r="F143" s="95">
        <v>13181.393</v>
      </c>
      <c r="G143" s="1085">
        <v>0.59906415050366946</v>
      </c>
      <c r="H143" s="96">
        <v>309.2</v>
      </c>
      <c r="I143" s="96">
        <v>0.58555627846454505</v>
      </c>
      <c r="J143" s="104">
        <v>-43.872549019607845</v>
      </c>
      <c r="K143" s="104">
        <v>3.3750921149594695</v>
      </c>
      <c r="L143" s="1091">
        <v>-1.6669246917632194</v>
      </c>
    </row>
    <row r="144" spans="1:12" ht="15">
      <c r="A144" s="46" t="s">
        <v>117</v>
      </c>
      <c r="B144" s="47" t="s">
        <v>35</v>
      </c>
      <c r="C144" s="94">
        <v>13220.017647058823</v>
      </c>
      <c r="D144" s="94">
        <v>12794.826470588236</v>
      </c>
      <c r="E144" s="95">
        <v>13484.418</v>
      </c>
      <c r="F144" s="95">
        <v>13050.723</v>
      </c>
      <c r="G144" s="1085">
        <v>3.3231492232269408</v>
      </c>
      <c r="H144" s="96">
        <v>333.9</v>
      </c>
      <c r="I144" s="96">
        <v>2.391904323827033</v>
      </c>
      <c r="J144" s="104">
        <v>-23.972602739726025</v>
      </c>
      <c r="K144" s="104">
        <v>1.6359616801768606</v>
      </c>
      <c r="L144" s="1091">
        <v>-0.16828943203272906</v>
      </c>
    </row>
    <row r="145" spans="1:12" ht="14.25">
      <c r="A145" s="44" t="s">
        <v>117</v>
      </c>
      <c r="B145" s="48" t="s">
        <v>31</v>
      </c>
      <c r="C145" s="105">
        <v>12108.163986514262</v>
      </c>
      <c r="D145" s="105">
        <v>12103.486867958634</v>
      </c>
      <c r="E145" s="106">
        <v>12350.327266244547</v>
      </c>
      <c r="F145" s="106">
        <v>12345.556605317808</v>
      </c>
      <c r="G145" s="1092">
        <v>3.8642736648130623E-2</v>
      </c>
      <c r="H145" s="107">
        <v>263.46958290946088</v>
      </c>
      <c r="I145" s="107">
        <v>-2.3041879782601074</v>
      </c>
      <c r="J145" s="108">
        <v>-1.7000000000000002</v>
      </c>
      <c r="K145" s="108">
        <v>14.487840825350037</v>
      </c>
      <c r="L145" s="1093">
        <v>2.1299564951473684</v>
      </c>
    </row>
    <row r="146" spans="1:12" ht="15">
      <c r="A146" s="46" t="s">
        <v>117</v>
      </c>
      <c r="B146" s="47" t="s">
        <v>32</v>
      </c>
      <c r="C146" s="94">
        <v>11751.506862745098</v>
      </c>
      <c r="D146" s="94">
        <v>11546.815686274511</v>
      </c>
      <c r="E146" s="95">
        <v>11986.537</v>
      </c>
      <c r="F146" s="95">
        <v>11777.752</v>
      </c>
      <c r="G146" s="1085">
        <v>1.7727067100750622</v>
      </c>
      <c r="H146" s="96">
        <v>236.6</v>
      </c>
      <c r="I146" s="96">
        <v>-1.9884009942005016</v>
      </c>
      <c r="J146" s="104">
        <v>24.81203007518797</v>
      </c>
      <c r="K146" s="104">
        <v>4.8931466470154756</v>
      </c>
      <c r="L146" s="1091">
        <v>1.6059494151815659</v>
      </c>
    </row>
    <row r="147" spans="1:12" ht="15">
      <c r="A147" s="46" t="s">
        <v>117</v>
      </c>
      <c r="B147" s="47" t="s">
        <v>33</v>
      </c>
      <c r="C147" s="94">
        <v>12225.297058823529</v>
      </c>
      <c r="D147" s="94">
        <v>12289.592156862745</v>
      </c>
      <c r="E147" s="95">
        <v>12469.803</v>
      </c>
      <c r="F147" s="95">
        <v>12535.384</v>
      </c>
      <c r="G147" s="1085">
        <v>-0.52316706053839379</v>
      </c>
      <c r="H147" s="96">
        <v>272.60000000000002</v>
      </c>
      <c r="I147" s="96">
        <v>-1.0885341074020318</v>
      </c>
      <c r="J147" s="96">
        <v>-14.951768488745982</v>
      </c>
      <c r="K147" s="96">
        <v>7.796610169491526</v>
      </c>
      <c r="L147" s="1086">
        <v>0.11000611610546507</v>
      </c>
    </row>
    <row r="148" spans="1:12" ht="15.75" thickBot="1">
      <c r="A148" s="56" t="s">
        <v>117</v>
      </c>
      <c r="B148" s="57" t="s">
        <v>36</v>
      </c>
      <c r="C148" s="97">
        <v>12414.945098039216</v>
      </c>
      <c r="D148" s="97">
        <v>12216.202941176471</v>
      </c>
      <c r="E148" s="98">
        <v>12663.244000000001</v>
      </c>
      <c r="F148" s="98">
        <v>12460.527</v>
      </c>
      <c r="G148" s="1087">
        <v>1.6268734059161425</v>
      </c>
      <c r="H148" s="99">
        <v>297</v>
      </c>
      <c r="I148" s="99">
        <v>-2.3026315789473681</v>
      </c>
      <c r="J148" s="99">
        <v>8.9285714285714288</v>
      </c>
      <c r="K148" s="99">
        <v>1.7980840088430361</v>
      </c>
      <c r="L148" s="1088">
        <v>0.41400096386033702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01"/>
    </row>
    <row r="151" spans="1:12" ht="21" thickBot="1">
      <c r="A151" s="1048" t="s">
        <v>340</v>
      </c>
      <c r="B151" s="1038"/>
      <c r="C151" s="1038"/>
      <c r="D151" s="1038"/>
      <c r="E151" s="1038"/>
      <c r="F151" s="1038"/>
      <c r="G151" s="1039"/>
      <c r="H151" s="1039"/>
      <c r="I151" s="1039"/>
      <c r="J151" s="1039"/>
      <c r="K151" s="1039"/>
      <c r="L151" s="1102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40"/>
      <c r="H152" s="1179" t="s">
        <v>10</v>
      </c>
      <c r="I152" s="1180"/>
      <c r="J152" s="1072" t="s">
        <v>11</v>
      </c>
      <c r="K152" s="1041" t="s">
        <v>12</v>
      </c>
      <c r="L152" s="1042"/>
    </row>
    <row r="153" spans="1:12" ht="15.75" customHeight="1">
      <c r="A153" s="29" t="s">
        <v>13</v>
      </c>
      <c r="B153" s="30" t="s">
        <v>14</v>
      </c>
      <c r="C153" s="1043" t="s">
        <v>40</v>
      </c>
      <c r="D153" s="1043" t="s">
        <v>40</v>
      </c>
      <c r="E153" s="1044" t="s">
        <v>41</v>
      </c>
      <c r="F153" s="1045"/>
      <c r="G153" s="1073"/>
      <c r="H153" s="1177" t="s">
        <v>15</v>
      </c>
      <c r="I153" s="1178"/>
      <c r="J153" s="1074" t="s">
        <v>16</v>
      </c>
      <c r="K153" s="1046" t="s">
        <v>17</v>
      </c>
      <c r="L153" s="1047"/>
    </row>
    <row r="154" spans="1:12" ht="26.25" thickBot="1">
      <c r="A154" s="31" t="s">
        <v>18</v>
      </c>
      <c r="B154" s="32" t="s">
        <v>19</v>
      </c>
      <c r="C154" s="952" t="s">
        <v>370</v>
      </c>
      <c r="D154" s="952" t="s">
        <v>366</v>
      </c>
      <c r="E154" s="1033" t="s">
        <v>370</v>
      </c>
      <c r="F154" s="1034" t="s">
        <v>366</v>
      </c>
      <c r="G154" s="1071" t="s">
        <v>20</v>
      </c>
      <c r="H154" s="81" t="s">
        <v>370</v>
      </c>
      <c r="I154" s="966" t="s">
        <v>20</v>
      </c>
      <c r="J154" s="1075" t="s">
        <v>20</v>
      </c>
      <c r="K154" s="1035" t="s">
        <v>370</v>
      </c>
      <c r="L154" s="1076" t="s">
        <v>21</v>
      </c>
    </row>
    <row r="155" spans="1:12" ht="15" thickBot="1">
      <c r="A155" s="33" t="s">
        <v>22</v>
      </c>
      <c r="B155" s="34" t="s">
        <v>23</v>
      </c>
      <c r="C155" s="82">
        <v>11611.219759368036</v>
      </c>
      <c r="D155" s="82">
        <v>11574.344564815963</v>
      </c>
      <c r="E155" s="83">
        <v>11843.444154555396</v>
      </c>
      <c r="F155" s="695">
        <v>11805.831456112282</v>
      </c>
      <c r="G155" s="1077">
        <v>0.3185942352551589</v>
      </c>
      <c r="H155" s="84">
        <v>316.41535239482789</v>
      </c>
      <c r="I155" s="84">
        <v>8.2181498072722986E-2</v>
      </c>
      <c r="J155" s="85">
        <v>-13.473053892215569</v>
      </c>
      <c r="K155" s="84">
        <v>100</v>
      </c>
      <c r="L155" s="1078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9"/>
      <c r="H156" s="85"/>
      <c r="I156" s="85"/>
      <c r="J156" s="85"/>
      <c r="K156" s="85"/>
      <c r="L156" s="1080"/>
    </row>
    <row r="157" spans="1:12" ht="15">
      <c r="A157" s="37" t="s">
        <v>108</v>
      </c>
      <c r="B157" s="38" t="s">
        <v>23</v>
      </c>
      <c r="C157" s="87">
        <v>10749.220659278206</v>
      </c>
      <c r="D157" s="87">
        <v>12104.339201680672</v>
      </c>
      <c r="E157" s="88">
        <v>10964.20507246377</v>
      </c>
      <c r="F157" s="88">
        <v>12346.425985714286</v>
      </c>
      <c r="G157" s="1081">
        <v>-11.195312026734264</v>
      </c>
      <c r="H157" s="89">
        <v>230</v>
      </c>
      <c r="I157" s="89">
        <v>-17.86300978501535</v>
      </c>
      <c r="J157" s="89">
        <v>-40</v>
      </c>
      <c r="K157" s="89">
        <v>5.463485703879075E-2</v>
      </c>
      <c r="L157" s="1082">
        <v>-2.415493180457514E-2</v>
      </c>
    </row>
    <row r="158" spans="1:12" ht="15">
      <c r="A158" s="46" t="s">
        <v>109</v>
      </c>
      <c r="B158" s="90" t="s">
        <v>23</v>
      </c>
      <c r="C158" s="91">
        <v>12076.412733873838</v>
      </c>
      <c r="D158" s="91">
        <v>12051.11812394614</v>
      </c>
      <c r="E158" s="92">
        <v>12317.940988551316</v>
      </c>
      <c r="F158" s="92">
        <v>12292.140486425064</v>
      </c>
      <c r="G158" s="1083">
        <v>0.20989429916413246</v>
      </c>
      <c r="H158" s="93">
        <v>350.46745263157896</v>
      </c>
      <c r="I158" s="93">
        <v>-0.10653721146867694</v>
      </c>
      <c r="J158" s="93">
        <v>-7.6234928043562817</v>
      </c>
      <c r="K158" s="93">
        <v>43.252595155709344</v>
      </c>
      <c r="L158" s="1084">
        <v>2.7388857324505977</v>
      </c>
    </row>
    <row r="159" spans="1:12" ht="15">
      <c r="A159" s="39" t="s">
        <v>110</v>
      </c>
      <c r="B159" s="40" t="s">
        <v>23</v>
      </c>
      <c r="C159" s="94">
        <v>11788.418884475343</v>
      </c>
      <c r="D159" s="94">
        <v>11699.614402654563</v>
      </c>
      <c r="E159" s="95">
        <v>12024.187262164849</v>
      </c>
      <c r="F159" s="95">
        <v>11933.606690707655</v>
      </c>
      <c r="G159" s="1085">
        <v>0.75903768076860378</v>
      </c>
      <c r="H159" s="96">
        <v>376.84885654885653</v>
      </c>
      <c r="I159" s="96">
        <v>-1.4841964162841634</v>
      </c>
      <c r="J159" s="96">
        <v>-19.430485762144052</v>
      </c>
      <c r="K159" s="96">
        <v>8.7597887452194509</v>
      </c>
      <c r="L159" s="1086">
        <v>-0.64771204267843707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85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86" t="s">
        <v>100</v>
      </c>
    </row>
    <row r="161" spans="1:12" ht="15">
      <c r="A161" s="39" t="s">
        <v>98</v>
      </c>
      <c r="B161" s="40" t="s">
        <v>23</v>
      </c>
      <c r="C161" s="94">
        <v>10037.75093245371</v>
      </c>
      <c r="D161" s="94">
        <v>9967.5134451372905</v>
      </c>
      <c r="E161" s="95">
        <v>10238.505951102783</v>
      </c>
      <c r="F161" s="95">
        <v>10166.863714040037</v>
      </c>
      <c r="G161" s="1085">
        <v>0.70466408400666336</v>
      </c>
      <c r="H161" s="96">
        <v>274.44665427509295</v>
      </c>
      <c r="I161" s="96">
        <v>0.76212716228542576</v>
      </c>
      <c r="J161" s="96">
        <v>-15.052631578947368</v>
      </c>
      <c r="K161" s="96">
        <v>29.393553086869424</v>
      </c>
      <c r="L161" s="1086">
        <v>-0.54656667360961464</v>
      </c>
    </row>
    <row r="162" spans="1:12" ht="15.75" thickBot="1">
      <c r="A162" s="41" t="s">
        <v>112</v>
      </c>
      <c r="B162" s="42" t="s">
        <v>23</v>
      </c>
      <c r="C162" s="97">
        <v>12604.344891651916</v>
      </c>
      <c r="D162" s="97">
        <v>12616.61918211692</v>
      </c>
      <c r="E162" s="98">
        <v>12856.431789484954</v>
      </c>
      <c r="F162" s="98">
        <v>12868.951565759258</v>
      </c>
      <c r="G162" s="1087">
        <v>-9.7286684236315618E-2</v>
      </c>
      <c r="H162" s="99">
        <v>275.21149312377213</v>
      </c>
      <c r="I162" s="99">
        <v>-1.8746134517144544</v>
      </c>
      <c r="J162" s="99">
        <v>-20.031421838177533</v>
      </c>
      <c r="K162" s="99">
        <v>18.539428155162994</v>
      </c>
      <c r="L162" s="1088">
        <v>-1.520452084357963</v>
      </c>
    </row>
    <row r="163" spans="1:12" ht="15" thickBot="1">
      <c r="A163" s="35"/>
      <c r="B163" s="43"/>
      <c r="C163" s="86"/>
      <c r="D163" s="86"/>
      <c r="E163" s="86"/>
      <c r="F163" s="86"/>
      <c r="G163" s="1079"/>
      <c r="H163" s="85"/>
      <c r="I163" s="85"/>
      <c r="J163" s="85"/>
      <c r="K163" s="85"/>
      <c r="L163" s="1080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89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90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85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9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85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91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256</v>
      </c>
      <c r="E167" s="106" t="s">
        <v>100</v>
      </c>
      <c r="F167" s="106" t="s">
        <v>256</v>
      </c>
      <c r="G167" s="1092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093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256</v>
      </c>
      <c r="E168" s="95" t="s">
        <v>100</v>
      </c>
      <c r="F168" s="95" t="s">
        <v>256</v>
      </c>
      <c r="G168" s="108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91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85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91" t="s">
        <v>100</v>
      </c>
    </row>
    <row r="170" spans="1:12" ht="14.25">
      <c r="A170" s="44" t="s">
        <v>113</v>
      </c>
      <c r="B170" s="48" t="s">
        <v>31</v>
      </c>
      <c r="C170" s="105">
        <v>10749.220659278206</v>
      </c>
      <c r="D170" s="105">
        <v>12092.153665430138</v>
      </c>
      <c r="E170" s="106">
        <v>10964.20507246377</v>
      </c>
      <c r="F170" s="106">
        <v>12333.996738738741</v>
      </c>
      <c r="G170" s="1092">
        <v>-11.105821537739791</v>
      </c>
      <c r="H170" s="107">
        <v>230</v>
      </c>
      <c r="I170" s="107">
        <v>-17.124583370867484</v>
      </c>
      <c r="J170" s="108">
        <v>-25</v>
      </c>
      <c r="K170" s="108">
        <v>5.463485703879075E-2</v>
      </c>
      <c r="L170" s="1093">
        <v>-8.3969740359019704E-3</v>
      </c>
    </row>
    <row r="171" spans="1:12" ht="15">
      <c r="A171" s="46" t="s">
        <v>113</v>
      </c>
      <c r="B171" s="47" t="s">
        <v>32</v>
      </c>
      <c r="C171" s="94">
        <v>10732.794117647059</v>
      </c>
      <c r="D171" s="94" t="s">
        <v>256</v>
      </c>
      <c r="E171" s="95">
        <v>10947.45</v>
      </c>
      <c r="F171" s="95" t="s">
        <v>256</v>
      </c>
      <c r="G171" s="1085" t="s">
        <v>100</v>
      </c>
      <c r="H171" s="96">
        <v>235</v>
      </c>
      <c r="I171" s="96" t="s">
        <v>100</v>
      </c>
      <c r="J171" s="104" t="s">
        <v>100</v>
      </c>
      <c r="K171" s="104" t="s">
        <v>100</v>
      </c>
      <c r="L171" s="1091" t="s">
        <v>100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 t="s">
        <v>256</v>
      </c>
      <c r="E172" s="110" t="s">
        <v>256</v>
      </c>
      <c r="F172" s="110" t="s">
        <v>256</v>
      </c>
      <c r="G172" s="1094" t="s">
        <v>100</v>
      </c>
      <c r="H172" s="104" t="s">
        <v>256</v>
      </c>
      <c r="I172" s="104" t="s">
        <v>100</v>
      </c>
      <c r="J172" s="104" t="s">
        <v>100</v>
      </c>
      <c r="K172" s="104" t="s">
        <v>256</v>
      </c>
      <c r="L172" s="1091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9"/>
      <c r="H173" s="85"/>
      <c r="I173" s="85"/>
      <c r="J173" s="85"/>
      <c r="K173" s="85"/>
      <c r="L173" s="1080"/>
    </row>
    <row r="174" spans="1:12" ht="14.25">
      <c r="A174" s="44" t="s">
        <v>114</v>
      </c>
      <c r="B174" s="45" t="s">
        <v>25</v>
      </c>
      <c r="C174" s="100">
        <v>12923.548691169344</v>
      </c>
      <c r="D174" s="100">
        <v>12853.172787912632</v>
      </c>
      <c r="E174" s="101">
        <v>13182.019664992731</v>
      </c>
      <c r="F174" s="101">
        <v>13110.236243670885</v>
      </c>
      <c r="G174" s="1089">
        <v>0.54753720671128925</v>
      </c>
      <c r="H174" s="102">
        <v>418.03093922651937</v>
      </c>
      <c r="I174" s="102">
        <v>-0.77937167454862799</v>
      </c>
      <c r="J174" s="103">
        <v>9.6969696969696972</v>
      </c>
      <c r="K174" s="103">
        <v>3.2963030413403751</v>
      </c>
      <c r="L174" s="1090">
        <v>0.69624000950930043</v>
      </c>
    </row>
    <row r="175" spans="1:12" ht="15">
      <c r="A175" s="46" t="s">
        <v>114</v>
      </c>
      <c r="B175" s="47" t="s">
        <v>26</v>
      </c>
      <c r="C175" s="94">
        <v>13027.465686274509</v>
      </c>
      <c r="D175" s="94">
        <v>13057.168627450979</v>
      </c>
      <c r="E175" s="95">
        <v>13288.014999999999</v>
      </c>
      <c r="F175" s="95">
        <v>13318.312</v>
      </c>
      <c r="G175" s="1085">
        <v>-0.22748378323019075</v>
      </c>
      <c r="H175" s="96">
        <v>409.6</v>
      </c>
      <c r="I175" s="96">
        <v>1.160780439614731</v>
      </c>
      <c r="J175" s="104">
        <v>21.978021978021978</v>
      </c>
      <c r="K175" s="104">
        <v>2.0214897104352576</v>
      </c>
      <c r="L175" s="1091">
        <v>0.58751555348599838</v>
      </c>
    </row>
    <row r="176" spans="1:12" ht="15">
      <c r="A176" s="46" t="s">
        <v>114</v>
      </c>
      <c r="B176" s="47" t="s">
        <v>27</v>
      </c>
      <c r="C176" s="94">
        <v>12767.088235294117</v>
      </c>
      <c r="D176" s="94">
        <v>12623.076470588236</v>
      </c>
      <c r="E176" s="95">
        <v>13022.43</v>
      </c>
      <c r="F176" s="95">
        <v>12875.538</v>
      </c>
      <c r="G176" s="1085">
        <v>1.140861065378393</v>
      </c>
      <c r="H176" s="96">
        <v>431.4</v>
      </c>
      <c r="I176" s="96">
        <v>-2.2876557191393028</v>
      </c>
      <c r="J176" s="104">
        <v>-5.4054054054054053</v>
      </c>
      <c r="K176" s="104">
        <v>1.2748133309051175</v>
      </c>
      <c r="L176" s="1091">
        <v>0.10872445602330227</v>
      </c>
    </row>
    <row r="177" spans="1:12" ht="14.25">
      <c r="A177" s="44" t="s">
        <v>114</v>
      </c>
      <c r="B177" s="48" t="s">
        <v>28</v>
      </c>
      <c r="C177" s="105">
        <v>12321.323613759361</v>
      </c>
      <c r="D177" s="105">
        <v>12236.21578099649</v>
      </c>
      <c r="E177" s="106">
        <v>12567.750086034548</v>
      </c>
      <c r="F177" s="106">
        <v>12480.940096616419</v>
      </c>
      <c r="G177" s="1092">
        <v>0.69554047007775355</v>
      </c>
      <c r="H177" s="107">
        <v>374.15993740219096</v>
      </c>
      <c r="I177" s="107">
        <v>-1.6079055015484303</v>
      </c>
      <c r="J177" s="108">
        <v>-2.5914634146341462</v>
      </c>
      <c r="K177" s="108">
        <v>11.637224549262429</v>
      </c>
      <c r="L177" s="1093">
        <v>1.3000042530128226</v>
      </c>
    </row>
    <row r="178" spans="1:12" ht="15">
      <c r="A178" s="46" t="s">
        <v>114</v>
      </c>
      <c r="B178" s="47" t="s">
        <v>29</v>
      </c>
      <c r="C178" s="94">
        <v>12250.537254901961</v>
      </c>
      <c r="D178" s="94">
        <v>12232.784313725491</v>
      </c>
      <c r="E178" s="95">
        <v>12495.548000000001</v>
      </c>
      <c r="F178" s="95">
        <v>12477.44</v>
      </c>
      <c r="G178" s="1085">
        <v>0.14512592326631243</v>
      </c>
      <c r="H178" s="96">
        <v>363.2</v>
      </c>
      <c r="I178" s="96">
        <v>-1.2506797172376354</v>
      </c>
      <c r="J178" s="104">
        <v>2.9629629629629632</v>
      </c>
      <c r="K178" s="104">
        <v>5.0628300855946096</v>
      </c>
      <c r="L178" s="1091">
        <v>0.80818148805285084</v>
      </c>
    </row>
    <row r="179" spans="1:12" ht="15">
      <c r="A179" s="46" t="s">
        <v>114</v>
      </c>
      <c r="B179" s="47" t="s">
        <v>30</v>
      </c>
      <c r="C179" s="94">
        <v>12373.061764705881</v>
      </c>
      <c r="D179" s="94">
        <v>12238.485294117647</v>
      </c>
      <c r="E179" s="95">
        <v>12620.522999999999</v>
      </c>
      <c r="F179" s="95">
        <v>12483.254999999999</v>
      </c>
      <c r="G179" s="1085">
        <v>1.0996170469961564</v>
      </c>
      <c r="H179" s="96">
        <v>382.6</v>
      </c>
      <c r="I179" s="96">
        <v>-1.6452442159382974</v>
      </c>
      <c r="J179" s="104">
        <v>-6.4766839378238332</v>
      </c>
      <c r="K179" s="104">
        <v>6.5743944636678195</v>
      </c>
      <c r="L179" s="1091">
        <v>0.49182276495997179</v>
      </c>
    </row>
    <row r="180" spans="1:12" ht="14.25">
      <c r="A180" s="44" t="s">
        <v>114</v>
      </c>
      <c r="B180" s="48" t="s">
        <v>31</v>
      </c>
      <c r="C180" s="105">
        <v>11839.460120794767</v>
      </c>
      <c r="D180" s="105">
        <v>11876.302750468531</v>
      </c>
      <c r="E180" s="106">
        <v>12076.249323210663</v>
      </c>
      <c r="F180" s="106">
        <v>12113.828805477902</v>
      </c>
      <c r="G180" s="1092">
        <v>-0.31021969082348372</v>
      </c>
      <c r="H180" s="107">
        <v>332.86713826366559</v>
      </c>
      <c r="I180" s="107">
        <v>-8.8915286105924113E-2</v>
      </c>
      <c r="J180" s="108">
        <v>-11.142857142857142</v>
      </c>
      <c r="K180" s="108">
        <v>28.319067565106536</v>
      </c>
      <c r="L180" s="1093">
        <v>0.74264146992847202</v>
      </c>
    </row>
    <row r="181" spans="1:12" ht="15">
      <c r="A181" s="46" t="s">
        <v>114</v>
      </c>
      <c r="B181" s="47" t="s">
        <v>32</v>
      </c>
      <c r="C181" s="94">
        <v>11721.937254901961</v>
      </c>
      <c r="D181" s="94">
        <v>11855.140196078431</v>
      </c>
      <c r="E181" s="95">
        <v>11956.376</v>
      </c>
      <c r="F181" s="95">
        <v>12092.243</v>
      </c>
      <c r="G181" s="1085">
        <v>-1.1235880721219396</v>
      </c>
      <c r="H181" s="96">
        <v>321.39999999999998</v>
      </c>
      <c r="I181" s="96">
        <v>9.3428838368095457E-2</v>
      </c>
      <c r="J181" s="104">
        <v>-9.6807415036045317</v>
      </c>
      <c r="K181" s="104">
        <v>15.971589874339829</v>
      </c>
      <c r="L181" s="1091">
        <v>0.6706128809581724</v>
      </c>
    </row>
    <row r="182" spans="1:12" ht="15.75" thickBot="1">
      <c r="A182" s="49" t="s">
        <v>114</v>
      </c>
      <c r="B182" s="50" t="s">
        <v>33</v>
      </c>
      <c r="C182" s="109">
        <v>11980</v>
      </c>
      <c r="D182" s="109">
        <v>11900.625490196078</v>
      </c>
      <c r="E182" s="110">
        <v>12219.6</v>
      </c>
      <c r="F182" s="110">
        <v>12138.638000000001</v>
      </c>
      <c r="G182" s="1094">
        <v>0.66697762961544393</v>
      </c>
      <c r="H182" s="104">
        <v>347.7</v>
      </c>
      <c r="I182" s="104">
        <v>-0.14359563469270534</v>
      </c>
      <c r="J182" s="104">
        <v>-12.965340179717586</v>
      </c>
      <c r="K182" s="104">
        <v>12.347477690766709</v>
      </c>
      <c r="L182" s="1091">
        <v>7.2028588970303176E-2</v>
      </c>
    </row>
    <row r="183" spans="1:12" ht="15.75" thickBot="1">
      <c r="A183" s="51"/>
      <c r="B183" s="52"/>
      <c r="C183" s="111"/>
      <c r="D183" s="111"/>
      <c r="E183" s="111"/>
      <c r="F183" s="111"/>
      <c r="G183" s="1095"/>
      <c r="H183" s="112"/>
      <c r="I183" s="112"/>
      <c r="J183" s="112"/>
      <c r="K183" s="112"/>
      <c r="L183" s="1096"/>
    </row>
    <row r="184" spans="1:12" ht="15">
      <c r="A184" s="46" t="s">
        <v>115</v>
      </c>
      <c r="B184" s="53" t="s">
        <v>30</v>
      </c>
      <c r="C184" s="113">
        <v>11985.053921568626</v>
      </c>
      <c r="D184" s="113">
        <v>11844.955882352941</v>
      </c>
      <c r="E184" s="114">
        <v>12224.754999999999</v>
      </c>
      <c r="F184" s="114">
        <v>12081.855</v>
      </c>
      <c r="G184" s="1097">
        <v>1.1827653948834813</v>
      </c>
      <c r="H184" s="115">
        <v>416.7</v>
      </c>
      <c r="I184" s="115">
        <v>1.4856307842182088</v>
      </c>
      <c r="J184" s="115">
        <v>-24.157303370786519</v>
      </c>
      <c r="K184" s="115">
        <v>2.4585685667455834</v>
      </c>
      <c r="L184" s="1098">
        <v>-0.34634791607824278</v>
      </c>
    </row>
    <row r="185" spans="1:12" ht="15.75" thickBot="1">
      <c r="A185" s="49" t="s">
        <v>115</v>
      </c>
      <c r="B185" s="50" t="s">
        <v>33</v>
      </c>
      <c r="C185" s="109">
        <v>11699.940196078431</v>
      </c>
      <c r="D185" s="109">
        <v>11631.198039215686</v>
      </c>
      <c r="E185" s="110">
        <v>11933.939</v>
      </c>
      <c r="F185" s="110">
        <v>11863.822</v>
      </c>
      <c r="G185" s="1094">
        <v>0.59101527315565072</v>
      </c>
      <c r="H185" s="104">
        <v>361.3</v>
      </c>
      <c r="I185" s="104">
        <v>-2.5094441446303324</v>
      </c>
      <c r="J185" s="104">
        <v>-17.422434367541769</v>
      </c>
      <c r="K185" s="104">
        <v>6.3012201784738666</v>
      </c>
      <c r="L185" s="1091">
        <v>-0.30136412660019563</v>
      </c>
    </row>
    <row r="186" spans="1:12" ht="15.75" thickBot="1">
      <c r="A186" s="51"/>
      <c r="B186" s="52"/>
      <c r="C186" s="111"/>
      <c r="D186" s="111"/>
      <c r="E186" s="111"/>
      <c r="F186" s="111"/>
      <c r="G186" s="1095"/>
      <c r="H186" s="112"/>
      <c r="I186" s="112"/>
      <c r="J186" s="112"/>
      <c r="K186" s="112"/>
      <c r="L186" s="1096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9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90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85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9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85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9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85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91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92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93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85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9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85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91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92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93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85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9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94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9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95"/>
      <c r="H197" s="112"/>
      <c r="I197" s="112"/>
      <c r="J197" s="112"/>
      <c r="K197" s="112"/>
      <c r="L197" s="1096"/>
    </row>
    <row r="198" spans="1:12" ht="14.25">
      <c r="A198" s="44" t="s">
        <v>24</v>
      </c>
      <c r="B198" s="45" t="s">
        <v>28</v>
      </c>
      <c r="C198" s="100">
        <v>11379.733762917187</v>
      </c>
      <c r="D198" s="100">
        <v>11238.235333405421</v>
      </c>
      <c r="E198" s="101">
        <v>11607.328438175531</v>
      </c>
      <c r="F198" s="101">
        <v>11463.00004007353</v>
      </c>
      <c r="G198" s="1089">
        <v>1.2590804989744682</v>
      </c>
      <c r="H198" s="102">
        <v>350.44772727272732</v>
      </c>
      <c r="I198" s="102">
        <v>-0.15569097315694033</v>
      </c>
      <c r="J198" s="103">
        <v>-14.838709677419354</v>
      </c>
      <c r="K198" s="103">
        <v>2.4039337097067932</v>
      </c>
      <c r="L198" s="1090">
        <v>-3.8549744437549549E-2</v>
      </c>
    </row>
    <row r="199" spans="1:12" ht="15">
      <c r="A199" s="46" t="s">
        <v>24</v>
      </c>
      <c r="B199" s="47" t="s">
        <v>29</v>
      </c>
      <c r="C199" s="94">
        <v>10929.944117647059</v>
      </c>
      <c r="D199" s="94">
        <v>11122.161764705881</v>
      </c>
      <c r="E199" s="95">
        <v>11148.543</v>
      </c>
      <c r="F199" s="95">
        <v>11344.605</v>
      </c>
      <c r="G199" s="1085">
        <v>-1.7282399872009639</v>
      </c>
      <c r="H199" s="96">
        <v>304</v>
      </c>
      <c r="I199" s="96">
        <v>-8.7908790879087935</v>
      </c>
      <c r="J199" s="104">
        <v>-28.571428571428569</v>
      </c>
      <c r="K199" s="104">
        <v>0.2731742851939537</v>
      </c>
      <c r="L199" s="1091">
        <v>-5.7742827948183084E-2</v>
      </c>
    </row>
    <row r="200" spans="1:12" ht="15">
      <c r="A200" s="46" t="s">
        <v>24</v>
      </c>
      <c r="B200" s="47" t="s">
        <v>30</v>
      </c>
      <c r="C200" s="94">
        <v>11434.903921568628</v>
      </c>
      <c r="D200" s="94">
        <v>11240.906862745098</v>
      </c>
      <c r="E200" s="95">
        <v>11663.602000000001</v>
      </c>
      <c r="F200" s="95">
        <v>11465.725</v>
      </c>
      <c r="G200" s="1085">
        <v>1.7258132390232666</v>
      </c>
      <c r="H200" s="96">
        <v>341.3</v>
      </c>
      <c r="I200" s="96">
        <v>-2.234316814666288</v>
      </c>
      <c r="J200" s="104">
        <v>-26.666666666666668</v>
      </c>
      <c r="K200" s="104">
        <v>1.0016390457111637</v>
      </c>
      <c r="L200" s="1091">
        <v>-0.18020778693932482</v>
      </c>
    </row>
    <row r="201" spans="1:12" ht="15">
      <c r="A201" s="46" t="s">
        <v>24</v>
      </c>
      <c r="B201" s="47" t="s">
        <v>35</v>
      </c>
      <c r="C201" s="94">
        <v>11424.020588235295</v>
      </c>
      <c r="D201" s="94">
        <v>11273.229411764705</v>
      </c>
      <c r="E201" s="95">
        <v>11652.501</v>
      </c>
      <c r="F201" s="95">
        <v>11498.694</v>
      </c>
      <c r="G201" s="1085">
        <v>1.3376040792110888</v>
      </c>
      <c r="H201" s="96">
        <v>369.8</v>
      </c>
      <c r="I201" s="96">
        <v>2.8078954684459334</v>
      </c>
      <c r="J201" s="104">
        <v>5.0847457627118651</v>
      </c>
      <c r="K201" s="104">
        <v>1.1291203788016755</v>
      </c>
      <c r="L201" s="1091">
        <v>0.1994008704499578</v>
      </c>
    </row>
    <row r="202" spans="1:12" ht="14.25">
      <c r="A202" s="44" t="s">
        <v>24</v>
      </c>
      <c r="B202" s="48" t="s">
        <v>31</v>
      </c>
      <c r="C202" s="105">
        <v>10567.148997619393</v>
      </c>
      <c r="D202" s="105">
        <v>10523.503636123014</v>
      </c>
      <c r="E202" s="106">
        <v>10778.491977571781</v>
      </c>
      <c r="F202" s="106">
        <v>10733.973708845475</v>
      </c>
      <c r="G202" s="1092">
        <v>0.41474173436459999</v>
      </c>
      <c r="H202" s="107">
        <v>290.92545454545456</v>
      </c>
      <c r="I202" s="107">
        <v>0.88692180464842596</v>
      </c>
      <c r="J202" s="108">
        <v>-11.607142857142858</v>
      </c>
      <c r="K202" s="108">
        <v>18.029502822800946</v>
      </c>
      <c r="L202" s="1093">
        <v>0.38059012188698205</v>
      </c>
    </row>
    <row r="203" spans="1:12" ht="15">
      <c r="A203" s="46" t="s">
        <v>24</v>
      </c>
      <c r="B203" s="47" t="s">
        <v>32</v>
      </c>
      <c r="C203" s="94">
        <v>10152.048039215686</v>
      </c>
      <c r="D203" s="94">
        <v>10198.511764705881</v>
      </c>
      <c r="E203" s="95">
        <v>10355.089</v>
      </c>
      <c r="F203" s="95">
        <v>10402.482</v>
      </c>
      <c r="G203" s="1085">
        <v>-0.45559319400889164</v>
      </c>
      <c r="H203" s="96">
        <v>269</v>
      </c>
      <c r="I203" s="96">
        <v>-1.1029411764705883</v>
      </c>
      <c r="J203" s="104">
        <v>-10</v>
      </c>
      <c r="K203" s="104">
        <v>6.2283737024221448</v>
      </c>
      <c r="L203" s="1091">
        <v>0.24034975032633632</v>
      </c>
    </row>
    <row r="204" spans="1:12" ht="15">
      <c r="A204" s="46" t="s">
        <v>24</v>
      </c>
      <c r="B204" s="47" t="s">
        <v>33</v>
      </c>
      <c r="C204" s="94">
        <v>10651.286274509803</v>
      </c>
      <c r="D204" s="94">
        <v>10626.456862745099</v>
      </c>
      <c r="E204" s="95">
        <v>10864.312</v>
      </c>
      <c r="F204" s="95">
        <v>10838.986000000001</v>
      </c>
      <c r="G204" s="1085">
        <v>0.23365654314895426</v>
      </c>
      <c r="H204" s="96">
        <v>291.89999999999998</v>
      </c>
      <c r="I204" s="96">
        <v>0.48192771084336566</v>
      </c>
      <c r="J204" s="104">
        <v>-17.20226843100189</v>
      </c>
      <c r="K204" s="104">
        <v>7.97668912766345</v>
      </c>
      <c r="L204" s="1091">
        <v>-0.35927053196466119</v>
      </c>
    </row>
    <row r="205" spans="1:12" ht="15">
      <c r="A205" s="46" t="s">
        <v>24</v>
      </c>
      <c r="B205" s="47" t="s">
        <v>36</v>
      </c>
      <c r="C205" s="94">
        <v>10969.620588235295</v>
      </c>
      <c r="D205" s="94">
        <v>10792.990196078432</v>
      </c>
      <c r="E205" s="95">
        <v>11189.013000000001</v>
      </c>
      <c r="F205" s="95">
        <v>11008.85</v>
      </c>
      <c r="G205" s="1085">
        <v>1.6365287927440237</v>
      </c>
      <c r="H205" s="96">
        <v>324.60000000000002</v>
      </c>
      <c r="I205" s="96">
        <v>3.8720000000000074</v>
      </c>
      <c r="J205" s="104">
        <v>-0.47393364928909953</v>
      </c>
      <c r="K205" s="104">
        <v>3.8244399927153525</v>
      </c>
      <c r="L205" s="1091">
        <v>0.4995109035253118</v>
      </c>
    </row>
    <row r="206" spans="1:12" ht="14.25">
      <c r="A206" s="44" t="s">
        <v>24</v>
      </c>
      <c r="B206" s="48" t="s">
        <v>37</v>
      </c>
      <c r="C206" s="105">
        <v>8063.4902548045347</v>
      </c>
      <c r="D206" s="105">
        <v>8192.6861953815987</v>
      </c>
      <c r="E206" s="106">
        <v>8224.7600599006255</v>
      </c>
      <c r="F206" s="106">
        <v>8356.539919289231</v>
      </c>
      <c r="G206" s="1092">
        <v>-1.5769667908175813</v>
      </c>
      <c r="H206" s="107">
        <v>220.89756097560974</v>
      </c>
      <c r="I206" s="107">
        <v>-1.4754488845908704</v>
      </c>
      <c r="J206" s="108">
        <v>-21.279999999999998</v>
      </c>
      <c r="K206" s="108">
        <v>8.960116554361683</v>
      </c>
      <c r="L206" s="1093">
        <v>-0.88860705105905424</v>
      </c>
    </row>
    <row r="207" spans="1:12" ht="15">
      <c r="A207" s="46" t="s">
        <v>24</v>
      </c>
      <c r="B207" s="47" t="s">
        <v>102</v>
      </c>
      <c r="C207" s="116">
        <v>7672.81568627451</v>
      </c>
      <c r="D207" s="116">
        <v>7826.8892156862739</v>
      </c>
      <c r="E207" s="117">
        <v>7826.2719999999999</v>
      </c>
      <c r="F207" s="117">
        <v>7983.4269999999997</v>
      </c>
      <c r="G207" s="1099">
        <v>-1.9685155259764979</v>
      </c>
      <c r="H207" s="118">
        <v>206.6</v>
      </c>
      <c r="I207" s="118">
        <v>-1.899335232668566</v>
      </c>
      <c r="J207" s="119">
        <v>-18.994413407821227</v>
      </c>
      <c r="K207" s="119">
        <v>5.2813695137497723</v>
      </c>
      <c r="L207" s="1100">
        <v>-0.35997936743522541</v>
      </c>
    </row>
    <row r="208" spans="1:12" ht="15">
      <c r="A208" s="46" t="s">
        <v>24</v>
      </c>
      <c r="B208" s="47" t="s">
        <v>38</v>
      </c>
      <c r="C208" s="94">
        <v>8289.4696078431371</v>
      </c>
      <c r="D208" s="94">
        <v>8359.2343137254902</v>
      </c>
      <c r="E208" s="95">
        <v>8455.259</v>
      </c>
      <c r="F208" s="95">
        <v>8526.4189999999999</v>
      </c>
      <c r="G208" s="1085">
        <v>-0.83458249002306661</v>
      </c>
      <c r="H208" s="96">
        <v>236.6</v>
      </c>
      <c r="I208" s="96">
        <v>-0.21088148460565162</v>
      </c>
      <c r="J208" s="104">
        <v>-22.613065326633166</v>
      </c>
      <c r="K208" s="104">
        <v>2.8045893279912586</v>
      </c>
      <c r="L208" s="1091">
        <v>-0.33124426797470452</v>
      </c>
    </row>
    <row r="209" spans="1:12" ht="15.75" thickBot="1">
      <c r="A209" s="46" t="s">
        <v>24</v>
      </c>
      <c r="B209" s="47" t="s">
        <v>39</v>
      </c>
      <c r="C209" s="94">
        <v>9293.873529411765</v>
      </c>
      <c r="D209" s="94">
        <v>9316.2205882352937</v>
      </c>
      <c r="E209" s="95">
        <v>9479.7510000000002</v>
      </c>
      <c r="F209" s="95">
        <v>9502.5450000000001</v>
      </c>
      <c r="G209" s="1085">
        <v>-0.23987258150316432</v>
      </c>
      <c r="H209" s="96">
        <v>256.89999999999998</v>
      </c>
      <c r="I209" s="96">
        <v>-0.46493607129021519</v>
      </c>
      <c r="J209" s="104">
        <v>-29.411764705882355</v>
      </c>
      <c r="K209" s="104">
        <v>0.87415771262065201</v>
      </c>
      <c r="L209" s="1091">
        <v>-0.19738341564912421</v>
      </c>
    </row>
    <row r="210" spans="1:12" ht="15.75" thickBot="1">
      <c r="A210" s="51"/>
      <c r="B210" s="52"/>
      <c r="C210" s="111"/>
      <c r="D210" s="111"/>
      <c r="E210" s="111"/>
      <c r="F210" s="111"/>
      <c r="G210" s="1095"/>
      <c r="H210" s="112"/>
      <c r="I210" s="112"/>
      <c r="J210" s="112"/>
      <c r="K210" s="112"/>
      <c r="L210" s="1096"/>
    </row>
    <row r="211" spans="1:12" ht="14.25">
      <c r="A211" s="44" t="s">
        <v>117</v>
      </c>
      <c r="B211" s="48" t="s">
        <v>25</v>
      </c>
      <c r="C211" s="105">
        <v>13848.830581743996</v>
      </c>
      <c r="D211" s="105">
        <v>13576.299340615293</v>
      </c>
      <c r="E211" s="106">
        <v>14125.807193378876</v>
      </c>
      <c r="F211" s="106">
        <v>13847.825327427599</v>
      </c>
      <c r="G211" s="1092">
        <v>2.0074044796094719</v>
      </c>
      <c r="H211" s="107">
        <v>322.53898305084743</v>
      </c>
      <c r="I211" s="107">
        <v>-5.494030703069126</v>
      </c>
      <c r="J211" s="108">
        <v>-31.395348837209301</v>
      </c>
      <c r="K211" s="108">
        <v>1.0744855217628846</v>
      </c>
      <c r="L211" s="1093">
        <v>-0.2806988463430089</v>
      </c>
    </row>
    <row r="212" spans="1:12" ht="15">
      <c r="A212" s="46" t="s">
        <v>117</v>
      </c>
      <c r="B212" s="47" t="s">
        <v>26</v>
      </c>
      <c r="C212" s="94">
        <v>13666.739215686275</v>
      </c>
      <c r="D212" s="94">
        <v>13618.986274509803</v>
      </c>
      <c r="E212" s="95">
        <v>13940.074000000001</v>
      </c>
      <c r="F212" s="95">
        <v>13891.366</v>
      </c>
      <c r="G212" s="1085">
        <v>0.35063506353515222</v>
      </c>
      <c r="H212" s="96">
        <v>301.3</v>
      </c>
      <c r="I212" s="96">
        <v>-9.2469879518072258</v>
      </c>
      <c r="J212" s="104">
        <v>-20</v>
      </c>
      <c r="K212" s="104">
        <v>0.14569295210344199</v>
      </c>
      <c r="L212" s="1091">
        <v>-1.1886625583289789E-2</v>
      </c>
    </row>
    <row r="213" spans="1:12" ht="15">
      <c r="A213" s="46" t="s">
        <v>117</v>
      </c>
      <c r="B213" s="47" t="s">
        <v>27</v>
      </c>
      <c r="C213" s="94">
        <v>13893.653921568628</v>
      </c>
      <c r="D213" s="94">
        <v>13619.472549019607</v>
      </c>
      <c r="E213" s="95">
        <v>14171.527</v>
      </c>
      <c r="F213" s="95">
        <v>13891.861999999999</v>
      </c>
      <c r="G213" s="1085">
        <v>2.0131570555480676</v>
      </c>
      <c r="H213" s="96">
        <v>317.39999999999998</v>
      </c>
      <c r="I213" s="96">
        <v>-3.3495736906211935</v>
      </c>
      <c r="J213" s="104">
        <v>-18.604651162790699</v>
      </c>
      <c r="K213" s="104">
        <v>0.63740666545255875</v>
      </c>
      <c r="L213" s="1091">
        <v>-4.0185518600387993E-2</v>
      </c>
    </row>
    <row r="214" spans="1:12" ht="15">
      <c r="A214" s="46" t="s">
        <v>117</v>
      </c>
      <c r="B214" s="47" t="s">
        <v>34</v>
      </c>
      <c r="C214" s="94">
        <v>13838.096078431372</v>
      </c>
      <c r="D214" s="94">
        <v>13513.215686274509</v>
      </c>
      <c r="E214" s="95">
        <v>14114.858</v>
      </c>
      <c r="F214" s="95">
        <v>13783.48</v>
      </c>
      <c r="G214" s="1085">
        <v>2.4041678879354169</v>
      </c>
      <c r="H214" s="96">
        <v>344.4</v>
      </c>
      <c r="I214" s="96">
        <v>-4.5719035743973402</v>
      </c>
      <c r="J214" s="104">
        <v>-51.515151515151516</v>
      </c>
      <c r="K214" s="104">
        <v>0.29138590420688398</v>
      </c>
      <c r="L214" s="1091">
        <v>-0.22862670215933095</v>
      </c>
    </row>
    <row r="215" spans="1:12" ht="14.25">
      <c r="A215" s="44" t="s">
        <v>117</v>
      </c>
      <c r="B215" s="48" t="s">
        <v>28</v>
      </c>
      <c r="C215" s="105">
        <v>13111.564971977368</v>
      </c>
      <c r="D215" s="105">
        <v>13097.588054864898</v>
      </c>
      <c r="E215" s="106">
        <v>13373.796271416915</v>
      </c>
      <c r="F215" s="106">
        <v>13359.539815962196</v>
      </c>
      <c r="G215" s="1092">
        <v>0.10671367166169184</v>
      </c>
      <c r="H215" s="107">
        <v>294.18400000000003</v>
      </c>
      <c r="I215" s="107">
        <v>-0.74118827856428826</v>
      </c>
      <c r="J215" s="108">
        <v>-27.042801556420233</v>
      </c>
      <c r="K215" s="108">
        <v>6.8293571298488436</v>
      </c>
      <c r="L215" s="1093">
        <v>-1.2702331632491708</v>
      </c>
    </row>
    <row r="216" spans="1:12" ht="15">
      <c r="A216" s="46" t="s">
        <v>117</v>
      </c>
      <c r="B216" s="47" t="s">
        <v>29</v>
      </c>
      <c r="C216" s="94">
        <v>12942.723529411764</v>
      </c>
      <c r="D216" s="94">
        <v>13061.611764705882</v>
      </c>
      <c r="E216" s="95">
        <v>13201.578</v>
      </c>
      <c r="F216" s="95">
        <v>13322.843999999999</v>
      </c>
      <c r="G216" s="1085">
        <v>-0.91021106304329336</v>
      </c>
      <c r="H216" s="96">
        <v>271.2</v>
      </c>
      <c r="I216" s="96">
        <v>-5.4393305439330621</v>
      </c>
      <c r="J216" s="104">
        <v>-34.210526315789473</v>
      </c>
      <c r="K216" s="104">
        <v>0.91058095064651245</v>
      </c>
      <c r="L216" s="1091">
        <v>-0.28702383977264934</v>
      </c>
    </row>
    <row r="217" spans="1:12" ht="15">
      <c r="A217" s="46" t="s">
        <v>117</v>
      </c>
      <c r="B217" s="47" t="s">
        <v>30</v>
      </c>
      <c r="C217" s="94">
        <v>13154.954901960784</v>
      </c>
      <c r="D217" s="94">
        <v>13193.283333333333</v>
      </c>
      <c r="E217" s="95">
        <v>13418.054</v>
      </c>
      <c r="F217" s="95">
        <v>13457.148999999999</v>
      </c>
      <c r="G217" s="1085">
        <v>-0.29051472938286815</v>
      </c>
      <c r="H217" s="96">
        <v>291.8</v>
      </c>
      <c r="I217" s="96">
        <v>0.34387895460797796</v>
      </c>
      <c r="J217" s="104">
        <v>-25.589225589225588</v>
      </c>
      <c r="K217" s="104">
        <v>4.0247678018575854</v>
      </c>
      <c r="L217" s="1091">
        <v>-0.65534565543834944</v>
      </c>
    </row>
    <row r="218" spans="1:12" ht="15">
      <c r="A218" s="46" t="s">
        <v>117</v>
      </c>
      <c r="B218" s="47" t="s">
        <v>35</v>
      </c>
      <c r="C218" s="94">
        <v>13095.813725490196</v>
      </c>
      <c r="D218" s="94">
        <v>12928.238235294117</v>
      </c>
      <c r="E218" s="95">
        <v>13357.73</v>
      </c>
      <c r="F218" s="95">
        <v>13186.803</v>
      </c>
      <c r="G218" s="1085">
        <v>1.2961974179791698</v>
      </c>
      <c r="H218" s="96">
        <v>310.3</v>
      </c>
      <c r="I218" s="96">
        <v>-0.95754867539099897</v>
      </c>
      <c r="J218" s="104">
        <v>-26.24113475177305</v>
      </c>
      <c r="K218" s="104">
        <v>1.8940083773447458</v>
      </c>
      <c r="L218" s="1091">
        <v>-0.32786366803817235</v>
      </c>
    </row>
    <row r="219" spans="1:12" ht="14.25">
      <c r="A219" s="44" t="s">
        <v>117</v>
      </c>
      <c r="B219" s="48" t="s">
        <v>31</v>
      </c>
      <c r="C219" s="105">
        <v>12076.372938173477</v>
      </c>
      <c r="D219" s="105">
        <v>12038.078947706828</v>
      </c>
      <c r="E219" s="106">
        <v>12317.900396936948</v>
      </c>
      <c r="F219" s="106">
        <v>12278.840526660964</v>
      </c>
      <c r="G219" s="1092">
        <v>0.31810715507847059</v>
      </c>
      <c r="H219" s="107">
        <v>258.2474315068493</v>
      </c>
      <c r="I219" s="107">
        <v>-0.88178368677052388</v>
      </c>
      <c r="J219" s="108">
        <v>-13.224368499257059</v>
      </c>
      <c r="K219" s="108">
        <v>10.635585503551265</v>
      </c>
      <c r="L219" s="1093">
        <v>3.0479925234214278E-2</v>
      </c>
    </row>
    <row r="220" spans="1:12" ht="15">
      <c r="A220" s="46" t="s">
        <v>117</v>
      </c>
      <c r="B220" s="47" t="s">
        <v>32</v>
      </c>
      <c r="C220" s="94">
        <v>11751.59019607843</v>
      </c>
      <c r="D220" s="94">
        <v>11650.251960784313</v>
      </c>
      <c r="E220" s="95">
        <v>11986.621999999999</v>
      </c>
      <c r="F220" s="95">
        <v>11883.257</v>
      </c>
      <c r="G220" s="1085">
        <v>0.86983728450878217</v>
      </c>
      <c r="H220" s="96">
        <v>235.9</v>
      </c>
      <c r="I220" s="96">
        <v>-2.8418451400329512</v>
      </c>
      <c r="J220" s="104">
        <v>-32.743362831858406</v>
      </c>
      <c r="K220" s="104">
        <v>2.7681660899653981</v>
      </c>
      <c r="L220" s="1091">
        <v>-0.79313236575474066</v>
      </c>
    </row>
    <row r="221" spans="1:12" ht="15">
      <c r="A221" s="46" t="s">
        <v>117</v>
      </c>
      <c r="B221" s="47" t="s">
        <v>33</v>
      </c>
      <c r="C221" s="94">
        <v>12132.892156862745</v>
      </c>
      <c r="D221" s="94">
        <v>12260.180392156863</v>
      </c>
      <c r="E221" s="95">
        <v>12375.55</v>
      </c>
      <c r="F221" s="95">
        <v>12505.384</v>
      </c>
      <c r="G221" s="1085">
        <v>-1.0382248158073415</v>
      </c>
      <c r="H221" s="96">
        <v>255.9</v>
      </c>
      <c r="I221" s="96">
        <v>-2.9579067121729175</v>
      </c>
      <c r="J221" s="96">
        <v>-2.1739130434782608</v>
      </c>
      <c r="K221" s="96">
        <v>5.7366599890730283</v>
      </c>
      <c r="L221" s="1086">
        <v>0.66259758756026432</v>
      </c>
    </row>
    <row r="222" spans="1:12" ht="15.75" thickBot="1">
      <c r="A222" s="56" t="s">
        <v>117</v>
      </c>
      <c r="B222" s="57" t="s">
        <v>36</v>
      </c>
      <c r="C222" s="97">
        <v>12282.78137254902</v>
      </c>
      <c r="D222" s="97">
        <v>12106.110784313725</v>
      </c>
      <c r="E222" s="98">
        <v>12528.437</v>
      </c>
      <c r="F222" s="98">
        <v>12348.233</v>
      </c>
      <c r="G222" s="1087">
        <v>1.4593504997840558</v>
      </c>
      <c r="H222" s="99">
        <v>293.60000000000002</v>
      </c>
      <c r="I222" s="99">
        <v>3.198594024604577</v>
      </c>
      <c r="J222" s="99">
        <v>-6.4</v>
      </c>
      <c r="K222" s="99">
        <v>2.1307594245128394</v>
      </c>
      <c r="L222" s="1088">
        <v>0.16101470342869173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9"/>
    </row>
    <row r="225" spans="1:12" ht="13.5" thickBot="1">
      <c r="G225" s="80"/>
      <c r="H225" s="80"/>
      <c r="I225" s="80"/>
      <c r="J225" s="80"/>
      <c r="K225" s="80"/>
      <c r="L225" s="1101"/>
    </row>
    <row r="226" spans="1:12" ht="21" thickBot="1">
      <c r="A226" s="1048" t="s">
        <v>328</v>
      </c>
      <c r="B226" s="1038"/>
      <c r="C226" s="1038"/>
      <c r="D226" s="1038"/>
      <c r="E226" s="1038"/>
      <c r="F226" s="1038"/>
      <c r="G226" s="1039"/>
      <c r="H226" s="1039"/>
      <c r="I226" s="1039"/>
      <c r="J226" s="1039"/>
      <c r="K226" s="1039"/>
      <c r="L226" s="1102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40"/>
      <c r="H227" s="1179" t="s">
        <v>10</v>
      </c>
      <c r="I227" s="1180"/>
      <c r="J227" s="1072" t="s">
        <v>11</v>
      </c>
      <c r="K227" s="1041" t="s">
        <v>12</v>
      </c>
      <c r="L227" s="1042"/>
    </row>
    <row r="228" spans="1:12" ht="15.75" customHeight="1">
      <c r="A228" s="29" t="s">
        <v>13</v>
      </c>
      <c r="B228" s="30" t="s">
        <v>14</v>
      </c>
      <c r="C228" s="1043" t="s">
        <v>40</v>
      </c>
      <c r="D228" s="1043" t="s">
        <v>40</v>
      </c>
      <c r="E228" s="1044" t="s">
        <v>41</v>
      </c>
      <c r="F228" s="1045"/>
      <c r="G228" s="1073"/>
      <c r="H228" s="1177" t="s">
        <v>15</v>
      </c>
      <c r="I228" s="1178"/>
      <c r="J228" s="1074" t="s">
        <v>16</v>
      </c>
      <c r="K228" s="1046" t="s">
        <v>17</v>
      </c>
      <c r="L228" s="1047"/>
    </row>
    <row r="229" spans="1:12" ht="26.25" thickBot="1">
      <c r="A229" s="31" t="s">
        <v>18</v>
      </c>
      <c r="B229" s="32" t="s">
        <v>19</v>
      </c>
      <c r="C229" s="952" t="s">
        <v>370</v>
      </c>
      <c r="D229" s="952" t="s">
        <v>366</v>
      </c>
      <c r="E229" s="1033" t="s">
        <v>370</v>
      </c>
      <c r="F229" s="1034" t="s">
        <v>366</v>
      </c>
      <c r="G229" s="1071" t="s">
        <v>20</v>
      </c>
      <c r="H229" s="81" t="s">
        <v>370</v>
      </c>
      <c r="I229" s="966" t="s">
        <v>20</v>
      </c>
      <c r="J229" s="1075" t="s">
        <v>20</v>
      </c>
      <c r="K229" s="1035" t="s">
        <v>370</v>
      </c>
      <c r="L229" s="1076" t="s">
        <v>21</v>
      </c>
    </row>
    <row r="230" spans="1:12" ht="15" thickBot="1">
      <c r="A230" s="33" t="s">
        <v>22</v>
      </c>
      <c r="B230" s="34" t="s">
        <v>23</v>
      </c>
      <c r="C230" s="82">
        <v>10245.925233663971</v>
      </c>
      <c r="D230" s="82">
        <v>10578.00029195018</v>
      </c>
      <c r="E230" s="83">
        <v>10450.843738337251</v>
      </c>
      <c r="F230" s="695">
        <v>10789.556720139315</v>
      </c>
      <c r="G230" s="1077">
        <v>-3.1392668910098696</v>
      </c>
      <c r="H230" s="84">
        <v>302.62985971943891</v>
      </c>
      <c r="I230" s="84">
        <v>-4.2548814956894061</v>
      </c>
      <c r="J230" s="85">
        <v>-7.6780758556891771</v>
      </c>
      <c r="K230" s="84">
        <v>100</v>
      </c>
      <c r="L230" s="1078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9"/>
      <c r="H231" s="85"/>
      <c r="I231" s="85"/>
      <c r="J231" s="85"/>
      <c r="K231" s="85"/>
      <c r="L231" s="1080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81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82" t="s">
        <v>100</v>
      </c>
    </row>
    <row r="233" spans="1:12" ht="15">
      <c r="A233" s="46" t="s">
        <v>109</v>
      </c>
      <c r="B233" s="90" t="s">
        <v>23</v>
      </c>
      <c r="C233" s="91">
        <v>11232.657338874036</v>
      </c>
      <c r="D233" s="91">
        <v>11329.504984596235</v>
      </c>
      <c r="E233" s="92">
        <v>11457.310485651517</v>
      </c>
      <c r="F233" s="92">
        <v>11556.095084288159</v>
      </c>
      <c r="G233" s="1083">
        <v>-0.85482680711888459</v>
      </c>
      <c r="H233" s="93">
        <v>355.24926829268293</v>
      </c>
      <c r="I233" s="93">
        <v>-2.6860458191498671</v>
      </c>
      <c r="J233" s="93">
        <v>-1.4423076923076923</v>
      </c>
      <c r="K233" s="93">
        <v>20.541082164328657</v>
      </c>
      <c r="L233" s="1084">
        <v>1.2996390560955398</v>
      </c>
    </row>
    <row r="234" spans="1:12" ht="15">
      <c r="A234" s="39" t="s">
        <v>110</v>
      </c>
      <c r="B234" s="40" t="s">
        <v>23</v>
      </c>
      <c r="C234" s="94">
        <v>11423.456527709122</v>
      </c>
      <c r="D234" s="94">
        <v>11517.578333849633</v>
      </c>
      <c r="E234" s="95">
        <v>11651.925658263304</v>
      </c>
      <c r="F234" s="95">
        <v>11747.929900526626</v>
      </c>
      <c r="G234" s="1085">
        <v>-0.81720135441919717</v>
      </c>
      <c r="H234" s="96">
        <v>411.9115384615385</v>
      </c>
      <c r="I234" s="96">
        <v>2.0414335070970657</v>
      </c>
      <c r="J234" s="96">
        <v>-59.055118110236215</v>
      </c>
      <c r="K234" s="96">
        <v>5.2104208416833666</v>
      </c>
      <c r="L234" s="1086">
        <v>-6.537960286901277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85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86" t="s">
        <v>100</v>
      </c>
    </row>
    <row r="236" spans="1:12" ht="15">
      <c r="A236" s="39" t="s">
        <v>98</v>
      </c>
      <c r="B236" s="40" t="s">
        <v>23</v>
      </c>
      <c r="C236" s="94">
        <v>9424.0888105683734</v>
      </c>
      <c r="D236" s="94">
        <v>9527.0300425259429</v>
      </c>
      <c r="E236" s="95">
        <v>9612.5705867797406</v>
      </c>
      <c r="F236" s="95">
        <v>9717.5706433764626</v>
      </c>
      <c r="G236" s="1085">
        <v>-1.0805175537189489</v>
      </c>
      <c r="H236" s="96">
        <v>277.67709677419356</v>
      </c>
      <c r="I236" s="96">
        <v>-1.9736160320388989</v>
      </c>
      <c r="J236" s="96">
        <v>8.2024432809773113</v>
      </c>
      <c r="K236" s="96">
        <v>62.124248496993985</v>
      </c>
      <c r="L236" s="1086">
        <v>9.1177730113325666</v>
      </c>
    </row>
    <row r="237" spans="1:12" ht="15.75" thickBot="1">
      <c r="A237" s="41" t="s">
        <v>112</v>
      </c>
      <c r="B237" s="42" t="s">
        <v>23</v>
      </c>
      <c r="C237" s="97">
        <v>11492.442332463583</v>
      </c>
      <c r="D237" s="97">
        <v>11802.485935892346</v>
      </c>
      <c r="E237" s="98">
        <v>11722.291179112855</v>
      </c>
      <c r="F237" s="98">
        <v>12067.001406938853</v>
      </c>
      <c r="G237" s="1087">
        <v>-2.8566353495888341</v>
      </c>
      <c r="H237" s="99">
        <v>294.37438016528921</v>
      </c>
      <c r="I237" s="99">
        <v>-2.3849116010905869</v>
      </c>
      <c r="J237" s="99">
        <v>-30.057803468208093</v>
      </c>
      <c r="K237" s="99">
        <v>12.124248496993987</v>
      </c>
      <c r="L237" s="1088">
        <v>-3.8794517805268267</v>
      </c>
    </row>
    <row r="238" spans="1:12" ht="15" thickBot="1">
      <c r="A238" s="35"/>
      <c r="B238" s="43"/>
      <c r="C238" s="86"/>
      <c r="D238" s="86"/>
      <c r="E238" s="86"/>
      <c r="F238" s="86"/>
      <c r="G238" s="1079"/>
      <c r="H238" s="85"/>
      <c r="I238" s="85"/>
      <c r="J238" s="85"/>
      <c r="K238" s="85"/>
      <c r="L238" s="1080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9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90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85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91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85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91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92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93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85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91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85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91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92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93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85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91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94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91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9"/>
      <c r="H248" s="85"/>
      <c r="I248" s="85"/>
      <c r="J248" s="85"/>
      <c r="K248" s="85"/>
      <c r="L248" s="1080"/>
    </row>
    <row r="249" spans="1:12" ht="14.25">
      <c r="A249" s="44" t="s">
        <v>114</v>
      </c>
      <c r="B249" s="45" t="s">
        <v>25</v>
      </c>
      <c r="C249" s="100">
        <v>11555.733492039115</v>
      </c>
      <c r="D249" s="100">
        <v>11477.975490196079</v>
      </c>
      <c r="E249" s="101">
        <v>11786.848161879898</v>
      </c>
      <c r="F249" s="101">
        <v>11707.535</v>
      </c>
      <c r="G249" s="1089">
        <v>0.67745398053388661</v>
      </c>
      <c r="H249" s="102">
        <v>425.55555555555554</v>
      </c>
      <c r="I249" s="102">
        <v>1.0101010101010044</v>
      </c>
      <c r="J249" s="103">
        <v>12.5</v>
      </c>
      <c r="K249" s="103">
        <v>0.90180360721442887</v>
      </c>
      <c r="L249" s="1090">
        <v>0.16174810305161658</v>
      </c>
    </row>
    <row r="250" spans="1:12" ht="15">
      <c r="A250" s="46" t="s">
        <v>114</v>
      </c>
      <c r="B250" s="47" t="s">
        <v>26</v>
      </c>
      <c r="C250" s="94">
        <v>11590.873529411765</v>
      </c>
      <c r="D250" s="94">
        <v>11477.975490196079</v>
      </c>
      <c r="E250" s="95">
        <v>11822.691000000001</v>
      </c>
      <c r="F250" s="95">
        <v>11707.535</v>
      </c>
      <c r="G250" s="1085">
        <v>0.98360585725347693</v>
      </c>
      <c r="H250" s="96">
        <v>420</v>
      </c>
      <c r="I250" s="96">
        <v>-0.30856871587942353</v>
      </c>
      <c r="J250" s="104">
        <v>0</v>
      </c>
      <c r="K250" s="104">
        <v>0.80160320641282556</v>
      </c>
      <c r="L250" s="1091">
        <v>6.154770225001327E-2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100</v>
      </c>
      <c r="E251" s="95" t="s">
        <v>256</v>
      </c>
      <c r="F251" s="95" t="s">
        <v>100</v>
      </c>
      <c r="G251" s="1085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91" t="s">
        <v>100</v>
      </c>
    </row>
    <row r="252" spans="1:12" ht="14.25">
      <c r="A252" s="44" t="s">
        <v>114</v>
      </c>
      <c r="B252" s="48" t="s">
        <v>28</v>
      </c>
      <c r="C252" s="105">
        <v>11308.520939335434</v>
      </c>
      <c r="D252" s="105">
        <v>11562.177943290397</v>
      </c>
      <c r="E252" s="106">
        <v>11534.691358122143</v>
      </c>
      <c r="F252" s="106">
        <v>11793.421502156205</v>
      </c>
      <c r="G252" s="1092">
        <v>-2.1938514110324783</v>
      </c>
      <c r="H252" s="107">
        <v>370.31076923076927</v>
      </c>
      <c r="I252" s="107">
        <v>-5.9580028211406191</v>
      </c>
      <c r="J252" s="108">
        <v>22.641509433962266</v>
      </c>
      <c r="K252" s="108">
        <v>6.513026052104208</v>
      </c>
      <c r="L252" s="1093">
        <v>1.6101583370255774</v>
      </c>
    </row>
    <row r="253" spans="1:12" ht="15">
      <c r="A253" s="46" t="s">
        <v>114</v>
      </c>
      <c r="B253" s="47" t="s">
        <v>29</v>
      </c>
      <c r="C253" s="94">
        <v>11269.143137254901</v>
      </c>
      <c r="D253" s="94">
        <v>11564.891176470588</v>
      </c>
      <c r="E253" s="95">
        <v>11494.526</v>
      </c>
      <c r="F253" s="95">
        <v>11796.189</v>
      </c>
      <c r="G253" s="1085">
        <v>-2.5572920203296206</v>
      </c>
      <c r="H253" s="96">
        <v>361.4</v>
      </c>
      <c r="I253" s="96">
        <v>-6.3487950246177771</v>
      </c>
      <c r="J253" s="104">
        <v>46.153846153846153</v>
      </c>
      <c r="K253" s="104">
        <v>5.7114228456913825</v>
      </c>
      <c r="L253" s="1091">
        <v>2.1036522628976728</v>
      </c>
    </row>
    <row r="254" spans="1:12" ht="15">
      <c r="A254" s="46" t="s">
        <v>114</v>
      </c>
      <c r="B254" s="47" t="s">
        <v>30</v>
      </c>
      <c r="C254" s="94">
        <v>11542.291176470588</v>
      </c>
      <c r="D254" s="94">
        <v>11555.161764705881</v>
      </c>
      <c r="E254" s="95">
        <v>11773.137000000001</v>
      </c>
      <c r="F254" s="95">
        <v>11786.264999999999</v>
      </c>
      <c r="G254" s="1085">
        <v>-0.11138388624385073</v>
      </c>
      <c r="H254" s="96">
        <v>433.8</v>
      </c>
      <c r="I254" s="96">
        <v>4.3541015155160023</v>
      </c>
      <c r="J254" s="104">
        <v>-42.857142857142854</v>
      </c>
      <c r="K254" s="104">
        <v>0.80160320641282556</v>
      </c>
      <c r="L254" s="1091">
        <v>-0.49349392587209584</v>
      </c>
    </row>
    <row r="255" spans="1:12" ht="14.25">
      <c r="A255" s="44" t="s">
        <v>114</v>
      </c>
      <c r="B255" s="48" t="s">
        <v>31</v>
      </c>
      <c r="C255" s="105">
        <v>11164.475310613896</v>
      </c>
      <c r="D255" s="105">
        <v>11225.882809091909</v>
      </c>
      <c r="E255" s="106">
        <v>11387.764816826175</v>
      </c>
      <c r="F255" s="106">
        <v>11450.400465273748</v>
      </c>
      <c r="G255" s="1092">
        <v>-0.54701709898733486</v>
      </c>
      <c r="H255" s="107">
        <v>342.94580152671756</v>
      </c>
      <c r="I255" s="107">
        <v>-2.4725091467825711</v>
      </c>
      <c r="J255" s="108">
        <v>-10.884353741496598</v>
      </c>
      <c r="K255" s="108">
        <v>13.126252505010019</v>
      </c>
      <c r="L255" s="1093">
        <v>-0.4722673839816558</v>
      </c>
    </row>
    <row r="256" spans="1:12" ht="15">
      <c r="A256" s="46" t="s">
        <v>114</v>
      </c>
      <c r="B256" s="47" t="s">
        <v>32</v>
      </c>
      <c r="C256" s="94">
        <v>11147.307843137256</v>
      </c>
      <c r="D256" s="94">
        <v>11118.093137254902</v>
      </c>
      <c r="E256" s="95">
        <v>11370.254000000001</v>
      </c>
      <c r="F256" s="95">
        <v>11340.455</v>
      </c>
      <c r="G256" s="1085">
        <v>0.26276723464800034</v>
      </c>
      <c r="H256" s="96">
        <v>335.8</v>
      </c>
      <c r="I256" s="96">
        <v>-1.9275700934579341</v>
      </c>
      <c r="J256" s="104">
        <v>8</v>
      </c>
      <c r="K256" s="104">
        <v>10.821643286573146</v>
      </c>
      <c r="L256" s="1091">
        <v>1.5709494845379925</v>
      </c>
    </row>
    <row r="257" spans="1:12" ht="15.75" thickBot="1">
      <c r="A257" s="49" t="s">
        <v>114</v>
      </c>
      <c r="B257" s="50" t="s">
        <v>33</v>
      </c>
      <c r="C257" s="109">
        <v>11236.376470588235</v>
      </c>
      <c r="D257" s="109">
        <v>11437.385294117646</v>
      </c>
      <c r="E257" s="110">
        <v>11461.103999999999</v>
      </c>
      <c r="F257" s="110">
        <v>11666.133</v>
      </c>
      <c r="G257" s="1094">
        <v>-1.7574718203538435</v>
      </c>
      <c r="H257" s="104">
        <v>376.5</v>
      </c>
      <c r="I257" s="104">
        <v>1.4004847831941796</v>
      </c>
      <c r="J257" s="104">
        <v>-51.063829787234042</v>
      </c>
      <c r="K257" s="104">
        <v>2.3046092184368736</v>
      </c>
      <c r="L257" s="1091">
        <v>-2.0432168685196479</v>
      </c>
    </row>
    <row r="258" spans="1:12" ht="15.75" thickBot="1">
      <c r="A258" s="51"/>
      <c r="B258" s="52"/>
      <c r="C258" s="111"/>
      <c r="D258" s="111"/>
      <c r="E258" s="111"/>
      <c r="F258" s="111"/>
      <c r="G258" s="1095"/>
      <c r="H258" s="112"/>
      <c r="I258" s="112"/>
      <c r="J258" s="112"/>
      <c r="K258" s="112"/>
      <c r="L258" s="1096"/>
    </row>
    <row r="259" spans="1:12" ht="15">
      <c r="A259" s="46" t="s">
        <v>115</v>
      </c>
      <c r="B259" s="53" t="s">
        <v>30</v>
      </c>
      <c r="C259" s="113">
        <v>11567.616666666665</v>
      </c>
      <c r="D259" s="113">
        <v>11553.311764705883</v>
      </c>
      <c r="E259" s="114">
        <v>11798.968999999999</v>
      </c>
      <c r="F259" s="114">
        <v>11784.378000000001</v>
      </c>
      <c r="G259" s="1097">
        <v>0.12381646277808238</v>
      </c>
      <c r="H259" s="115">
        <v>417.1</v>
      </c>
      <c r="I259" s="115">
        <v>-1.3947990543735169</v>
      </c>
      <c r="J259" s="115">
        <v>-76.271186440677965</v>
      </c>
      <c r="K259" s="115">
        <v>1.402805611222445</v>
      </c>
      <c r="L259" s="1098">
        <v>-4.0551037319782948</v>
      </c>
    </row>
    <row r="260" spans="1:12" ht="15.75" thickBot="1">
      <c r="A260" s="49" t="s">
        <v>115</v>
      </c>
      <c r="B260" s="50" t="s">
        <v>33</v>
      </c>
      <c r="C260" s="109">
        <v>11369.419607843138</v>
      </c>
      <c r="D260" s="109">
        <v>11483.678431372549</v>
      </c>
      <c r="E260" s="110">
        <v>11596.808000000001</v>
      </c>
      <c r="F260" s="110">
        <v>11713.352000000001</v>
      </c>
      <c r="G260" s="1094">
        <v>-0.99496711103704438</v>
      </c>
      <c r="H260" s="104">
        <v>410</v>
      </c>
      <c r="I260" s="104">
        <v>5.970535021969507</v>
      </c>
      <c r="J260" s="104">
        <v>-44.117647058823529</v>
      </c>
      <c r="K260" s="104">
        <v>3.8076152304609221</v>
      </c>
      <c r="L260" s="1091">
        <v>-2.4828565549229817</v>
      </c>
    </row>
    <row r="261" spans="1:12" ht="15.75" thickBot="1">
      <c r="A261" s="51"/>
      <c r="B261" s="52"/>
      <c r="C261" s="111"/>
      <c r="D261" s="111"/>
      <c r="E261" s="111"/>
      <c r="F261" s="111"/>
      <c r="G261" s="1095"/>
      <c r="H261" s="112"/>
      <c r="I261" s="112"/>
      <c r="J261" s="112"/>
      <c r="K261" s="112"/>
      <c r="L261" s="1096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9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90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85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91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85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91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85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91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92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93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85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91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85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91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92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93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85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91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94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91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95"/>
      <c r="H272" s="112"/>
      <c r="I272" s="112"/>
      <c r="J272" s="112"/>
      <c r="K272" s="112"/>
      <c r="L272" s="1096"/>
    </row>
    <row r="273" spans="1:12" ht="14.25">
      <c r="A273" s="44" t="s">
        <v>24</v>
      </c>
      <c r="B273" s="45" t="s">
        <v>28</v>
      </c>
      <c r="C273" s="100">
        <v>10386.557974107731</v>
      </c>
      <c r="D273" s="100">
        <v>10255.109824214291</v>
      </c>
      <c r="E273" s="101">
        <v>10594.289133589886</v>
      </c>
      <c r="F273" s="101">
        <v>10460.212020698576</v>
      </c>
      <c r="G273" s="1089">
        <v>1.2817819813403273</v>
      </c>
      <c r="H273" s="102">
        <v>319.14210526315787</v>
      </c>
      <c r="I273" s="102">
        <v>-5.045490847022343</v>
      </c>
      <c r="J273" s="103">
        <v>23.913043478260871</v>
      </c>
      <c r="K273" s="103">
        <v>5.7114228456913825</v>
      </c>
      <c r="L273" s="1090">
        <v>1.4561036967552123</v>
      </c>
    </row>
    <row r="274" spans="1:12" ht="15">
      <c r="A274" s="46" t="s">
        <v>24</v>
      </c>
      <c r="B274" s="47" t="s">
        <v>29</v>
      </c>
      <c r="C274" s="94" t="s">
        <v>256</v>
      </c>
      <c r="D274" s="94">
        <v>10179.543137254901</v>
      </c>
      <c r="E274" s="95" t="s">
        <v>256</v>
      </c>
      <c r="F274" s="95">
        <v>10383.134</v>
      </c>
      <c r="G274" s="1085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91" t="s">
        <v>100</v>
      </c>
    </row>
    <row r="275" spans="1:12" ht="15">
      <c r="A275" s="46" t="s">
        <v>24</v>
      </c>
      <c r="B275" s="47" t="s">
        <v>30</v>
      </c>
      <c r="C275" s="94">
        <v>10386.499019607842</v>
      </c>
      <c r="D275" s="94">
        <v>10381.971568627452</v>
      </c>
      <c r="E275" s="95">
        <v>10594.228999999999</v>
      </c>
      <c r="F275" s="95">
        <v>10589.611000000001</v>
      </c>
      <c r="G275" s="1085">
        <v>4.3608778452755001E-2</v>
      </c>
      <c r="H275" s="96">
        <v>331.7</v>
      </c>
      <c r="I275" s="96">
        <v>-4.2436489607390273</v>
      </c>
      <c r="J275" s="104">
        <v>71.428571428571431</v>
      </c>
      <c r="K275" s="104">
        <v>2.4048096192384771</v>
      </c>
      <c r="L275" s="1091">
        <v>1.1097124869535557</v>
      </c>
    </row>
    <row r="276" spans="1:12" ht="15">
      <c r="A276" s="46" t="s">
        <v>24</v>
      </c>
      <c r="B276" s="47" t="s">
        <v>35</v>
      </c>
      <c r="C276" s="94">
        <v>9863.9362745098042</v>
      </c>
      <c r="D276" s="94">
        <v>10220.52843137255</v>
      </c>
      <c r="E276" s="95">
        <v>10061.215</v>
      </c>
      <c r="F276" s="95">
        <v>10424.939</v>
      </c>
      <c r="G276" s="1085">
        <v>-3.4889796477466213</v>
      </c>
      <c r="H276" s="96">
        <v>360</v>
      </c>
      <c r="I276" s="96">
        <v>2.8571428571428572</v>
      </c>
      <c r="J276" s="104">
        <v>-53.846153846153847</v>
      </c>
      <c r="K276" s="104">
        <v>0.60120240480961928</v>
      </c>
      <c r="L276" s="1091">
        <v>-0.60138778945495053</v>
      </c>
    </row>
    <row r="277" spans="1:12" ht="14.25">
      <c r="A277" s="44" t="s">
        <v>24</v>
      </c>
      <c r="B277" s="48" t="s">
        <v>31</v>
      </c>
      <c r="C277" s="105">
        <v>9935.4282594135511</v>
      </c>
      <c r="D277" s="105">
        <v>10040.207713445769</v>
      </c>
      <c r="E277" s="106">
        <v>10134.136824601823</v>
      </c>
      <c r="F277" s="106">
        <v>10241.011867714684</v>
      </c>
      <c r="G277" s="1092">
        <v>-1.0435984695007541</v>
      </c>
      <c r="H277" s="107">
        <v>300.68855421686749</v>
      </c>
      <c r="I277" s="107">
        <v>-2.8927064969640774</v>
      </c>
      <c r="J277" s="108">
        <v>9.9337748344370862</v>
      </c>
      <c r="K277" s="108">
        <v>33.266533066132261</v>
      </c>
      <c r="L277" s="1093">
        <v>5.3294377839860978</v>
      </c>
    </row>
    <row r="278" spans="1:12" ht="15">
      <c r="A278" s="46" t="s">
        <v>24</v>
      </c>
      <c r="B278" s="47" t="s">
        <v>32</v>
      </c>
      <c r="C278" s="94">
        <v>9840.3078431372542</v>
      </c>
      <c r="D278" s="94">
        <v>10011.931372549019</v>
      </c>
      <c r="E278" s="95">
        <v>10037.114</v>
      </c>
      <c r="F278" s="95">
        <v>10212.17</v>
      </c>
      <c r="G278" s="1085">
        <v>-1.7141900301307214</v>
      </c>
      <c r="H278" s="96">
        <v>290</v>
      </c>
      <c r="I278" s="96">
        <v>-1.1588275391956298</v>
      </c>
      <c r="J278" s="104">
        <v>41.558441558441558</v>
      </c>
      <c r="K278" s="104">
        <v>21.8436873747495</v>
      </c>
      <c r="L278" s="1091">
        <v>7.5976189196153658</v>
      </c>
    </row>
    <row r="279" spans="1:12" ht="15">
      <c r="A279" s="46" t="s">
        <v>24</v>
      </c>
      <c r="B279" s="47" t="s">
        <v>33</v>
      </c>
      <c r="C279" s="94">
        <v>10138.123529411765</v>
      </c>
      <c r="D279" s="94">
        <v>9994.3009803921559</v>
      </c>
      <c r="E279" s="95">
        <v>10340.886</v>
      </c>
      <c r="F279" s="95">
        <v>10194.187</v>
      </c>
      <c r="G279" s="1085">
        <v>1.4390456051080927</v>
      </c>
      <c r="H279" s="96">
        <v>314.3</v>
      </c>
      <c r="I279" s="96">
        <v>-0.63231109705975341</v>
      </c>
      <c r="J279" s="104">
        <v>-22.522522522522522</v>
      </c>
      <c r="K279" s="104">
        <v>8.6172344689378768</v>
      </c>
      <c r="L279" s="1091">
        <v>-1.651035651321143</v>
      </c>
    </row>
    <row r="280" spans="1:12" ht="15">
      <c r="A280" s="46" t="s">
        <v>24</v>
      </c>
      <c r="B280" s="47" t="s">
        <v>36</v>
      </c>
      <c r="C280" s="94">
        <v>9991.2382352941167</v>
      </c>
      <c r="D280" s="94">
        <v>10258.763725490197</v>
      </c>
      <c r="E280" s="95">
        <v>10191.063</v>
      </c>
      <c r="F280" s="95">
        <v>10463.939</v>
      </c>
      <c r="G280" s="1085">
        <v>-2.6077751408910181</v>
      </c>
      <c r="H280" s="96">
        <v>342.1</v>
      </c>
      <c r="I280" s="96">
        <v>-4.2541281835992129</v>
      </c>
      <c r="J280" s="104">
        <v>-24.324324324324326</v>
      </c>
      <c r="K280" s="104">
        <v>2.8056112224448899</v>
      </c>
      <c r="L280" s="1091">
        <v>-0.61714548430811655</v>
      </c>
    </row>
    <row r="281" spans="1:12" ht="14.25">
      <c r="A281" s="44" t="s">
        <v>24</v>
      </c>
      <c r="B281" s="48" t="s">
        <v>37</v>
      </c>
      <c r="C281" s="105">
        <v>8157.8470066711561</v>
      </c>
      <c r="D281" s="105">
        <v>8416.1476605155476</v>
      </c>
      <c r="E281" s="106">
        <v>8321.0039468045798</v>
      </c>
      <c r="F281" s="106">
        <v>8584.4706137258581</v>
      </c>
      <c r="G281" s="1092">
        <v>-3.0691079133058823</v>
      </c>
      <c r="H281" s="107">
        <v>234.37272727272727</v>
      </c>
      <c r="I281" s="107">
        <v>-1.1341394325263545</v>
      </c>
      <c r="J281" s="108">
        <v>2.666666666666667</v>
      </c>
      <c r="K281" s="108">
        <v>23.146292585170343</v>
      </c>
      <c r="L281" s="1093">
        <v>2.3322315305912475</v>
      </c>
    </row>
    <row r="282" spans="1:12" ht="15">
      <c r="A282" s="46" t="s">
        <v>24</v>
      </c>
      <c r="B282" s="47" t="s">
        <v>102</v>
      </c>
      <c r="C282" s="116">
        <v>8003.3068627450975</v>
      </c>
      <c r="D282" s="116">
        <v>8341.6196078431367</v>
      </c>
      <c r="E282" s="117">
        <v>8163.3729999999996</v>
      </c>
      <c r="F282" s="117">
        <v>8508.4519999999993</v>
      </c>
      <c r="G282" s="1099">
        <v>-4.0557201239426366</v>
      </c>
      <c r="H282" s="118">
        <v>228.2</v>
      </c>
      <c r="I282" s="118">
        <v>1.1973392461197288</v>
      </c>
      <c r="J282" s="119">
        <v>16.167664670658681</v>
      </c>
      <c r="K282" s="119">
        <v>19.438877755511022</v>
      </c>
      <c r="L282" s="1100">
        <v>3.9902191061123169</v>
      </c>
    </row>
    <row r="283" spans="1:12" ht="15">
      <c r="A283" s="46" t="s">
        <v>24</v>
      </c>
      <c r="B283" s="47" t="s">
        <v>38</v>
      </c>
      <c r="C283" s="94">
        <v>8764.9617647058822</v>
      </c>
      <c r="D283" s="94">
        <v>8438.1617647058811</v>
      </c>
      <c r="E283" s="95">
        <v>8940.2610000000004</v>
      </c>
      <c r="F283" s="95">
        <v>8606.9249999999993</v>
      </c>
      <c r="G283" s="1085">
        <v>3.8728814297789418</v>
      </c>
      <c r="H283" s="96">
        <v>262.10000000000002</v>
      </c>
      <c r="I283" s="96">
        <v>-0.41793313069907517</v>
      </c>
      <c r="J283" s="104">
        <v>-29.787234042553191</v>
      </c>
      <c r="K283" s="104">
        <v>3.3066132264529058</v>
      </c>
      <c r="L283" s="1091">
        <v>-1.0412128605036157</v>
      </c>
    </row>
    <row r="284" spans="1:12" ht="15.75" thickBot="1">
      <c r="A284" s="46" t="s">
        <v>24</v>
      </c>
      <c r="B284" s="47" t="s">
        <v>39</v>
      </c>
      <c r="C284" s="94" t="s">
        <v>256</v>
      </c>
      <c r="D284" s="94">
        <v>9181.6058823529402</v>
      </c>
      <c r="E284" s="95" t="s">
        <v>256</v>
      </c>
      <c r="F284" s="95">
        <v>9365.2379999999994</v>
      </c>
      <c r="G284" s="1085">
        <v>3.0438948801941939</v>
      </c>
      <c r="H284" s="96" t="s">
        <v>256</v>
      </c>
      <c r="I284" s="96" t="s">
        <v>100</v>
      </c>
      <c r="J284" s="104" t="s">
        <v>100</v>
      </c>
      <c r="K284" s="104" t="s">
        <v>256</v>
      </c>
      <c r="L284" s="1091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95"/>
      <c r="H285" s="112"/>
      <c r="I285" s="112"/>
      <c r="J285" s="112"/>
      <c r="K285" s="112"/>
      <c r="L285" s="1096"/>
    </row>
    <row r="286" spans="1:12" ht="14.25">
      <c r="A286" s="44" t="s">
        <v>117</v>
      </c>
      <c r="B286" s="48" t="s">
        <v>25</v>
      </c>
      <c r="C286" s="105">
        <v>12013.420041204889</v>
      </c>
      <c r="D286" s="105">
        <v>13477.869288216854</v>
      </c>
      <c r="E286" s="106">
        <v>12253.688442028986</v>
      </c>
      <c r="F286" s="106">
        <v>13747.426673981192</v>
      </c>
      <c r="G286" s="1092">
        <v>-10.865584282615606</v>
      </c>
      <c r="H286" s="107">
        <v>344.97500000000002</v>
      </c>
      <c r="I286" s="107">
        <v>2.7371118669571821</v>
      </c>
      <c r="J286" s="108">
        <v>-57.894736842105267</v>
      </c>
      <c r="K286" s="108">
        <v>0.80160320641282556</v>
      </c>
      <c r="L286" s="1093">
        <v>-0.95602861597385336</v>
      </c>
    </row>
    <row r="287" spans="1:12" ht="15">
      <c r="A287" s="46" t="s">
        <v>117</v>
      </c>
      <c r="B287" s="47" t="s">
        <v>26</v>
      </c>
      <c r="C287" s="94" t="s">
        <v>256</v>
      </c>
      <c r="D287" s="94" t="s">
        <v>256</v>
      </c>
      <c r="E287" s="95" t="s">
        <v>256</v>
      </c>
      <c r="F287" s="95" t="s">
        <v>256</v>
      </c>
      <c r="G287" s="1085" t="s">
        <v>100</v>
      </c>
      <c r="H287" s="96" t="s">
        <v>256</v>
      </c>
      <c r="I287" s="96" t="s">
        <v>100</v>
      </c>
      <c r="J287" s="104" t="s">
        <v>100</v>
      </c>
      <c r="K287" s="104" t="s">
        <v>256</v>
      </c>
      <c r="L287" s="1091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 t="s">
        <v>256</v>
      </c>
      <c r="E288" s="95" t="s">
        <v>256</v>
      </c>
      <c r="F288" s="95" t="s">
        <v>256</v>
      </c>
      <c r="G288" s="1085" t="s">
        <v>100</v>
      </c>
      <c r="H288" s="96" t="s">
        <v>256</v>
      </c>
      <c r="I288" s="96" t="s">
        <v>100</v>
      </c>
      <c r="J288" s="104" t="s">
        <v>100</v>
      </c>
      <c r="K288" s="104" t="s">
        <v>256</v>
      </c>
      <c r="L288" s="1091" t="s">
        <v>100</v>
      </c>
    </row>
    <row r="289" spans="1:12" ht="15">
      <c r="A289" s="46" t="s">
        <v>117</v>
      </c>
      <c r="B289" s="47" t="s">
        <v>34</v>
      </c>
      <c r="C289" s="94">
        <v>13105.245098039215</v>
      </c>
      <c r="D289" s="94">
        <v>13905.421568627451</v>
      </c>
      <c r="E289" s="95">
        <v>13367.35</v>
      </c>
      <c r="F289" s="95">
        <v>14183.53</v>
      </c>
      <c r="G289" s="1085">
        <v>-5.7544207965153973</v>
      </c>
      <c r="H289" s="96">
        <v>360</v>
      </c>
      <c r="I289" s="96">
        <v>0.39040713887339018</v>
      </c>
      <c r="J289" s="104">
        <v>-85.714285714285708</v>
      </c>
      <c r="K289" s="104">
        <v>0.1002004008016032</v>
      </c>
      <c r="L289" s="1091">
        <v>-0.54734816534085751</v>
      </c>
    </row>
    <row r="290" spans="1:12" ht="14.25">
      <c r="A290" s="44" t="s">
        <v>117</v>
      </c>
      <c r="B290" s="48" t="s">
        <v>28</v>
      </c>
      <c r="C290" s="105">
        <v>11724.08276120381</v>
      </c>
      <c r="D290" s="105">
        <v>11947.131478880108</v>
      </c>
      <c r="E290" s="106">
        <v>11958.564416427887</v>
      </c>
      <c r="F290" s="106">
        <v>12186.074108457711</v>
      </c>
      <c r="G290" s="1092">
        <v>-1.8669646188342257</v>
      </c>
      <c r="H290" s="107">
        <v>307.91764705882355</v>
      </c>
      <c r="I290" s="107">
        <v>-1.9507164021498589</v>
      </c>
      <c r="J290" s="108">
        <v>-46.875</v>
      </c>
      <c r="K290" s="108">
        <v>3.4068136272545089</v>
      </c>
      <c r="L290" s="1093">
        <v>-2.5136304060479895</v>
      </c>
    </row>
    <row r="291" spans="1:12" ht="15">
      <c r="A291" s="46" t="s">
        <v>117</v>
      </c>
      <c r="B291" s="47" t="s">
        <v>29</v>
      </c>
      <c r="C291" s="94">
        <v>10938.231372549018</v>
      </c>
      <c r="D291" s="94">
        <v>10707.125490196078</v>
      </c>
      <c r="E291" s="95">
        <v>11156.995999999999</v>
      </c>
      <c r="F291" s="95">
        <v>10921.268</v>
      </c>
      <c r="G291" s="1085">
        <v>2.158430687718671</v>
      </c>
      <c r="H291" s="96">
        <v>272.10000000000002</v>
      </c>
      <c r="I291" s="96">
        <v>-5.4223149113659952</v>
      </c>
      <c r="J291" s="104">
        <v>7.6923076923076925</v>
      </c>
      <c r="K291" s="104">
        <v>1.402805611222445</v>
      </c>
      <c r="L291" s="1091">
        <v>0.20021541695787515</v>
      </c>
    </row>
    <row r="292" spans="1:12" ht="15">
      <c r="A292" s="46" t="s">
        <v>117</v>
      </c>
      <c r="B292" s="47" t="s">
        <v>30</v>
      </c>
      <c r="C292" s="94">
        <v>12221.580392156864</v>
      </c>
      <c r="D292" s="94">
        <v>12120.036274509803</v>
      </c>
      <c r="E292" s="95">
        <v>12466.012000000001</v>
      </c>
      <c r="F292" s="95">
        <v>12362.437</v>
      </c>
      <c r="G292" s="1085">
        <v>0.83782024531247945</v>
      </c>
      <c r="H292" s="96">
        <v>335</v>
      </c>
      <c r="I292" s="96">
        <v>6.9262687519948889</v>
      </c>
      <c r="J292" s="104">
        <v>-64.102564102564102</v>
      </c>
      <c r="K292" s="104">
        <v>1.402805611222445</v>
      </c>
      <c r="L292" s="1091">
        <v>-2.2049649715712647</v>
      </c>
    </row>
    <row r="293" spans="1:12" ht="15">
      <c r="A293" s="46" t="s">
        <v>117</v>
      </c>
      <c r="B293" s="47" t="s">
        <v>35</v>
      </c>
      <c r="C293" s="94" t="s">
        <v>256</v>
      </c>
      <c r="D293" s="94">
        <v>12556.96862745098</v>
      </c>
      <c r="E293" s="95" t="s">
        <v>256</v>
      </c>
      <c r="F293" s="95">
        <v>12808.108</v>
      </c>
      <c r="G293" s="1085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91" t="s">
        <v>100</v>
      </c>
    </row>
    <row r="294" spans="1:12" ht="14.25">
      <c r="A294" s="44" t="s">
        <v>117</v>
      </c>
      <c r="B294" s="48" t="s">
        <v>31</v>
      </c>
      <c r="C294" s="105">
        <v>11319.902191104222</v>
      </c>
      <c r="D294" s="105">
        <v>11296.67041498891</v>
      </c>
      <c r="E294" s="106">
        <v>11546.300234926306</v>
      </c>
      <c r="F294" s="106">
        <v>11556.511936161929</v>
      </c>
      <c r="G294" s="1092">
        <v>-8.8363178197991887E-2</v>
      </c>
      <c r="H294" s="107">
        <v>283.4215189873417</v>
      </c>
      <c r="I294" s="107">
        <v>-0.7175818869437518</v>
      </c>
      <c r="J294" s="108">
        <v>-12.222222222222221</v>
      </c>
      <c r="K294" s="108">
        <v>7.915831663326653</v>
      </c>
      <c r="L294" s="1093">
        <v>-0.40979275850498453</v>
      </c>
    </row>
    <row r="295" spans="1:12" ht="15">
      <c r="A295" s="46" t="s">
        <v>117</v>
      </c>
      <c r="B295" s="47" t="s">
        <v>32</v>
      </c>
      <c r="C295" s="94">
        <v>10386.652941176471</v>
      </c>
      <c r="D295" s="94">
        <v>10794.412745098038</v>
      </c>
      <c r="E295" s="95">
        <v>10594.386</v>
      </c>
      <c r="F295" s="95">
        <v>11010.300999999999</v>
      </c>
      <c r="G295" s="1085">
        <v>-3.7775079900177033</v>
      </c>
      <c r="H295" s="96">
        <v>247.1</v>
      </c>
      <c r="I295" s="96">
        <v>2.1074380165289233</v>
      </c>
      <c r="J295" s="104">
        <v>40</v>
      </c>
      <c r="K295" s="104">
        <v>2.1042084168336674</v>
      </c>
      <c r="L295" s="1091">
        <v>0.71660434652839466</v>
      </c>
    </row>
    <row r="296" spans="1:12" ht="15">
      <c r="A296" s="46" t="s">
        <v>117</v>
      </c>
      <c r="B296" s="47" t="s">
        <v>33</v>
      </c>
      <c r="C296" s="94">
        <v>11565.663725490196</v>
      </c>
      <c r="D296" s="94">
        <v>11220.662745098038</v>
      </c>
      <c r="E296" s="95">
        <v>11796.977000000001</v>
      </c>
      <c r="F296" s="95">
        <v>11445.075999999999</v>
      </c>
      <c r="G296" s="1085">
        <v>3.0746934314809415</v>
      </c>
      <c r="H296" s="96">
        <v>286</v>
      </c>
      <c r="I296" s="96">
        <v>-0.31369815266642637</v>
      </c>
      <c r="J296" s="96">
        <v>-41.17647058823529</v>
      </c>
      <c r="K296" s="96">
        <v>3.0060120240480961</v>
      </c>
      <c r="L296" s="1086">
        <v>-1.7118418149898318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87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88">
        <v>0.57662763815347895</v>
      </c>
    </row>
    <row r="298" spans="1:12">
      <c r="G298" s="689"/>
      <c r="H298" s="80"/>
      <c r="I298" s="80"/>
      <c r="J298" s="80"/>
      <c r="K298" s="80"/>
      <c r="L298" s="80"/>
    </row>
    <row r="299" spans="1:12">
      <c r="G299" s="689"/>
      <c r="H299" s="80"/>
      <c r="I299" s="80"/>
      <c r="J299" s="80"/>
      <c r="K299" s="80"/>
      <c r="L299" s="80"/>
    </row>
    <row r="300" spans="1:12">
      <c r="G300" s="689"/>
      <c r="H300" s="80"/>
      <c r="I300" s="80"/>
      <c r="J300" s="80"/>
      <c r="K300" s="80"/>
      <c r="L300" s="80"/>
    </row>
    <row r="301" spans="1:12">
      <c r="G301" s="689"/>
      <c r="H301" s="80"/>
      <c r="I301" s="80"/>
      <c r="J301" s="80"/>
      <c r="K301" s="80"/>
      <c r="L301" s="80"/>
    </row>
    <row r="302" spans="1:12">
      <c r="G302" s="689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2" t="s">
        <v>128</v>
      </c>
      <c r="B1" s="1182"/>
      <c r="C1" s="1182"/>
      <c r="D1" s="1182"/>
      <c r="E1" s="1182"/>
      <c r="F1" s="1182"/>
      <c r="G1" s="1182"/>
      <c r="H1" s="1182"/>
    </row>
    <row r="2" spans="1:18" ht="40.5" customHeight="1">
      <c r="A2" s="894" t="s">
        <v>129</v>
      </c>
      <c r="B2" s="3" t="s">
        <v>9</v>
      </c>
      <c r="C2" s="3"/>
      <c r="D2" s="895" t="s">
        <v>130</v>
      </c>
      <c r="E2" s="1183" t="s">
        <v>131</v>
      </c>
      <c r="F2" s="1184"/>
      <c r="G2" s="1185"/>
      <c r="H2" s="896" t="s">
        <v>132</v>
      </c>
    </row>
    <row r="3" spans="1:18" ht="27.75" thickBot="1">
      <c r="A3" s="634"/>
      <c r="B3" s="1106" t="s">
        <v>370</v>
      </c>
      <c r="C3" s="1106" t="s">
        <v>366</v>
      </c>
      <c r="D3" s="910" t="s">
        <v>70</v>
      </c>
      <c r="E3" s="966" t="s">
        <v>370</v>
      </c>
      <c r="F3" s="648" t="s">
        <v>366</v>
      </c>
      <c r="G3" s="911" t="s">
        <v>133</v>
      </c>
      <c r="H3" s="912" t="s">
        <v>134</v>
      </c>
    </row>
    <row r="4" spans="1:18" ht="15.75">
      <c r="A4" s="682" t="s">
        <v>8</v>
      </c>
      <c r="B4" s="897"/>
      <c r="C4" s="897"/>
      <c r="D4" s="898"/>
      <c r="E4" s="899"/>
      <c r="F4" s="899"/>
      <c r="G4" s="900"/>
      <c r="H4" s="901"/>
    </row>
    <row r="5" spans="1:18" ht="15">
      <c r="A5" s="455" t="s">
        <v>311</v>
      </c>
      <c r="B5" s="145">
        <v>12598.145374149857</v>
      </c>
      <c r="C5" s="145">
        <v>12652.583795280943</v>
      </c>
      <c r="D5" s="872">
        <v>-0.4302553692739835</v>
      </c>
      <c r="E5" s="913">
        <v>100</v>
      </c>
      <c r="F5" s="914">
        <v>100</v>
      </c>
      <c r="G5" s="669" t="s">
        <v>100</v>
      </c>
      <c r="H5" s="672">
        <v>2.6009993987837676</v>
      </c>
    </row>
    <row r="6" spans="1:18">
      <c r="A6" s="657" t="s">
        <v>135</v>
      </c>
      <c r="B6" s="94">
        <v>9895.5920000000006</v>
      </c>
      <c r="C6" s="94">
        <v>9922.7909999999993</v>
      </c>
      <c r="D6" s="873">
        <v>-0.27410634769994358</v>
      </c>
      <c r="E6" s="915">
        <v>12.463976945244957</v>
      </c>
      <c r="F6" s="916">
        <v>5.6790293807472816</v>
      </c>
      <c r="G6" s="667">
        <v>119.47371829946177</v>
      </c>
      <c r="H6" s="668">
        <v>125.18222839291913</v>
      </c>
    </row>
    <row r="7" spans="1:18">
      <c r="A7" s="657" t="s">
        <v>136</v>
      </c>
      <c r="B7" s="94">
        <v>16007.361000000001</v>
      </c>
      <c r="C7" s="94">
        <v>15533.332</v>
      </c>
      <c r="D7" s="873">
        <v>3.0516891031492821</v>
      </c>
      <c r="E7" s="915">
        <v>14.112391930835736</v>
      </c>
      <c r="F7" s="916">
        <v>7.0844955204462794</v>
      </c>
      <c r="G7" s="667">
        <v>99.201084821163704</v>
      </c>
      <c r="H7" s="668">
        <v>104.3823038397329</v>
      </c>
    </row>
    <row r="8" spans="1:18" ht="13.5" thickBot="1">
      <c r="A8" s="658" t="s">
        <v>137</v>
      </c>
      <c r="B8" s="97">
        <v>12401.647000000001</v>
      </c>
      <c r="C8" s="97">
        <v>12596.344999999999</v>
      </c>
      <c r="D8" s="874">
        <v>-1.5456705893653955</v>
      </c>
      <c r="E8" s="917">
        <v>73.423631123919307</v>
      </c>
      <c r="F8" s="918">
        <v>87.236475098806437</v>
      </c>
      <c r="G8" s="670">
        <v>-15.833794246319927</v>
      </c>
      <c r="H8" s="673">
        <v>-13.644631740687597</v>
      </c>
    </row>
    <row r="9" spans="1:18" ht="15">
      <c r="A9" s="635" t="s">
        <v>312</v>
      </c>
      <c r="B9" s="146">
        <v>10411.70995227596</v>
      </c>
      <c r="C9" s="146">
        <v>10344.375807471102</v>
      </c>
      <c r="D9" s="875">
        <v>0.65092516028107206</v>
      </c>
      <c r="E9" s="919">
        <v>100</v>
      </c>
      <c r="F9" s="920">
        <v>100</v>
      </c>
      <c r="G9" s="671" t="s">
        <v>100</v>
      </c>
      <c r="H9" s="674">
        <v>25.555643439057167</v>
      </c>
    </row>
    <row r="10" spans="1:18">
      <c r="A10" s="657" t="s">
        <v>135</v>
      </c>
      <c r="B10" s="94">
        <v>8711.5210000000006</v>
      </c>
      <c r="C10" s="94">
        <v>8896.67</v>
      </c>
      <c r="D10" s="873">
        <v>-2.0811045031455526</v>
      </c>
      <c r="E10" s="915">
        <v>2.8519231807627934</v>
      </c>
      <c r="F10" s="916">
        <v>1.7751211850713551</v>
      </c>
      <c r="G10" s="667">
        <v>60.660759656707818</v>
      </c>
      <c r="H10" s="668">
        <v>101.71865054105665</v>
      </c>
    </row>
    <row r="11" spans="1:18">
      <c r="A11" s="657" t="s">
        <v>136</v>
      </c>
      <c r="B11" s="94">
        <v>13353.55</v>
      </c>
      <c r="C11" s="94">
        <v>16146.974</v>
      </c>
      <c r="D11" s="873">
        <v>-17.299984504836637</v>
      </c>
      <c r="E11" s="915">
        <v>2.6017386922010841</v>
      </c>
      <c r="F11" s="916">
        <v>3.318606569417295</v>
      </c>
      <c r="G11" s="667">
        <v>-21.601472251110614</v>
      </c>
      <c r="H11" s="668">
        <v>-1.5662240381341532</v>
      </c>
    </row>
    <row r="12" spans="1:18" ht="13.5" thickBot="1">
      <c r="A12" s="659" t="s">
        <v>137</v>
      </c>
      <c r="B12" s="94">
        <v>10382.040999999999</v>
      </c>
      <c r="C12" s="94">
        <v>10168.553</v>
      </c>
      <c r="D12" s="873">
        <v>2.0994924253234397</v>
      </c>
      <c r="E12" s="915">
        <v>94.546338127036137</v>
      </c>
      <c r="F12" s="916">
        <v>94.906272245511346</v>
      </c>
      <c r="G12" s="667">
        <v>-0.37925219267289523</v>
      </c>
      <c r="H12" s="668">
        <v>25.079470908289974</v>
      </c>
      <c r="P12"/>
      <c r="Q12"/>
      <c r="R12"/>
    </row>
    <row r="13" spans="1:18" ht="15.75">
      <c r="A13" s="682" t="s">
        <v>138</v>
      </c>
      <c r="B13" s="686"/>
      <c r="C13" s="686"/>
      <c r="D13" s="876"/>
      <c r="E13" s="921"/>
      <c r="F13" s="921"/>
      <c r="G13" s="687"/>
      <c r="H13" s="688"/>
      <c r="P13"/>
      <c r="Q13"/>
      <c r="R13"/>
    </row>
    <row r="14" spans="1:18" ht="15">
      <c r="A14" s="455" t="s">
        <v>311</v>
      </c>
      <c r="B14" s="145">
        <v>12451.579901686027</v>
      </c>
      <c r="C14" s="145">
        <v>12562.729922356237</v>
      </c>
      <c r="D14" s="872">
        <v>-0.88476009081760454</v>
      </c>
      <c r="E14" s="913">
        <v>100</v>
      </c>
      <c r="F14" s="914">
        <v>100</v>
      </c>
      <c r="G14" s="669" t="s">
        <v>100</v>
      </c>
      <c r="H14" s="672">
        <v>-4.7038552659918107</v>
      </c>
      <c r="P14"/>
      <c r="Q14"/>
      <c r="R14"/>
    </row>
    <row r="15" spans="1:18">
      <c r="A15" s="657" t="s">
        <v>135</v>
      </c>
      <c r="B15" s="94">
        <v>10367.182000000001</v>
      </c>
      <c r="C15" s="94">
        <v>9242.1679999999997</v>
      </c>
      <c r="D15" s="873">
        <v>12.172620103854431</v>
      </c>
      <c r="E15" s="915">
        <v>5.1936898250689323</v>
      </c>
      <c r="F15" s="916">
        <v>2.440232608227439</v>
      </c>
      <c r="G15" s="667">
        <v>112.83585046597575</v>
      </c>
      <c r="H15" s="668">
        <v>102.82436010591351</v>
      </c>
    </row>
    <row r="16" spans="1:18">
      <c r="A16" s="657" t="s">
        <v>136</v>
      </c>
      <c r="B16" s="94" t="s">
        <v>256</v>
      </c>
      <c r="C16" s="94">
        <v>14564.023999999999</v>
      </c>
      <c r="D16" s="873" t="s">
        <v>100</v>
      </c>
      <c r="E16" s="915">
        <v>2.6827283822266415</v>
      </c>
      <c r="F16" s="916">
        <v>2.38208055136765</v>
      </c>
      <c r="G16" s="667" t="s">
        <v>100</v>
      </c>
      <c r="H16" s="668" t="s">
        <v>100</v>
      </c>
    </row>
    <row r="17" spans="1:13" ht="13.5" thickBot="1">
      <c r="A17" s="658" t="s">
        <v>137</v>
      </c>
      <c r="B17" s="97">
        <v>12503.377</v>
      </c>
      <c r="C17" s="97">
        <v>12597.777</v>
      </c>
      <c r="D17" s="874">
        <v>-0.74933855393693372</v>
      </c>
      <c r="E17" s="917">
        <v>92.123581792704428</v>
      </c>
      <c r="F17" s="918">
        <v>95.177686840404917</v>
      </c>
      <c r="G17" s="670">
        <v>-3.2088456329282811</v>
      </c>
      <c r="H17" s="673">
        <v>-7.7617614446380507</v>
      </c>
    </row>
    <row r="18" spans="1:13" ht="15">
      <c r="A18" s="635" t="s">
        <v>312</v>
      </c>
      <c r="B18" s="146">
        <v>10446.064250622998</v>
      </c>
      <c r="C18" s="146">
        <v>10332.421</v>
      </c>
      <c r="D18" s="875">
        <v>1.0998705010471173</v>
      </c>
      <c r="E18" s="919">
        <v>100</v>
      </c>
      <c r="F18" s="920">
        <v>100</v>
      </c>
      <c r="G18" s="671" t="s">
        <v>100</v>
      </c>
      <c r="H18" s="674">
        <v>15.361711739460757</v>
      </c>
    </row>
    <row r="19" spans="1:13">
      <c r="A19" s="657" t="s">
        <v>135</v>
      </c>
      <c r="B19" s="94" t="s">
        <v>256</v>
      </c>
      <c r="C19" s="94" t="s">
        <v>100</v>
      </c>
      <c r="D19" s="873" t="s">
        <v>100</v>
      </c>
      <c r="E19" s="915">
        <v>0.94339622641509435</v>
      </c>
      <c r="F19" s="916">
        <v>0</v>
      </c>
      <c r="G19" s="667" t="s">
        <v>100</v>
      </c>
      <c r="H19" s="668" t="s">
        <v>100</v>
      </c>
    </row>
    <row r="20" spans="1:13">
      <c r="A20" s="657" t="s">
        <v>136</v>
      </c>
      <c r="B20" s="94" t="s">
        <v>256</v>
      </c>
      <c r="C20" s="94" t="s">
        <v>100</v>
      </c>
      <c r="D20" s="873" t="s">
        <v>100</v>
      </c>
      <c r="E20" s="915">
        <v>0.19579921680313281</v>
      </c>
      <c r="F20" s="916">
        <v>0</v>
      </c>
      <c r="G20" s="667" t="s">
        <v>100</v>
      </c>
      <c r="H20" s="668" t="s">
        <v>100</v>
      </c>
    </row>
    <row r="21" spans="1:13" ht="13.5" thickBot="1">
      <c r="A21" s="659" t="s">
        <v>137</v>
      </c>
      <c r="B21" s="94">
        <v>10463.74</v>
      </c>
      <c r="C21" s="94">
        <v>10332.421</v>
      </c>
      <c r="D21" s="873">
        <v>1.2709412440704797</v>
      </c>
      <c r="E21" s="915">
        <v>98.860804556781773</v>
      </c>
      <c r="F21" s="916">
        <v>100</v>
      </c>
      <c r="G21" s="667">
        <v>-1.1391954432182274</v>
      </c>
      <c r="H21" s="668">
        <v>14.047516376106278</v>
      </c>
    </row>
    <row r="22" spans="1:13" ht="15.75">
      <c r="A22" s="682" t="s">
        <v>139</v>
      </c>
      <c r="B22" s="686"/>
      <c r="C22" s="686"/>
      <c r="D22" s="876"/>
      <c r="E22" s="921"/>
      <c r="F22" s="921"/>
      <c r="G22" s="687"/>
      <c r="H22" s="688"/>
    </row>
    <row r="23" spans="1:13" ht="15">
      <c r="A23" s="455" t="s">
        <v>311</v>
      </c>
      <c r="B23" s="145">
        <v>12645.613851923459</v>
      </c>
      <c r="C23" s="1113">
        <v>12678.032613860105</v>
      </c>
      <c r="D23" s="872">
        <v>-0.25570814434728883</v>
      </c>
      <c r="E23" s="913">
        <v>100</v>
      </c>
      <c r="F23" s="914">
        <v>100</v>
      </c>
      <c r="G23" s="669" t="s">
        <v>100</v>
      </c>
      <c r="H23" s="672">
        <v>30.6476683937824</v>
      </c>
    </row>
    <row r="24" spans="1:13">
      <c r="A24" s="657" t="s">
        <v>135</v>
      </c>
      <c r="B24" s="94">
        <v>9747.9979999999996</v>
      </c>
      <c r="C24" s="94" t="s">
        <v>256</v>
      </c>
      <c r="D24" s="873" t="s">
        <v>100</v>
      </c>
      <c r="E24" s="915">
        <v>22.360202260559188</v>
      </c>
      <c r="F24" s="916">
        <v>9.5110103626943019</v>
      </c>
      <c r="G24" s="667" t="s">
        <v>100</v>
      </c>
      <c r="H24" s="668" t="s">
        <v>100</v>
      </c>
    </row>
    <row r="25" spans="1:13">
      <c r="A25" s="657" t="s">
        <v>136</v>
      </c>
      <c r="B25" s="94">
        <v>16175.72</v>
      </c>
      <c r="C25" s="94" t="s">
        <v>256</v>
      </c>
      <c r="D25" s="873" t="s">
        <v>100</v>
      </c>
      <c r="E25" s="915">
        <v>25.70890343049772</v>
      </c>
      <c r="F25" s="916">
        <v>10.213730569948186</v>
      </c>
      <c r="G25" s="667" t="s">
        <v>100</v>
      </c>
      <c r="H25" s="668" t="s">
        <v>100</v>
      </c>
    </row>
    <row r="26" spans="1:13" ht="16.5" thickBot="1">
      <c r="A26" s="658" t="s">
        <v>137</v>
      </c>
      <c r="B26" s="97">
        <v>12145.644</v>
      </c>
      <c r="C26" s="97">
        <v>12627.332</v>
      </c>
      <c r="D26" s="874">
        <v>-3.8146458808559087</v>
      </c>
      <c r="E26" s="917">
        <v>51.930894308943088</v>
      </c>
      <c r="F26" s="918">
        <v>80.275259067357524</v>
      </c>
      <c r="G26" s="670">
        <v>-35.308967031338</v>
      </c>
      <c r="H26" s="673">
        <v>-15.482673766590018</v>
      </c>
      <c r="J26" s="129"/>
      <c r="K26" s="122"/>
      <c r="L26" s="122"/>
      <c r="M26" s="122"/>
    </row>
    <row r="27" spans="1:13" ht="15">
      <c r="A27" s="635" t="s">
        <v>312</v>
      </c>
      <c r="B27" s="146">
        <v>10114.308203196257</v>
      </c>
      <c r="C27" s="146">
        <v>10116.567097844114</v>
      </c>
      <c r="D27" s="875">
        <v>-2.2328667679559135E-2</v>
      </c>
      <c r="E27" s="919">
        <v>100</v>
      </c>
      <c r="F27" s="920">
        <v>100</v>
      </c>
      <c r="G27" s="671" t="s">
        <v>100</v>
      </c>
      <c r="H27" s="674">
        <v>10.05062407261936</v>
      </c>
      <c r="J27" s="1181"/>
      <c r="K27" s="1181"/>
      <c r="L27" s="1181"/>
      <c r="M27" s="1181"/>
    </row>
    <row r="28" spans="1:13">
      <c r="A28" s="657" t="s">
        <v>135</v>
      </c>
      <c r="B28" s="94" t="s">
        <v>100</v>
      </c>
      <c r="C28" s="94" t="s">
        <v>100</v>
      </c>
      <c r="D28" s="873" t="s">
        <v>100</v>
      </c>
      <c r="E28" s="915">
        <v>0</v>
      </c>
      <c r="F28" s="916">
        <v>0</v>
      </c>
      <c r="G28" s="667" t="s">
        <v>100</v>
      </c>
      <c r="H28" s="668" t="s">
        <v>100</v>
      </c>
    </row>
    <row r="29" spans="1:13">
      <c r="A29" s="657" t="s">
        <v>136</v>
      </c>
      <c r="B29" s="94" t="s">
        <v>256</v>
      </c>
      <c r="C29" s="94" t="s">
        <v>256</v>
      </c>
      <c r="D29" s="873" t="s">
        <v>100</v>
      </c>
      <c r="E29" s="915">
        <v>2.9424594519570131</v>
      </c>
      <c r="F29" s="916">
        <v>3.9451863489569696</v>
      </c>
      <c r="G29" s="667" t="s">
        <v>100</v>
      </c>
      <c r="H29" s="668" t="s">
        <v>100</v>
      </c>
    </row>
    <row r="30" spans="1:13" ht="13.5" thickBot="1">
      <c r="A30" s="659" t="s">
        <v>137</v>
      </c>
      <c r="B30" s="94">
        <v>10014.683999999999</v>
      </c>
      <c r="C30" s="94">
        <v>9988.3760000000002</v>
      </c>
      <c r="D30" s="873">
        <v>0.26338616007245907</v>
      </c>
      <c r="E30" s="915">
        <v>97.057540548042994</v>
      </c>
      <c r="F30" s="916">
        <v>96.054813651043034</v>
      </c>
      <c r="G30" s="667">
        <v>1.0439111366586584</v>
      </c>
      <c r="H30" s="668">
        <v>11.199454793275788</v>
      </c>
    </row>
    <row r="31" spans="1:13" ht="15.75">
      <c r="A31" s="682" t="s">
        <v>140</v>
      </c>
      <c r="B31" s="686"/>
      <c r="C31" s="686"/>
      <c r="D31" s="876"/>
      <c r="E31" s="921"/>
      <c r="F31" s="921"/>
      <c r="G31" s="687"/>
      <c r="H31" s="688"/>
    </row>
    <row r="32" spans="1:13" ht="15">
      <c r="A32" s="455" t="s">
        <v>311</v>
      </c>
      <c r="B32" s="145">
        <v>12832.378782880574</v>
      </c>
      <c r="C32" s="145">
        <v>12792.78665086332</v>
      </c>
      <c r="D32" s="872">
        <v>0.30948794111705774</v>
      </c>
      <c r="E32" s="913">
        <v>100</v>
      </c>
      <c r="F32" s="914">
        <v>100</v>
      </c>
      <c r="G32" s="669" t="s">
        <v>100</v>
      </c>
      <c r="H32" s="672">
        <v>-19.216595586104095</v>
      </c>
    </row>
    <row r="33" spans="1:8">
      <c r="A33" s="657" t="s">
        <v>135</v>
      </c>
      <c r="B33" s="94" t="s">
        <v>256</v>
      </c>
      <c r="C33" s="94" t="s">
        <v>256</v>
      </c>
      <c r="D33" s="873" t="s">
        <v>100</v>
      </c>
      <c r="E33" s="915">
        <v>8.4879548949256787</v>
      </c>
      <c r="F33" s="916">
        <v>7.0059210798724694</v>
      </c>
      <c r="G33" s="667" t="s">
        <v>100</v>
      </c>
      <c r="H33" s="668" t="s">
        <v>100</v>
      </c>
    </row>
    <row r="34" spans="1:8">
      <c r="A34" s="657" t="s">
        <v>136</v>
      </c>
      <c r="B34" s="94" t="s">
        <v>256</v>
      </c>
      <c r="C34" s="94" t="s">
        <v>256</v>
      </c>
      <c r="D34" s="873" t="s">
        <v>100</v>
      </c>
      <c r="E34" s="915">
        <v>16.053305996924657</v>
      </c>
      <c r="F34" s="916">
        <v>12.123721585027535</v>
      </c>
      <c r="G34" s="667" t="s">
        <v>100</v>
      </c>
      <c r="H34" s="668" t="s">
        <v>100</v>
      </c>
    </row>
    <row r="35" spans="1:8" ht="13.5" thickBot="1">
      <c r="A35" s="658" t="s">
        <v>137</v>
      </c>
      <c r="B35" s="97">
        <v>12484.307000000001</v>
      </c>
      <c r="C35" s="97">
        <v>12553.775</v>
      </c>
      <c r="D35" s="874">
        <v>-0.55336343052188641</v>
      </c>
      <c r="E35" s="917">
        <v>75.458739108149658</v>
      </c>
      <c r="F35" s="918">
        <v>80.870357335099996</v>
      </c>
      <c r="G35" s="670">
        <v>-6.6917204341343313</v>
      </c>
      <c r="H35" s="673">
        <v>-24.622395166658134</v>
      </c>
    </row>
    <row r="36" spans="1:8" ht="15">
      <c r="A36" s="635" t="s">
        <v>312</v>
      </c>
      <c r="B36" s="146">
        <v>10599.106146865852</v>
      </c>
      <c r="C36" s="146">
        <v>10687.944672193273</v>
      </c>
      <c r="D36" s="875">
        <v>-0.83120308021944855</v>
      </c>
      <c r="E36" s="919">
        <v>100</v>
      </c>
      <c r="F36" s="920">
        <v>100</v>
      </c>
      <c r="G36" s="671" t="s">
        <v>100</v>
      </c>
      <c r="H36" s="674">
        <v>75.98886783514925</v>
      </c>
    </row>
    <row r="37" spans="1:8">
      <c r="A37" s="657" t="s">
        <v>135</v>
      </c>
      <c r="B37" s="94" t="s">
        <v>256</v>
      </c>
      <c r="C37" s="94" t="s">
        <v>256</v>
      </c>
      <c r="D37" s="873" t="s">
        <v>100</v>
      </c>
      <c r="E37" s="915">
        <v>8.8792436324484356</v>
      </c>
      <c r="F37" s="916">
        <v>9.3024632875414497</v>
      </c>
      <c r="G37" s="667" t="s">
        <v>100</v>
      </c>
      <c r="H37" s="668" t="s">
        <v>100</v>
      </c>
    </row>
    <row r="38" spans="1:8">
      <c r="A38" s="657" t="s">
        <v>136</v>
      </c>
      <c r="B38" s="94" t="s">
        <v>256</v>
      </c>
      <c r="C38" s="94" t="s">
        <v>256</v>
      </c>
      <c r="D38" s="873" t="s">
        <v>100</v>
      </c>
      <c r="E38" s="915">
        <v>6.8604690286329522</v>
      </c>
      <c r="F38" s="916">
        <v>12.038133585978208</v>
      </c>
      <c r="G38" s="667" t="s">
        <v>100</v>
      </c>
      <c r="H38" s="668" t="s">
        <v>100</v>
      </c>
    </row>
    <row r="39" spans="1:8" ht="13.5" thickBot="1">
      <c r="A39" s="658" t="s">
        <v>137</v>
      </c>
      <c r="B39" s="97">
        <v>10559.877</v>
      </c>
      <c r="C39" s="97">
        <v>9866.3459999999995</v>
      </c>
      <c r="D39" s="874">
        <v>7.0292588563182452</v>
      </c>
      <c r="E39" s="917">
        <v>84.260287338918602</v>
      </c>
      <c r="F39" s="918">
        <v>78.659403126480342</v>
      </c>
      <c r="G39" s="670">
        <v>7.120425517890494</v>
      </c>
      <c r="H39" s="673">
        <v>88.520024089129777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186"/>
      <c r="B41" s="1186"/>
      <c r="C41" s="1186"/>
      <c r="D41" s="1186"/>
    </row>
    <row r="42" spans="1:8" ht="15">
      <c r="A42" s="130" t="s">
        <v>61</v>
      </c>
      <c r="B42" s="131"/>
    </row>
    <row r="43" spans="1:8" ht="15">
      <c r="A43" s="128" t="s">
        <v>96</v>
      </c>
      <c r="B43" s="1187" t="s">
        <v>62</v>
      </c>
      <c r="C43" s="1188"/>
      <c r="D43" s="1188"/>
      <c r="E43" s="1188"/>
      <c r="F43" s="1188"/>
      <c r="G43" s="1188"/>
      <c r="H43" s="1189"/>
    </row>
    <row r="44" spans="1:8" ht="15">
      <c r="A44" s="128" t="s">
        <v>63</v>
      </c>
      <c r="B44" s="1187" t="s">
        <v>64</v>
      </c>
      <c r="C44" s="1188"/>
      <c r="D44" s="1188"/>
      <c r="E44" s="1188"/>
      <c r="F44" s="1188"/>
      <c r="G44" s="1188"/>
      <c r="H44" s="1189"/>
    </row>
    <row r="45" spans="1:8" ht="15">
      <c r="A45" s="128" t="s">
        <v>65</v>
      </c>
      <c r="B45" s="1187" t="s">
        <v>66</v>
      </c>
      <c r="C45" s="1188"/>
      <c r="D45" s="1188"/>
      <c r="E45" s="1188"/>
      <c r="F45" s="1188"/>
      <c r="G45" s="1188"/>
      <c r="H45" s="1189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7" t="s">
        <v>371</v>
      </c>
      <c r="B2" s="888"/>
      <c r="C2" s="888"/>
      <c r="D2" s="888"/>
      <c r="E2" s="888"/>
      <c r="F2" s="122"/>
      <c r="G2" s="122"/>
      <c r="H2" s="122"/>
    </row>
    <row r="3" spans="1:8" ht="30.75" customHeight="1">
      <c r="A3" s="1190" t="s">
        <v>141</v>
      </c>
      <c r="B3" s="1192" t="s">
        <v>142</v>
      </c>
      <c r="C3" s="1193"/>
      <c r="D3" s="1194" t="s">
        <v>318</v>
      </c>
      <c r="E3" s="1195"/>
    </row>
    <row r="4" spans="1:8" ht="16.5" thickBot="1">
      <c r="A4" s="1191"/>
      <c r="B4" s="939" t="s">
        <v>143</v>
      </c>
      <c r="C4" s="939" t="s">
        <v>144</v>
      </c>
      <c r="D4" s="940" t="s">
        <v>143</v>
      </c>
      <c r="E4" s="941" t="s">
        <v>144</v>
      </c>
      <c r="G4" s="132" t="s">
        <v>145</v>
      </c>
      <c r="H4" s="133"/>
    </row>
    <row r="5" spans="1:8" ht="17.25" customHeight="1" thickBot="1">
      <c r="A5" s="933" t="s">
        <v>146</v>
      </c>
      <c r="B5" s="934">
        <v>32123.1</v>
      </c>
      <c r="C5" s="934">
        <v>23353.788</v>
      </c>
      <c r="D5" s="935">
        <v>16.360753508787582</v>
      </c>
      <c r="E5" s="936">
        <v>2.6147940380588639</v>
      </c>
      <c r="G5" s="134" t="s">
        <v>59</v>
      </c>
      <c r="H5" s="135" t="s">
        <v>60</v>
      </c>
    </row>
    <row r="6" spans="1:8" ht="18" customHeight="1">
      <c r="A6" s="957" t="s">
        <v>147</v>
      </c>
      <c r="B6" s="1021" t="s">
        <v>100</v>
      </c>
      <c r="C6" s="958" t="s">
        <v>256</v>
      </c>
      <c r="D6" s="638" t="s">
        <v>100</v>
      </c>
      <c r="E6" s="1031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42" t="s">
        <v>100</v>
      </c>
      <c r="E7" s="943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100</v>
      </c>
      <c r="C8" s="637" t="s">
        <v>256</v>
      </c>
      <c r="D8" s="638" t="s">
        <v>100</v>
      </c>
      <c r="E8" s="1031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8" t="s">
        <v>100</v>
      </c>
      <c r="C9" s="639" t="s">
        <v>256</v>
      </c>
      <c r="D9" s="638" t="s">
        <v>100</v>
      </c>
      <c r="E9" s="1031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20582.168000000001</v>
      </c>
      <c r="D10" s="638" t="s">
        <v>100</v>
      </c>
      <c r="E10" s="944">
        <v>1.676577853775248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62" t="s">
        <v>100</v>
      </c>
      <c r="C11" s="637" t="s">
        <v>256</v>
      </c>
      <c r="D11" s="638" t="s">
        <v>100</v>
      </c>
      <c r="E11" s="1031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23154.7</v>
      </c>
      <c r="D12" s="638" t="s">
        <v>100</v>
      </c>
      <c r="E12" s="944">
        <v>0.27794956544937183</v>
      </c>
      <c r="G12" s="138" t="s">
        <v>166</v>
      </c>
      <c r="H12" s="139" t="s">
        <v>167</v>
      </c>
    </row>
    <row r="13" spans="1:8" ht="18" customHeight="1" thickBot="1">
      <c r="A13" s="640" t="s">
        <v>168</v>
      </c>
      <c r="B13" s="922" t="s">
        <v>256</v>
      </c>
      <c r="C13" s="641" t="s">
        <v>256</v>
      </c>
      <c r="D13" s="1032" t="s">
        <v>100</v>
      </c>
      <c r="E13" s="945" t="s">
        <v>100</v>
      </c>
      <c r="G13" s="140" t="s">
        <v>169</v>
      </c>
      <c r="H13" s="141" t="s">
        <v>170</v>
      </c>
    </row>
    <row r="14" spans="1:8">
      <c r="A14" s="666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50"/>
    </row>
    <row r="24" spans="1:4" ht="15">
      <c r="D24" s="950"/>
    </row>
    <row r="25" spans="1:4" ht="15">
      <c r="A25" s="951"/>
      <c r="D25" s="950"/>
    </row>
    <row r="26" spans="1:4" ht="15">
      <c r="A26" s="951"/>
      <c r="D26" s="950"/>
    </row>
    <row r="27" spans="1:4" ht="15">
      <c r="A27" s="951"/>
      <c r="D27" s="950"/>
    </row>
    <row r="28" spans="1:4" ht="15">
      <c r="A28" s="951"/>
      <c r="D28" s="950"/>
    </row>
    <row r="29" spans="1:4" ht="15">
      <c r="A29" s="951"/>
      <c r="D29" s="950"/>
    </row>
    <row r="30" spans="1:4" ht="15">
      <c r="A30" s="951"/>
      <c r="D30" s="950"/>
    </row>
    <row r="31" spans="1:4" ht="15">
      <c r="A31" s="951"/>
      <c r="D31" s="950"/>
    </row>
    <row r="32" spans="1:4" ht="15">
      <c r="A32" s="951"/>
      <c r="D32" s="950"/>
    </row>
    <row r="33" spans="1:13" ht="15">
      <c r="A33" s="951"/>
      <c r="D33" s="950"/>
    </row>
    <row r="34" spans="1:13" ht="15">
      <c r="A34" s="951"/>
      <c r="D34" s="950"/>
    </row>
    <row r="35" spans="1:13" ht="15">
      <c r="A35" s="951"/>
      <c r="D35" s="950"/>
      <c r="M35" s="127" t="s">
        <v>123</v>
      </c>
    </row>
    <row r="36" spans="1:13" ht="15">
      <c r="A36" s="951"/>
      <c r="D36" s="950"/>
    </row>
    <row r="37" spans="1:13" ht="15">
      <c r="A37" s="951"/>
      <c r="D37" s="950"/>
    </row>
    <row r="38" spans="1:13" ht="15">
      <c r="A38" s="951"/>
      <c r="D38" s="950"/>
    </row>
    <row r="39" spans="1:13" ht="15">
      <c r="A39" s="951"/>
      <c r="D39" s="950"/>
    </row>
    <row r="40" spans="1:13" ht="15">
      <c r="A40" s="951"/>
      <c r="D40" s="950"/>
    </row>
    <row r="41" spans="1:13" ht="15">
      <c r="A41" s="951"/>
      <c r="D41" s="950"/>
    </row>
    <row r="42" spans="1:13" ht="15">
      <c r="A42" s="951"/>
      <c r="D42" s="950"/>
    </row>
    <row r="43" spans="1:13" ht="15">
      <c r="A43" s="951"/>
      <c r="D43" s="950"/>
    </row>
    <row r="44" spans="1:13" ht="15">
      <c r="A44" s="951"/>
      <c r="D44" s="950"/>
    </row>
    <row r="45" spans="1:13" ht="15">
      <c r="D45" s="950"/>
    </row>
    <row r="46" spans="1:13" ht="15">
      <c r="A46" s="951"/>
      <c r="D46" s="950"/>
    </row>
    <row r="47" spans="1:13" ht="15">
      <c r="A47" s="951"/>
      <c r="D47" s="950"/>
    </row>
    <row r="48" spans="1:13" ht="15">
      <c r="A48" s="951"/>
      <c r="D48" s="950"/>
    </row>
    <row r="49" spans="1:4" ht="15">
      <c r="A49" s="951"/>
      <c r="D49" s="950"/>
    </row>
    <row r="50" spans="1:4" ht="15">
      <c r="A50" s="951"/>
      <c r="D50" s="950"/>
    </row>
    <row r="51" spans="1:4" ht="15">
      <c r="A51" s="951"/>
      <c r="D51" s="950"/>
    </row>
    <row r="52" spans="1:4" ht="15">
      <c r="A52" s="951"/>
      <c r="D52" s="950"/>
    </row>
    <row r="53" spans="1:4" ht="15">
      <c r="A53" s="951"/>
      <c r="D53" s="950"/>
    </row>
    <row r="54" spans="1:4" ht="15">
      <c r="A54" s="951"/>
    </row>
    <row r="55" spans="1:4" ht="15">
      <c r="A55" s="95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2" t="s">
        <v>314</v>
      </c>
      <c r="B1" s="1202"/>
      <c r="C1" s="1202"/>
      <c r="D1" s="1202"/>
      <c r="E1" s="1202"/>
      <c r="F1" s="1202"/>
      <c r="G1" s="649"/>
      <c r="H1" s="649"/>
    </row>
    <row r="2" spans="1:8" ht="13.5" customHeight="1" thickBot="1"/>
    <row r="3" spans="1:8" ht="27" customHeight="1">
      <c r="A3" s="1196" t="s">
        <v>73</v>
      </c>
      <c r="B3" s="1198" t="s">
        <v>118</v>
      </c>
      <c r="C3" s="1203" t="s">
        <v>82</v>
      </c>
      <c r="D3" s="1204"/>
      <c r="E3" s="1205"/>
      <c r="F3" s="1200" t="s">
        <v>119</v>
      </c>
      <c r="G3" s="1201"/>
      <c r="H3" s="122"/>
    </row>
    <row r="4" spans="1:8" ht="32.25" customHeight="1" thickBot="1">
      <c r="A4" s="1197"/>
      <c r="B4" s="1199"/>
      <c r="C4" s="925">
        <v>43695</v>
      </c>
      <c r="D4" s="926">
        <v>43688</v>
      </c>
      <c r="E4" s="927">
        <v>43331</v>
      </c>
      <c r="F4" s="928" t="s">
        <v>353</v>
      </c>
      <c r="G4" s="929" t="s">
        <v>120</v>
      </c>
      <c r="H4" s="122"/>
    </row>
    <row r="5" spans="1:8" ht="29.25" customHeight="1">
      <c r="A5" s="987" t="s">
        <v>124</v>
      </c>
      <c r="B5" s="1117" t="s">
        <v>329</v>
      </c>
      <c r="C5" s="930">
        <v>444.43</v>
      </c>
      <c r="D5" s="889">
        <v>563.17999999999995</v>
      </c>
      <c r="E5" s="931" t="s">
        <v>256</v>
      </c>
      <c r="F5" s="1027">
        <v>-21.085620938243537</v>
      </c>
      <c r="G5" s="1312" t="s">
        <v>100</v>
      </c>
    </row>
    <row r="6" spans="1:8" ht="28.5" customHeight="1">
      <c r="A6" s="988" t="s">
        <v>125</v>
      </c>
      <c r="B6" s="1114" t="s">
        <v>329</v>
      </c>
      <c r="C6" s="1121">
        <v>653.07000000000005</v>
      </c>
      <c r="D6" s="1116">
        <v>839.96</v>
      </c>
      <c r="E6" s="1122" t="s">
        <v>256</v>
      </c>
      <c r="F6" s="1119">
        <v>-22.249869041382919</v>
      </c>
      <c r="G6" s="1313" t="s">
        <v>100</v>
      </c>
    </row>
    <row r="7" spans="1:8" ht="32.25" customHeight="1" thickBot="1">
      <c r="A7" s="989" t="s">
        <v>121</v>
      </c>
      <c r="B7" s="1118" t="s">
        <v>122</v>
      </c>
      <c r="C7" s="1115" t="s">
        <v>100</v>
      </c>
      <c r="D7" s="1028" t="s">
        <v>100</v>
      </c>
      <c r="E7" s="1029" t="s">
        <v>100</v>
      </c>
      <c r="F7" s="1120" t="s">
        <v>100</v>
      </c>
      <c r="G7" s="1070" t="s">
        <v>100</v>
      </c>
    </row>
    <row r="8" spans="1:8" s="122" customFormat="1" ht="15.75">
      <c r="A8" s="979"/>
      <c r="B8" s="980"/>
      <c r="C8"/>
      <c r="D8" s="954"/>
      <c r="E8" s="955"/>
      <c r="F8" s="956"/>
      <c r="G8" s="956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09" t="s">
        <v>89</v>
      </c>
      <c r="C1" s="1209"/>
      <c r="D1" s="1209"/>
      <c r="E1" s="1209"/>
      <c r="F1" s="8"/>
      <c r="G1" s="7"/>
    </row>
    <row r="2" spans="2:17" ht="20.25" thickBot="1">
      <c r="B2" s="89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13"/>
      <c r="C3" s="1127" t="s">
        <v>319</v>
      </c>
      <c r="D3" s="1128"/>
      <c r="E3" s="714" t="s">
        <v>69</v>
      </c>
      <c r="F3" s="1207"/>
    </row>
    <row r="4" spans="2:17" ht="34.5" customHeight="1" thickBot="1">
      <c r="B4" s="1132" t="s">
        <v>43</v>
      </c>
      <c r="C4" s="1133">
        <v>43693</v>
      </c>
      <c r="D4" s="1133">
        <v>43686</v>
      </c>
      <c r="E4" s="1134" t="s">
        <v>315</v>
      </c>
      <c r="F4" s="1208"/>
      <c r="G4" s="661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9" t="s">
        <v>320</v>
      </c>
      <c r="C5" s="1130"/>
      <c r="D5" s="1130"/>
      <c r="E5" s="1131"/>
      <c r="F5" s="10"/>
      <c r="G5" s="1206" t="s">
        <v>352</v>
      </c>
      <c r="H5" s="1206"/>
      <c r="I5" s="1206"/>
      <c r="J5" s="1206"/>
      <c r="K5" s="1206"/>
      <c r="L5" s="1206"/>
      <c r="M5" s="1206"/>
      <c r="N5" s="1206"/>
      <c r="O5" s="1206"/>
      <c r="P5" s="1206"/>
      <c r="Q5" s="1206"/>
    </row>
    <row r="6" spans="2:17" ht="21" customHeight="1">
      <c r="B6" s="642" t="s">
        <v>44</v>
      </c>
      <c r="C6" s="1123">
        <v>10</v>
      </c>
      <c r="D6" s="1123">
        <v>10.25</v>
      </c>
      <c r="E6" s="923">
        <v>-2.4390243902439024</v>
      </c>
      <c r="F6" s="10"/>
      <c r="G6" s="1206"/>
      <c r="H6" s="1206"/>
      <c r="I6" s="1206"/>
      <c r="J6" s="1206"/>
      <c r="K6" s="1206"/>
      <c r="L6" s="1206"/>
      <c r="M6" s="1206"/>
      <c r="N6" s="1206"/>
      <c r="O6" s="1206"/>
      <c r="P6" s="1206"/>
      <c r="Q6" s="1206"/>
    </row>
    <row r="7" spans="2:17" ht="15.75">
      <c r="B7" s="642" t="s">
        <v>45</v>
      </c>
      <c r="C7" s="643">
        <v>13</v>
      </c>
      <c r="D7" s="643">
        <v>13</v>
      </c>
      <c r="E7" s="923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3" t="s">
        <v>46</v>
      </c>
      <c r="C8" s="650">
        <v>11</v>
      </c>
      <c r="D8" s="650">
        <v>11.17</v>
      </c>
      <c r="E8" s="1022">
        <v>-1.5219337511190683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4" t="s">
        <v>258</v>
      </c>
      <c r="C9" s="651">
        <v>91</v>
      </c>
      <c r="D9" s="651">
        <v>94</v>
      </c>
      <c r="E9" s="924">
        <v>-3.1914893617021276</v>
      </c>
      <c r="F9" s="10"/>
      <c r="G9" s="19"/>
      <c r="H9" s="19"/>
      <c r="I9" s="20"/>
      <c r="J9" s="13"/>
      <c r="K9" s="12"/>
      <c r="L9" s="14"/>
    </row>
    <row r="10" spans="2:17" ht="15.75">
      <c r="B10" s="664" t="s">
        <v>259</v>
      </c>
      <c r="C10" s="651">
        <v>71</v>
      </c>
      <c r="D10" s="651">
        <v>69</v>
      </c>
      <c r="E10" s="924">
        <v>2.8985507246376812</v>
      </c>
      <c r="F10" s="16"/>
      <c r="G10" s="19"/>
      <c r="H10" s="19"/>
      <c r="I10" s="20"/>
      <c r="J10" s="21"/>
      <c r="K10" s="11"/>
      <c r="L10" s="22"/>
    </row>
    <row r="11" spans="2:17" ht="15.75">
      <c r="B11" s="664" t="s">
        <v>362</v>
      </c>
      <c r="C11" s="1124">
        <v>3</v>
      </c>
      <c r="D11" s="1124">
        <v>3</v>
      </c>
      <c r="E11" s="92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26" t="s">
        <v>321</v>
      </c>
      <c r="C12" s="643"/>
      <c r="D12" s="643"/>
      <c r="E12" s="923"/>
      <c r="F12" s="10"/>
      <c r="G12" s="23"/>
      <c r="H12" s="23"/>
      <c r="I12" s="24"/>
      <c r="J12" s="13"/>
      <c r="K12" s="12"/>
      <c r="L12" s="14"/>
    </row>
    <row r="13" spans="2:17" ht="15.75">
      <c r="B13" s="642" t="s">
        <v>44</v>
      </c>
      <c r="C13" s="1125"/>
      <c r="D13" s="1123"/>
      <c r="E13" s="1110"/>
      <c r="F13" s="16"/>
      <c r="G13" s="23"/>
      <c r="H13" s="23"/>
      <c r="I13" s="20"/>
      <c r="J13" s="21"/>
      <c r="K13" s="11"/>
      <c r="L13" s="22"/>
    </row>
    <row r="14" spans="2:17" ht="15.75">
      <c r="B14" s="642" t="s">
        <v>45</v>
      </c>
      <c r="C14" s="1125"/>
      <c r="D14" s="643"/>
      <c r="E14" s="1110"/>
      <c r="F14" s="16"/>
      <c r="G14" s="23"/>
      <c r="H14" s="23"/>
      <c r="I14" s="20"/>
      <c r="J14" s="21"/>
      <c r="K14" s="11"/>
      <c r="L14" s="22"/>
    </row>
    <row r="15" spans="2:17" ht="15.75">
      <c r="B15" s="663" t="s">
        <v>46</v>
      </c>
      <c r="C15" s="650" t="s">
        <v>256</v>
      </c>
      <c r="D15" s="650" t="s">
        <v>256</v>
      </c>
      <c r="E15" s="1030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4" t="s">
        <v>258</v>
      </c>
      <c r="C16" s="651"/>
      <c r="D16" s="651"/>
      <c r="E16" s="1111"/>
      <c r="F16" s="16"/>
      <c r="G16" s="19"/>
      <c r="H16" s="19"/>
      <c r="I16" s="20"/>
      <c r="J16" s="21"/>
      <c r="K16" s="11"/>
      <c r="L16" s="22"/>
    </row>
    <row r="17" spans="2:15" ht="15.75">
      <c r="B17" s="664" t="s">
        <v>259</v>
      </c>
      <c r="C17" s="651"/>
      <c r="D17" s="651"/>
      <c r="E17" s="1111"/>
      <c r="F17" s="16"/>
      <c r="G17" s="19"/>
      <c r="H17" s="19"/>
      <c r="I17" s="20"/>
      <c r="J17" s="21"/>
      <c r="K17" s="11"/>
      <c r="L17" s="22"/>
    </row>
    <row r="18" spans="2:15" ht="15.75">
      <c r="B18" s="664" t="s">
        <v>362</v>
      </c>
      <c r="C18" s="1124"/>
      <c r="D18" s="1124"/>
      <c r="E18" s="1111"/>
      <c r="F18" s="16"/>
      <c r="G18" s="23"/>
      <c r="H18" s="23"/>
      <c r="I18" s="20"/>
      <c r="J18" s="21"/>
      <c r="K18" s="11"/>
      <c r="L18" s="22"/>
    </row>
    <row r="19" spans="2:15" ht="20.25" customHeight="1">
      <c r="B19" s="1126" t="s">
        <v>322</v>
      </c>
      <c r="C19" s="643"/>
      <c r="D19" s="643"/>
      <c r="E19" s="923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2" t="s">
        <v>44</v>
      </c>
      <c r="C20" s="1125"/>
      <c r="D20" s="643"/>
      <c r="E20" s="1110"/>
      <c r="F20" s="16"/>
      <c r="G20" s="23"/>
      <c r="H20" s="23"/>
      <c r="I20" s="20"/>
      <c r="J20" s="21"/>
      <c r="K20" s="11"/>
      <c r="L20" s="22"/>
    </row>
    <row r="21" spans="2:15" ht="15.75">
      <c r="B21" s="642" t="s">
        <v>45</v>
      </c>
      <c r="C21" s="1125"/>
      <c r="D21" s="643"/>
      <c r="E21" s="1110"/>
      <c r="F21" s="16"/>
      <c r="G21" s="23"/>
      <c r="H21" s="23"/>
      <c r="I21" s="20"/>
      <c r="J21" s="21"/>
      <c r="K21" s="11"/>
      <c r="L21" s="22"/>
    </row>
    <row r="22" spans="2:15" ht="15.75">
      <c r="B22" s="663" t="s">
        <v>46</v>
      </c>
      <c r="C22" s="650" t="s">
        <v>256</v>
      </c>
      <c r="D22" s="650" t="s">
        <v>256</v>
      </c>
      <c r="E22" s="1030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4" t="s">
        <v>258</v>
      </c>
      <c r="C23" s="651"/>
      <c r="D23" s="651"/>
      <c r="E23" s="1111"/>
      <c r="F23" s="16"/>
      <c r="G23" s="19"/>
      <c r="H23" s="19"/>
      <c r="I23" s="20"/>
      <c r="J23" s="21"/>
      <c r="K23" s="11"/>
      <c r="L23" s="22"/>
    </row>
    <row r="24" spans="2:15" ht="15.75">
      <c r="B24" s="664" t="s">
        <v>259</v>
      </c>
      <c r="C24" s="651"/>
      <c r="D24" s="651"/>
      <c r="E24" s="1111"/>
      <c r="F24" s="16"/>
      <c r="G24" s="19"/>
      <c r="H24" s="19"/>
      <c r="I24" s="20"/>
      <c r="J24" s="21"/>
      <c r="K24" s="11"/>
      <c r="L24" s="22"/>
    </row>
    <row r="25" spans="2:15" ht="16.5" thickBot="1">
      <c r="B25" s="665" t="s">
        <v>362</v>
      </c>
      <c r="C25" s="660"/>
      <c r="D25" s="660"/>
      <c r="E25" s="1112"/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2019-08-22T12:41:08Z</dcterms:modified>
</cp:coreProperties>
</file>