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R:\5.Logistyka\AKTUALNE\PRZETARGI\2026\261_019_Dostawa wody\Na stronę\"/>
    </mc:Choice>
  </mc:AlternateContent>
  <xr:revisionPtr revIDLastSave="0" documentId="14_{31A2A8A8-D535-4D7F-92F4-4B9588F9A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I15" i="1"/>
  <c r="K15" i="1"/>
  <c r="L15" i="1"/>
  <c r="P15" i="1" s="1"/>
  <c r="Q15" i="1" s="1"/>
  <c r="O15" i="1"/>
  <c r="L9" i="1"/>
  <c r="K10" i="1"/>
  <c r="L10" i="1"/>
  <c r="R15" i="1" l="1"/>
  <c r="S15" i="1" s="1"/>
  <c r="I6" i="1"/>
  <c r="I9" i="1" l="1"/>
  <c r="I10" i="1"/>
  <c r="K8" i="1" l="1"/>
  <c r="K9" i="1"/>
  <c r="K11" i="1"/>
  <c r="K12" i="1"/>
  <c r="K13" i="1"/>
  <c r="K14" i="1"/>
  <c r="L12" i="1" l="1"/>
  <c r="P12" i="1" s="1"/>
  <c r="I7" i="1"/>
  <c r="I8" i="1"/>
  <c r="I11" i="1"/>
  <c r="I12" i="1"/>
  <c r="I13" i="1"/>
  <c r="I14" i="1"/>
  <c r="O9" i="1"/>
  <c r="O12" i="1"/>
  <c r="R12" i="1" l="1"/>
  <c r="R9" i="1"/>
  <c r="P9" i="1"/>
  <c r="O6" i="1"/>
  <c r="O7" i="1"/>
  <c r="O8" i="1"/>
  <c r="O10" i="1"/>
  <c r="O11" i="1"/>
  <c r="O13" i="1"/>
  <c r="O14" i="1"/>
  <c r="L6" i="1" l="1"/>
  <c r="L7" i="1"/>
  <c r="L8" i="1"/>
  <c r="L11" i="1"/>
  <c r="L13" i="1"/>
  <c r="L14" i="1"/>
  <c r="P13" i="1" l="1"/>
  <c r="Q13" i="1" s="1"/>
  <c r="R13" i="1"/>
  <c r="S13" i="1" s="1"/>
  <c r="P7" i="1"/>
  <c r="R7" i="1"/>
  <c r="P11" i="1"/>
  <c r="Q11" i="1" s="1"/>
  <c r="R11" i="1"/>
  <c r="S11" i="1" s="1"/>
  <c r="P10" i="1"/>
  <c r="Q9" i="1" s="1"/>
  <c r="R10" i="1"/>
  <c r="S9" i="1" s="1"/>
  <c r="P6" i="1"/>
  <c r="R6" i="1"/>
  <c r="P8" i="1"/>
  <c r="R8" i="1"/>
  <c r="P14" i="1"/>
  <c r="Q14" i="1" s="1"/>
  <c r="R14" i="1"/>
  <c r="S14" i="1" s="1"/>
  <c r="Q6" i="1" l="1"/>
  <c r="S6" i="1"/>
</calcChain>
</file>

<file path=xl/sharedStrings.xml><?xml version="1.0" encoding="utf-8"?>
<sst xmlns="http://schemas.openxmlformats.org/spreadsheetml/2006/main" count="48" uniqueCount="42">
  <si>
    <t>Nazwa</t>
  </si>
  <si>
    <t>…………………………………………………………………………………………………</t>
  </si>
  <si>
    <t>UWAGA</t>
  </si>
  <si>
    <r>
      <t>* w przypadku szacunkowej ilości butli do 10 sztuk włącznie</t>
    </r>
    <r>
      <rPr>
        <b/>
        <sz val="10"/>
        <color theme="1"/>
        <rFont val="Calibri"/>
        <family val="2"/>
        <charset val="238"/>
        <scheme val="minor"/>
      </rPr>
      <t xml:space="preserve"> jednorazowa dostawa na dany obiekt</t>
    </r>
  </si>
  <si>
    <t>CZĘŚĆ II</t>
  </si>
  <si>
    <t>CZĘŚĆ III</t>
  </si>
  <si>
    <t>CZĘŚĆ IV</t>
  </si>
  <si>
    <t>CZĘŚĆ V</t>
  </si>
  <si>
    <t>Krajowa Informacja Skarbowa, ul. Warszawska 5,                             43-300 Bielsko-Biała</t>
  </si>
  <si>
    <t>Wydział Krajowej Informacji Skarbowej, ul. Rady Narodowej Księstwa Cieszyńskiego 11,43-400 Cieszyn</t>
  </si>
  <si>
    <t>Lp.</t>
  </si>
  <si>
    <t>FORMULARZ CENOWY</t>
  </si>
  <si>
    <t>Załącznik nr 2 do Zaproszenia</t>
  </si>
  <si>
    <t>Ogólna szacowana ilość butli</t>
  </si>
  <si>
    <t>Cena netto butli ok. 19 L</t>
  </si>
  <si>
    <t>Cena brutto butli 
ok. 19 L</t>
  </si>
  <si>
    <t>Cena oferty brutto dla każdej lokalizacji</t>
  </si>
  <si>
    <t xml:space="preserve">Nazwa i adres lokalizacji Zamawiającego </t>
  </si>
  <si>
    <t>Cena oferty brutto dla każdej części zamówienia</t>
  </si>
  <si>
    <t>Stawka podatku 
VAT (%)</t>
  </si>
  <si>
    <t>Cena oferty netto dla każdej lokalizacji</t>
  </si>
  <si>
    <t>LATO</t>
  </si>
  <si>
    <t>ZIMA</t>
  </si>
  <si>
    <t>Ilość dystrybutorów</t>
  </si>
  <si>
    <t xml:space="preserve">Ilość stojaków pionowych na 4 galony </t>
  </si>
  <si>
    <t>Delegatura Krajowej Informacji Skarbowej,                                                             ul. Szosa Chełmińska 34/36                                                             87-100 Toruń</t>
  </si>
  <si>
    <t>Cena oferty netto dla każdej części zamówienia</t>
  </si>
  <si>
    <t>Podpis Wykonawcy lub osób uprawnionych do reprezentowania Wykonawcy</t>
  </si>
  <si>
    <t>CZĘŚĆ I</t>
  </si>
  <si>
    <t>Delegatura Krajowej Informacji Skarbowej,                             ul. Dekana 6                                                                                         64-100 Leszno</t>
  </si>
  <si>
    <t>Delegatura Krajowej Informacji Skarbowej,                             ul. Dekana 3b                                                                                             64-100 Leszno</t>
  </si>
  <si>
    <t>Delegatura Krajowej Informacji Skarbowej,                               ul. Św. Jakuba 20                                                                               87-100 Toruń</t>
  </si>
  <si>
    <t>CZĘŚĆ VI</t>
  </si>
  <si>
    <t>Delegatura Krajowej Informacji Skarbowej,                                         ul. Romualda Traugutta 2, 43-300 Bielsko-Biała</t>
  </si>
  <si>
    <t>Delegatura Krajowej Informacji Skarbowej,                                                  ul. Wronia 65, 97-300 Piotrków Trybunalski</t>
  </si>
  <si>
    <t>Delegatura Krajowej Informacji Skarbowej,                                                     ul. 1 Maja 10, 09-402 Płock</t>
  </si>
  <si>
    <t>Wydział Krajowej Informacji Skarbowej,                                                     ul. Józefa Retingera 1, 42-500 Będzin</t>
  </si>
  <si>
    <t>0110-KLL2.261.19.2026</t>
  </si>
  <si>
    <t>Średnia szacowana ilość butli w okresie od 1.06.2026 -30.09.2026</t>
  </si>
  <si>
    <t>Średnia miesieczna szacowana ilość butli w okresie od 1.06.2026-30.09.2026
 (zaokrąglona do pełnych butli w dół)</t>
  </si>
  <si>
    <t>Średnia szacowana ilość butli w okresie od 1.10.2026 -31.05.2027</t>
  </si>
  <si>
    <t>Średnia miesieczna szacowana ilość butli w okresie od 1.10.2026 -31.05.2027
(zaokrąglona do pełnych butli w dół)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</si>
</sst>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5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/>
    <xf numFmtId="164" fontId="0" fillId="0" borderId="0" xfId="0" applyNumberFormat="1"/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4"/>
  <sheetViews>
    <sheetView tabSelected="1" zoomScale="85" zoomScaleNormal="85" workbookViewId="0">
      <selection activeCell="S25" sqref="A1:S25"/>
    </sheetView>
  </sheetViews>
  <sheetFormatPr defaultRowHeight="15" x14ac:dyDescent="0.25"/>
  <cols>
    <col min="1" max="1" width="5" customWidth="1"/>
    <col min="2" max="2" width="11.28515625" customWidth="1"/>
    <col min="3" max="3" width="44.7109375" customWidth="1"/>
    <col min="4" max="4" width="8.85546875" customWidth="1"/>
    <col min="5" max="5" width="7.7109375" customWidth="1"/>
    <col min="6" max="6" width="8.28515625" customWidth="1"/>
    <col min="7" max="7" width="7.7109375" customWidth="1"/>
    <col min="8" max="8" width="15" customWidth="1"/>
    <col min="9" max="9" width="17" customWidth="1"/>
    <col min="10" max="10" width="15" customWidth="1"/>
    <col min="11" max="11" width="18.42578125" customWidth="1"/>
    <col min="12" max="12" width="15" customWidth="1"/>
    <col min="13" max="14" width="13.7109375" customWidth="1"/>
    <col min="15" max="15" width="10.85546875" customWidth="1"/>
    <col min="16" max="16" width="11.140625" customWidth="1"/>
    <col min="17" max="17" width="15.28515625" customWidth="1"/>
    <col min="18" max="18" width="10.42578125" bestFit="1" customWidth="1"/>
    <col min="19" max="19" width="17.140625" customWidth="1"/>
  </cols>
  <sheetData>
    <row r="2" spans="1:19" s="1" customFormat="1" ht="12.75" x14ac:dyDescent="0.2">
      <c r="A2" s="2"/>
      <c r="B2" s="3" t="s">
        <v>37</v>
      </c>
      <c r="C2" s="3"/>
      <c r="D2" s="3"/>
      <c r="E2" s="3"/>
      <c r="F2" s="3"/>
      <c r="G2" s="3"/>
      <c r="J2" s="3"/>
      <c r="K2" s="3"/>
      <c r="L2" s="3"/>
      <c r="M2" s="3"/>
      <c r="N2" s="3"/>
      <c r="O2" s="3"/>
      <c r="P2" s="2"/>
      <c r="Q2" s="2"/>
      <c r="R2" s="2"/>
    </row>
    <row r="3" spans="1:19" ht="15.75" x14ac:dyDescent="0.25">
      <c r="H3" s="22" t="s">
        <v>11</v>
      </c>
      <c r="I3" s="12"/>
      <c r="J3" s="12"/>
      <c r="K3" s="12"/>
      <c r="P3" s="12" t="s">
        <v>12</v>
      </c>
      <c r="Q3" s="22"/>
    </row>
    <row r="4" spans="1:19" ht="93" customHeight="1" x14ac:dyDescent="0.25">
      <c r="A4" s="28" t="s">
        <v>10</v>
      </c>
      <c r="B4" s="28" t="s">
        <v>0</v>
      </c>
      <c r="C4" s="28" t="s">
        <v>17</v>
      </c>
      <c r="D4" s="33" t="s">
        <v>23</v>
      </c>
      <c r="E4" s="34"/>
      <c r="F4" s="33" t="s">
        <v>24</v>
      </c>
      <c r="G4" s="34"/>
      <c r="H4" s="21" t="s">
        <v>38</v>
      </c>
      <c r="I4" s="18" t="s">
        <v>39</v>
      </c>
      <c r="J4" s="18" t="s">
        <v>40</v>
      </c>
      <c r="K4" s="18" t="s">
        <v>41</v>
      </c>
      <c r="L4" s="28" t="s">
        <v>13</v>
      </c>
      <c r="M4" s="28" t="s">
        <v>14</v>
      </c>
      <c r="N4" s="28" t="s">
        <v>19</v>
      </c>
      <c r="O4" s="28" t="s">
        <v>15</v>
      </c>
      <c r="P4" s="35" t="s">
        <v>20</v>
      </c>
      <c r="Q4" s="35" t="s">
        <v>26</v>
      </c>
      <c r="R4" s="35" t="s">
        <v>16</v>
      </c>
      <c r="S4" s="35" t="s">
        <v>18</v>
      </c>
    </row>
    <row r="5" spans="1:19" ht="19.5" customHeight="1" x14ac:dyDescent="0.25">
      <c r="A5" s="29"/>
      <c r="B5" s="29"/>
      <c r="C5" s="29"/>
      <c r="D5" s="18" t="s">
        <v>21</v>
      </c>
      <c r="E5" s="18" t="s">
        <v>22</v>
      </c>
      <c r="F5" s="18" t="s">
        <v>21</v>
      </c>
      <c r="G5" s="18" t="s">
        <v>22</v>
      </c>
      <c r="H5" s="18" t="s">
        <v>21</v>
      </c>
      <c r="I5" s="18" t="s">
        <v>21</v>
      </c>
      <c r="J5" s="18" t="s">
        <v>22</v>
      </c>
      <c r="K5" s="18" t="s">
        <v>22</v>
      </c>
      <c r="L5" s="29"/>
      <c r="M5" s="29"/>
      <c r="N5" s="29"/>
      <c r="O5" s="29"/>
      <c r="P5" s="36"/>
      <c r="Q5" s="36"/>
      <c r="R5" s="36"/>
      <c r="S5" s="36"/>
    </row>
    <row r="6" spans="1:19" ht="33.75" customHeight="1" x14ac:dyDescent="0.25">
      <c r="A6" s="32">
        <v>1</v>
      </c>
      <c r="B6" s="31" t="s">
        <v>28</v>
      </c>
      <c r="C6" s="5" t="s">
        <v>8</v>
      </c>
      <c r="D6" s="25">
        <v>11</v>
      </c>
      <c r="E6" s="24">
        <v>2</v>
      </c>
      <c r="F6" s="25">
        <v>9</v>
      </c>
      <c r="G6" s="24">
        <v>0</v>
      </c>
      <c r="H6" s="25">
        <v>250</v>
      </c>
      <c r="I6" s="25">
        <f t="shared" ref="I6:I14" si="0">_xlfn.FLOOR.MATH(H6/4)</f>
        <v>62</v>
      </c>
      <c r="J6" s="24">
        <v>30</v>
      </c>
      <c r="K6" s="24">
        <v>4</v>
      </c>
      <c r="L6" s="26">
        <f t="shared" ref="L6:L14" si="1">SUM(H6+J6)</f>
        <v>280</v>
      </c>
      <c r="M6" s="13"/>
      <c r="N6" s="16">
        <v>0.23</v>
      </c>
      <c r="O6" s="17">
        <f t="shared" ref="O6:O14" si="2">M6+(M6*N6)</f>
        <v>0</v>
      </c>
      <c r="P6" s="19">
        <f t="shared" ref="P6:P14" si="3">L6*M6</f>
        <v>0</v>
      </c>
      <c r="Q6" s="43">
        <f>SUM(P6:P8)</f>
        <v>0</v>
      </c>
      <c r="R6" s="19">
        <f t="shared" ref="R6:R14" si="4">L6*O6</f>
        <v>0</v>
      </c>
      <c r="S6" s="43">
        <f>SUM(R6:R8)</f>
        <v>0</v>
      </c>
    </row>
    <row r="7" spans="1:19" ht="33.75" customHeight="1" x14ac:dyDescent="0.25">
      <c r="A7" s="32"/>
      <c r="B7" s="31"/>
      <c r="C7" s="5" t="s">
        <v>33</v>
      </c>
      <c r="D7" s="25">
        <v>9</v>
      </c>
      <c r="E7" s="24">
        <v>9</v>
      </c>
      <c r="F7" s="25">
        <v>4</v>
      </c>
      <c r="G7" s="24">
        <v>0</v>
      </c>
      <c r="H7" s="25">
        <v>260</v>
      </c>
      <c r="I7" s="25">
        <f t="shared" si="0"/>
        <v>65</v>
      </c>
      <c r="J7" s="24">
        <v>180</v>
      </c>
      <c r="K7" s="24">
        <f t="shared" ref="K7:K14" si="5">_xlfn.FLOOR.MATH(J7/8)</f>
        <v>22</v>
      </c>
      <c r="L7" s="26">
        <f t="shared" si="1"/>
        <v>440</v>
      </c>
      <c r="M7" s="13"/>
      <c r="N7" s="16">
        <v>0.23</v>
      </c>
      <c r="O7" s="17">
        <f t="shared" si="2"/>
        <v>0</v>
      </c>
      <c r="P7" s="19">
        <f t="shared" si="3"/>
        <v>0</v>
      </c>
      <c r="Q7" s="43"/>
      <c r="R7" s="19">
        <f t="shared" si="4"/>
        <v>0</v>
      </c>
      <c r="S7" s="43"/>
    </row>
    <row r="8" spans="1:19" ht="33.75" customHeight="1" x14ac:dyDescent="0.25">
      <c r="A8" s="32"/>
      <c r="B8" s="31"/>
      <c r="C8" s="5" t="s">
        <v>9</v>
      </c>
      <c r="D8" s="25">
        <v>1</v>
      </c>
      <c r="E8" s="24">
        <v>1</v>
      </c>
      <c r="F8" s="25">
        <v>2</v>
      </c>
      <c r="G8" s="24">
        <v>2</v>
      </c>
      <c r="H8" s="25">
        <v>28</v>
      </c>
      <c r="I8" s="25">
        <f t="shared" si="0"/>
        <v>7</v>
      </c>
      <c r="J8" s="24">
        <v>56</v>
      </c>
      <c r="K8" s="24">
        <f t="shared" si="5"/>
        <v>7</v>
      </c>
      <c r="L8" s="26">
        <f t="shared" si="1"/>
        <v>84</v>
      </c>
      <c r="M8" s="13"/>
      <c r="N8" s="16">
        <v>0.23</v>
      </c>
      <c r="O8" s="17">
        <f t="shared" si="2"/>
        <v>0</v>
      </c>
      <c r="P8" s="19">
        <f t="shared" si="3"/>
        <v>0</v>
      </c>
      <c r="Q8" s="43"/>
      <c r="R8" s="19">
        <f t="shared" si="4"/>
        <v>0</v>
      </c>
      <c r="S8" s="43"/>
    </row>
    <row r="9" spans="1:19" ht="39" customHeight="1" x14ac:dyDescent="0.25">
      <c r="A9" s="37">
        <v>2</v>
      </c>
      <c r="B9" s="39" t="s">
        <v>4</v>
      </c>
      <c r="C9" s="15" t="s">
        <v>29</v>
      </c>
      <c r="D9" s="25">
        <v>5</v>
      </c>
      <c r="E9" s="24">
        <v>2</v>
      </c>
      <c r="F9" s="25">
        <v>0</v>
      </c>
      <c r="G9" s="24">
        <v>0</v>
      </c>
      <c r="H9" s="25">
        <v>90</v>
      </c>
      <c r="I9" s="25">
        <f t="shared" si="0"/>
        <v>22</v>
      </c>
      <c r="J9" s="24">
        <v>105</v>
      </c>
      <c r="K9" s="24">
        <f t="shared" si="5"/>
        <v>13</v>
      </c>
      <c r="L9" s="26">
        <f>SUM(H9+J9)</f>
        <v>195</v>
      </c>
      <c r="M9" s="13"/>
      <c r="N9" s="16">
        <v>0.23</v>
      </c>
      <c r="O9" s="17">
        <f t="shared" si="2"/>
        <v>0</v>
      </c>
      <c r="P9" s="19">
        <f t="shared" si="3"/>
        <v>0</v>
      </c>
      <c r="Q9" s="44">
        <f>SUM(P9:P10)</f>
        <v>0</v>
      </c>
      <c r="R9" s="19">
        <f t="shared" si="4"/>
        <v>0</v>
      </c>
      <c r="S9" s="41">
        <f>SUM(R9:R10)</f>
        <v>0</v>
      </c>
    </row>
    <row r="10" spans="1:19" ht="35.25" customHeight="1" x14ac:dyDescent="0.25">
      <c r="A10" s="38"/>
      <c r="B10" s="40"/>
      <c r="C10" s="15" t="s">
        <v>30</v>
      </c>
      <c r="D10" s="25">
        <v>3</v>
      </c>
      <c r="E10" s="24">
        <v>0</v>
      </c>
      <c r="F10" s="25">
        <v>0</v>
      </c>
      <c r="G10" s="24">
        <v>0</v>
      </c>
      <c r="H10" s="25">
        <v>50</v>
      </c>
      <c r="I10" s="25">
        <f t="shared" si="0"/>
        <v>12</v>
      </c>
      <c r="J10" s="24">
        <v>0</v>
      </c>
      <c r="K10" s="24">
        <f t="shared" si="5"/>
        <v>0</v>
      </c>
      <c r="L10" s="26">
        <f t="shared" si="1"/>
        <v>50</v>
      </c>
      <c r="M10" s="13"/>
      <c r="N10" s="16">
        <v>0.23</v>
      </c>
      <c r="O10" s="17">
        <f t="shared" si="2"/>
        <v>0</v>
      </c>
      <c r="P10" s="19">
        <f t="shared" si="3"/>
        <v>0</v>
      </c>
      <c r="Q10" s="45"/>
      <c r="R10" s="19">
        <f t="shared" si="4"/>
        <v>0</v>
      </c>
      <c r="S10" s="42"/>
    </row>
    <row r="11" spans="1:19" ht="36" customHeight="1" x14ac:dyDescent="0.25">
      <c r="A11" s="37">
        <v>3</v>
      </c>
      <c r="B11" s="39" t="s">
        <v>5</v>
      </c>
      <c r="C11" s="5" t="s">
        <v>31</v>
      </c>
      <c r="D11" s="25">
        <v>8</v>
      </c>
      <c r="E11" s="24">
        <v>2</v>
      </c>
      <c r="F11" s="25">
        <v>8</v>
      </c>
      <c r="G11" s="24">
        <v>1</v>
      </c>
      <c r="H11" s="25">
        <v>130</v>
      </c>
      <c r="I11" s="25">
        <f t="shared" si="0"/>
        <v>32</v>
      </c>
      <c r="J11" s="24">
        <v>51</v>
      </c>
      <c r="K11" s="24">
        <f t="shared" si="5"/>
        <v>6</v>
      </c>
      <c r="L11" s="26">
        <f t="shared" si="1"/>
        <v>181</v>
      </c>
      <c r="M11" s="13"/>
      <c r="N11" s="16">
        <v>0.23</v>
      </c>
      <c r="O11" s="17">
        <f t="shared" si="2"/>
        <v>0</v>
      </c>
      <c r="P11" s="19">
        <f t="shared" si="3"/>
        <v>0</v>
      </c>
      <c r="Q11" s="44">
        <f>SUM(P11:P12)</f>
        <v>0</v>
      </c>
      <c r="R11" s="19">
        <f t="shared" si="4"/>
        <v>0</v>
      </c>
      <c r="S11" s="41">
        <f>SUM(R11:R12)</f>
        <v>0</v>
      </c>
    </row>
    <row r="12" spans="1:19" ht="37.5" customHeight="1" x14ac:dyDescent="0.25">
      <c r="A12" s="38"/>
      <c r="B12" s="40"/>
      <c r="C12" s="5" t="s">
        <v>25</v>
      </c>
      <c r="D12" s="25">
        <v>4</v>
      </c>
      <c r="E12" s="24">
        <v>3</v>
      </c>
      <c r="F12" s="25">
        <v>4</v>
      </c>
      <c r="G12" s="24">
        <v>3</v>
      </c>
      <c r="H12" s="25">
        <v>80</v>
      </c>
      <c r="I12" s="25">
        <f t="shared" si="0"/>
        <v>20</v>
      </c>
      <c r="J12" s="24">
        <v>139</v>
      </c>
      <c r="K12" s="24">
        <f t="shared" si="5"/>
        <v>17</v>
      </c>
      <c r="L12" s="26">
        <f t="shared" si="1"/>
        <v>219</v>
      </c>
      <c r="M12" s="13"/>
      <c r="N12" s="16">
        <v>0.23</v>
      </c>
      <c r="O12" s="17">
        <f t="shared" si="2"/>
        <v>0</v>
      </c>
      <c r="P12" s="19">
        <f t="shared" si="3"/>
        <v>0</v>
      </c>
      <c r="Q12" s="45"/>
      <c r="R12" s="19">
        <f t="shared" si="4"/>
        <v>0</v>
      </c>
      <c r="S12" s="42"/>
    </row>
    <row r="13" spans="1:19" ht="33.75" customHeight="1" x14ac:dyDescent="0.25">
      <c r="A13" s="14">
        <v>4</v>
      </c>
      <c r="B13" s="4" t="s">
        <v>6</v>
      </c>
      <c r="C13" s="5" t="s">
        <v>34</v>
      </c>
      <c r="D13" s="25">
        <v>5</v>
      </c>
      <c r="E13" s="24">
        <v>2</v>
      </c>
      <c r="F13" s="25">
        <v>0</v>
      </c>
      <c r="G13" s="24">
        <v>0</v>
      </c>
      <c r="H13" s="25">
        <v>56</v>
      </c>
      <c r="I13" s="25">
        <f t="shared" si="0"/>
        <v>14</v>
      </c>
      <c r="J13" s="24">
        <v>70</v>
      </c>
      <c r="K13" s="24">
        <f t="shared" si="5"/>
        <v>8</v>
      </c>
      <c r="L13" s="26">
        <f t="shared" si="1"/>
        <v>126</v>
      </c>
      <c r="M13" s="13"/>
      <c r="N13" s="16">
        <v>0.23</v>
      </c>
      <c r="O13" s="17">
        <f t="shared" si="2"/>
        <v>0</v>
      </c>
      <c r="P13" s="19">
        <f t="shared" si="3"/>
        <v>0</v>
      </c>
      <c r="Q13" s="19">
        <f>P13</f>
        <v>0</v>
      </c>
      <c r="R13" s="19">
        <f t="shared" si="4"/>
        <v>0</v>
      </c>
      <c r="S13" s="20">
        <f t="shared" ref="S13:S14" si="6">R13</f>
        <v>0</v>
      </c>
    </row>
    <row r="14" spans="1:19" ht="33.75" customHeight="1" x14ac:dyDescent="0.25">
      <c r="A14" s="14">
        <v>5</v>
      </c>
      <c r="B14" s="4" t="s">
        <v>7</v>
      </c>
      <c r="C14" s="5" t="s">
        <v>35</v>
      </c>
      <c r="D14" s="25">
        <v>1</v>
      </c>
      <c r="E14" s="24">
        <v>1</v>
      </c>
      <c r="F14" s="25">
        <v>0</v>
      </c>
      <c r="G14" s="24">
        <v>0</v>
      </c>
      <c r="H14" s="25">
        <v>8</v>
      </c>
      <c r="I14" s="25">
        <f t="shared" si="0"/>
        <v>2</v>
      </c>
      <c r="J14" s="24">
        <v>16</v>
      </c>
      <c r="K14" s="24">
        <f t="shared" si="5"/>
        <v>2</v>
      </c>
      <c r="L14" s="26">
        <f t="shared" si="1"/>
        <v>24</v>
      </c>
      <c r="M14" s="13"/>
      <c r="N14" s="16">
        <v>0.23</v>
      </c>
      <c r="O14" s="17">
        <f t="shared" si="2"/>
        <v>0</v>
      </c>
      <c r="P14" s="19">
        <f t="shared" si="3"/>
        <v>0</v>
      </c>
      <c r="Q14" s="19">
        <f>P14</f>
        <v>0</v>
      </c>
      <c r="R14" s="19">
        <f t="shared" si="4"/>
        <v>0</v>
      </c>
      <c r="S14" s="20">
        <f t="shared" si="6"/>
        <v>0</v>
      </c>
    </row>
    <row r="15" spans="1:19" ht="33.75" customHeight="1" x14ac:dyDescent="0.25">
      <c r="A15" s="14">
        <v>6</v>
      </c>
      <c r="B15" s="4" t="s">
        <v>32</v>
      </c>
      <c r="C15" s="5" t="s">
        <v>36</v>
      </c>
      <c r="D15" s="25">
        <v>6</v>
      </c>
      <c r="E15" s="24">
        <v>6</v>
      </c>
      <c r="F15" s="25">
        <v>4</v>
      </c>
      <c r="G15" s="24">
        <v>4</v>
      </c>
      <c r="H15" s="25">
        <v>200</v>
      </c>
      <c r="I15" s="25">
        <f t="shared" ref="I15" si="7">_xlfn.FLOOR.MATH(H15/4)</f>
        <v>50</v>
      </c>
      <c r="J15" s="24">
        <v>232</v>
      </c>
      <c r="K15" s="24">
        <f t="shared" ref="K15" si="8">_xlfn.FLOOR.MATH(J15/8)</f>
        <v>29</v>
      </c>
      <c r="L15" s="26">
        <f t="shared" ref="L15" si="9">SUM(H15+J15)</f>
        <v>432</v>
      </c>
      <c r="M15" s="13"/>
      <c r="N15" s="16">
        <v>1.23</v>
      </c>
      <c r="O15" s="17">
        <f t="shared" ref="O15" si="10">M15+(M15*N15)</f>
        <v>0</v>
      </c>
      <c r="P15" s="19">
        <f t="shared" ref="P15" si="11">L15*M15</f>
        <v>0</v>
      </c>
      <c r="Q15" s="19">
        <f>P15</f>
        <v>0</v>
      </c>
      <c r="R15" s="19">
        <f t="shared" ref="R15" si="12">L15*O15</f>
        <v>0</v>
      </c>
      <c r="S15" s="20">
        <f t="shared" ref="S15" si="13">R15</f>
        <v>0</v>
      </c>
    </row>
    <row r="16" spans="1:19" ht="33.75" customHeight="1" x14ac:dyDescent="0.25">
      <c r="A16" s="6"/>
      <c r="B16" s="7"/>
      <c r="C16" s="8"/>
      <c r="D16" s="27"/>
      <c r="E16" s="27"/>
      <c r="F16" s="27"/>
      <c r="G16" s="27"/>
      <c r="H16" s="27"/>
      <c r="I16" s="27"/>
      <c r="J16" s="27"/>
      <c r="K16" s="27"/>
      <c r="L16" s="27"/>
      <c r="M16" s="9"/>
      <c r="N16" s="9"/>
      <c r="O16" s="10"/>
      <c r="P16" s="10"/>
      <c r="Q16" s="10"/>
      <c r="R16" s="11"/>
    </row>
    <row r="17" spans="1:19" x14ac:dyDescent="0.25">
      <c r="B17" s="30"/>
      <c r="C17" s="30"/>
      <c r="S17" s="23"/>
    </row>
    <row r="18" spans="1:1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9" x14ac:dyDescent="0.25">
      <c r="A19" s="2"/>
      <c r="B19" s="2"/>
      <c r="C19" s="2"/>
      <c r="D19" s="2"/>
      <c r="E19" s="2"/>
      <c r="F19" s="2"/>
      <c r="G19" s="2"/>
      <c r="H19" s="3" t="s">
        <v>1</v>
      </c>
      <c r="I19" s="3"/>
      <c r="J19" s="3"/>
      <c r="K19" s="3"/>
      <c r="L19" s="3"/>
      <c r="M19" s="3"/>
      <c r="N19" s="3"/>
      <c r="O19" s="3"/>
      <c r="P19" s="3"/>
      <c r="Q19" s="3"/>
    </row>
    <row r="20" spans="1:19" x14ac:dyDescent="0.25">
      <c r="A20" s="2"/>
      <c r="B20" s="2"/>
      <c r="C20" s="2"/>
      <c r="D20" s="2"/>
      <c r="E20" s="2"/>
      <c r="F20" s="2"/>
      <c r="G20" s="2"/>
      <c r="H20" s="3" t="s">
        <v>27</v>
      </c>
      <c r="I20" s="3"/>
      <c r="J20" s="3"/>
      <c r="K20" s="3"/>
      <c r="L20" s="3"/>
      <c r="M20" s="3"/>
      <c r="N20" s="3"/>
      <c r="O20" s="3"/>
      <c r="P20" s="3"/>
      <c r="Q20" s="3"/>
    </row>
    <row r="21" spans="1:1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9" x14ac:dyDescent="0.25">
      <c r="A22" s="2"/>
      <c r="B22" s="3" t="s">
        <v>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9" x14ac:dyDescent="0.25">
      <c r="A23" s="2"/>
      <c r="B23" s="2" t="s">
        <v>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</sheetData>
  <mergeCells count="26">
    <mergeCell ref="S4:S5"/>
    <mergeCell ref="A9:A10"/>
    <mergeCell ref="B9:B10"/>
    <mergeCell ref="S9:S10"/>
    <mergeCell ref="S11:S12"/>
    <mergeCell ref="Q6:Q8"/>
    <mergeCell ref="Q9:Q10"/>
    <mergeCell ref="Q11:Q12"/>
    <mergeCell ref="Q4:Q5"/>
    <mergeCell ref="O4:O5"/>
    <mergeCell ref="B11:B12"/>
    <mergeCell ref="A11:A12"/>
    <mergeCell ref="P4:P5"/>
    <mergeCell ref="R4:R5"/>
    <mergeCell ref="S6:S8"/>
    <mergeCell ref="L4:L5"/>
    <mergeCell ref="M4:M5"/>
    <mergeCell ref="N4:N5"/>
    <mergeCell ref="B17:C17"/>
    <mergeCell ref="B6:B8"/>
    <mergeCell ref="A6:A8"/>
    <mergeCell ref="D4:E4"/>
    <mergeCell ref="F4:G4"/>
    <mergeCell ref="C4:C5"/>
    <mergeCell ref="B4:B5"/>
    <mergeCell ref="A4:A5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2026-04-24T10:41:26Z</cp:lastPrinted>
  <dcterms:created xsi:type="dcterms:W3CDTF">2017-03-06T09:38:40Z</dcterms:created>
  <dcterms:modified xsi:type="dcterms:W3CDTF">2026-04-24T11:41:17Z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UxC4dwLulzfINJ8nQH+xvX5LNGipWa4BRSZhPgxsCvkHBI5l5ErxVu5dgrx5Xb7lm+8Cs9Ew0h6BeWSZRjO/3Q==</vt:lpwstr>
  </property>
  <property fmtid="{D5CDD505-2E9C-101B-9397-08002B2CF9AE}" pid="4" name="MFClassificationDate">
    <vt:lpwstr>2022-03-22T09:53:51.5763280+01:00</vt:lpwstr>
  </property>
  <property fmtid="{D5CDD505-2E9C-101B-9397-08002B2CF9AE}" pid="5" name="MFClassifiedBySID">
    <vt:lpwstr>UxC4dwLulzfINJ8nQH+xvX5LNGipWa4BRSZhPgxsCvm42mrIC/DSDv0ggS+FjUN/2v1BBotkLlY5aAiEhoi6uXrg4rt2QEgLm/tfqAOd4mstpDVq7FC6r18ZDZwUIieD</vt:lpwstr>
  </property>
  <property fmtid="{D5CDD505-2E9C-101B-9397-08002B2CF9AE}" pid="6" name="MFGRNItemId">
    <vt:lpwstr>GRN-bd10b370-4c7d-488d-ac19-60109a2b4dfb</vt:lpwstr>
  </property>
  <property fmtid="{D5CDD505-2E9C-101B-9397-08002B2CF9AE}" pid="7" name="MFHash">
    <vt:lpwstr>+iDpNksZUsV+DOC5SsQfOt3A/T/kn0GUxA4Vjha3laY=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