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7.xml" ContentType="application/vnd.openxmlformats-officedocument.drawingml.chart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tables/table3.xml" ContentType="application/vnd.openxmlformats-officedocument.spreadsheetml.table+xml"/>
  <Override PartName="/xl/queryTables/queryTable3.xml" ContentType="application/vnd.openxmlformats-officedocument.spreadsheetml.queryTable+xml"/>
  <Override PartName="/xl/tables/table4.xml" ContentType="application/vnd.openxmlformats-officedocument.spreadsheetml.table+xml"/>
  <Override PartName="/xl/queryTables/queryTable4.xml" ContentType="application/vnd.openxmlformats-officedocument.spreadsheetml.queryTable+xml"/>
  <Override PartName="/xl/tables/table5.xml" ContentType="application/vnd.openxmlformats-officedocument.spreadsheetml.table+xml"/>
  <Override PartName="/xl/queryTables/queryTable5.xml" ContentType="application/vnd.openxmlformats-officedocument.spreadsheetml.queryTable+xml"/>
  <Override PartName="/xl/tables/table6.xml" ContentType="application/vnd.openxmlformats-officedocument.spreadsheetml.table+xml"/>
  <Override PartName="/xl/queryTables/queryTable6.xml" ContentType="application/vnd.openxmlformats-officedocument.spreadsheetml.queryTable+xml"/>
  <Override PartName="/xl/tables/table7.xml" ContentType="application/vnd.openxmlformats-officedocument.spreadsheetml.table+xml"/>
  <Override PartName="/xl/queryTables/queryTable7.xml" ContentType="application/vnd.openxmlformats-officedocument.spreadsheetml.queryTable+xml"/>
  <Override PartName="/xl/tables/table8.xml" ContentType="application/vnd.openxmlformats-officedocument.spreadsheetml.table+xml"/>
  <Override PartName="/xl/queryTables/queryTable8.xml" ContentType="application/vnd.openxmlformats-officedocument.spreadsheetml.queryTable+xml"/>
  <Override PartName="/xl/tables/table9.xml" ContentType="application/vnd.openxmlformats-officedocument.spreadsheetml.table+xml"/>
  <Override PartName="/xl/queryTables/queryTable9.xml" ContentType="application/vnd.openxmlformats-officedocument.spreadsheetml.queryTable+xml"/>
  <Override PartName="/xl/tables/table10.xml" ContentType="application/vnd.openxmlformats-officedocument.spreadsheetml.table+xml"/>
  <Override PartName="/xl/queryTables/queryTable10.xml" ContentType="application/vnd.openxmlformats-officedocument.spreadsheetml.queryTable+xml"/>
  <Override PartName="/xl/tables/table11.xml" ContentType="application/vnd.openxmlformats-officedocument.spreadsheetml.table+xml"/>
  <Override PartName="/xl/queryTables/queryTable11.xml" ContentType="application/vnd.openxmlformats-officedocument.spreadsheetml.queryTable+xml"/>
  <Override PartName="/xl/tables/table12.xml" ContentType="application/vnd.openxmlformats-officedocument.spreadsheetml.table+xml"/>
  <Override PartName="/xl/queryTables/queryTable12.xml" ContentType="application/vnd.openxmlformats-officedocument.spreadsheetml.queryTable+xml"/>
  <Override PartName="/xl/tables/table13.xml" ContentType="application/vnd.openxmlformats-officedocument.spreadsheetml.table+xml"/>
  <Override PartName="/xl/queryTables/queryTable13.xml" ContentType="application/vnd.openxmlformats-officedocument.spreadsheetml.queryTable+xml"/>
  <Override PartName="/xl/tables/table14.xml" ContentType="application/vnd.openxmlformats-officedocument.spreadsheetml.table+xml"/>
  <Override PartName="/xl/queryTables/queryTable14.xml" ContentType="application/vnd.openxmlformats-officedocument.spreadsheetml.queryTable+xml"/>
  <Override PartName="/xl/tables/table15.xml" ContentType="application/vnd.openxmlformats-officedocument.spreadsheetml.table+xml"/>
  <Override PartName="/xl/queryTables/queryTable15.xml" ContentType="application/vnd.openxmlformats-officedocument.spreadsheetml.queryTable+xml"/>
  <Override PartName="/xl/tables/table16.xml" ContentType="application/vnd.openxmlformats-officedocument.spreadsheetml.table+xml"/>
  <Override PartName="/xl/queryTables/queryTable16.xml" ContentType="application/vnd.openxmlformats-officedocument.spreadsheetml.queryTable+xml"/>
  <Override PartName="/xl/tables/table17.xml" ContentType="application/vnd.openxmlformats-officedocument.spreadsheetml.table+xml"/>
  <Override PartName="/xl/queryTables/queryTable17.xml" ContentType="application/vnd.openxmlformats-officedocument.spreadsheetml.queryTable+xml"/>
  <Override PartName="/xl/tables/table18.xml" ContentType="application/vnd.openxmlformats-officedocument.spreadsheetml.table+xml"/>
  <Override PartName="/xl/queryTables/queryTable18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en_skoroszyt"/>
  <mc:AlternateContent xmlns:mc="http://schemas.openxmlformats.org/markup-compatibility/2006">
    <mc:Choice Requires="x15">
      <x15ac:absPath xmlns:x15ac="http://schemas.microsoft.com/office/spreadsheetml/2010/11/ac" url="\\obcy.gov.pl\udscdfs\katalogi wydziałowe\BSZ\Statystyki nowe\SZABLONY RAPORTÓW CYKLICZNYCH\meldunek miesięczny\"/>
    </mc:Choice>
  </mc:AlternateContent>
  <bookViews>
    <workbookView xWindow="0" yWindow="0" windowWidth="28800" windowHeight="11835"/>
  </bookViews>
  <sheets>
    <sheet name="Meldunek tygodniowy" sheetId="1" r:id="rId1"/>
    <sheet name="Arkusz15" sheetId="20" state="hidden" r:id="rId2"/>
    <sheet name="Arkusz1" sheetId="19" state="hidden" r:id="rId3"/>
    <sheet name="Arkusz2" sheetId="2" state="hidden" r:id="rId4"/>
    <sheet name="Arkusz3" sheetId="3" state="hidden" r:id="rId5"/>
    <sheet name="Arkusz4" sheetId="4" state="hidden" r:id="rId6"/>
    <sheet name="Arkusz5" sheetId="5" state="hidden" r:id="rId7"/>
    <sheet name="Arkusz18" sheetId="18" state="hidden" r:id="rId8"/>
    <sheet name="Arkusz16" sheetId="16" state="hidden" r:id="rId9"/>
    <sheet name="Arkusz17" sheetId="17" state="hidden" r:id="rId10"/>
    <sheet name="Arkusz6" sheetId="6" state="hidden" r:id="rId11"/>
    <sheet name="Arkusz7" sheetId="7" state="hidden" r:id="rId12"/>
    <sheet name="Arkusz8" sheetId="8" state="hidden" r:id="rId13"/>
    <sheet name="Arkusz9" sheetId="9" state="hidden" r:id="rId14"/>
    <sheet name="Arkusz10" sheetId="10" state="hidden" r:id="rId15"/>
    <sheet name="Arkusz11" sheetId="11" state="hidden" r:id="rId16"/>
    <sheet name="Arkusz12" sheetId="12" state="hidden" r:id="rId17"/>
    <sheet name="Arkusz13" sheetId="13" state="hidden" r:id="rId18"/>
    <sheet name="Arkusz14" sheetId="14" state="hidden" r:id="rId19"/>
  </sheets>
  <definedNames>
    <definedName name="AHDPROD_SP_Meldunek_parametry" localSheetId="7" hidden="1">Arkusz18!$A$1:$C$2</definedName>
    <definedName name="AHDPROD_SP_Meldunek_sekcja_I_tab_1" localSheetId="3" hidden="1">Arkusz2!$A$1:$G$37</definedName>
    <definedName name="AHDPROD_SP_Meldunek_sekcja_I_tab_2" localSheetId="4" hidden="1">Arkusz3!$A$1:$G$37</definedName>
    <definedName name="AHDPROD_SP_Meldunek_sekcja_II_tab_1" localSheetId="5" hidden="1">Arkusz4!$A$1:$E$7</definedName>
    <definedName name="AHDPROD_SP_Meldunek_sekcja_II_tab_2" localSheetId="6" hidden="1">Arkusz5!$A$1:$E$7</definedName>
    <definedName name="AHDPROD_SP_Meldunek_sekcja_III_tab_1" localSheetId="10" hidden="1">Arkusz6!$A$1:$G$7</definedName>
    <definedName name="AHDPROD_SP_Meldunek_sekcja_III_tab_2" localSheetId="11" hidden="1">Arkusz7!$A$1:$G$7</definedName>
    <definedName name="AHDPROD_SP_Meldunek_sekcja_IV" localSheetId="12" hidden="1">Arkusz8!$A$1:$C$26</definedName>
    <definedName name="AHDPROD_SP_Meldunek_sekcja_IX_tab_1" localSheetId="8" hidden="1">Arkusz16!$A$1:$D$13</definedName>
    <definedName name="AHDPROD_SP_Meldunek_sekcja_IX_tab_2" localSheetId="9" hidden="1">Arkusz17!$A$1:$D$13</definedName>
    <definedName name="AHDPROD_SP_Meldunek_sekcja_V_tab_1" localSheetId="13" hidden="1">Arkusz9!$A$1:$C$13</definedName>
    <definedName name="AHDPROD_SP_Meldunek_sekcja_V_tab_2" localSheetId="14" hidden="1">Arkusz10!$A$1:$D$9</definedName>
    <definedName name="AHDPROD_SP_Meldunek_sekcja_V_tab_3" localSheetId="15" hidden="1">Arkusz11!$A$1:$C$13</definedName>
    <definedName name="AHDPROD_SP_Meldunek_sekcja_V_tab_4" localSheetId="16" hidden="1">Arkusz12!$A$1:$D$9</definedName>
    <definedName name="AHDPROD_SP_Meldunek_sekcja_VI_tab_1" localSheetId="17" hidden="1">Arkusz13!$A$1:$E$145</definedName>
    <definedName name="AHDPROD_SP_Meldunek_sekcja_VI_tab_2" localSheetId="18" hidden="1">Arkusz14!$A$1:$D$4</definedName>
    <definedName name="AHDPROD_SP_Meldunek_sekcja_VII" localSheetId="1" hidden="1">Arkusz15!$A$1:$C$12</definedName>
    <definedName name="AHDPROD_SP_Meldunek_sekcja_VIII" localSheetId="2" hidden="1">Arkusz1!$A$1:$D$4</definedName>
  </definedNames>
  <calcPr calcId="162913"/>
</workbook>
</file>

<file path=xl/calcChain.xml><?xml version="1.0" encoding="utf-8"?>
<calcChain xmlns="http://schemas.openxmlformats.org/spreadsheetml/2006/main">
  <c r="G198" i="1" l="1"/>
  <c r="K211" i="1"/>
  <c r="K224" i="1" l="1"/>
  <c r="H224" i="1"/>
  <c r="T146" i="1" l="1"/>
  <c r="T145" i="1"/>
  <c r="T144" i="1"/>
  <c r="T143" i="1"/>
  <c r="T142" i="1"/>
  <c r="T141" i="1"/>
  <c r="T140" i="1"/>
  <c r="T139" i="1"/>
  <c r="T138" i="1"/>
  <c r="T137" i="1"/>
  <c r="T136" i="1"/>
  <c r="T135" i="1"/>
  <c r="T134" i="1"/>
  <c r="T133" i="1"/>
  <c r="T132" i="1"/>
  <c r="S146" i="1"/>
  <c r="T147" i="1" l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U146" i="1" l="1"/>
  <c r="U138" i="1"/>
  <c r="V138" i="1" s="1"/>
  <c r="U134" i="1"/>
  <c r="V134" i="1" s="1"/>
  <c r="U142" i="1"/>
  <c r="V142" i="1" s="1"/>
  <c r="U145" i="1"/>
  <c r="V145" i="1" s="1"/>
  <c r="U141" i="1"/>
  <c r="V141" i="1" s="1"/>
  <c r="U137" i="1"/>
  <c r="V137" i="1" s="1"/>
  <c r="U133" i="1"/>
  <c r="V133" i="1" s="1"/>
  <c r="U136" i="1"/>
  <c r="U144" i="1"/>
  <c r="V144" i="1" s="1"/>
  <c r="U140" i="1"/>
  <c r="V140" i="1" s="1"/>
  <c r="U132" i="1"/>
  <c r="U143" i="1"/>
  <c r="V143" i="1" s="1"/>
  <c r="U139" i="1"/>
  <c r="V139" i="1" s="1"/>
  <c r="U135" i="1"/>
  <c r="V135" i="1" s="1"/>
  <c r="V136" i="1"/>
  <c r="V146" i="1"/>
  <c r="J444" i="1"/>
  <c r="V445" i="1" l="1"/>
  <c r="S445" i="1"/>
  <c r="P445" i="1"/>
  <c r="M445" i="1"/>
  <c r="J445" i="1"/>
  <c r="O290" i="1" l="1"/>
  <c r="S290" i="1" s="1"/>
  <c r="I288" i="1" l="1"/>
  <c r="M288" i="1" s="1"/>
  <c r="O287" i="1"/>
  <c r="S287" i="1" s="1"/>
  <c r="T374" i="1" l="1"/>
  <c r="T375" i="1"/>
  <c r="T376" i="1"/>
  <c r="T377" i="1"/>
  <c r="T378" i="1"/>
  <c r="T373" i="1"/>
  <c r="R374" i="1"/>
  <c r="R375" i="1"/>
  <c r="R376" i="1"/>
  <c r="R377" i="1"/>
  <c r="R378" i="1"/>
  <c r="R373" i="1"/>
  <c r="P374" i="1"/>
  <c r="P375" i="1"/>
  <c r="P376" i="1"/>
  <c r="P377" i="1"/>
  <c r="P378" i="1"/>
  <c r="P373" i="1"/>
  <c r="M374" i="1"/>
  <c r="M375" i="1"/>
  <c r="M376" i="1"/>
  <c r="M377" i="1"/>
  <c r="M378" i="1"/>
  <c r="M373" i="1"/>
  <c r="H374" i="1"/>
  <c r="H375" i="1"/>
  <c r="H376" i="1"/>
  <c r="H377" i="1"/>
  <c r="H378" i="1"/>
  <c r="F374" i="1"/>
  <c r="F375" i="1"/>
  <c r="F376" i="1"/>
  <c r="F377" i="1"/>
  <c r="F378" i="1"/>
  <c r="D374" i="1"/>
  <c r="D375" i="1"/>
  <c r="D376" i="1"/>
  <c r="D377" i="1"/>
  <c r="D378" i="1"/>
  <c r="A374" i="1"/>
  <c r="A375" i="1"/>
  <c r="A376" i="1"/>
  <c r="A377" i="1"/>
  <c r="A378" i="1"/>
  <c r="R379" i="1" l="1"/>
  <c r="T379" i="1"/>
  <c r="P379" i="1"/>
  <c r="G260" i="1"/>
  <c r="G251" i="1"/>
  <c r="M53" i="1"/>
  <c r="L130" i="1"/>
  <c r="M19" i="1"/>
  <c r="G401" i="1"/>
  <c r="G284" i="1"/>
  <c r="G411" i="1"/>
  <c r="M370" i="1"/>
  <c r="A370" i="1"/>
  <c r="G316" i="1"/>
  <c r="E9" i="1"/>
  <c r="P264" i="1"/>
  <c r="M264" i="1"/>
  <c r="J264" i="1"/>
  <c r="G264" i="1"/>
  <c r="P263" i="1"/>
  <c r="M263" i="1"/>
  <c r="J263" i="1"/>
  <c r="G263" i="1"/>
  <c r="P262" i="1"/>
  <c r="M262" i="1"/>
  <c r="J262" i="1"/>
  <c r="G262" i="1"/>
  <c r="P255" i="1"/>
  <c r="M255" i="1"/>
  <c r="J255" i="1"/>
  <c r="G255" i="1"/>
  <c r="J254" i="1"/>
  <c r="M254" i="1"/>
  <c r="P254" i="1"/>
  <c r="G254" i="1"/>
  <c r="P253" i="1"/>
  <c r="M253" i="1"/>
  <c r="M256" i="1" s="1"/>
  <c r="J253" i="1"/>
  <c r="G253" i="1"/>
  <c r="Q174" i="1"/>
  <c r="N174" i="1"/>
  <c r="L174" i="1"/>
  <c r="L132" i="1"/>
  <c r="Q84" i="1"/>
  <c r="O84" i="1"/>
  <c r="Q83" i="1"/>
  <c r="O83" i="1"/>
  <c r="Q82" i="1"/>
  <c r="O82" i="1"/>
  <c r="Q81" i="1"/>
  <c r="O81" i="1"/>
  <c r="Q57" i="1"/>
  <c r="O57" i="1"/>
  <c r="M57" i="1"/>
  <c r="K57" i="1"/>
  <c r="Q56" i="1"/>
  <c r="O56" i="1"/>
  <c r="M56" i="1"/>
  <c r="K56" i="1"/>
  <c r="Q55" i="1"/>
  <c r="O55" i="1"/>
  <c r="M55" i="1"/>
  <c r="M58" i="1" s="1"/>
  <c r="K55" i="1"/>
  <c r="Q23" i="1"/>
  <c r="O23" i="1"/>
  <c r="M23" i="1"/>
  <c r="K23" i="1"/>
  <c r="Q22" i="1"/>
  <c r="O22" i="1"/>
  <c r="M22" i="1"/>
  <c r="K22" i="1"/>
  <c r="Q21" i="1"/>
  <c r="O21" i="1"/>
  <c r="M21" i="1"/>
  <c r="K21" i="1"/>
  <c r="Q48" i="1"/>
  <c r="O48" i="1"/>
  <c r="Q47" i="1"/>
  <c r="O47" i="1"/>
  <c r="Q46" i="1"/>
  <c r="O46" i="1"/>
  <c r="Q45" i="1"/>
  <c r="O45" i="1"/>
  <c r="V444" i="1"/>
  <c r="S444" i="1"/>
  <c r="P444" i="1"/>
  <c r="M444" i="1"/>
  <c r="V443" i="1"/>
  <c r="S443" i="1"/>
  <c r="P443" i="1"/>
  <c r="M443" i="1"/>
  <c r="J443" i="1"/>
  <c r="V442" i="1"/>
  <c r="S442" i="1"/>
  <c r="P442" i="1"/>
  <c r="M442" i="1"/>
  <c r="J442" i="1"/>
  <c r="V441" i="1"/>
  <c r="S441" i="1"/>
  <c r="P441" i="1"/>
  <c r="M441" i="1"/>
  <c r="J441" i="1"/>
  <c r="V440" i="1"/>
  <c r="S440" i="1"/>
  <c r="P440" i="1"/>
  <c r="M440" i="1"/>
  <c r="J440" i="1"/>
  <c r="S414" i="1"/>
  <c r="S415" i="1"/>
  <c r="S416" i="1"/>
  <c r="S417" i="1"/>
  <c r="S418" i="1"/>
  <c r="S413" i="1"/>
  <c r="P414" i="1"/>
  <c r="P415" i="1"/>
  <c r="P416" i="1"/>
  <c r="P417" i="1"/>
  <c r="P418" i="1"/>
  <c r="P413" i="1"/>
  <c r="M414" i="1"/>
  <c r="M415" i="1"/>
  <c r="M416" i="1"/>
  <c r="M417" i="1"/>
  <c r="M418" i="1"/>
  <c r="M413" i="1"/>
  <c r="J414" i="1"/>
  <c r="J415" i="1"/>
  <c r="J416" i="1"/>
  <c r="J417" i="1"/>
  <c r="J418" i="1"/>
  <c r="J413" i="1"/>
  <c r="G414" i="1"/>
  <c r="G415" i="1"/>
  <c r="G416" i="1"/>
  <c r="G417" i="1"/>
  <c r="G418" i="1"/>
  <c r="G413" i="1"/>
  <c r="C414" i="1"/>
  <c r="C415" i="1"/>
  <c r="C416" i="1"/>
  <c r="C417" i="1"/>
  <c r="C418" i="1"/>
  <c r="C413" i="1"/>
  <c r="S404" i="1"/>
  <c r="S405" i="1"/>
  <c r="S406" i="1"/>
  <c r="S407" i="1"/>
  <c r="S408" i="1"/>
  <c r="S403" i="1"/>
  <c r="P404" i="1"/>
  <c r="P405" i="1"/>
  <c r="P406" i="1"/>
  <c r="P407" i="1"/>
  <c r="P408" i="1"/>
  <c r="P403" i="1"/>
  <c r="M404" i="1"/>
  <c r="M405" i="1"/>
  <c r="M406" i="1"/>
  <c r="M407" i="1"/>
  <c r="M408" i="1"/>
  <c r="M403" i="1"/>
  <c r="J404" i="1"/>
  <c r="J405" i="1"/>
  <c r="J406" i="1"/>
  <c r="J407" i="1"/>
  <c r="J408" i="1"/>
  <c r="J403" i="1"/>
  <c r="G404" i="1"/>
  <c r="G405" i="1"/>
  <c r="G406" i="1"/>
  <c r="G407" i="1"/>
  <c r="G408" i="1"/>
  <c r="G403" i="1"/>
  <c r="C404" i="1"/>
  <c r="C405" i="1"/>
  <c r="C406" i="1"/>
  <c r="C407" i="1"/>
  <c r="C408" i="1"/>
  <c r="C403" i="1"/>
  <c r="H373" i="1"/>
  <c r="F373" i="1"/>
  <c r="D373" i="1"/>
  <c r="A373" i="1"/>
  <c r="Q320" i="1"/>
  <c r="U320" i="1" s="1"/>
  <c r="Q321" i="1"/>
  <c r="U321" i="1" s="1"/>
  <c r="Q322" i="1"/>
  <c r="U322" i="1" s="1"/>
  <c r="Q323" i="1"/>
  <c r="U323" i="1" s="1"/>
  <c r="Q324" i="1"/>
  <c r="U324" i="1" s="1"/>
  <c r="Q319" i="1"/>
  <c r="U319" i="1" s="1"/>
  <c r="O320" i="1"/>
  <c r="S320" i="1" s="1"/>
  <c r="O321" i="1"/>
  <c r="S321" i="1" s="1"/>
  <c r="O322" i="1"/>
  <c r="S322" i="1" s="1"/>
  <c r="O323" i="1"/>
  <c r="S323" i="1" s="1"/>
  <c r="O324" i="1"/>
  <c r="S324" i="1" s="1"/>
  <c r="O319" i="1"/>
  <c r="S319" i="1" s="1"/>
  <c r="I320" i="1"/>
  <c r="M320" i="1" s="1"/>
  <c r="I321" i="1"/>
  <c r="M321" i="1" s="1"/>
  <c r="I322" i="1"/>
  <c r="M322" i="1" s="1"/>
  <c r="I323" i="1"/>
  <c r="M323" i="1" s="1"/>
  <c r="I324" i="1"/>
  <c r="M324" i="1" s="1"/>
  <c r="I319" i="1"/>
  <c r="M319" i="1" s="1"/>
  <c r="G319" i="1"/>
  <c r="K319" i="1" s="1"/>
  <c r="G320" i="1"/>
  <c r="K320" i="1" s="1"/>
  <c r="G321" i="1"/>
  <c r="K321" i="1" s="1"/>
  <c r="G322" i="1"/>
  <c r="K322" i="1" s="1"/>
  <c r="G323" i="1"/>
  <c r="K323" i="1" s="1"/>
  <c r="G324" i="1"/>
  <c r="K324" i="1" s="1"/>
  <c r="C320" i="1"/>
  <c r="C321" i="1"/>
  <c r="C322" i="1"/>
  <c r="C323" i="1"/>
  <c r="C324" i="1"/>
  <c r="C319" i="1"/>
  <c r="Q288" i="1"/>
  <c r="U288" i="1" s="1"/>
  <c r="Q289" i="1"/>
  <c r="U289" i="1" s="1"/>
  <c r="Q290" i="1"/>
  <c r="U290" i="1" s="1"/>
  <c r="Q291" i="1"/>
  <c r="U291" i="1" s="1"/>
  <c r="Q292" i="1"/>
  <c r="U292" i="1" s="1"/>
  <c r="Q287" i="1"/>
  <c r="U287" i="1" s="1"/>
  <c r="O288" i="1"/>
  <c r="S288" i="1" s="1"/>
  <c r="O289" i="1"/>
  <c r="S289" i="1" s="1"/>
  <c r="O291" i="1"/>
  <c r="S291" i="1" s="1"/>
  <c r="O292" i="1"/>
  <c r="S292" i="1" s="1"/>
  <c r="C288" i="1"/>
  <c r="C289" i="1"/>
  <c r="C290" i="1"/>
  <c r="C291" i="1"/>
  <c r="C292" i="1"/>
  <c r="I289" i="1"/>
  <c r="M289" i="1" s="1"/>
  <c r="I290" i="1"/>
  <c r="M290" i="1" s="1"/>
  <c r="I291" i="1"/>
  <c r="M291" i="1" s="1"/>
  <c r="I292" i="1"/>
  <c r="M292" i="1" s="1"/>
  <c r="I287" i="1"/>
  <c r="M287" i="1" s="1"/>
  <c r="G288" i="1"/>
  <c r="K288" i="1" s="1"/>
  <c r="G289" i="1"/>
  <c r="K289" i="1" s="1"/>
  <c r="G290" i="1"/>
  <c r="K290" i="1" s="1"/>
  <c r="G291" i="1"/>
  <c r="K291" i="1" s="1"/>
  <c r="G292" i="1"/>
  <c r="K292" i="1" s="1"/>
  <c r="G287" i="1"/>
  <c r="K287" i="1" s="1"/>
  <c r="C287" i="1"/>
  <c r="Q58" i="1" l="1"/>
  <c r="G265" i="1"/>
  <c r="J265" i="1"/>
  <c r="M265" i="1"/>
  <c r="P265" i="1"/>
  <c r="M293" i="1"/>
  <c r="K58" i="1"/>
  <c r="J446" i="1"/>
  <c r="V446" i="1"/>
  <c r="S446" i="1"/>
  <c r="V132" i="1"/>
  <c r="P446" i="1"/>
  <c r="M446" i="1"/>
  <c r="O58" i="1"/>
  <c r="G256" i="1"/>
  <c r="J256" i="1"/>
  <c r="Q85" i="1"/>
  <c r="S419" i="1"/>
  <c r="P256" i="1"/>
  <c r="G409" i="1"/>
  <c r="M409" i="1"/>
  <c r="S409" i="1"/>
  <c r="F379" i="1"/>
  <c r="O85" i="1"/>
  <c r="J419" i="1"/>
  <c r="P419" i="1"/>
  <c r="G419" i="1"/>
  <c r="M419" i="1"/>
  <c r="P409" i="1"/>
  <c r="J409" i="1"/>
  <c r="D379" i="1"/>
  <c r="H379" i="1"/>
  <c r="S147" i="1"/>
  <c r="R147" i="1"/>
  <c r="Q147" i="1"/>
  <c r="P147" i="1"/>
  <c r="O147" i="1"/>
  <c r="N147" i="1"/>
  <c r="L147" i="1"/>
  <c r="Q49" i="1"/>
  <c r="O49" i="1"/>
  <c r="Q24" i="1"/>
  <c r="O24" i="1"/>
  <c r="M24" i="1"/>
  <c r="K24" i="1"/>
  <c r="Q325" i="1"/>
  <c r="O325" i="1"/>
  <c r="M325" i="1"/>
  <c r="K325" i="1"/>
  <c r="I325" i="1"/>
  <c r="G325" i="1"/>
  <c r="Q293" i="1"/>
  <c r="O293" i="1"/>
  <c r="I293" i="1"/>
  <c r="G293" i="1"/>
  <c r="U147" i="1" l="1"/>
  <c r="V147" i="1"/>
  <c r="S293" i="1"/>
  <c r="U293" i="1"/>
  <c r="S325" i="1"/>
  <c r="U325" i="1"/>
  <c r="K293" i="1"/>
</calcChain>
</file>

<file path=xl/connections.xml><?xml version="1.0" encoding="utf-8"?>
<connections xmlns="http://schemas.openxmlformats.org/spreadsheetml/2006/main">
  <connection id="1" keepAlive="1" name="SP_Meldunek_parametry" type="5" refreshedVersion="6" savePassword="1" deleted="1" background="1" saveData="1" credentials="none">
    <dbPr connection="" command=""/>
  </connection>
  <connection id="2" keepAlive="1" name="SP_Meldunek_sekcja_I_tab_1" type="5" refreshedVersion="6" savePassword="1" deleted="1" background="1" saveData="1" credentials="none">
    <dbPr connection="" command=""/>
  </connection>
  <connection id="3" keepAlive="1" name="SP_Meldunek_sekcja_I_tab_2" type="5" refreshedVersion="6" savePassword="1" deleted="1" background="1" saveData="1" credentials="none">
    <dbPr connection="" command=""/>
  </connection>
  <connection id="4" keepAlive="1" name="SP_Meldunek_sekcja_II_tab_1" type="5" refreshedVersion="6" savePassword="1" deleted="1" background="1" saveData="1" credentials="none">
    <dbPr connection="" command=""/>
  </connection>
  <connection id="5" keepAlive="1" name="SP_Meldunek_sekcja_II_tab_2" type="5" refreshedVersion="6" savePassword="1" deleted="1" background="1" saveData="1" credentials="none">
    <dbPr connection="" command=""/>
  </connection>
  <connection id="6" keepAlive="1" name="SP_Meldunek_sekcja_III_tab_1" type="5" refreshedVersion="6" savePassword="1" deleted="1" background="1" saveData="1" credentials="none">
    <dbPr connection="" command=""/>
  </connection>
  <connection id="7" keepAlive="1" name="SP_Meldunek_sekcja_III_tab_2" type="5" refreshedVersion="6" savePassword="1" deleted="1" background="1" saveData="1" credentials="none">
    <dbPr connection="" command=""/>
  </connection>
  <connection id="8" keepAlive="1" name="SP_Meldunek_sekcja_IV" type="5" refreshedVersion="6" savePassword="1" deleted="1" background="1" saveData="1" credentials="none">
    <dbPr connection="" command=""/>
  </connection>
  <connection id="9" keepAlive="1" name="SP_Meldunek_sekcja_IX_tab_1" type="5" refreshedVersion="6" savePassword="1" deleted="1" background="1" saveData="1" credentials="none">
    <dbPr connection="" command=""/>
  </connection>
  <connection id="10" keepAlive="1" name="SP_Meldunek_sekcja_IX_tab_2" type="5" refreshedVersion="6" savePassword="1" deleted="1" background="1" saveData="1" credentials="none">
    <dbPr connection="" command=""/>
  </connection>
  <connection id="11" keepAlive="1" name="SP_Meldunek_sekcja_V_tab_1" type="5" refreshedVersion="6" savePassword="1" deleted="1" background="1" saveData="1" credentials="none">
    <dbPr connection="" command=""/>
  </connection>
  <connection id="12" keepAlive="1" name="SP_Meldunek_sekcja_V_tab_2" type="5" refreshedVersion="6" savePassword="1" deleted="1" background="1" saveData="1" credentials="none">
    <dbPr connection="" command=""/>
  </connection>
  <connection id="13" keepAlive="1" name="SP_Meldunek_sekcja_V_tab_3" type="5" refreshedVersion="6" savePassword="1" deleted="1" background="1" saveData="1" credentials="none">
    <dbPr connection="" command=""/>
  </connection>
  <connection id="14" keepAlive="1" name="SP_Meldunek_sekcja_V_tab_4" type="5" refreshedVersion="6" savePassword="1" deleted="1" background="1" saveData="1" credentials="none">
    <dbPr connection="" command=""/>
  </connection>
  <connection id="15" keepAlive="1" name="SP_Meldunek_sekcja_VI_tab_1" type="5" refreshedVersion="6" savePassword="1" deleted="1" background="1" saveData="1" credentials="none">
    <dbPr connection="" command=""/>
  </connection>
  <connection id="16" keepAlive="1" name="SP_Meldunek_sekcja_VI_tab_2" type="5" refreshedVersion="6" savePassword="1" deleted="1" background="1" saveData="1" credentials="none">
    <dbPr connection="" command=""/>
  </connection>
  <connection id="17" keepAlive="1" name="SP_Meldunek_sekcja_VII" type="5" refreshedVersion="5" savePassword="1" background="1" saveData="1" credentials="none">
    <dbPr connection="Provider=SQLOLEDB.1;Password=udsc1234;Persist Security Info=True;User ID=udsc;Initial Catalog=AHDPROD;Data Source=ahd_prod01\ahd;Use Procedure for Prepare=1;Auto Translate=True;Packet Size=4096;Workstation ID=AHD_PROD01;Use Encryption for Data=False;Tag with column collation when possible=False" command="exec dbo.SP_Meldunek_sekcja_VII"/>
  </connection>
  <connection id="18" keepAlive="1" name="SP_Meldunek_sekcja_VIII" type="5" refreshedVersion="6" savePassword="1" deleted="1" background="1" saveData="1" credentials="none">
    <dbPr connection="" command=""/>
  </connection>
</connections>
</file>

<file path=xl/sharedStrings.xml><?xml version="1.0" encoding="utf-8"?>
<sst xmlns="http://schemas.openxmlformats.org/spreadsheetml/2006/main" count="1001" uniqueCount="179">
  <si>
    <t>Obywatelstwo</t>
  </si>
  <si>
    <t>Razem</t>
  </si>
  <si>
    <t>Sprawa</t>
  </si>
  <si>
    <t>wnioski</t>
  </si>
  <si>
    <t>pobyt tolerowany</t>
  </si>
  <si>
    <t>świadczenia poza ośrodkiem</t>
  </si>
  <si>
    <t>opuścili ośrodek</t>
  </si>
  <si>
    <t>nowo przyjęci</t>
  </si>
  <si>
    <t>osoby</t>
  </si>
  <si>
    <t>Cudzoziemcy</t>
  </si>
  <si>
    <t>Osoby</t>
  </si>
  <si>
    <t>zaproszenie</t>
  </si>
  <si>
    <t>utrzymanie</t>
  </si>
  <si>
    <t>wpis</t>
  </si>
  <si>
    <t>wpis SIS</t>
  </si>
  <si>
    <t>wykreślenie</t>
  </si>
  <si>
    <t>wykreślenie SIS</t>
  </si>
  <si>
    <t>wnioski cudz.</t>
  </si>
  <si>
    <t>konsultacje</t>
  </si>
  <si>
    <t>telegramy</t>
  </si>
  <si>
    <t>inne państwo</t>
  </si>
  <si>
    <t>fakultatywne</t>
  </si>
  <si>
    <t>decyzje</t>
  </si>
  <si>
    <t>pobyt rezyd. UE</t>
  </si>
  <si>
    <t>pozytywne</t>
  </si>
  <si>
    <t>negatywne</t>
  </si>
  <si>
    <t>umorzenia</t>
  </si>
  <si>
    <t>Wnioskujący</t>
  </si>
  <si>
    <t>przebywający 
w ośrodku</t>
  </si>
  <si>
    <t>Wnioski</t>
  </si>
  <si>
    <t>PIERWSZE</t>
  </si>
  <si>
    <t>KOLEJNE</t>
  </si>
  <si>
    <t xml:space="preserve">Wnioski </t>
  </si>
  <si>
    <t>pobyt czasowy</t>
  </si>
  <si>
    <t>pobyt stały</t>
  </si>
  <si>
    <t>pobyt rezydenta długoterminowego UE</t>
  </si>
  <si>
    <t>prawo pobytu ob. UE</t>
  </si>
  <si>
    <t>prawo stałego pobytu obywatela UE</t>
  </si>
  <si>
    <t>pobyt humanitarny</t>
  </si>
  <si>
    <t>wydalenie</t>
  </si>
  <si>
    <t>zobowiązanie do powrotu</t>
  </si>
  <si>
    <t>cofnięcie zakazu wjazdu</t>
  </si>
  <si>
    <t>polski dokument podróży</t>
  </si>
  <si>
    <t>polski dokument tożsamości cudzoziemca</t>
  </si>
  <si>
    <t>wiza (nowa + Schengen)</t>
  </si>
  <si>
    <t>prawo pobytu członka rodziny ob. UE</t>
  </si>
  <si>
    <t>prawo stałego pobytu członka rodziny ob.. UE</t>
  </si>
  <si>
    <t>X. Ogólne trendy</t>
  </si>
  <si>
    <t>Placówka</t>
  </si>
  <si>
    <t>RAZEM</t>
  </si>
  <si>
    <t>Lwów</t>
  </si>
  <si>
    <t>Łuck</t>
  </si>
  <si>
    <t>uchylenie 
i umorzenie</t>
  </si>
  <si>
    <t>Transfer</t>
  </si>
  <si>
    <t>SUMA</t>
  </si>
  <si>
    <t>Państwo</t>
  </si>
  <si>
    <t>Wniosek IN</t>
  </si>
  <si>
    <t>Decyzja pozytywna</t>
  </si>
  <si>
    <t>Wniosek OUT</t>
  </si>
  <si>
    <t>Status uchodźcy</t>
  </si>
  <si>
    <t>Ochrona uzupełniająca</t>
  </si>
  <si>
    <t>Pobyt tolerowany</t>
  </si>
  <si>
    <t>Umorzenie</t>
  </si>
  <si>
    <t>Zezwolenia cofnięte</t>
  </si>
  <si>
    <t>Zezwolenia wydane</t>
  </si>
  <si>
    <t xml:space="preserve">Informacja o działalności 
Urzędu do Spraw Cudzoziemców 
</t>
  </si>
  <si>
    <t>Ochrona międzynarodowa</t>
  </si>
  <si>
    <t>* ustanawiającego kryteria określania, które państwo członkowskie jest odpowiedzialne za rozpatrzenie wniosku o ochronę międzynarodową</t>
  </si>
  <si>
    <t>Suma</t>
  </si>
  <si>
    <t>Legalizacja pobytu</t>
  </si>
  <si>
    <t>Negatywna</t>
  </si>
  <si>
    <t>suma</t>
  </si>
  <si>
    <t>prawo pob. obyw. UE</t>
  </si>
  <si>
    <t>prawo st. pobytu obyw. UE</t>
  </si>
  <si>
    <t xml:space="preserve">prawo pob. członka rodz. obyw. UE </t>
  </si>
  <si>
    <t>prawo st. pob. członka rodz. obyw. UE</t>
  </si>
  <si>
    <t>wydane dokumenty</t>
  </si>
  <si>
    <t>Suma decyzji</t>
  </si>
  <si>
    <t>odwołania</t>
  </si>
  <si>
    <t>korekta wpisów</t>
  </si>
  <si>
    <t>odmowa wpisu</t>
  </si>
  <si>
    <t>alerty pobytowe</t>
  </si>
  <si>
    <t>inne</t>
  </si>
  <si>
    <t>uchylenie i przekazanie do ponownego rozp.</t>
  </si>
  <si>
    <t>pob. stały dla członków rodzin repatrianta</t>
  </si>
  <si>
    <t>wydane zezwolenia</t>
  </si>
  <si>
    <t>inne decyzje</t>
  </si>
  <si>
    <t>Kaliningrad</t>
  </si>
  <si>
    <t>Zezwolenia unieważnione</t>
  </si>
  <si>
    <t>Odmowy wydania</t>
  </si>
  <si>
    <t>zawiesz. wpisów</t>
  </si>
  <si>
    <t>małoletni bez opieki</t>
  </si>
  <si>
    <t>łącznie pod opieką UdSC</t>
  </si>
  <si>
    <t>decyzje pozytywne</t>
  </si>
  <si>
    <t>Lp</t>
  </si>
  <si>
    <t>Obywatelstwo_pl</t>
  </si>
  <si>
    <t>Grupa</t>
  </si>
  <si>
    <t>Typ</t>
  </si>
  <si>
    <t>Lp_typ</t>
  </si>
  <si>
    <t>Liczba</t>
  </si>
  <si>
    <t>Lp_grupa</t>
  </si>
  <si>
    <t>Pozostałe</t>
  </si>
  <si>
    <t>WZNOWIENIA*</t>
  </si>
  <si>
    <t>Decyzje pozytywne</t>
  </si>
  <si>
    <t>Nazwa_kraju</t>
  </si>
  <si>
    <t>Ilosc</t>
  </si>
  <si>
    <t>Tydzien</t>
  </si>
  <si>
    <t>przebywający w ośrodku</t>
  </si>
  <si>
    <t>Opis_rozstrzygniecia</t>
  </si>
  <si>
    <t>Opis</t>
  </si>
  <si>
    <t>NEGATYWNA</t>
  </si>
  <si>
    <t>POZYTYWNA</t>
  </si>
  <si>
    <t>UMORZENIE</t>
  </si>
  <si>
    <t>Lp_opis</t>
  </si>
  <si>
    <t>odwołanie</t>
  </si>
  <si>
    <t>prawo stałego pobytu członka rodziny ob. UE</t>
  </si>
  <si>
    <t>uchylenie i umorzenie</t>
  </si>
  <si>
    <t>Placowka</t>
  </si>
  <si>
    <t>Kolumna1</t>
  </si>
  <si>
    <t>Kolumna2</t>
  </si>
  <si>
    <t>Kolumna3</t>
  </si>
  <si>
    <t>UKRAINA</t>
  </si>
  <si>
    <t>ROSJA</t>
  </si>
  <si>
    <t>NIEMCY</t>
  </si>
  <si>
    <t>FRANCJA</t>
  </si>
  <si>
    <t>Wnioskujacy</t>
  </si>
  <si>
    <t>Decyzje</t>
  </si>
  <si>
    <t>Inne_panstwo</t>
  </si>
  <si>
    <t>Konsul_RP</t>
  </si>
  <si>
    <t>Czynnosc</t>
  </si>
  <si>
    <t>zawieszenie wpisów</t>
  </si>
  <si>
    <t>małoletni</t>
  </si>
  <si>
    <t>WNIOSEK O ZAREJESTROWANIE POBYTU OBYWATELA UE</t>
  </si>
  <si>
    <t>KIRGISTAN</t>
  </si>
  <si>
    <t>GRUZJA</t>
  </si>
  <si>
    <t>TADŻYKISTAN</t>
  </si>
  <si>
    <t>WZNOWIENIA</t>
  </si>
  <si>
    <t>BELGIA</t>
  </si>
  <si>
    <t>SZWECJA</t>
  </si>
  <si>
    <r>
      <t>*</t>
    </r>
    <r>
      <rPr>
        <i/>
        <sz val="6"/>
        <color theme="1"/>
        <rFont val="Roboto"/>
        <charset val="238"/>
      </rPr>
      <t xml:space="preserve"> zgodnie z nowym aquis azylowym od 1.01.2014 r. wznowienie postępowania po tzw. transferze dublińskim liczy się jako kolejny wniosek o nadanie statusu uchodźcy</t>
    </r>
  </si>
  <si>
    <t>obligatoryjne</t>
  </si>
  <si>
    <t xml:space="preserve">I. Wnioski, które wpłynęły do wojewodów w sprawie zezwolenia na pobyt czasowy, pobyt stały i pobyt rezydenta długoterminowego UE oraz wydane w tych sprawach decyzje:
</t>
  </si>
  <si>
    <t>II. Odwołania od decyzji wydanych w I instancji w sprawie legalizacji pobytu cudzoziemców na terytorium RP, odpowiedzi na skargi oraz wnioski o udzielenie zezwolenia na pobyt stały dla członków rodzin repatriantów:</t>
  </si>
  <si>
    <t>III. Wykaz cudzoziemców, których pobyt na terytorium RP jest niepożądany</t>
  </si>
  <si>
    <t>IV. Konsultacje wizowe</t>
  </si>
  <si>
    <t>V.  Informacja o Małym Ruchu Granicznym</t>
  </si>
  <si>
    <t>VI. Przyjęte wnioski o udzielenie ochrony międzynarodowej w RP:</t>
  </si>
  <si>
    <t>VII. Stosowanie Rozporządzenia  Dublińskiego*:</t>
  </si>
  <si>
    <t>VIII. Wydane decyzje w sprawie o udzielenie ochrony międzynarodowej:</t>
  </si>
  <si>
    <t>IX. Cudzoziemcy, w sprawie których wszczęto postępowanie o udzielenie ochrony międzynarodowej i którym zapewniono zakwaterowanie w ośrodkach dla cudzoziemców:</t>
  </si>
  <si>
    <t>01.04.2020</t>
  </si>
  <si>
    <t>30.04.2020</t>
  </si>
  <si>
    <t>01.01.2020</t>
  </si>
  <si>
    <t>KAZACHSTAN</t>
  </si>
  <si>
    <t>TURCJA</t>
  </si>
  <si>
    <t>BIAŁORUŚ</t>
  </si>
  <si>
    <t>NIDERLANDY</t>
  </si>
  <si>
    <t>FINLANDIA</t>
  </si>
  <si>
    <t>JEMEN</t>
  </si>
  <si>
    <t>24.04.2020 - 30.04.2020</t>
  </si>
  <si>
    <t>17.04.2020 - 23.04.2020</t>
  </si>
  <si>
    <t>10.04.2020 - 16.04.2020</t>
  </si>
  <si>
    <t>03.04.2020 - 09.04.2020</t>
  </si>
  <si>
    <t>27.03.2020 - 02.04.2020</t>
  </si>
  <si>
    <t>WNIOSEK O WYDANIE DOKUMENTU POTWIERDZAJĄCEGO PRAWO STAŁEGO POBYTU</t>
  </si>
  <si>
    <t>WNIOSEK O WYDANIE KARTY POBYTU CZŁONKA RODZINY OBYWATELA UE</t>
  </si>
  <si>
    <t>WNIOSEK O WYDANIE KARTY STAŁEGO POBYTU CZŁONKA RODZINY OBYWATELA UE</t>
  </si>
  <si>
    <t>W obszarze procedur o określenie państwa odpowiedzialnego za rozpatrzenie wniosku o udzielenie ochrony międzynarodowej zdecydowaną większość stanowiły wnioski kierowane do Polski (tzw. IN) - 1 080. Z kolei Polska skierowała do pozostałych państw UE wnioski (tzw. OUT) dotyczące 41 cudzoziemców. 81% wniosków OUT i 74% wniosków IN zostało rozpatrzonych pozytywnie.
W przypadku procedur IN najczęstsza współpraca odbywała się z Niemcami (51%) i Francją (27%), a w przypadku procedur OUT - z Francją (22%) i Niemcami (41%).</t>
  </si>
  <si>
    <t>Pod koniec kwietnia 2020 r. pod opieką Szefa Urzędu pozostawało blisko 3,1 tys. cudzoziecmów (głównie obywateli Rosji: 1,8 tys. oraz Ukrainy: 0,4 tys) ,  42% cudzieziemców przebywało w jednym z 10 ośrodków recepcyjnych, a pozostałe 58% pobrało środki na samodzielną organizację pobytu w Polsce. Na pobyt w ośrodku decydowali się głównie Rosjanie (61% wnioskodawców z tego państwa), wnioskodawcy pozostałych najliczniejszych obywatelstw decydowali się na pobyt poza ośrodkiem.
84% podopiecznych oczekiwało na rozpatrzenie swojego wniosku, 11% pozostawało w ośrodku po negatywnym rozpatrzeniu sprawy, dalsze 5% stanowiły osoby pozostajęce pod opieką po otrzymaniu pozytywnej decyzji i inne osoby.</t>
  </si>
  <si>
    <t>Warszawa, 11 maja 2020 r.</t>
  </si>
  <si>
    <t>W 2020 r. cudzoziemcy złożyli 465 wniosków o udzielenie ochrony obejmujących 961 osób, z czego w kwietniu wpłynęło 27 wniosków dotyczących 62 osób. 
U udzielenie ochrony w Polsce ubiegali się najczęście obywatele Rosji (66% ogółu; 60% wnioski pierwsze, 41% wnioski kolejne), Ukrainy (8% ogółu; 44% wnioski pierwsze, 57 wnioski kolejne), Tadżykistanu (6% ogółu; 57% wnioski pierwsze, 43% wnioski kolejne) oraz Turcji (3% ogółu, 86% wnioski pierwsze, 14% wnioski kolejne) i Gruzji (3% ogółu, 33% wnioski pierwsze, 67% wnioski kolejne ). Łącznie 60% wnioskodawców złożyło wniosek po raz pierwszy, 40% stanowiły wnioski kolejne. 
55% wnioskodawców stanowiły osoby pełnoletnie (42% kobiety, 58% mężczyźni), 45% - dzieci (55% dziewczynki, 40%- chłopcy).</t>
  </si>
  <si>
    <r>
      <t xml:space="preserve">Rosnąca systematycznie od 2014 r. liczba wniosków o zezwolenie na pobyt kształtuje ogólną sytuację migracyjną w Polsce. W   2020 r. cudzoziemcy z krajów trzecich złożyli blisko 92 tys. wniosków legalizacyjnych. Zdecydowanie największym zainteresowaniem cieszyło się zezwolenie na pobyt czasowy, o które ubiegało się 94% cudzoziemców z krajów trzecich.
Najwięcej wniosków zostało złożonych przez obywateli Ukrainy (64 tys., 70%), Gruzji (4,6 tys., 5%), Białorusi (4 tys., 5%), Indii (2,3 tys., 2%) i Mołdawii (2 tys., 2%, nowe obywatelstwo wśród krajów TOP 5). Głównym powodem wniosków na pobyt czasowy była praca (82%, wzrost z 62% w marcu 2020r. ), a w dalszej kolejności: inne powody (10%), rodzina (6%) oraz edukacja (3%). 
Najwięcej wniosków przyjął Wojewoda Mazowiecki (23%), Wielkopolski (13%), Dolnośląski (11%), Śląski (9%) oraz  Małopolski i  (8%).
W odpowiedzi na złożone wnioski urzędy wojewódzkie wydały 78 tys. decyzji, tyle samo w porównaniu do analogicznego okresu zeszłego roku. 77% decyzji stanowiło udzielenie zezwolenia na pobyt, 19% - decyzje negatywne, a 4% - umorzenia postępowania.
W skali kraju ostatnich trzech miesiącach najwięcej decyzji negatywnych wydał Wojewoda Mazowiecki (77%). W podziale na poszczególne urzędy wojewódzki, największy odsetek postępowań zakończonych decyzją negatywną notuje się w Mazowieckim Urzędzie Wojewódzkim (42%).
Średni czas trwania postępowania z zakresu legalizacji pobytu w I instancji wynosił w 2020 </t>
    </r>
    <r>
      <rPr>
        <sz val="11"/>
        <rFont val="Roboto"/>
        <charset val="238"/>
      </rPr>
      <t xml:space="preserve">r. </t>
    </r>
    <r>
      <rPr>
        <sz val="11"/>
        <rFont val="Arial"/>
        <family val="2"/>
        <charset val="238"/>
      </rPr>
      <t>206 dni.</t>
    </r>
    <r>
      <rPr>
        <sz val="11"/>
        <color theme="1"/>
        <rFont val="Roboto"/>
        <charset val="238"/>
      </rPr>
      <t xml:space="preserve">
Informacja miesięczna
W kwietniu 2020 r. cudzoziemcy z krajów trzecich złożyli  23 tys. wniosków o udzielenie zezwolenia na pobyt, a urzędy wojewódzkie wydały blisko 18,7 tys. decyzji. Jak dotąd nie jest widoczna tendencja spadkowa odnośnie liczby przyjmowanych wniosków, a w przypadku wydanych decyzji w porównaniu do marca 2020 r. widoczny jest lekki spadek (-1,1 tys.).</t>
    </r>
  </si>
  <si>
    <t>W kwietniu 2020 do Wydziału Konsultacji wizowych wpłynęło 339 wniosków o konsultacje (w marcu 2020:  29 tys.) , z czego 303  (89%) z innego państwa członkowskiego. Dalsze 36 (11%) stanowiły sprawy przekazane przez konsula: obowiązkowe (4%) i fakultatywne (7%). Z kolei w Urzędzie wydano 568 decyzji (w marcu 2020:  44 tys.) , 447 w odpowiedzi na wnioski z innych państw (79%), a 121 (21%) - na wnioski z konsulatów (6% - obligatoryjne, 16% - fakultatywne).</t>
  </si>
  <si>
    <t>W  kwietniu 2020 r. nie miała miejsca aktywność związana z zezwoleniami MRG. W 2020 r. wydano 3,6 tys. zezwoleń MRG, z czego 74% w placówce we Lwowie, a 23% - w Łucku. Wydania zezwolenia odmówiono 21 osobom, 15 zezwoleń zostały cofnięte, a 13 - unieważniono.</t>
  </si>
  <si>
    <t>Konsekwencją dużego napływu cudzoziemców starających się zalegalizować swój pobyt jest zwiększona liczba odwołań od decyzji wydawanych w I instancji. W  2020 r. cudzoziemcy złożyli blisko 7,1 tys. odwołań (88% - pobyt czasowy, 7% - zobowiązanie do powrotu, 4% - pobyt stały) i uzyskali w tym samym czasie blisko 7,4 tys. decyzji Szefa UdSC w sprawach o legalizację pobytu na terytorium RP (19% - utrzymanie decyzji, od której się odwołano, 10% - uchylenie decyzji organu pierwszej instancji i udzielenie zezwolenia,  11% - uchylenie i przekazanie do ponownego rozpatrzenia, 45% (3,4 tys.) - rozstrzygnięcia wydawane w sprawach ponagleń - ujęte w kategorii inne). 
Odwołania składali głównie obywatele Ukrainy (51%), Indii (11%), Gruzji (5%) i Rosji (4%), najczęściej od decyzji wojewodów (89% ogółu), a w szczególności do decyzji wydawanych przez Wojewodę Mazowieckiego (79% ogółu złożonych odwołań, a 89% wśród odwołań złożonych do wojewodów). 
W II instancji liczba spraw w toku  to 16,8 tys., średni czas trwania postępowania w sprawach o zalegaliwowanie pobytu to  345 dni (obie wartości obejmują dane w sprawach: pobyt czasowy, stały, rezydenta długoterminowego UE).
Informacja miesięczna
W podziale miesięcznym, w porównaniu do danych z marca 2020, czas postępowania w II instancji uległ skróceniu (z 393 dni), spadła liczba spraw w toku (z 29 tys.) oraz spadła liczba odwołań wpływających do Szefa Urzędu (z 2 tys na 1,6 tys.)</t>
  </si>
  <si>
    <t xml:space="preserve"> Łączna liczba decyzji wydanych w 2020 r. przewyższa liczbę wniosków przyjmowanych w tym okresie. Od początku roku Szef Urzędu wydał 1 511 decyzji, z czego 119 (6%) nadawało jedną z form ochrony. Dalsze 749 decyzji (50%) stanowiły rozstrzygnięcia negatywne, w tym 424 dla ob. Rosji. Pozostałe 643 rozstrzygnięcia (43%) umarzało procedurę, w tym  511 dla ob. Rosji.
Od początku roku w podziale na obywatelstwo najwięcej decyzji nadających ochronę otrzymali obywatele Rosji (33 os., 28% ogółu, uznawalność 8%), Turcji (29 os., 24% ogółu, uznawalność 88%), Tadżykistanu (12 os., 10% ogółu, uznawalność 32%). Warto zwrócić uwagę, że w kwietniu 2020 r. Szef Urzędu nadał status uchodźcy  17 obywatelom Turcji.
Ogólna uznawalność w I instancji  wynosiła 14%.
W 2020 r. Rada do Spraw Uchodźców wydała 9 decyzji nadających jedną z form ochrony: 8 obywatelom udzielono zgody na pobyt tolerowany, a 1 obywatel Ukrainy otrzymał ochronę uzupełniającą.
Łącznie w 2020 r. na terytorium RP 128 cudzoziemców otrzymało jedną z form ochrony krajowej lub międzynarodowej.</t>
  </si>
  <si>
    <t>alerty SIS</t>
  </si>
  <si>
    <t>W dalszym ciągu widoczne jest bardzo wysokie obciążenie w zakresie prowadzenia Wykazu osób, których pobyt na terytorium RP jest  niepożądany. W styczniu Szef UdSC zrealizował blisko 6 tys. spraw dotyczących wykazu, spośród których do najliczniejszych  zaliczały się wpisy do Wykazu i wpisy SIS oraz alerty SIS i alerty pobytowe (stanowiły 90% wszystkich zadań realizowanych w tym obszarze).</t>
  </si>
  <si>
    <r>
      <t>Największym wyzwaniem dla organów administracji państwowej ostatnich kilku lat jest sprostanie zwiększonemu napływowi cudzoziemców (głównie z Ukrainy). Najpopularniejszym typem zezwolenia jest pobyt czasowy. Większość wnioskodawców ubiega się o to zezwolenie w związku z planowanym podjęciem pracy na terytorium RP (67%) i  sprawami rodzinnymi (14%).
Cztero</t>
    </r>
    <r>
      <rPr>
        <sz val="11"/>
        <rFont val="Roboto"/>
        <charset val="238"/>
      </rPr>
      <t>krotny w porównaniu z 2014 r. wzrost liczby wniosków w sprawach o legalizację pobytu nie jest powiązany  z proporcjonalnym wzrostem kadr i infrastruktury do obsługi cudzoziemców. W związku z tym średni czas trwania postępowania u wojewodów przekracza obecnie 7 miesięcy. Wg stanu na dzień 1 maja 2020 r. ważne zezwolenia na pobyt na terytorium RP posiadało 443 tys. cudzoziemców, w tym najliczniejsze: 260 tys. (59%) na pobyt czasowy, 83 tys. (19%) dokumentów poświadczających prawo pobytu lub stałego pobytu obywateli UE, 81 tys. (18%) na pobyt stały. Wszystkie formy ochrony (międzynarodowej i krajowej) posiadało 4,3 tys. cudzoziemców (1%).</t>
    </r>
    <r>
      <rPr>
        <sz val="11"/>
        <color rgb="FFFF0000"/>
        <rFont val="Roboto"/>
        <charset val="238"/>
      </rPr>
      <t xml:space="preserve">
</t>
    </r>
    <r>
      <rPr>
        <sz val="11"/>
        <rFont val="Roboto"/>
        <charset val="238"/>
      </rPr>
      <t xml:space="preserve">
Najliczniejsze obywatelstwa cudzoziemców w Polsce to: Ukraina – 250 tys. (52%), Białoruś - 26 tys. (7%), Niemcy - 21 tys. (4%),  Rosja - 17 tys. (3%), Wietnam -13 tys. (3%), Indie - 11 tys. (2%), Chiny – 8,7 tys. (2%), Włochy – 8,5 tys. (2%), Gruzja – 6,7 tys. (1%) i Wielka Brytania – 6,3 tys. (1%).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</si>
</sst>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&quot;zł&quot;* #,##0_);_(&quot;zł&quot;* \(#,##0\);_(&quot;zł&quot;* &quot;-&quot;_);_(@_)"/>
    <numFmt numFmtId="165" formatCode="yyyy/mm/dd;@"/>
  </numFmts>
  <fonts count="4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sz val="8"/>
      <name val="Tahoma"/>
      <family val="2"/>
      <charset val="238"/>
    </font>
    <font>
      <sz val="11"/>
      <color theme="1"/>
      <name val="Roboto"/>
      <charset val="238"/>
    </font>
    <font>
      <b/>
      <sz val="11"/>
      <color theme="1"/>
      <name val="Roboto"/>
      <charset val="238"/>
    </font>
    <font>
      <b/>
      <sz val="18"/>
      <name val="Roboto"/>
      <charset val="238"/>
    </font>
    <font>
      <b/>
      <sz val="15"/>
      <name val="Roboto"/>
      <charset val="238"/>
    </font>
    <font>
      <b/>
      <i/>
      <sz val="14"/>
      <color theme="1"/>
      <name val="Roboto"/>
      <charset val="238"/>
    </font>
    <font>
      <sz val="11"/>
      <name val="Roboto"/>
      <charset val="238"/>
    </font>
    <font>
      <b/>
      <sz val="10"/>
      <color theme="1"/>
      <name val="Roboto"/>
      <charset val="238"/>
    </font>
    <font>
      <b/>
      <sz val="9"/>
      <name val="Roboto"/>
      <charset val="238"/>
    </font>
    <font>
      <sz val="9"/>
      <name val="Roboto"/>
      <charset val="238"/>
    </font>
    <font>
      <sz val="10"/>
      <name val="Roboto"/>
      <charset val="238"/>
    </font>
    <font>
      <sz val="6"/>
      <color theme="1"/>
      <name val="Roboto"/>
      <charset val="238"/>
    </font>
    <font>
      <i/>
      <sz val="6"/>
      <color theme="1"/>
      <name val="Roboto"/>
      <charset val="238"/>
    </font>
    <font>
      <i/>
      <sz val="9"/>
      <color theme="1"/>
      <name val="Roboto"/>
      <charset val="238"/>
    </font>
    <font>
      <b/>
      <sz val="8"/>
      <name val="Roboto"/>
      <charset val="238"/>
    </font>
    <font>
      <i/>
      <sz val="8"/>
      <color theme="1"/>
      <name val="Roboto"/>
      <charset val="238"/>
    </font>
    <font>
      <b/>
      <sz val="7"/>
      <name val="Roboto"/>
      <charset val="238"/>
    </font>
    <font>
      <sz val="10"/>
      <color theme="1"/>
      <name val="Roboto"/>
      <charset val="238"/>
    </font>
    <font>
      <sz val="9"/>
      <color theme="1"/>
      <name val="Roboto"/>
      <charset val="238"/>
    </font>
    <font>
      <sz val="8"/>
      <name val="Roboto"/>
      <charset val="238"/>
    </font>
    <font>
      <sz val="8"/>
      <color theme="1"/>
      <name val="Roboto"/>
      <charset val="238"/>
    </font>
    <font>
      <sz val="11"/>
      <color rgb="FFFF0000"/>
      <name val="Roboto"/>
      <charset val="238"/>
    </font>
    <font>
      <sz val="11"/>
      <name val="Arial"/>
      <family val="2"/>
      <charset val="238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9F9F9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7" fillId="21" borderId="0" applyNumberFormat="0" applyBorder="0" applyAlignment="0" applyProtection="0"/>
    <xf numFmtId="0" fontId="1" fillId="23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1" fillId="8" borderId="8" applyNumberFormat="0" applyFont="0" applyAlignment="0" applyProtection="0"/>
    <xf numFmtId="0" fontId="18" fillId="0" borderId="0"/>
  </cellStyleXfs>
  <cellXfs count="313">
    <xf numFmtId="0" fontId="0" fillId="0" borderId="0" xfId="0"/>
    <xf numFmtId="0" fontId="0" fillId="0" borderId="0" xfId="0"/>
    <xf numFmtId="0" fontId="0" fillId="0" borderId="0" xfId="0"/>
    <xf numFmtId="0" fontId="21" fillId="0" borderId="0" xfId="0" applyFont="1" applyProtection="1">
      <protection locked="0"/>
    </xf>
    <xf numFmtId="0" fontId="21" fillId="0" borderId="0" xfId="0" applyFont="1" applyBorder="1" applyProtection="1">
      <protection locked="0"/>
    </xf>
    <xf numFmtId="14" fontId="21" fillId="0" borderId="0" xfId="0" applyNumberFormat="1" applyFont="1" applyProtection="1">
      <protection locked="0"/>
    </xf>
    <xf numFmtId="165" fontId="21" fillId="0" borderId="0" xfId="0" applyNumberFormat="1" applyFont="1" applyProtection="1">
      <protection locked="0"/>
    </xf>
    <xf numFmtId="0" fontId="21" fillId="0" borderId="0" xfId="0" applyFont="1" applyAlignment="1" applyProtection="1">
      <protection locked="0"/>
    </xf>
    <xf numFmtId="0" fontId="25" fillId="0" borderId="0" xfId="0" applyFont="1" applyAlignment="1" applyProtection="1">
      <alignment vertical="center"/>
      <protection locked="0"/>
    </xf>
    <xf numFmtId="0" fontId="26" fillId="0" borderId="0" xfId="0" applyFont="1" applyProtection="1">
      <protection locked="0"/>
    </xf>
    <xf numFmtId="0" fontId="27" fillId="0" borderId="0" xfId="0" applyFont="1" applyAlignment="1" applyProtection="1">
      <alignment horizontal="left" vertical="center"/>
      <protection locked="0"/>
    </xf>
    <xf numFmtId="0" fontId="30" fillId="0" borderId="0" xfId="43" applyFont="1" applyProtection="1">
      <protection locked="0"/>
    </xf>
    <xf numFmtId="0" fontId="21" fillId="0" borderId="0" xfId="0" applyFont="1" applyFill="1" applyBorder="1" applyProtection="1">
      <protection locked="0"/>
    </xf>
    <xf numFmtId="0" fontId="28" fillId="0" borderId="0" xfId="10" applyFont="1" applyFill="1" applyBorder="1" applyAlignment="1" applyProtection="1">
      <alignment horizontal="left" vertical="center"/>
      <protection locked="0"/>
    </xf>
    <xf numFmtId="0" fontId="28" fillId="0" borderId="0" xfId="10" applyFont="1" applyFill="1" applyBorder="1" applyAlignment="1" applyProtection="1">
      <alignment horizontal="center" vertical="center"/>
      <protection locked="0"/>
    </xf>
    <xf numFmtId="0" fontId="31" fillId="0" borderId="0" xfId="0" applyFont="1" applyAlignment="1" applyProtection="1">
      <alignment horizontal="center" vertical="center" wrapText="1"/>
      <protection locked="0"/>
    </xf>
    <xf numFmtId="165" fontId="31" fillId="0" borderId="0" xfId="0" applyNumberFormat="1" applyFont="1" applyAlignment="1" applyProtection="1">
      <alignment horizontal="center" vertical="center" wrapText="1"/>
      <protection locked="0"/>
    </xf>
    <xf numFmtId="0" fontId="21" fillId="0" borderId="0" xfId="0" applyFont="1" applyAlignment="1" applyProtection="1">
      <alignment wrapText="1"/>
      <protection locked="0"/>
    </xf>
    <xf numFmtId="165" fontId="21" fillId="0" borderId="0" xfId="0" applyNumberFormat="1" applyFont="1" applyAlignment="1" applyProtection="1">
      <alignment wrapText="1"/>
      <protection locked="0"/>
    </xf>
    <xf numFmtId="0" fontId="33" fillId="0" borderId="0" xfId="0" applyFont="1" applyAlignment="1" applyProtection="1">
      <alignment vertical="top" wrapText="1"/>
      <protection locked="0"/>
    </xf>
    <xf numFmtId="0" fontId="27" fillId="0" borderId="0" xfId="0" applyFont="1" applyAlignment="1" applyProtection="1">
      <alignment horizontal="left" vertical="center" wrapText="1"/>
      <protection locked="0"/>
    </xf>
    <xf numFmtId="0" fontId="31" fillId="0" borderId="0" xfId="0" applyFont="1" applyAlignment="1" applyProtection="1">
      <alignment horizontal="left" vertical="center" wrapText="1"/>
      <protection locked="0"/>
    </xf>
    <xf numFmtId="0" fontId="28" fillId="0" borderId="0" xfId="24" applyFont="1" applyFill="1" applyBorder="1" applyAlignment="1" applyProtection="1">
      <alignment horizontal="center" vertical="center" wrapText="1"/>
      <protection locked="0"/>
    </xf>
    <xf numFmtId="3" fontId="28" fillId="0" borderId="0" xfId="0" applyNumberFormat="1" applyFont="1" applyFill="1" applyBorder="1" applyAlignment="1" applyProtection="1">
      <alignment horizontal="center" vertical="center"/>
    </xf>
    <xf numFmtId="0" fontId="35" fillId="0" borderId="0" xfId="0" applyFont="1" applyAlignment="1" applyProtection="1">
      <alignment vertical="top"/>
      <protection locked="0"/>
    </xf>
    <xf numFmtId="165" fontId="35" fillId="0" borderId="0" xfId="0" applyNumberFormat="1" applyFont="1" applyAlignment="1" applyProtection="1">
      <alignment vertical="top"/>
      <protection locked="0"/>
    </xf>
    <xf numFmtId="0" fontId="28" fillId="35" borderId="0" xfId="0" applyFont="1" applyFill="1" applyBorder="1" applyAlignment="1" applyProtection="1">
      <alignment horizontal="center" vertical="center"/>
      <protection locked="0"/>
    </xf>
    <xf numFmtId="3" fontId="28" fillId="35" borderId="0" xfId="0" applyNumberFormat="1" applyFont="1" applyFill="1" applyBorder="1" applyAlignment="1" applyProtection="1">
      <alignment horizontal="center" vertical="center"/>
      <protection locked="0"/>
    </xf>
    <xf numFmtId="3" fontId="28" fillId="35" borderId="0" xfId="24" applyNumberFormat="1" applyFont="1" applyFill="1" applyBorder="1" applyAlignment="1" applyProtection="1">
      <alignment horizontal="center" vertical="center" wrapText="1"/>
      <protection locked="0"/>
    </xf>
    <xf numFmtId="165" fontId="28" fillId="35" borderId="0" xfId="24" applyNumberFormat="1" applyFont="1" applyFill="1" applyBorder="1" applyAlignment="1" applyProtection="1">
      <alignment horizontal="center" vertical="center" wrapText="1"/>
      <protection locked="0"/>
    </xf>
    <xf numFmtId="0" fontId="28" fillId="36" borderId="21" xfId="0" applyFont="1" applyFill="1" applyBorder="1" applyAlignment="1" applyProtection="1">
      <alignment horizontal="center" vertical="center" textRotation="90" wrapText="1"/>
      <protection locked="0"/>
    </xf>
    <xf numFmtId="3" fontId="29" fillId="0" borderId="10" xfId="0" applyNumberFormat="1" applyFont="1" applyBorder="1" applyAlignment="1" applyProtection="1">
      <alignment horizontal="right" vertical="center"/>
    </xf>
    <xf numFmtId="3" fontId="28" fillId="35" borderId="45" xfId="10" applyNumberFormat="1" applyFont="1" applyFill="1" applyBorder="1" applyAlignment="1" applyProtection="1">
      <alignment horizontal="center" vertical="center"/>
    </xf>
    <xf numFmtId="0" fontId="36" fillId="35" borderId="0" xfId="10" applyFont="1" applyFill="1" applyBorder="1" applyAlignment="1" applyProtection="1">
      <alignment horizontal="center" vertical="center" wrapText="1"/>
      <protection locked="0"/>
    </xf>
    <xf numFmtId="0" fontId="36" fillId="35" borderId="0" xfId="10" applyFont="1" applyFill="1" applyBorder="1" applyAlignment="1" applyProtection="1">
      <alignment horizontal="center" vertical="center"/>
      <protection locked="0"/>
    </xf>
    <xf numFmtId="0" fontId="28" fillId="35" borderId="0" xfId="10" applyFont="1" applyFill="1" applyBorder="1" applyAlignment="1" applyProtection="1">
      <alignment horizontal="center" vertical="center"/>
      <protection locked="0"/>
    </xf>
    <xf numFmtId="0" fontId="36" fillId="35" borderId="0" xfId="10" applyFont="1" applyFill="1" applyBorder="1" applyAlignment="1" applyProtection="1">
      <alignment horizontal="left" vertical="center" indent="1"/>
      <protection locked="0"/>
    </xf>
    <xf numFmtId="0" fontId="27" fillId="0" borderId="0" xfId="0" applyFont="1" applyAlignment="1" applyProtection="1">
      <alignment horizontal="left"/>
      <protection locked="0"/>
    </xf>
    <xf numFmtId="0" fontId="37" fillId="0" borderId="0" xfId="0" applyFont="1" applyAlignment="1" applyProtection="1">
      <alignment horizontal="left" vertical="top" wrapText="1"/>
      <protection locked="0"/>
    </xf>
    <xf numFmtId="0" fontId="38" fillId="0" borderId="0" xfId="0" applyFont="1" applyAlignment="1" applyProtection="1">
      <alignment horizontal="left" vertical="top" wrapText="1"/>
      <protection locked="0"/>
    </xf>
    <xf numFmtId="0" fontId="39" fillId="0" borderId="0" xfId="0" applyFont="1" applyAlignment="1" applyProtection="1">
      <alignment horizontal="left" vertical="top" wrapText="1"/>
      <protection locked="0"/>
    </xf>
    <xf numFmtId="0" fontId="40" fillId="0" borderId="0" xfId="0" applyFont="1" applyAlignment="1" applyProtection="1">
      <alignment horizontal="center" vertical="center"/>
      <protection locked="0"/>
    </xf>
    <xf numFmtId="0" fontId="40" fillId="0" borderId="0" xfId="0" applyFont="1" applyAlignment="1" applyProtection="1">
      <alignment horizontal="left" vertical="center" indent="1"/>
      <protection locked="0"/>
    </xf>
    <xf numFmtId="0" fontId="40" fillId="0" borderId="0" xfId="0" applyFont="1" applyAlignment="1" applyProtection="1">
      <alignment horizontal="center"/>
      <protection locked="0"/>
    </xf>
    <xf numFmtId="0" fontId="40" fillId="0" borderId="0" xfId="0" applyFont="1" applyProtection="1">
      <protection locked="0"/>
    </xf>
    <xf numFmtId="0" fontId="40" fillId="0" borderId="0" xfId="0" applyFont="1" applyAlignment="1" applyProtection="1">
      <alignment horizontal="left" vertical="center"/>
      <protection locked="0"/>
    </xf>
    <xf numFmtId="0" fontId="40" fillId="0" borderId="0" xfId="0" applyFont="1" applyAlignment="1" applyProtection="1">
      <protection locked="0"/>
    </xf>
    <xf numFmtId="0" fontId="37" fillId="0" borderId="0" xfId="0" applyFont="1" applyProtection="1">
      <protection locked="0"/>
    </xf>
    <xf numFmtId="0" fontId="21" fillId="0" borderId="0" xfId="0" applyFont="1" applyProtection="1">
      <protection locked="0"/>
    </xf>
    <xf numFmtId="0" fontId="21" fillId="0" borderId="0" xfId="0" applyFont="1" applyBorder="1" applyAlignment="1" applyProtection="1">
      <protection locked="0"/>
    </xf>
    <xf numFmtId="0" fontId="0" fillId="0" borderId="0" xfId="0" applyBorder="1" applyAlignment="1"/>
    <xf numFmtId="0" fontId="21" fillId="0" borderId="0" xfId="0" applyFont="1" applyProtection="1">
      <protection locked="0"/>
    </xf>
    <xf numFmtId="0" fontId="21" fillId="0" borderId="0" xfId="0" applyFont="1" applyProtection="1">
      <protection locked="0"/>
    </xf>
    <xf numFmtId="0" fontId="31" fillId="0" borderId="0" xfId="0" applyFont="1" applyAlignment="1" applyProtection="1">
      <alignment horizontal="center" vertical="center" wrapText="1"/>
      <protection locked="0"/>
    </xf>
    <xf numFmtId="3" fontId="28" fillId="0" borderId="0" xfId="10" applyNumberFormat="1" applyFont="1" applyFill="1" applyBorder="1" applyAlignment="1" applyProtection="1">
      <alignment horizontal="center" vertical="center"/>
    </xf>
    <xf numFmtId="0" fontId="29" fillId="35" borderId="0" xfId="0" applyFont="1" applyFill="1" applyBorder="1" applyAlignment="1" applyProtection="1">
      <alignment horizontal="center" vertical="center"/>
      <protection locked="0"/>
    </xf>
    <xf numFmtId="3" fontId="29" fillId="35" borderId="0" xfId="0" applyNumberFormat="1" applyFont="1" applyFill="1" applyBorder="1" applyAlignment="1" applyProtection="1">
      <alignment horizontal="right" vertical="center" wrapText="1"/>
    </xf>
    <xf numFmtId="0" fontId="21" fillId="0" borderId="0" xfId="0" applyFont="1" applyFill="1" applyAlignment="1" applyProtection="1">
      <alignment vertical="top"/>
      <protection locked="0"/>
    </xf>
    <xf numFmtId="0" fontId="21" fillId="0" borderId="0" xfId="0" applyFont="1" applyProtection="1">
      <protection locked="0"/>
    </xf>
    <xf numFmtId="3" fontId="21" fillId="0" borderId="0" xfId="0" applyNumberFormat="1" applyFont="1" applyProtection="1">
      <protection locked="0"/>
    </xf>
    <xf numFmtId="0" fontId="21" fillId="33" borderId="0" xfId="0" applyFont="1" applyFill="1" applyAlignment="1" applyProtection="1">
      <alignment horizontal="left" vertical="top" wrapText="1"/>
      <protection locked="0"/>
    </xf>
    <xf numFmtId="0" fontId="20" fillId="0" borderId="0" xfId="0" applyFont="1" applyAlignment="1" applyProtection="1">
      <alignment horizontal="left" vertical="top" wrapText="1"/>
      <protection locked="0"/>
    </xf>
    <xf numFmtId="3" fontId="29" fillId="35" borderId="17" xfId="0" applyNumberFormat="1" applyFont="1" applyFill="1" applyBorder="1" applyAlignment="1" applyProtection="1">
      <alignment horizontal="right" vertical="center" wrapText="1"/>
    </xf>
    <xf numFmtId="3" fontId="29" fillId="35" borderId="26" xfId="0" applyNumberFormat="1" applyFont="1" applyFill="1" applyBorder="1" applyAlignment="1" applyProtection="1">
      <alignment horizontal="right" vertical="center" wrapText="1"/>
    </xf>
    <xf numFmtId="3" fontId="29" fillId="36" borderId="11" xfId="0" applyNumberFormat="1" applyFont="1" applyFill="1" applyBorder="1" applyAlignment="1" applyProtection="1">
      <alignment horizontal="right" vertical="center" wrapText="1"/>
    </xf>
    <xf numFmtId="3" fontId="29" fillId="36" borderId="35" xfId="0" applyNumberFormat="1" applyFont="1" applyFill="1" applyBorder="1" applyAlignment="1" applyProtection="1">
      <alignment horizontal="right" vertical="center" wrapText="1"/>
    </xf>
    <xf numFmtId="3" fontId="28" fillId="35" borderId="47" xfId="24" applyNumberFormat="1" applyFont="1" applyFill="1" applyBorder="1" applyAlignment="1" applyProtection="1">
      <alignment horizontal="center" vertical="center" wrapText="1"/>
    </xf>
    <xf numFmtId="3" fontId="28" fillId="35" borderId="49" xfId="24" applyNumberFormat="1" applyFont="1" applyFill="1" applyBorder="1" applyAlignment="1" applyProtection="1">
      <alignment horizontal="center" vertical="center" wrapText="1"/>
    </xf>
    <xf numFmtId="3" fontId="29" fillId="36" borderId="17" xfId="0" applyNumberFormat="1" applyFont="1" applyFill="1" applyBorder="1" applyAlignment="1" applyProtection="1">
      <alignment horizontal="right" vertical="center" wrapText="1"/>
    </xf>
    <xf numFmtId="3" fontId="29" fillId="36" borderId="26" xfId="0" applyNumberFormat="1" applyFont="1" applyFill="1" applyBorder="1" applyAlignment="1" applyProtection="1">
      <alignment horizontal="right" vertical="center" wrapText="1"/>
    </xf>
    <xf numFmtId="3" fontId="28" fillId="35" borderId="45" xfId="0" applyNumberFormat="1" applyFont="1" applyFill="1" applyBorder="1" applyAlignment="1" applyProtection="1">
      <alignment horizontal="center" vertical="center"/>
    </xf>
    <xf numFmtId="3" fontId="28" fillId="35" borderId="46" xfId="0" applyNumberFormat="1" applyFont="1" applyFill="1" applyBorder="1" applyAlignment="1" applyProtection="1">
      <alignment horizontal="center" vertical="center"/>
    </xf>
    <xf numFmtId="0" fontId="22" fillId="36" borderId="38" xfId="0" applyFont="1" applyFill="1" applyBorder="1" applyAlignment="1" applyProtection="1">
      <alignment horizontal="center" vertical="center" textRotation="90" wrapText="1"/>
      <protection locked="0"/>
    </xf>
    <xf numFmtId="0" fontId="22" fillId="36" borderId="39" xfId="0" applyFont="1" applyFill="1" applyBorder="1" applyAlignment="1" applyProtection="1">
      <alignment horizontal="center" vertical="center" textRotation="90" wrapText="1"/>
      <protection locked="0"/>
    </xf>
    <xf numFmtId="0" fontId="22" fillId="36" borderId="14" xfId="0" applyFont="1" applyFill="1" applyBorder="1" applyAlignment="1" applyProtection="1">
      <alignment horizontal="center" vertical="center" textRotation="90" wrapText="1"/>
      <protection locked="0"/>
    </xf>
    <xf numFmtId="0" fontId="22" fillId="36" borderId="36" xfId="0" applyFont="1" applyFill="1" applyBorder="1" applyAlignment="1" applyProtection="1">
      <alignment horizontal="center" vertical="center" textRotation="90" wrapText="1"/>
      <protection locked="0"/>
    </xf>
    <xf numFmtId="0" fontId="27" fillId="0" borderId="40" xfId="0" applyFont="1" applyBorder="1" applyAlignment="1" applyProtection="1">
      <alignment horizontal="center" vertical="center" wrapText="1"/>
    </xf>
    <xf numFmtId="0" fontId="22" fillId="36" borderId="20" xfId="0" applyFont="1" applyFill="1" applyBorder="1" applyAlignment="1" applyProtection="1">
      <alignment horizontal="center" vertical="center"/>
      <protection locked="0"/>
    </xf>
    <xf numFmtId="0" fontId="22" fillId="36" borderId="21" xfId="0" applyFont="1" applyFill="1" applyBorder="1" applyAlignment="1" applyProtection="1">
      <alignment horizontal="center" vertical="center"/>
      <protection locked="0"/>
    </xf>
    <xf numFmtId="0" fontId="22" fillId="36" borderId="25" xfId="0" applyFont="1" applyFill="1" applyBorder="1" applyAlignment="1" applyProtection="1">
      <alignment horizontal="center" vertical="center"/>
      <protection locked="0"/>
    </xf>
    <xf numFmtId="0" fontId="22" fillId="36" borderId="10" xfId="0" applyFont="1" applyFill="1" applyBorder="1" applyAlignment="1" applyProtection="1">
      <alignment horizontal="center" vertical="center"/>
      <protection locked="0"/>
    </xf>
    <xf numFmtId="0" fontId="22" fillId="36" borderId="21" xfId="0" applyFont="1" applyFill="1" applyBorder="1" applyAlignment="1" applyProtection="1">
      <alignment horizontal="center" vertical="center" textRotation="90"/>
      <protection locked="0"/>
    </xf>
    <xf numFmtId="0" fontId="22" fillId="36" borderId="10" xfId="0" applyFont="1" applyFill="1" applyBorder="1" applyAlignment="1" applyProtection="1">
      <alignment horizontal="center" vertical="center" textRotation="90"/>
      <protection locked="0"/>
    </xf>
    <xf numFmtId="0" fontId="29" fillId="35" borderId="25" xfId="0" applyFont="1" applyFill="1" applyBorder="1" applyAlignment="1" applyProtection="1">
      <alignment horizontal="left" vertical="center"/>
    </xf>
    <xf numFmtId="0" fontId="29" fillId="35" borderId="10" xfId="0" applyFont="1" applyFill="1" applyBorder="1" applyAlignment="1" applyProtection="1">
      <alignment horizontal="left" vertical="center"/>
    </xf>
    <xf numFmtId="3" fontId="29" fillId="35" borderId="10" xfId="0" applyNumberFormat="1" applyFont="1" applyFill="1" applyBorder="1" applyAlignment="1" applyProtection="1">
      <alignment horizontal="right" vertical="center" wrapText="1"/>
    </xf>
    <xf numFmtId="0" fontId="29" fillId="36" borderId="25" xfId="0" applyFont="1" applyFill="1" applyBorder="1" applyAlignment="1" applyProtection="1">
      <alignment horizontal="left" vertical="center"/>
    </xf>
    <xf numFmtId="0" fontId="29" fillId="36" borderId="10" xfId="0" applyFont="1" applyFill="1" applyBorder="1" applyAlignment="1" applyProtection="1">
      <alignment horizontal="left" vertical="center"/>
    </xf>
    <xf numFmtId="3" fontId="29" fillId="36" borderId="10" xfId="0" applyNumberFormat="1" applyFont="1" applyFill="1" applyBorder="1" applyAlignment="1" applyProtection="1">
      <alignment horizontal="right" vertical="center" wrapText="1"/>
    </xf>
    <xf numFmtId="0" fontId="28" fillId="36" borderId="20" xfId="0" applyFont="1" applyFill="1" applyBorder="1" applyAlignment="1" applyProtection="1">
      <alignment horizontal="center" vertical="center"/>
      <protection locked="0"/>
    </xf>
    <xf numFmtId="0" fontId="28" fillId="36" borderId="21" xfId="0" applyFont="1" applyFill="1" applyBorder="1" applyAlignment="1" applyProtection="1">
      <alignment horizontal="center" vertical="center"/>
      <protection locked="0"/>
    </xf>
    <xf numFmtId="0" fontId="28" fillId="36" borderId="25" xfId="0" applyFont="1" applyFill="1" applyBorder="1" applyAlignment="1" applyProtection="1">
      <alignment horizontal="center" vertical="center"/>
      <protection locked="0"/>
    </xf>
    <xf numFmtId="0" fontId="28" fillId="36" borderId="10" xfId="0" applyFont="1" applyFill="1" applyBorder="1" applyAlignment="1" applyProtection="1">
      <alignment horizontal="center" vertical="center"/>
      <protection locked="0"/>
    </xf>
    <xf numFmtId="0" fontId="28" fillId="36" borderId="21" xfId="0" applyFont="1" applyFill="1" applyBorder="1" applyAlignment="1" applyProtection="1">
      <alignment horizontal="center" vertical="center" wrapText="1"/>
    </xf>
    <xf numFmtId="0" fontId="28" fillId="36" borderId="31" xfId="0" applyFont="1" applyFill="1" applyBorder="1" applyAlignment="1" applyProtection="1">
      <alignment horizontal="center" vertical="center" wrapText="1"/>
    </xf>
    <xf numFmtId="0" fontId="29" fillId="34" borderId="17" xfId="43" applyFont="1" applyFill="1" applyBorder="1" applyAlignment="1" applyProtection="1">
      <alignment horizontal="right" vertical="center"/>
    </xf>
    <xf numFmtId="0" fontId="29" fillId="34" borderId="19" xfId="43" applyFont="1" applyFill="1" applyBorder="1" applyAlignment="1" applyProtection="1">
      <alignment horizontal="right" vertical="center"/>
    </xf>
    <xf numFmtId="3" fontId="28" fillId="36" borderId="45" xfId="10" applyNumberFormat="1" applyFont="1" applyFill="1" applyBorder="1" applyAlignment="1" applyProtection="1">
      <alignment horizontal="center" vertical="center"/>
    </xf>
    <xf numFmtId="3" fontId="28" fillId="36" borderId="46" xfId="10" applyNumberFormat="1" applyFont="1" applyFill="1" applyBorder="1" applyAlignment="1" applyProtection="1">
      <alignment horizontal="center" vertical="center"/>
    </xf>
    <xf numFmtId="0" fontId="28" fillId="35" borderId="17" xfId="0" applyFont="1" applyFill="1" applyBorder="1" applyAlignment="1" applyProtection="1">
      <alignment horizontal="center" vertical="center" textRotation="90" wrapText="1"/>
      <protection locked="0"/>
    </xf>
    <xf numFmtId="0" fontId="28" fillId="35" borderId="18" xfId="0" applyFont="1" applyFill="1" applyBorder="1" applyAlignment="1" applyProtection="1">
      <alignment horizontal="center" vertical="center" textRotation="90" wrapText="1"/>
      <protection locked="0"/>
    </xf>
    <xf numFmtId="0" fontId="28" fillId="35" borderId="19" xfId="0" applyFont="1" applyFill="1" applyBorder="1" applyAlignment="1" applyProtection="1">
      <alignment horizontal="center" vertical="center" textRotation="90" wrapText="1"/>
      <protection locked="0"/>
    </xf>
    <xf numFmtId="0" fontId="29" fillId="0" borderId="41" xfId="0" applyFont="1" applyFill="1" applyBorder="1" applyAlignment="1" applyProtection="1">
      <alignment horizontal="left" vertical="center" wrapText="1"/>
    </xf>
    <xf numFmtId="0" fontId="29" fillId="0" borderId="42" xfId="0" applyFont="1" applyFill="1" applyBorder="1" applyAlignment="1" applyProtection="1">
      <alignment horizontal="left" vertical="center" wrapText="1"/>
    </xf>
    <xf numFmtId="3" fontId="29" fillId="36" borderId="42" xfId="24" applyNumberFormat="1" applyFont="1" applyFill="1" applyBorder="1" applyAlignment="1" applyProtection="1">
      <alignment horizontal="right" vertical="center" wrapText="1"/>
    </xf>
    <xf numFmtId="0" fontId="29" fillId="36" borderId="41" xfId="0" applyFont="1" applyFill="1" applyBorder="1" applyAlignment="1" applyProtection="1">
      <alignment horizontal="left" vertical="center"/>
    </xf>
    <xf numFmtId="0" fontId="29" fillId="36" borderId="42" xfId="0" applyFont="1" applyFill="1" applyBorder="1" applyAlignment="1" applyProtection="1">
      <alignment horizontal="left" vertical="center"/>
    </xf>
    <xf numFmtId="0" fontId="28" fillId="35" borderId="44" xfId="0" applyFont="1" applyFill="1" applyBorder="1" applyAlignment="1" applyProtection="1">
      <alignment horizontal="center" vertical="center"/>
    </xf>
    <xf numFmtId="0" fontId="28" fillId="35" borderId="45" xfId="0" applyFont="1" applyFill="1" applyBorder="1" applyAlignment="1" applyProtection="1">
      <alignment horizontal="center" vertical="center"/>
    </xf>
    <xf numFmtId="0" fontId="28" fillId="36" borderId="10" xfId="0" applyFont="1" applyFill="1" applyBorder="1" applyAlignment="1" applyProtection="1">
      <alignment horizontal="center" vertical="center" textRotation="90"/>
      <protection locked="0"/>
    </xf>
    <xf numFmtId="0" fontId="28" fillId="36" borderId="32" xfId="0" applyFont="1" applyFill="1" applyBorder="1" applyAlignment="1" applyProtection="1">
      <alignment horizontal="center" vertical="center" textRotation="90"/>
      <protection locked="0"/>
    </xf>
    <xf numFmtId="3" fontId="29" fillId="35" borderId="10" xfId="0" applyNumberFormat="1" applyFont="1" applyFill="1" applyBorder="1" applyAlignment="1" applyProtection="1">
      <alignment horizontal="right" vertical="center"/>
    </xf>
    <xf numFmtId="0" fontId="29" fillId="35" borderId="17" xfId="43" applyFont="1" applyFill="1" applyBorder="1" applyAlignment="1" applyProtection="1">
      <alignment horizontal="right" vertical="center"/>
    </xf>
    <xf numFmtId="0" fontId="29" fillId="35" borderId="19" xfId="43" applyFont="1" applyFill="1" applyBorder="1" applyAlignment="1" applyProtection="1">
      <alignment horizontal="right" vertical="center"/>
    </xf>
    <xf numFmtId="3" fontId="29" fillId="35" borderId="42" xfId="0" applyNumberFormat="1" applyFont="1" applyFill="1" applyBorder="1" applyAlignment="1" applyProtection="1">
      <alignment horizontal="right" vertical="center"/>
    </xf>
    <xf numFmtId="3" fontId="29" fillId="34" borderId="10" xfId="0" applyNumberFormat="1" applyFont="1" applyFill="1" applyBorder="1" applyAlignment="1" applyProtection="1">
      <alignment horizontal="right" vertical="center"/>
    </xf>
    <xf numFmtId="3" fontId="29" fillId="0" borderId="10" xfId="0" applyNumberFormat="1" applyFont="1" applyBorder="1" applyAlignment="1" applyProtection="1">
      <alignment horizontal="right" vertical="center" wrapText="1"/>
    </xf>
    <xf numFmtId="3" fontId="29" fillId="0" borderId="32" xfId="0" applyNumberFormat="1" applyFont="1" applyBorder="1" applyAlignment="1" applyProtection="1">
      <alignment horizontal="right" vertical="center" wrapText="1"/>
    </xf>
    <xf numFmtId="0" fontId="28" fillId="35" borderId="17" xfId="44" applyFont="1" applyFill="1" applyBorder="1" applyAlignment="1" applyProtection="1">
      <alignment horizontal="center" vertical="center"/>
      <protection locked="0"/>
    </xf>
    <xf numFmtId="0" fontId="28" fillId="35" borderId="26" xfId="44" applyFont="1" applyFill="1" applyBorder="1" applyAlignment="1" applyProtection="1">
      <alignment horizontal="center" vertical="center"/>
      <protection locked="0"/>
    </xf>
    <xf numFmtId="0" fontId="28" fillId="35" borderId="17" xfId="44" applyFont="1" applyFill="1" applyBorder="1" applyAlignment="1" applyProtection="1">
      <alignment horizontal="center" vertical="center" wrapText="1"/>
      <protection locked="0"/>
    </xf>
    <xf numFmtId="0" fontId="28" fillId="35" borderId="19" xfId="44" applyFont="1" applyFill="1" applyBorder="1" applyAlignment="1" applyProtection="1">
      <alignment horizontal="center" vertical="center" wrapText="1"/>
      <protection locked="0"/>
    </xf>
    <xf numFmtId="0" fontId="28" fillId="35" borderId="18" xfId="44" applyFont="1" applyFill="1" applyBorder="1" applyAlignment="1" applyProtection="1">
      <alignment horizontal="center" vertical="center"/>
      <protection locked="0"/>
    </xf>
    <xf numFmtId="0" fontId="29" fillId="34" borderId="26" xfId="43" applyFont="1" applyFill="1" applyBorder="1" applyAlignment="1" applyProtection="1">
      <alignment horizontal="right" vertical="center"/>
    </xf>
    <xf numFmtId="0" fontId="29" fillId="35" borderId="10" xfId="0" applyFont="1" applyFill="1" applyBorder="1" applyAlignment="1" applyProtection="1">
      <alignment horizontal="right" vertical="center"/>
    </xf>
    <xf numFmtId="0" fontId="29" fillId="34" borderId="25" xfId="0" applyFont="1" applyFill="1" applyBorder="1" applyAlignment="1" applyProtection="1">
      <alignment horizontal="left" vertical="center" wrapText="1" indent="1"/>
    </xf>
    <xf numFmtId="0" fontId="29" fillId="34" borderId="10" xfId="0" applyFont="1" applyFill="1" applyBorder="1" applyAlignment="1" applyProtection="1">
      <alignment horizontal="left" vertical="center" wrapText="1" indent="1"/>
    </xf>
    <xf numFmtId="0" fontId="29" fillId="34" borderId="10" xfId="0" applyFont="1" applyFill="1" applyBorder="1" applyAlignment="1" applyProtection="1">
      <alignment horizontal="right" vertical="center"/>
    </xf>
    <xf numFmtId="0" fontId="29" fillId="0" borderId="25" xfId="0" applyFont="1" applyFill="1" applyBorder="1" applyAlignment="1" applyProtection="1">
      <alignment horizontal="left" vertical="center"/>
      <protection locked="0"/>
    </xf>
    <xf numFmtId="0" fontId="29" fillId="0" borderId="10" xfId="0" applyFont="1" applyFill="1" applyBorder="1" applyAlignment="1" applyProtection="1">
      <alignment horizontal="left" vertical="center"/>
      <protection locked="0"/>
    </xf>
    <xf numFmtId="0" fontId="28" fillId="35" borderId="20" xfId="0" applyFont="1" applyFill="1" applyBorder="1" applyAlignment="1" applyProtection="1">
      <alignment horizontal="center" vertical="center" wrapText="1"/>
      <protection locked="0"/>
    </xf>
    <xf numFmtId="0" fontId="28" fillId="35" borderId="21" xfId="0" applyFont="1" applyFill="1" applyBorder="1" applyAlignment="1" applyProtection="1">
      <alignment horizontal="center" vertical="center" wrapText="1"/>
      <protection locked="0"/>
    </xf>
    <xf numFmtId="0" fontId="29" fillId="34" borderId="10" xfId="43" applyFont="1" applyFill="1" applyBorder="1" applyAlignment="1" applyProtection="1">
      <alignment horizontal="right" vertical="center"/>
    </xf>
    <xf numFmtId="0" fontId="28" fillId="36" borderId="45" xfId="10" applyFont="1" applyFill="1" applyBorder="1" applyAlignment="1" applyProtection="1">
      <alignment horizontal="center" vertical="center"/>
    </xf>
    <xf numFmtId="0" fontId="28" fillId="36" borderId="46" xfId="10" applyFont="1" applyFill="1" applyBorder="1" applyAlignment="1" applyProtection="1">
      <alignment horizontal="center" vertical="center"/>
    </xf>
    <xf numFmtId="0" fontId="29" fillId="35" borderId="42" xfId="0" applyFont="1" applyFill="1" applyBorder="1" applyAlignment="1" applyProtection="1">
      <alignment horizontal="right" vertical="center"/>
    </xf>
    <xf numFmtId="0" fontId="21" fillId="33" borderId="0" xfId="0" applyFont="1" applyFill="1" applyAlignment="1" applyProtection="1">
      <alignment horizontal="left" vertical="top"/>
      <protection locked="0"/>
    </xf>
    <xf numFmtId="0" fontId="27" fillId="0" borderId="0" xfId="0" applyFont="1" applyAlignment="1" applyProtection="1">
      <alignment horizontal="left" vertical="center" wrapText="1"/>
      <protection locked="0"/>
    </xf>
    <xf numFmtId="0" fontId="29" fillId="35" borderId="43" xfId="0" applyFont="1" applyFill="1" applyBorder="1" applyAlignment="1" applyProtection="1">
      <alignment horizontal="right" vertical="center"/>
    </xf>
    <xf numFmtId="0" fontId="29" fillId="35" borderId="25" xfId="0" applyFont="1" applyFill="1" applyBorder="1" applyAlignment="1" applyProtection="1">
      <alignment horizontal="left" vertical="center" wrapText="1" indent="1"/>
    </xf>
    <xf numFmtId="0" fontId="29" fillId="35" borderId="10" xfId="0" applyFont="1" applyFill="1" applyBorder="1" applyAlignment="1" applyProtection="1">
      <alignment horizontal="left" vertical="center" wrapText="1" indent="1"/>
    </xf>
    <xf numFmtId="0" fontId="29" fillId="35" borderId="25" xfId="0" applyFont="1" applyFill="1" applyBorder="1" applyAlignment="1" applyProtection="1">
      <alignment horizontal="left" vertical="center" wrapText="1"/>
    </xf>
    <xf numFmtId="0" fontId="29" fillId="35" borderId="10" xfId="0" applyFont="1" applyFill="1" applyBorder="1" applyAlignment="1" applyProtection="1">
      <alignment horizontal="left" vertical="center" wrapText="1"/>
    </xf>
    <xf numFmtId="0" fontId="29" fillId="33" borderId="25" xfId="0" applyFont="1" applyFill="1" applyBorder="1" applyAlignment="1" applyProtection="1">
      <alignment horizontal="left" vertical="center" indent="1"/>
      <protection locked="0"/>
    </xf>
    <xf numFmtId="0" fontId="29" fillId="33" borderId="10" xfId="0" applyFont="1" applyFill="1" applyBorder="1" applyAlignment="1" applyProtection="1">
      <alignment horizontal="left" vertical="center" indent="1"/>
      <protection locked="0"/>
    </xf>
    <xf numFmtId="3" fontId="29" fillId="33" borderId="10" xfId="24" applyNumberFormat="1" applyFont="1" applyFill="1" applyBorder="1" applyAlignment="1" applyProtection="1">
      <alignment horizontal="right" vertical="center"/>
    </xf>
    <xf numFmtId="3" fontId="29" fillId="33" borderId="17" xfId="24" applyNumberFormat="1" applyFont="1" applyFill="1" applyBorder="1" applyAlignment="1" applyProtection="1">
      <alignment horizontal="right" vertical="center"/>
    </xf>
    <xf numFmtId="3" fontId="29" fillId="33" borderId="18" xfId="24" applyNumberFormat="1" applyFont="1" applyFill="1" applyBorder="1" applyAlignment="1" applyProtection="1">
      <alignment horizontal="right" vertical="center"/>
    </xf>
    <xf numFmtId="3" fontId="29" fillId="33" borderId="19" xfId="24" applyNumberFormat="1" applyFont="1" applyFill="1" applyBorder="1" applyAlignment="1" applyProtection="1">
      <alignment horizontal="right" vertical="center"/>
    </xf>
    <xf numFmtId="0" fontId="29" fillId="34" borderId="25" xfId="0" applyFont="1" applyFill="1" applyBorder="1" applyAlignment="1" applyProtection="1">
      <alignment horizontal="left" vertical="center"/>
    </xf>
    <xf numFmtId="0" fontId="29" fillId="34" borderId="10" xfId="0" applyFont="1" applyFill="1" applyBorder="1" applyAlignment="1" applyProtection="1">
      <alignment horizontal="left" vertical="center"/>
    </xf>
    <xf numFmtId="3" fontId="28" fillId="33" borderId="45" xfId="10" applyNumberFormat="1" applyFont="1" applyFill="1" applyBorder="1" applyAlignment="1" applyProtection="1">
      <alignment horizontal="center" vertical="center"/>
    </xf>
    <xf numFmtId="0" fontId="28" fillId="33" borderId="21" xfId="0" applyFont="1" applyFill="1" applyBorder="1" applyAlignment="1" applyProtection="1">
      <alignment horizontal="center" vertical="center"/>
    </xf>
    <xf numFmtId="0" fontId="28" fillId="33" borderId="31" xfId="0" applyFont="1" applyFill="1" applyBorder="1" applyAlignment="1" applyProtection="1">
      <alignment horizontal="center" vertical="center"/>
    </xf>
    <xf numFmtId="0" fontId="29" fillId="0" borderId="25" xfId="24" applyFont="1" applyFill="1" applyBorder="1" applyAlignment="1" applyProtection="1">
      <alignment horizontal="left" vertical="center" indent="1"/>
      <protection locked="0"/>
    </xf>
    <xf numFmtId="0" fontId="29" fillId="0" borderId="10" xfId="24" applyFont="1" applyFill="1" applyBorder="1" applyAlignment="1" applyProtection="1">
      <alignment horizontal="left" vertical="center" indent="1"/>
      <protection locked="0"/>
    </xf>
    <xf numFmtId="3" fontId="29" fillId="0" borderId="10" xfId="24" applyNumberFormat="1" applyFont="1" applyFill="1" applyBorder="1" applyAlignment="1" applyProtection="1">
      <alignment horizontal="right" vertical="center"/>
    </xf>
    <xf numFmtId="0" fontId="28" fillId="33" borderId="10" xfId="0" applyFont="1" applyFill="1" applyBorder="1" applyAlignment="1" applyProtection="1">
      <alignment horizontal="center" vertical="center" wrapText="1"/>
      <protection locked="0"/>
    </xf>
    <xf numFmtId="0" fontId="28" fillId="33" borderId="44" xfId="10" applyFont="1" applyFill="1" applyBorder="1" applyAlignment="1" applyProtection="1">
      <alignment horizontal="center" vertical="center"/>
      <protection locked="0"/>
    </xf>
    <xf numFmtId="0" fontId="28" fillId="33" borderId="45" xfId="10" applyFont="1" applyFill="1" applyBorder="1" applyAlignment="1" applyProtection="1">
      <alignment horizontal="center" vertical="center"/>
      <protection locked="0"/>
    </xf>
    <xf numFmtId="0" fontId="28" fillId="35" borderId="19" xfId="44" applyFont="1" applyFill="1" applyBorder="1" applyAlignment="1" applyProtection="1">
      <alignment horizontal="center" vertical="center"/>
      <protection locked="0"/>
    </xf>
    <xf numFmtId="0" fontId="28" fillId="35" borderId="20" xfId="44" applyFont="1" applyFill="1" applyBorder="1" applyAlignment="1" applyProtection="1">
      <alignment horizontal="center" vertical="center"/>
      <protection locked="0"/>
    </xf>
    <xf numFmtId="0" fontId="28" fillId="35" borderId="21" xfId="44" applyFont="1" applyFill="1" applyBorder="1" applyAlignment="1" applyProtection="1">
      <alignment horizontal="center" vertical="center"/>
      <protection locked="0"/>
    </xf>
    <xf numFmtId="0" fontId="28" fillId="35" borderId="25" xfId="44" applyFont="1" applyFill="1" applyBorder="1" applyAlignment="1" applyProtection="1">
      <alignment horizontal="center" vertical="center"/>
      <protection locked="0"/>
    </xf>
    <xf numFmtId="0" fontId="28" fillId="35" borderId="10" xfId="44" applyFont="1" applyFill="1" applyBorder="1" applyAlignment="1" applyProtection="1">
      <alignment horizontal="center" vertical="center"/>
      <protection locked="0"/>
    </xf>
    <xf numFmtId="0" fontId="29" fillId="35" borderId="26" xfId="43" applyFont="1" applyFill="1" applyBorder="1" applyAlignment="1" applyProtection="1">
      <alignment horizontal="right" vertical="center"/>
    </xf>
    <xf numFmtId="0" fontId="28" fillId="33" borderId="32" xfId="0" applyFont="1" applyFill="1" applyBorder="1" applyAlignment="1" applyProtection="1">
      <alignment horizontal="center" vertical="center" wrapText="1"/>
      <protection locked="0"/>
    </xf>
    <xf numFmtId="3" fontId="28" fillId="33" borderId="46" xfId="10" applyNumberFormat="1" applyFont="1" applyFill="1" applyBorder="1" applyAlignment="1" applyProtection="1">
      <alignment horizontal="center" vertical="center"/>
    </xf>
    <xf numFmtId="3" fontId="29" fillId="0" borderId="42" xfId="24" applyNumberFormat="1" applyFont="1" applyFill="1" applyBorder="1" applyAlignment="1" applyProtection="1">
      <alignment horizontal="right" vertical="center"/>
    </xf>
    <xf numFmtId="0" fontId="28" fillId="35" borderId="22" xfId="0" applyFont="1" applyFill="1" applyBorder="1" applyAlignment="1" applyProtection="1">
      <alignment horizontal="center" vertical="center"/>
    </xf>
    <xf numFmtId="0" fontId="28" fillId="35" borderId="23" xfId="0" applyFont="1" applyFill="1" applyBorder="1" applyAlignment="1" applyProtection="1">
      <alignment horizontal="center" vertical="center"/>
    </xf>
    <xf numFmtId="0" fontId="28" fillId="35" borderId="24" xfId="0" applyFont="1" applyFill="1" applyBorder="1" applyAlignment="1" applyProtection="1">
      <alignment horizontal="center" vertical="center"/>
    </xf>
    <xf numFmtId="0" fontId="29" fillId="34" borderId="44" xfId="0" applyFont="1" applyFill="1" applyBorder="1" applyAlignment="1" applyProtection="1">
      <alignment horizontal="left" vertical="center"/>
    </xf>
    <xf numFmtId="0" fontId="29" fillId="34" borderId="45" xfId="0" applyFont="1" applyFill="1" applyBorder="1" applyAlignment="1" applyProtection="1">
      <alignment horizontal="left" vertical="center"/>
    </xf>
    <xf numFmtId="0" fontId="29" fillId="35" borderId="41" xfId="0" applyFont="1" applyFill="1" applyBorder="1" applyAlignment="1" applyProtection="1">
      <alignment horizontal="left" vertical="center"/>
    </xf>
    <xf numFmtId="0" fontId="29" fillId="35" borderId="42" xfId="0" applyFont="1" applyFill="1" applyBorder="1" applyAlignment="1" applyProtection="1">
      <alignment horizontal="left" vertical="center"/>
    </xf>
    <xf numFmtId="3" fontId="29" fillId="0" borderId="10" xfId="0" applyNumberFormat="1" applyFont="1" applyBorder="1" applyAlignment="1" applyProtection="1">
      <alignment horizontal="right" vertical="center"/>
    </xf>
    <xf numFmtId="3" fontId="29" fillId="0" borderId="32" xfId="0" applyNumberFormat="1" applyFont="1" applyBorder="1" applyAlignment="1" applyProtection="1">
      <alignment horizontal="right" vertical="center"/>
    </xf>
    <xf numFmtId="0" fontId="29" fillId="34" borderId="25" xfId="0" applyFont="1" applyFill="1" applyBorder="1" applyAlignment="1" applyProtection="1">
      <alignment horizontal="left" vertical="center" wrapText="1"/>
      <protection locked="0"/>
    </xf>
    <xf numFmtId="0" fontId="29" fillId="34" borderId="10" xfId="0" applyFont="1" applyFill="1" applyBorder="1" applyAlignment="1" applyProtection="1">
      <alignment horizontal="left" vertical="center" wrapText="1"/>
      <protection locked="0"/>
    </xf>
    <xf numFmtId="0" fontId="29" fillId="0" borderId="25" xfId="0" applyFont="1" applyFill="1" applyBorder="1" applyAlignment="1" applyProtection="1">
      <alignment horizontal="left" vertical="center" wrapText="1"/>
      <protection locked="0"/>
    </xf>
    <xf numFmtId="0" fontId="29" fillId="0" borderId="10" xfId="0" applyFont="1" applyFill="1" applyBorder="1" applyAlignment="1" applyProtection="1">
      <alignment horizontal="left" vertical="center" wrapText="1"/>
      <protection locked="0"/>
    </xf>
    <xf numFmtId="0" fontId="28" fillId="36" borderId="47" xfId="10" applyFont="1" applyFill="1" applyBorder="1" applyAlignment="1" applyProtection="1">
      <alignment horizontal="center" vertical="center"/>
    </xf>
    <xf numFmtId="0" fontId="28" fillId="36" borderId="48" xfId="10" applyFont="1" applyFill="1" applyBorder="1" applyAlignment="1" applyProtection="1">
      <alignment horizontal="center" vertical="center"/>
    </xf>
    <xf numFmtId="0" fontId="28" fillId="36" borderId="31" xfId="0" applyFont="1" applyFill="1" applyBorder="1" applyAlignment="1" applyProtection="1">
      <alignment horizontal="center" vertical="center"/>
      <protection locked="0"/>
    </xf>
    <xf numFmtId="0" fontId="29" fillId="0" borderId="25" xfId="0" applyFont="1" applyFill="1" applyBorder="1" applyAlignment="1" applyProtection="1">
      <alignment horizontal="left" vertical="center" indent="1"/>
      <protection locked="0"/>
    </xf>
    <xf numFmtId="0" fontId="29" fillId="0" borderId="10" xfId="0" applyFont="1" applyFill="1" applyBorder="1" applyAlignment="1" applyProtection="1">
      <alignment horizontal="left" vertical="center" indent="1"/>
      <protection locked="0"/>
    </xf>
    <xf numFmtId="0" fontId="29" fillId="36" borderId="25" xfId="24" applyFont="1" applyFill="1" applyBorder="1" applyAlignment="1" applyProtection="1">
      <alignment horizontal="left" vertical="center" indent="1"/>
      <protection locked="0"/>
    </xf>
    <xf numFmtId="0" fontId="29" fillId="36" borderId="10" xfId="24" applyFont="1" applyFill="1" applyBorder="1" applyAlignment="1" applyProtection="1">
      <alignment horizontal="left" vertical="center" indent="1"/>
      <protection locked="0"/>
    </xf>
    <xf numFmtId="0" fontId="29" fillId="34" borderId="25" xfId="24" applyFont="1" applyFill="1" applyBorder="1" applyAlignment="1" applyProtection="1">
      <alignment horizontal="left" vertical="center"/>
      <protection locked="0"/>
    </xf>
    <xf numFmtId="0" fontId="29" fillId="34" borderId="10" xfId="24" applyFont="1" applyFill="1" applyBorder="1" applyAlignment="1" applyProtection="1">
      <alignment horizontal="left" vertical="center"/>
      <protection locked="0"/>
    </xf>
    <xf numFmtId="0" fontId="29" fillId="34" borderId="25" xfId="0" applyFont="1" applyFill="1" applyBorder="1" applyAlignment="1" applyProtection="1">
      <alignment horizontal="left" vertical="center" wrapText="1"/>
    </xf>
    <xf numFmtId="0" fontId="29" fillId="34" borderId="10" xfId="0" applyFont="1" applyFill="1" applyBorder="1" applyAlignment="1" applyProtection="1">
      <alignment horizontal="left" vertical="center" wrapText="1"/>
    </xf>
    <xf numFmtId="3" fontId="29" fillId="0" borderId="10" xfId="0" applyNumberFormat="1" applyFont="1" applyFill="1" applyBorder="1" applyAlignment="1" applyProtection="1">
      <alignment horizontal="right" vertical="center"/>
    </xf>
    <xf numFmtId="0" fontId="28" fillId="36" borderId="44" xfId="10" applyFont="1" applyFill="1" applyBorder="1" applyAlignment="1" applyProtection="1">
      <alignment vertical="center" wrapText="1"/>
    </xf>
    <xf numFmtId="0" fontId="28" fillId="36" borderId="45" xfId="10" applyFont="1" applyFill="1" applyBorder="1" applyAlignment="1" applyProtection="1">
      <alignment vertical="center" wrapText="1"/>
    </xf>
    <xf numFmtId="0" fontId="28" fillId="35" borderId="25" xfId="0" applyFont="1" applyFill="1" applyBorder="1" applyAlignment="1" applyProtection="1">
      <alignment horizontal="center" vertical="center" wrapText="1"/>
      <protection locked="0"/>
    </xf>
    <xf numFmtId="0" fontId="28" fillId="35" borderId="10" xfId="0" applyFont="1" applyFill="1" applyBorder="1" applyAlignment="1" applyProtection="1">
      <alignment horizontal="center" vertical="center" wrapText="1"/>
      <protection locked="0"/>
    </xf>
    <xf numFmtId="0" fontId="28" fillId="35" borderId="11" xfId="44" applyFont="1" applyFill="1" applyBorder="1" applyAlignment="1" applyProtection="1">
      <alignment horizontal="center" vertical="center" textRotation="90" wrapText="1"/>
      <protection locked="0"/>
    </xf>
    <xf numFmtId="0" fontId="28" fillId="35" borderId="13" xfId="44" applyFont="1" applyFill="1" applyBorder="1" applyAlignment="1" applyProtection="1">
      <alignment horizontal="center" vertical="center" textRotation="90" wrapText="1"/>
      <protection locked="0"/>
    </xf>
    <xf numFmtId="0" fontId="28" fillId="35" borderId="14" xfId="44" applyFont="1" applyFill="1" applyBorder="1" applyAlignment="1" applyProtection="1">
      <alignment horizontal="center" vertical="center" textRotation="90" wrapText="1"/>
      <protection locked="0"/>
    </xf>
    <xf numFmtId="0" fontId="28" fillId="35" borderId="16" xfId="44" applyFont="1" applyFill="1" applyBorder="1" applyAlignment="1" applyProtection="1">
      <alignment horizontal="center" vertical="center" textRotation="90" wrapText="1"/>
      <protection locked="0"/>
    </xf>
    <xf numFmtId="0" fontId="29" fillId="35" borderId="11" xfId="43" applyFont="1" applyFill="1" applyBorder="1" applyAlignment="1" applyProtection="1">
      <alignment horizontal="right" vertical="center"/>
    </xf>
    <xf numFmtId="0" fontId="29" fillId="35" borderId="13" xfId="43" applyFont="1" applyFill="1" applyBorder="1" applyAlignment="1" applyProtection="1">
      <alignment horizontal="right" vertical="center"/>
    </xf>
    <xf numFmtId="0" fontId="21" fillId="0" borderId="0" xfId="0" applyFont="1" applyProtection="1">
      <protection locked="0"/>
    </xf>
    <xf numFmtId="0" fontId="28" fillId="36" borderId="44" xfId="10" applyFont="1" applyFill="1" applyBorder="1" applyAlignment="1" applyProtection="1">
      <alignment horizontal="left" vertical="center"/>
    </xf>
    <xf numFmtId="0" fontId="28" fillId="36" borderId="45" xfId="10" applyFont="1" applyFill="1" applyBorder="1" applyAlignment="1" applyProtection="1">
      <alignment horizontal="left" vertical="center"/>
    </xf>
    <xf numFmtId="0" fontId="31" fillId="0" borderId="0" xfId="0" applyFont="1" applyAlignment="1" applyProtection="1">
      <alignment horizontal="center" vertical="center" wrapText="1"/>
      <protection locked="0"/>
    </xf>
    <xf numFmtId="0" fontId="29" fillId="34" borderId="32" xfId="0" applyFont="1" applyFill="1" applyBorder="1" applyAlignment="1" applyProtection="1">
      <alignment horizontal="right" vertical="center"/>
    </xf>
    <xf numFmtId="0" fontId="29" fillId="35" borderId="32" xfId="0" applyFont="1" applyFill="1" applyBorder="1" applyAlignment="1" applyProtection="1">
      <alignment horizontal="right" vertical="center"/>
    </xf>
    <xf numFmtId="0" fontId="29" fillId="35" borderId="41" xfId="0" applyFont="1" applyFill="1" applyBorder="1" applyAlignment="1" applyProtection="1">
      <alignment horizontal="left" vertical="center" wrapText="1"/>
    </xf>
    <xf numFmtId="0" fontId="29" fillId="35" borderId="42" xfId="0" applyFont="1" applyFill="1" applyBorder="1" applyAlignment="1" applyProtection="1">
      <alignment horizontal="left" vertical="center" wrapText="1"/>
    </xf>
    <xf numFmtId="0" fontId="28" fillId="35" borderId="26" xfId="0" applyFont="1" applyFill="1" applyBorder="1" applyAlignment="1" applyProtection="1">
      <alignment horizontal="center" vertical="center" textRotation="90" wrapText="1"/>
      <protection locked="0"/>
    </xf>
    <xf numFmtId="0" fontId="28" fillId="35" borderId="21" xfId="0" applyFont="1" applyFill="1" applyBorder="1" applyAlignment="1" applyProtection="1">
      <alignment horizontal="center" vertical="center"/>
    </xf>
    <xf numFmtId="0" fontId="28" fillId="35" borderId="31" xfId="0" applyFont="1" applyFill="1" applyBorder="1" applyAlignment="1" applyProtection="1">
      <alignment horizontal="center" vertical="center"/>
    </xf>
    <xf numFmtId="0" fontId="29" fillId="35" borderId="41" xfId="0" applyFont="1" applyFill="1" applyBorder="1" applyAlignment="1" applyProtection="1">
      <alignment horizontal="left" vertical="center" wrapText="1" indent="1"/>
    </xf>
    <xf numFmtId="0" fontId="29" fillId="35" borderId="42" xfId="0" applyFont="1" applyFill="1" applyBorder="1" applyAlignment="1" applyProtection="1">
      <alignment horizontal="left" vertical="center" wrapText="1" indent="1"/>
    </xf>
    <xf numFmtId="0" fontId="28" fillId="36" borderId="44" xfId="10" applyFont="1" applyFill="1" applyBorder="1" applyAlignment="1" applyProtection="1">
      <alignment horizontal="left" vertical="center" indent="1"/>
    </xf>
    <xf numFmtId="0" fontId="28" fillId="36" borderId="45" xfId="10" applyFont="1" applyFill="1" applyBorder="1" applyAlignment="1" applyProtection="1">
      <alignment horizontal="left" vertical="center" indent="1"/>
    </xf>
    <xf numFmtId="0" fontId="28" fillId="36" borderId="20" xfId="0" applyFont="1" applyFill="1" applyBorder="1" applyAlignment="1" applyProtection="1">
      <alignment horizontal="center" vertical="center" wrapText="1"/>
      <protection locked="0"/>
    </xf>
    <xf numFmtId="0" fontId="28" fillId="36" borderId="21" xfId="0" applyFont="1" applyFill="1" applyBorder="1" applyAlignment="1" applyProtection="1">
      <alignment horizontal="center" vertical="center" wrapText="1"/>
      <protection locked="0"/>
    </xf>
    <xf numFmtId="3" fontId="29" fillId="0" borderId="42" xfId="0" applyNumberFormat="1" applyFont="1" applyBorder="1" applyAlignment="1" applyProtection="1">
      <alignment horizontal="right" vertical="center" wrapText="1"/>
    </xf>
    <xf numFmtId="3" fontId="29" fillId="0" borderId="43" xfId="0" applyNumberFormat="1" applyFont="1" applyBorder="1" applyAlignment="1" applyProtection="1">
      <alignment horizontal="right" vertical="center" wrapText="1"/>
    </xf>
    <xf numFmtId="3" fontId="29" fillId="0" borderId="42" xfId="0" applyNumberFormat="1" applyFont="1" applyBorder="1" applyAlignment="1" applyProtection="1">
      <alignment horizontal="right" vertical="center"/>
    </xf>
    <xf numFmtId="0" fontId="29" fillId="0" borderId="25" xfId="0" applyFont="1" applyFill="1" applyBorder="1" applyAlignment="1" applyProtection="1">
      <alignment horizontal="left" vertical="center" wrapText="1"/>
    </xf>
    <xf numFmtId="0" fontId="29" fillId="0" borderId="10" xfId="0" applyFont="1" applyFill="1" applyBorder="1" applyAlignment="1" applyProtection="1">
      <alignment horizontal="left" vertical="center" wrapText="1"/>
    </xf>
    <xf numFmtId="0" fontId="29" fillId="36" borderId="25" xfId="0" applyFont="1" applyFill="1" applyBorder="1" applyAlignment="1" applyProtection="1">
      <alignment vertical="center" wrapText="1"/>
      <protection locked="0"/>
    </xf>
    <xf numFmtId="0" fontId="29" fillId="36" borderId="10" xfId="0" applyFont="1" applyFill="1" applyBorder="1" applyAlignment="1" applyProtection="1">
      <alignment vertical="center" wrapText="1"/>
      <protection locked="0"/>
    </xf>
    <xf numFmtId="3" fontId="29" fillId="35" borderId="28" xfId="0" applyNumberFormat="1" applyFont="1" applyFill="1" applyBorder="1" applyAlignment="1" applyProtection="1">
      <alignment horizontal="right" vertical="center" wrapText="1"/>
    </xf>
    <xf numFmtId="0" fontId="29" fillId="35" borderId="27" xfId="0" applyFont="1" applyFill="1" applyBorder="1" applyAlignment="1" applyProtection="1">
      <alignment horizontal="center" vertical="center"/>
      <protection locked="0"/>
    </xf>
    <xf numFmtId="0" fontId="29" fillId="35" borderId="28" xfId="0" applyFont="1" applyFill="1" applyBorder="1" applyAlignment="1" applyProtection="1">
      <alignment horizontal="center" vertical="center"/>
      <protection locked="0"/>
    </xf>
    <xf numFmtId="0" fontId="28" fillId="35" borderId="10" xfId="44" applyFont="1" applyFill="1" applyBorder="1" applyAlignment="1" applyProtection="1">
      <alignment horizontal="center" vertical="center" wrapText="1"/>
      <protection locked="0"/>
    </xf>
    <xf numFmtId="0" fontId="28" fillId="35" borderId="33" xfId="44" applyFont="1" applyFill="1" applyBorder="1" applyAlignment="1" applyProtection="1">
      <alignment horizontal="center" vertical="center" textRotation="90"/>
      <protection locked="0"/>
    </xf>
    <xf numFmtId="0" fontId="28" fillId="35" borderId="12" xfId="44" applyFont="1" applyFill="1" applyBorder="1" applyAlignment="1" applyProtection="1">
      <alignment horizontal="center" vertical="center" textRotation="90"/>
      <protection locked="0"/>
    </xf>
    <xf numFmtId="0" fontId="28" fillId="35" borderId="13" xfId="44" applyFont="1" applyFill="1" applyBorder="1" applyAlignment="1" applyProtection="1">
      <alignment horizontal="center" vertical="center" textRotation="90"/>
      <protection locked="0"/>
    </xf>
    <xf numFmtId="0" fontId="28" fillId="35" borderId="34" xfId="44" applyFont="1" applyFill="1" applyBorder="1" applyAlignment="1" applyProtection="1">
      <alignment horizontal="center" vertical="center" textRotation="90"/>
      <protection locked="0"/>
    </xf>
    <xf numFmtId="0" fontId="28" fillId="35" borderId="15" xfId="44" applyFont="1" applyFill="1" applyBorder="1" applyAlignment="1" applyProtection="1">
      <alignment horizontal="center" vertical="center" textRotation="90"/>
      <protection locked="0"/>
    </xf>
    <xf numFmtId="0" fontId="28" fillId="35" borderId="16" xfId="44" applyFont="1" applyFill="1" applyBorder="1" applyAlignment="1" applyProtection="1">
      <alignment horizontal="center" vertical="center" textRotation="90"/>
      <protection locked="0"/>
    </xf>
    <xf numFmtId="0" fontId="28" fillId="35" borderId="20" xfId="0" applyFont="1" applyFill="1" applyBorder="1" applyAlignment="1" applyProtection="1">
      <alignment horizontal="center"/>
    </xf>
    <xf numFmtId="0" fontId="28" fillId="35" borderId="21" xfId="0" applyFont="1" applyFill="1" applyBorder="1" applyAlignment="1" applyProtection="1">
      <alignment horizontal="center"/>
    </xf>
    <xf numFmtId="0" fontId="28" fillId="35" borderId="31" xfId="0" applyFont="1" applyFill="1" applyBorder="1" applyAlignment="1" applyProtection="1">
      <alignment horizontal="center"/>
    </xf>
    <xf numFmtId="0" fontId="29" fillId="35" borderId="42" xfId="43" applyFont="1" applyFill="1" applyBorder="1" applyAlignment="1" applyProtection="1">
      <alignment horizontal="right" vertical="center"/>
    </xf>
    <xf numFmtId="0" fontId="29" fillId="35" borderId="10" xfId="43" applyFont="1" applyFill="1" applyBorder="1" applyAlignment="1" applyProtection="1">
      <alignment horizontal="right" vertical="center"/>
    </xf>
    <xf numFmtId="0" fontId="29" fillId="34" borderId="32" xfId="43" applyFont="1" applyFill="1" applyBorder="1" applyAlignment="1" applyProtection="1">
      <alignment horizontal="right" vertical="center"/>
    </xf>
    <xf numFmtId="0" fontId="27" fillId="0" borderId="0" xfId="0" applyFont="1" applyAlignment="1" applyProtection="1">
      <alignment horizontal="left" vertical="center"/>
      <protection locked="0"/>
    </xf>
    <xf numFmtId="0" fontId="28" fillId="35" borderId="32" xfId="44" applyFont="1" applyFill="1" applyBorder="1" applyAlignment="1" applyProtection="1">
      <alignment horizontal="center" vertical="center"/>
      <protection locked="0"/>
    </xf>
    <xf numFmtId="0" fontId="28" fillId="36" borderId="49" xfId="10" applyFont="1" applyFill="1" applyBorder="1" applyAlignment="1" applyProtection="1">
      <alignment horizontal="center" vertical="center"/>
    </xf>
    <xf numFmtId="0" fontId="29" fillId="35" borderId="35" xfId="43" applyFont="1" applyFill="1" applyBorder="1" applyAlignment="1" applyProtection="1">
      <alignment horizontal="right" vertical="center"/>
    </xf>
    <xf numFmtId="0" fontId="29" fillId="35" borderId="32" xfId="43" applyFont="1" applyFill="1" applyBorder="1" applyAlignment="1" applyProtection="1">
      <alignment horizontal="right" vertical="center"/>
    </xf>
    <xf numFmtId="0" fontId="29" fillId="34" borderId="25" xfId="24" applyFont="1" applyFill="1" applyBorder="1" applyAlignment="1" applyProtection="1">
      <alignment horizontal="left" vertical="center" wrapText="1"/>
      <protection locked="0"/>
    </xf>
    <xf numFmtId="0" fontId="29" fillId="34" borderId="10" xfId="24" applyFont="1" applyFill="1" applyBorder="1" applyAlignment="1" applyProtection="1">
      <alignment horizontal="left" vertical="center" wrapText="1"/>
      <protection locked="0"/>
    </xf>
    <xf numFmtId="0" fontId="29" fillId="35" borderId="43" xfId="43" applyFont="1" applyFill="1" applyBorder="1" applyAlignment="1" applyProtection="1">
      <alignment horizontal="right" vertical="center"/>
    </xf>
    <xf numFmtId="0" fontId="28" fillId="35" borderId="35" xfId="44" applyFont="1" applyFill="1" applyBorder="1" applyAlignment="1" applyProtection="1">
      <alignment horizontal="center" vertical="center" textRotation="90" wrapText="1"/>
      <protection locked="0"/>
    </xf>
    <xf numFmtId="0" fontId="28" fillId="35" borderId="36" xfId="44" applyFont="1" applyFill="1" applyBorder="1" applyAlignment="1" applyProtection="1">
      <alignment horizontal="center" vertical="center" textRotation="90" wrapText="1"/>
      <protection locked="0"/>
    </xf>
    <xf numFmtId="3" fontId="29" fillId="0" borderId="42" xfId="0" applyNumberFormat="1" applyFont="1" applyFill="1" applyBorder="1" applyAlignment="1" applyProtection="1">
      <alignment horizontal="right" vertical="center"/>
    </xf>
    <xf numFmtId="0" fontId="34" fillId="35" borderId="21" xfId="0" applyFont="1" applyFill="1" applyBorder="1" applyAlignment="1" applyProtection="1">
      <alignment horizontal="center" vertical="center" wrapText="1"/>
    </xf>
    <xf numFmtId="0" fontId="34" fillId="35" borderId="31" xfId="0" applyFont="1" applyFill="1" applyBorder="1" applyAlignment="1" applyProtection="1">
      <alignment horizontal="center" vertical="center" wrapText="1"/>
    </xf>
    <xf numFmtId="3" fontId="28" fillId="34" borderId="45" xfId="0" applyNumberFormat="1" applyFont="1" applyFill="1" applyBorder="1" applyAlignment="1" applyProtection="1">
      <alignment horizontal="center" vertical="center"/>
    </xf>
    <xf numFmtId="0" fontId="28" fillId="34" borderId="44" xfId="24" applyFont="1" applyFill="1" applyBorder="1" applyAlignment="1" applyProtection="1">
      <alignment horizontal="center" vertical="center" wrapText="1"/>
      <protection locked="0"/>
    </xf>
    <xf numFmtId="0" fontId="28" fillId="34" borderId="45" xfId="24" applyFont="1" applyFill="1" applyBorder="1" applyAlignment="1" applyProtection="1">
      <alignment horizontal="center" vertical="center" wrapText="1"/>
      <protection locked="0"/>
    </xf>
    <xf numFmtId="3" fontId="29" fillId="36" borderId="10" xfId="24" applyNumberFormat="1" applyFont="1" applyFill="1" applyBorder="1" applyAlignment="1" applyProtection="1">
      <alignment horizontal="right" vertical="center"/>
    </xf>
    <xf numFmtId="0" fontId="29" fillId="36" borderId="25" xfId="24" applyFont="1" applyFill="1" applyBorder="1" applyAlignment="1" applyProtection="1">
      <alignment horizontal="left" vertical="center" wrapText="1"/>
    </xf>
    <xf numFmtId="0" fontId="29" fillId="36" borderId="10" xfId="24" applyFont="1" applyFill="1" applyBorder="1" applyAlignment="1" applyProtection="1">
      <alignment horizontal="left" vertical="center" wrapText="1"/>
    </xf>
    <xf numFmtId="3" fontId="28" fillId="36" borderId="45" xfId="0" applyNumberFormat="1" applyFont="1" applyFill="1" applyBorder="1" applyAlignment="1" applyProtection="1">
      <alignment horizontal="center" vertical="center"/>
    </xf>
    <xf numFmtId="3" fontId="28" fillId="36" borderId="46" xfId="0" applyNumberFormat="1" applyFont="1" applyFill="1" applyBorder="1" applyAlignment="1" applyProtection="1">
      <alignment horizontal="center" vertical="center"/>
    </xf>
    <xf numFmtId="3" fontId="29" fillId="36" borderId="10" xfId="24" applyNumberFormat="1" applyFont="1" applyFill="1" applyBorder="1" applyAlignment="1" applyProtection="1">
      <alignment horizontal="right" vertical="center" wrapText="1"/>
    </xf>
    <xf numFmtId="3" fontId="29" fillId="36" borderId="32" xfId="24" applyNumberFormat="1" applyFont="1" applyFill="1" applyBorder="1" applyAlignment="1" applyProtection="1">
      <alignment horizontal="right" vertical="center" wrapText="1"/>
    </xf>
    <xf numFmtId="0" fontId="28" fillId="35" borderId="20" xfId="0" applyFont="1" applyFill="1" applyBorder="1" applyAlignment="1" applyProtection="1">
      <alignment horizontal="center" vertical="center"/>
      <protection locked="0"/>
    </xf>
    <xf numFmtId="0" fontId="28" fillId="35" borderId="21" xfId="0" applyFont="1" applyFill="1" applyBorder="1" applyAlignment="1" applyProtection="1">
      <alignment horizontal="center" vertical="center"/>
      <protection locked="0"/>
    </xf>
    <xf numFmtId="3" fontId="28" fillId="35" borderId="45" xfId="10" applyNumberFormat="1" applyFont="1" applyFill="1" applyBorder="1" applyAlignment="1" applyProtection="1">
      <alignment horizontal="center" vertical="center"/>
    </xf>
    <xf numFmtId="0" fontId="40" fillId="0" borderId="0" xfId="0" applyFont="1" applyAlignment="1" applyProtection="1">
      <alignment horizontal="left" vertical="center"/>
      <protection locked="0"/>
    </xf>
    <xf numFmtId="0" fontId="29" fillId="0" borderId="41" xfId="24" applyFont="1" applyFill="1" applyBorder="1" applyAlignment="1" applyProtection="1">
      <alignment horizontal="left" vertical="center" indent="1"/>
      <protection locked="0"/>
    </xf>
    <xf numFmtId="0" fontId="29" fillId="0" borderId="42" xfId="24" applyFont="1" applyFill="1" applyBorder="1" applyAlignment="1" applyProtection="1">
      <alignment horizontal="left" vertical="center" indent="1"/>
      <protection locked="0"/>
    </xf>
    <xf numFmtId="3" fontId="28" fillId="34" borderId="46" xfId="0" applyNumberFormat="1" applyFont="1" applyFill="1" applyBorder="1" applyAlignment="1" applyProtection="1">
      <alignment horizontal="center" vertical="center"/>
    </xf>
    <xf numFmtId="0" fontId="29" fillId="0" borderId="41" xfId="0" applyFont="1" applyFill="1" applyBorder="1" applyAlignment="1" applyProtection="1">
      <alignment horizontal="left" vertical="center" wrapText="1"/>
      <protection locked="0"/>
    </xf>
    <xf numFmtId="0" fontId="29" fillId="0" borderId="42" xfId="0" applyFont="1" applyFill="1" applyBorder="1" applyAlignment="1" applyProtection="1">
      <alignment horizontal="left" vertical="center" wrapText="1"/>
      <protection locked="0"/>
    </xf>
    <xf numFmtId="0" fontId="28" fillId="35" borderId="44" xfId="10" applyFont="1" applyFill="1" applyBorder="1" applyAlignment="1" applyProtection="1">
      <alignment horizontal="center" vertical="center" wrapText="1"/>
      <protection locked="0"/>
    </xf>
    <xf numFmtId="0" fontId="28" fillId="35" borderId="45" xfId="10" applyFont="1" applyFill="1" applyBorder="1" applyAlignment="1" applyProtection="1">
      <alignment horizontal="center" vertical="center" wrapText="1"/>
      <protection locked="0"/>
    </xf>
    <xf numFmtId="3" fontId="29" fillId="35" borderId="29" xfId="0" applyNumberFormat="1" applyFont="1" applyFill="1" applyBorder="1" applyAlignment="1" applyProtection="1">
      <alignment horizontal="right" vertical="center" wrapText="1"/>
    </xf>
    <xf numFmtId="3" fontId="29" fillId="35" borderId="37" xfId="0" applyNumberFormat="1" applyFont="1" applyFill="1" applyBorder="1" applyAlignment="1" applyProtection="1">
      <alignment horizontal="right" vertical="center" wrapText="1"/>
    </xf>
    <xf numFmtId="3" fontId="29" fillId="35" borderId="30" xfId="0" applyNumberFormat="1" applyFont="1" applyFill="1" applyBorder="1" applyAlignment="1" applyProtection="1">
      <alignment horizontal="right" vertical="center" wrapText="1"/>
    </xf>
    <xf numFmtId="0" fontId="29" fillId="33" borderId="25" xfId="24" applyFont="1" applyFill="1" applyBorder="1" applyAlignment="1" applyProtection="1">
      <alignment vertical="center" wrapText="1"/>
      <protection locked="0"/>
    </xf>
    <xf numFmtId="0" fontId="29" fillId="33" borderId="10" xfId="24" applyFont="1" applyFill="1" applyBorder="1" applyAlignment="1" applyProtection="1">
      <alignment vertical="center" wrapText="1"/>
      <protection locked="0"/>
    </xf>
    <xf numFmtId="0" fontId="29" fillId="0" borderId="25" xfId="0" applyFont="1" applyFill="1" applyBorder="1" applyAlignment="1" applyProtection="1">
      <alignment vertical="center" wrapText="1"/>
      <protection locked="0"/>
    </xf>
    <xf numFmtId="0" fontId="29" fillId="0" borderId="10" xfId="0" applyFont="1" applyFill="1" applyBorder="1" applyAlignment="1" applyProtection="1">
      <alignment vertical="center" wrapText="1"/>
      <protection locked="0"/>
    </xf>
    <xf numFmtId="0" fontId="29" fillId="36" borderId="25" xfId="24" applyFont="1" applyFill="1" applyBorder="1" applyAlignment="1" applyProtection="1">
      <alignment vertical="center" wrapText="1"/>
      <protection locked="0"/>
    </xf>
    <xf numFmtId="0" fontId="29" fillId="36" borderId="10" xfId="24" applyFont="1" applyFill="1" applyBorder="1" applyAlignment="1" applyProtection="1">
      <alignment vertical="center" wrapText="1"/>
      <protection locked="0"/>
    </xf>
    <xf numFmtId="0" fontId="28" fillId="33" borderId="20" xfId="0" applyFont="1" applyFill="1" applyBorder="1" applyAlignment="1" applyProtection="1">
      <alignment horizontal="center" vertical="center"/>
      <protection locked="0"/>
    </xf>
    <xf numFmtId="0" fontId="28" fillId="33" borderId="21" xfId="0" applyFont="1" applyFill="1" applyBorder="1" applyAlignment="1" applyProtection="1">
      <alignment horizontal="center" vertical="center"/>
      <protection locked="0"/>
    </xf>
    <xf numFmtId="0" fontId="28" fillId="33" borderId="25" xfId="0" applyFont="1" applyFill="1" applyBorder="1" applyAlignment="1" applyProtection="1">
      <alignment horizontal="center" vertical="center"/>
      <protection locked="0"/>
    </xf>
    <xf numFmtId="0" fontId="28" fillId="33" borderId="10" xfId="0" applyFont="1" applyFill="1" applyBorder="1" applyAlignment="1" applyProtection="1">
      <alignment horizontal="center" vertical="center"/>
      <protection locked="0"/>
    </xf>
    <xf numFmtId="0" fontId="29" fillId="33" borderId="41" xfId="24" applyFont="1" applyFill="1" applyBorder="1" applyAlignment="1" applyProtection="1">
      <alignment vertical="center" wrapText="1"/>
      <protection locked="0"/>
    </xf>
    <xf numFmtId="0" fontId="29" fillId="33" borderId="42" xfId="24" applyFont="1" applyFill="1" applyBorder="1" applyAlignment="1" applyProtection="1">
      <alignment vertical="center" wrapText="1"/>
      <protection locked="0"/>
    </xf>
    <xf numFmtId="0" fontId="28" fillId="36" borderId="44" xfId="10" applyFont="1" applyFill="1" applyBorder="1" applyAlignment="1" applyProtection="1">
      <alignment horizontal="center" vertical="center"/>
      <protection locked="0"/>
    </xf>
    <xf numFmtId="0" fontId="28" fillId="36" borderId="45" xfId="10" applyFont="1" applyFill="1" applyBorder="1" applyAlignment="1" applyProtection="1">
      <alignment horizontal="center" vertical="center"/>
      <protection locked="0"/>
    </xf>
    <xf numFmtId="0" fontId="29" fillId="0" borderId="41" xfId="0" applyFont="1" applyFill="1" applyBorder="1" applyAlignment="1" applyProtection="1">
      <alignment horizontal="left" vertical="center" indent="1"/>
      <protection locked="0"/>
    </xf>
    <xf numFmtId="0" fontId="29" fillId="0" borderId="42" xfId="0" applyFont="1" applyFill="1" applyBorder="1" applyAlignment="1" applyProtection="1">
      <alignment horizontal="left" vertical="center" indent="1"/>
      <protection locked="0"/>
    </xf>
    <xf numFmtId="0" fontId="28" fillId="36" borderId="44" xfId="10" applyFont="1" applyFill="1" applyBorder="1" applyAlignment="1" applyProtection="1">
      <alignment horizontal="left" vertical="center"/>
      <protection locked="0"/>
    </xf>
    <xf numFmtId="0" fontId="28" fillId="36" borderId="45" xfId="10" applyFont="1" applyFill="1" applyBorder="1" applyAlignment="1" applyProtection="1">
      <alignment horizontal="left" vertical="center"/>
      <protection locked="0"/>
    </xf>
    <xf numFmtId="0" fontId="23" fillId="35" borderId="0" xfId="1" applyFont="1" applyFill="1" applyBorder="1" applyAlignment="1" applyProtection="1">
      <alignment horizontal="center" vertical="center" wrapText="1"/>
      <protection locked="0"/>
    </xf>
    <xf numFmtId="164" fontId="24" fillId="0" borderId="0" xfId="2" applyNumberFormat="1" applyFont="1" applyBorder="1" applyAlignment="1" applyProtection="1">
      <alignment horizontal="center"/>
    </xf>
    <xf numFmtId="0" fontId="28" fillId="36" borderId="44" xfId="0" applyFont="1" applyFill="1" applyBorder="1" applyAlignment="1" applyProtection="1">
      <alignment horizontal="center" vertical="center"/>
    </xf>
    <xf numFmtId="0" fontId="28" fillId="36" borderId="45" xfId="0" applyFont="1" applyFill="1" applyBorder="1" applyAlignment="1" applyProtection="1">
      <alignment horizontal="center" vertical="center"/>
    </xf>
    <xf numFmtId="3" fontId="21" fillId="0" borderId="50" xfId="0" applyNumberFormat="1" applyFont="1" applyBorder="1" applyAlignment="1" applyProtection="1">
      <alignment horizontal="center"/>
      <protection locked="0"/>
    </xf>
    <xf numFmtId="0" fontId="21" fillId="0" borderId="50" xfId="0" applyFont="1" applyBorder="1" applyAlignment="1" applyProtection="1">
      <alignment horizontal="center"/>
      <protection locked="0"/>
    </xf>
    <xf numFmtId="0" fontId="29" fillId="34" borderId="41" xfId="0" applyFont="1" applyFill="1" applyBorder="1" applyAlignment="1" applyProtection="1">
      <alignment horizontal="left" vertical="center" wrapText="1"/>
      <protection locked="0"/>
    </xf>
    <xf numFmtId="0" fontId="29" fillId="34" borderId="42" xfId="0" applyFont="1" applyFill="1" applyBorder="1" applyAlignment="1" applyProtection="1">
      <alignment horizontal="left" vertical="center" wrapText="1"/>
      <protection locked="0"/>
    </xf>
    <xf numFmtId="0" fontId="28" fillId="36" borderId="21" xfId="0" applyFont="1" applyFill="1" applyBorder="1" applyAlignment="1" applyProtection="1">
      <alignment horizontal="center" vertical="center" textRotation="90" wrapText="1"/>
      <protection locked="0"/>
    </xf>
    <xf numFmtId="0" fontId="28" fillId="36" borderId="31" xfId="0" applyFont="1" applyFill="1" applyBorder="1" applyAlignment="1" applyProtection="1">
      <alignment horizontal="center" vertical="center" textRotation="90" wrapText="1"/>
      <protection locked="0"/>
    </xf>
    <xf numFmtId="0" fontId="28" fillId="35" borderId="22" xfId="0" applyFont="1" applyFill="1" applyBorder="1" applyAlignment="1" applyProtection="1">
      <alignment horizontal="center" vertical="center" wrapText="1"/>
      <protection locked="0"/>
    </xf>
    <xf numFmtId="0" fontId="28" fillId="35" borderId="23" xfId="0" applyFont="1" applyFill="1" applyBorder="1" applyAlignment="1" applyProtection="1">
      <alignment horizontal="center" vertical="center" wrapText="1"/>
      <protection locked="0"/>
    </xf>
    <xf numFmtId="0" fontId="28" fillId="35" borderId="24" xfId="0" applyFont="1" applyFill="1" applyBorder="1" applyAlignment="1" applyProtection="1">
      <alignment horizontal="center" vertical="center" wrapText="1"/>
      <protection locked="0"/>
    </xf>
    <xf numFmtId="3" fontId="28" fillId="35" borderId="46" xfId="10" applyNumberFormat="1" applyFont="1" applyFill="1" applyBorder="1" applyAlignment="1" applyProtection="1">
      <alignment horizontal="center" vertical="center"/>
    </xf>
  </cellXfs>
  <cellStyles count="46">
    <cellStyle name="20% - akcent 1 2" xfId="35"/>
    <cellStyle name="20% - akcent 2 2" xfId="36"/>
    <cellStyle name="20% — akcent 3" xfId="24" builtinId="38"/>
    <cellStyle name="20% - akcent 3 2" xfId="37"/>
    <cellStyle name="20% - akcent 4 2" xfId="38"/>
    <cellStyle name="20% — akcent 5" xfId="28" builtinId="46" customBuiltin="1"/>
    <cellStyle name="20% — akcent 6" xfId="32" builtinId="50" customBuiltin="1"/>
    <cellStyle name="40% — akcent 1" xfId="18" builtinId="31" customBuiltin="1"/>
    <cellStyle name="40% — akcent 2" xfId="21" builtinId="35" customBuiltin="1"/>
    <cellStyle name="40% - akcent 3 2" xfId="39"/>
    <cellStyle name="40% — akcent 4" xfId="26" builtinId="43" customBuiltin="1"/>
    <cellStyle name="40% — akcent 5" xfId="29" builtinId="47" customBuiltin="1"/>
    <cellStyle name="40% — akcent 6" xfId="33" builtinId="51" customBuiltin="1"/>
    <cellStyle name="60% — akcent 1" xfId="19" builtinId="32" customBuiltin="1"/>
    <cellStyle name="60% — akcent 2" xfId="22" builtinId="36" customBuiltin="1"/>
    <cellStyle name="60% - akcent 3 2" xfId="40"/>
    <cellStyle name="60% - akcent 4 2" xfId="41"/>
    <cellStyle name="60% — akcent 5" xfId="30" builtinId="48" customBuiltin="1"/>
    <cellStyle name="60% - akcent 6 2" xfId="42"/>
    <cellStyle name="Akcent 1" xfId="17" builtinId="29" customBuiltin="1"/>
    <cellStyle name="Akcent 2" xfId="20" builtinId="33" customBuiltin="1"/>
    <cellStyle name="Akcent 3" xfId="23" builtinId="37" customBuiltin="1"/>
    <cellStyle name="Akcent 4" xfId="25" builtinId="41" customBuiltin="1"/>
    <cellStyle name="Akcent 5" xfId="27" builtinId="45" customBuiltin="1"/>
    <cellStyle name="Akcent 6" xfId="31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Normalny 2" xfId="43"/>
    <cellStyle name="Normalny 3" xfId="34"/>
    <cellStyle name="Normalny 4" xfId="45"/>
    <cellStyle name="Obliczenia" xfId="11" builtinId="22" customBuiltin="1"/>
    <cellStyle name="Suma" xfId="16" builtinId="25" customBuiltin="1"/>
    <cellStyle name="Tekst objaśnienia" xfId="15" builtinId="53" customBuiltin="1"/>
    <cellStyle name="Tekst ostrzeżenia" xfId="14" builtinId="11" customBuiltin="1"/>
    <cellStyle name="Tytuł" xfId="1" builtinId="15" customBuiltin="1"/>
    <cellStyle name="Uwaga 2" xfId="44"/>
    <cellStyle name="Zły" xfId="7" builtinId="27" customBuiltin="1"/>
  </cellStyles>
  <dxfs count="1">
    <dxf>
      <font>
        <b val="0"/>
        <i val="0"/>
        <color theme="1" tint="0.34998626667073579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1" defaultTableStyle="TableStyleMedium2" defaultPivotStyle="PivotStyleLight16">
    <tableStyle name="Styl tabeli 1" pivot="0" count="1">
      <tableStyleElement type="wholeTable" dxfId="0"/>
    </tableStyle>
  </tableStyles>
  <colors>
    <mruColors>
      <color rgb="FFE8E8E8"/>
      <color rgb="FFF9F9F9"/>
      <color rgb="FFFDB714"/>
      <color rgb="FFE09B02"/>
      <color rgb="FFFDC039"/>
      <color rgb="FFF6B238"/>
      <color rgb="FFF8AC02"/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connections" Target="connection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Relationship Id="rId27" Type="http://schemas.openxmlformats.org/officeDocument/2006/relationships/customXml" Target="../customXml/item3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0"/>
      <c:rotY val="0"/>
      <c:rAngAx val="0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'Meldunek tygodniowy'!$C$319</c:f>
              <c:strCache>
                <c:ptCount val="1"/>
                <c:pt idx="0">
                  <c:v>ROSJA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11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FAC-4DBB-A0BB-468C89F4E93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('Meldunek tygodniowy'!$G$317:$J$318,'Meldunek tygodniowy'!$K$317:$N$318,'Meldunek tygodniowy'!$O$317:$R$318)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</c:v>
                  </c:pt>
                </c:lvl>
              </c:multiLvlStrCache>
            </c:multiLvlStrRef>
          </c:cat>
          <c:val>
            <c:numRef>
              <c:f>'Meldunek tygodniowy'!$G$319:$R$319</c:f>
              <c:numCache>
                <c:formatCode>General</c:formatCode>
                <c:ptCount val="12"/>
                <c:pt idx="0">
                  <c:v>131</c:v>
                </c:pt>
                <c:pt idx="2">
                  <c:v>378</c:v>
                </c:pt>
                <c:pt idx="4">
                  <c:v>94</c:v>
                </c:pt>
                <c:pt idx="6">
                  <c:v>219</c:v>
                </c:pt>
                <c:pt idx="8">
                  <c:v>16</c:v>
                </c:pt>
                <c:pt idx="10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FAC-4DBB-A0BB-468C89F4E93F}"/>
            </c:ext>
          </c:extLst>
        </c:ser>
        <c:ser>
          <c:idx val="1"/>
          <c:order val="1"/>
          <c:tx>
            <c:strRef>
              <c:f>'Meldunek tygodniowy'!$C$320</c:f>
              <c:strCache>
                <c:ptCount val="1"/>
                <c:pt idx="0">
                  <c:v>UKRAINA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11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FAC-4DBB-A0BB-468C89F4E93F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('Meldunek tygodniowy'!$G$317:$J$318,'Meldunek tygodniowy'!$K$317:$N$318,'Meldunek tygodniowy'!$O$317:$R$318)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</c:v>
                  </c:pt>
                </c:lvl>
              </c:multiLvlStrCache>
            </c:multiLvlStrRef>
          </c:cat>
          <c:val>
            <c:numRef>
              <c:f>'Meldunek tygodniowy'!$G$320:$R$320</c:f>
              <c:numCache>
                <c:formatCode>General</c:formatCode>
                <c:ptCount val="12"/>
                <c:pt idx="0">
                  <c:v>30</c:v>
                </c:pt>
                <c:pt idx="2">
                  <c:v>32</c:v>
                </c:pt>
                <c:pt idx="4">
                  <c:v>25</c:v>
                </c:pt>
                <c:pt idx="6">
                  <c:v>34</c:v>
                </c:pt>
                <c:pt idx="8">
                  <c:v>7</c:v>
                </c:pt>
                <c:pt idx="10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FAC-4DBB-A0BB-468C89F4E93F}"/>
            </c:ext>
          </c:extLst>
        </c:ser>
        <c:ser>
          <c:idx val="2"/>
          <c:order val="2"/>
          <c:tx>
            <c:strRef>
              <c:f>'Meldunek tygodniowy'!$C$321</c:f>
              <c:strCache>
                <c:ptCount val="1"/>
                <c:pt idx="0">
                  <c:v>TADŻYKISTAN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11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FAC-4DBB-A0BB-468C89F4E93F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('Meldunek tygodniowy'!$G$317:$J$318,'Meldunek tygodniowy'!$K$317:$N$318,'Meldunek tygodniowy'!$O$317:$R$318)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</c:v>
                  </c:pt>
                </c:lvl>
              </c:multiLvlStrCache>
            </c:multiLvlStrRef>
          </c:cat>
          <c:val>
            <c:numRef>
              <c:f>'Meldunek tygodniowy'!$G$321:$R$321</c:f>
              <c:numCache>
                <c:formatCode>General</c:formatCode>
                <c:ptCount val="12"/>
                <c:pt idx="0">
                  <c:v>10</c:v>
                </c:pt>
                <c:pt idx="2">
                  <c:v>30</c:v>
                </c:pt>
                <c:pt idx="4">
                  <c:v>7</c:v>
                </c:pt>
                <c:pt idx="6">
                  <c:v>23</c:v>
                </c:pt>
                <c:pt idx="8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FAC-4DBB-A0BB-468C89F4E93F}"/>
            </c:ext>
          </c:extLst>
        </c:ser>
        <c:ser>
          <c:idx val="3"/>
          <c:order val="3"/>
          <c:tx>
            <c:strRef>
              <c:f>'Meldunek tygodniowy'!$C$322</c:f>
              <c:strCache>
                <c:ptCount val="1"/>
                <c:pt idx="0">
                  <c:v>TURCJA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11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FAC-4DBB-A0BB-468C89F4E93F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('Meldunek tygodniowy'!$G$317:$J$318,'Meldunek tygodniowy'!$K$317:$N$318,'Meldunek tygodniowy'!$O$317:$R$318)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</c:v>
                  </c:pt>
                </c:lvl>
              </c:multiLvlStrCache>
            </c:multiLvlStrRef>
          </c:cat>
          <c:val>
            <c:numRef>
              <c:f>'Meldunek tygodniowy'!$G$322:$R$322</c:f>
              <c:numCache>
                <c:formatCode>General</c:formatCode>
                <c:ptCount val="12"/>
                <c:pt idx="0">
                  <c:v>15</c:v>
                </c:pt>
                <c:pt idx="2">
                  <c:v>24</c:v>
                </c:pt>
                <c:pt idx="4">
                  <c:v>1</c:v>
                </c:pt>
                <c:pt idx="6">
                  <c:v>4</c:v>
                </c:pt>
                <c:pt idx="8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FAC-4DBB-A0BB-468C89F4E93F}"/>
            </c:ext>
          </c:extLst>
        </c:ser>
        <c:ser>
          <c:idx val="5"/>
          <c:order val="4"/>
          <c:tx>
            <c:strRef>
              <c:f>'Meldunek tygodniowy'!$C$323</c:f>
              <c:strCache>
                <c:ptCount val="1"/>
                <c:pt idx="0">
                  <c:v>GRUZJA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11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FAC-4DBB-A0BB-468C89F4E93F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'Meldunek tygodniowy'!$G$323:$R$323</c:f>
              <c:numCache>
                <c:formatCode>General</c:formatCode>
                <c:ptCount val="12"/>
                <c:pt idx="0">
                  <c:v>6</c:v>
                </c:pt>
                <c:pt idx="2">
                  <c:v>9</c:v>
                </c:pt>
                <c:pt idx="4">
                  <c:v>6</c:v>
                </c:pt>
                <c:pt idx="6">
                  <c:v>13</c:v>
                </c:pt>
                <c:pt idx="8">
                  <c:v>3</c:v>
                </c:pt>
                <c:pt idx="1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FAC-4DBB-A0BB-468C89F4E93F}"/>
            </c:ext>
          </c:extLst>
        </c:ser>
        <c:ser>
          <c:idx val="4"/>
          <c:order val="5"/>
          <c:tx>
            <c:strRef>
              <c:f>'Meldunek tygodniowy'!$C$324</c:f>
              <c:strCache>
                <c:ptCount val="1"/>
                <c:pt idx="0">
                  <c:v>Pozostałe</c:v>
                </c:pt>
              </c:strCache>
            </c:strRef>
          </c:tx>
          <c:spPr>
            <a:solidFill>
              <a:srgbClr val="00206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11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FAC-4DBB-A0BB-468C89F4E93F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('Meldunek tygodniowy'!$G$317:$J$318,'Meldunek tygodniowy'!$K$317:$N$318,'Meldunek tygodniowy'!$O$317:$R$318)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</c:v>
                  </c:pt>
                </c:lvl>
              </c:multiLvlStrCache>
            </c:multiLvlStrRef>
          </c:cat>
          <c:val>
            <c:numRef>
              <c:f>'Meldunek tygodniowy'!$G$324:$R$324</c:f>
              <c:numCache>
                <c:formatCode>General</c:formatCode>
                <c:ptCount val="12"/>
                <c:pt idx="0">
                  <c:v>82</c:v>
                </c:pt>
                <c:pt idx="2">
                  <c:v>103</c:v>
                </c:pt>
                <c:pt idx="4">
                  <c:v>25</c:v>
                </c:pt>
                <c:pt idx="6">
                  <c:v>36</c:v>
                </c:pt>
                <c:pt idx="8">
                  <c:v>7</c:v>
                </c:pt>
                <c:pt idx="10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5FAC-4DBB-A0BB-468C89F4E9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gapDepth val="55"/>
        <c:shape val="box"/>
        <c:axId val="371945184"/>
        <c:axId val="371945576"/>
        <c:axId val="0"/>
      </c:bar3DChart>
      <c:catAx>
        <c:axId val="371945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 algn="ctr">
              <a:defRPr/>
            </a:pPr>
            <a:endParaRPr lang="pl-PL"/>
          </a:p>
        </c:txPr>
        <c:crossAx val="371945576"/>
        <c:crosses val="autoZero"/>
        <c:auto val="1"/>
        <c:lblAlgn val="ctr"/>
        <c:lblOffset val="100"/>
        <c:noMultiLvlLbl val="0"/>
      </c:catAx>
      <c:valAx>
        <c:axId val="37194557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/>
          <a:lstStyle/>
          <a:p>
            <a:pPr algn="ctr">
              <a:defRPr/>
            </a:pPr>
            <a:endParaRPr lang="pl-PL"/>
          </a:p>
        </c:txPr>
        <c:crossAx val="37194518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900"/>
      </a:pPr>
      <a:endParaRPr lang="pl-PL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0"/>
      <c:rotY val="0"/>
      <c:rAngAx val="0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</c:spPr>
    </c:backWall>
    <c:plotArea>
      <c:layout/>
      <c:bar3DChart>
        <c:barDir val="bar"/>
        <c:grouping val="stacked"/>
        <c:varyColors val="0"/>
        <c:ser>
          <c:idx val="0"/>
          <c:order val="0"/>
          <c:tx>
            <c:strRef>
              <c:f>'Meldunek tygodniowy'!$B$441</c:f>
              <c:strCache>
                <c:ptCount val="1"/>
                <c:pt idx="0">
                  <c:v>przebywający 
w ośrodku</c:v>
                </c:pt>
              </c:strCache>
            </c:strRef>
          </c:tx>
          <c:spPr>
            <a:solidFill>
              <a:srgbClr val="FF0000"/>
            </a:solidFill>
            <a:ln w="0"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('Meldunek tygodniowy'!$J$440,'Meldunek tygodniowy'!$M$440,'Meldunek tygodniowy'!$P$440,'Meldunek tygodniowy'!$S$440,'Meldunek tygodniowy'!$V$440)</c:f>
              <c:strCache>
                <c:ptCount val="5"/>
                <c:pt idx="0">
                  <c:v>27.03.2020 - 02.04.2020</c:v>
                </c:pt>
                <c:pt idx="1">
                  <c:v>03.04.2020 - 09.04.2020</c:v>
                </c:pt>
                <c:pt idx="2">
                  <c:v>10.04.2020 - 16.04.2020</c:v>
                </c:pt>
                <c:pt idx="3">
                  <c:v>17.04.2020 - 23.04.2020</c:v>
                </c:pt>
                <c:pt idx="4">
                  <c:v>24.04.2020 - 30.04.2020</c:v>
                </c:pt>
              </c:strCache>
            </c:strRef>
          </c:cat>
          <c:val>
            <c:numRef>
              <c:f>('Meldunek tygodniowy'!$J$441,'Meldunek tygodniowy'!$M$441,'Meldunek tygodniowy'!$P$441,'Meldunek tygodniowy'!$S$441,'Meldunek tygodniowy'!$V$441)</c:f>
              <c:numCache>
                <c:formatCode>#,##0</c:formatCode>
                <c:ptCount val="5"/>
                <c:pt idx="0">
                  <c:v>1288</c:v>
                </c:pt>
                <c:pt idx="1">
                  <c:v>1286</c:v>
                </c:pt>
                <c:pt idx="2">
                  <c:v>1286</c:v>
                </c:pt>
                <c:pt idx="3">
                  <c:v>1294</c:v>
                </c:pt>
                <c:pt idx="4">
                  <c:v>1296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4F-43EA-8E1E-853A705CC167}"/>
            </c:ext>
          </c:extLst>
        </c:ser>
        <c:ser>
          <c:idx val="1"/>
          <c:order val="1"/>
          <c:tx>
            <c:strRef>
              <c:f>'Meldunek tygodniowy'!$B$442</c:f>
              <c:strCache>
                <c:ptCount val="1"/>
                <c:pt idx="0">
                  <c:v>świadczenia poza ośrodkiem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('Meldunek tygodniowy'!$J$440,'Meldunek tygodniowy'!$M$440,'Meldunek tygodniowy'!$P$440,'Meldunek tygodniowy'!$S$440,'Meldunek tygodniowy'!$V$440)</c:f>
              <c:strCache>
                <c:ptCount val="5"/>
                <c:pt idx="0">
                  <c:v>27.03.2020 - 02.04.2020</c:v>
                </c:pt>
                <c:pt idx="1">
                  <c:v>03.04.2020 - 09.04.2020</c:v>
                </c:pt>
                <c:pt idx="2">
                  <c:v>10.04.2020 - 16.04.2020</c:v>
                </c:pt>
                <c:pt idx="3">
                  <c:v>17.04.2020 - 23.04.2020</c:v>
                </c:pt>
                <c:pt idx="4">
                  <c:v>24.04.2020 - 30.04.2020</c:v>
                </c:pt>
              </c:strCache>
            </c:strRef>
          </c:cat>
          <c:val>
            <c:numRef>
              <c:f>('Meldunek tygodniowy'!$J$442,'Meldunek tygodniowy'!$M$442,'Meldunek tygodniowy'!$P$442,'Meldunek tygodniowy'!$S$442,'Meldunek tygodniowy'!$V$442)</c:f>
              <c:numCache>
                <c:formatCode>#,##0</c:formatCode>
                <c:ptCount val="5"/>
                <c:pt idx="0">
                  <c:v>1827</c:v>
                </c:pt>
                <c:pt idx="1">
                  <c:v>1817</c:v>
                </c:pt>
                <c:pt idx="2">
                  <c:v>1800</c:v>
                </c:pt>
                <c:pt idx="3">
                  <c:v>1787</c:v>
                </c:pt>
                <c:pt idx="4">
                  <c:v>1766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24F-43EA-8E1E-853A705CC167}"/>
            </c:ext>
          </c:extLst>
        </c:ser>
        <c:ser>
          <c:idx val="5"/>
          <c:order val="2"/>
          <c:tx>
            <c:strRef>
              <c:f>'Meldunek tygodniowy'!$B$445</c:f>
              <c:strCache>
                <c:ptCount val="1"/>
                <c:pt idx="0">
                  <c:v>małoletni bez opieki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('Meldunek tygodniowy'!$J$440,'Meldunek tygodniowy'!$M$440,'Meldunek tygodniowy'!$P$440,'Meldunek tygodniowy'!$S$440,'Meldunek tygodniowy'!$V$440)</c:f>
              <c:strCache>
                <c:ptCount val="5"/>
                <c:pt idx="0">
                  <c:v>27.03.2020 - 02.04.2020</c:v>
                </c:pt>
                <c:pt idx="1">
                  <c:v>03.04.2020 - 09.04.2020</c:v>
                </c:pt>
                <c:pt idx="2">
                  <c:v>10.04.2020 - 16.04.2020</c:v>
                </c:pt>
                <c:pt idx="3">
                  <c:v>17.04.2020 - 23.04.2020</c:v>
                </c:pt>
                <c:pt idx="4">
                  <c:v>24.04.2020 - 30.04.2020</c:v>
                </c:pt>
              </c:strCache>
            </c:strRef>
          </c:cat>
          <c:val>
            <c:numRef>
              <c:f>('Meldunek tygodniowy'!$J$445,'Meldunek tygodniowy'!$M$445,'Meldunek tygodniowy'!$P$445,'Meldunek tygodniowy'!$S$445,'Meldunek tygodniowy'!$V$445)</c:f>
              <c:numCache>
                <c:formatCode>#,##0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24F-43EA-8E1E-853A705CC16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gapDepth val="195"/>
        <c:shape val="cylinder"/>
        <c:axId val="371942048"/>
        <c:axId val="371942440"/>
        <c:axId val="0"/>
      </c:bar3DChart>
      <c:catAx>
        <c:axId val="371942048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371942440"/>
        <c:crosses val="autoZero"/>
        <c:auto val="1"/>
        <c:lblAlgn val="ctr"/>
        <c:lblOffset val="100"/>
        <c:noMultiLvlLbl val="0"/>
      </c:catAx>
      <c:valAx>
        <c:axId val="371942440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pl-PL"/>
          </a:p>
        </c:txPr>
        <c:crossAx val="37194204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3.0041496877702183E-2"/>
          <c:y val="0.81125517608891773"/>
          <c:w val="0.96885940616939481"/>
          <c:h val="0.18101909107665692"/>
        </c:manualLayout>
      </c:layout>
      <c:overlay val="0"/>
      <c:spPr>
        <a:ln w="9525"/>
        <a:effectLst>
          <a:glow rad="304800">
            <a:schemeClr val="accent1">
              <a:alpha val="40000"/>
            </a:schemeClr>
          </a:glow>
        </a:effectLst>
      </c:spPr>
      <c:txPr>
        <a:bodyPr/>
        <a:lstStyle/>
        <a:p>
          <a:pPr>
            <a:defRPr lang="pl-PL"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0"/>
      <c:rotY val="0"/>
      <c:rAngAx val="0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</c:spPr>
    </c:backWall>
    <c:plotArea>
      <c:layout/>
      <c:bar3DChart>
        <c:barDir val="col"/>
        <c:grouping val="stacked"/>
        <c:varyColors val="0"/>
        <c:ser>
          <c:idx val="8"/>
          <c:order val="0"/>
          <c:tx>
            <c:strRef>
              <c:f>'Meldunek tygodniowy'!$C$132</c:f>
              <c:strCache>
                <c:ptCount val="1"/>
                <c:pt idx="0">
                  <c:v>pobyt czasowy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'Meldunek tygodniowy'!$L$131:$U$131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tygodniowy'!$L$132:$U$132</c:f>
              <c:numCache>
                <c:formatCode>#,##0</c:formatCode>
                <c:ptCount val="10"/>
                <c:pt idx="0">
                  <c:v>6212</c:v>
                </c:pt>
                <c:pt idx="2">
                  <c:v>1125</c:v>
                </c:pt>
                <c:pt idx="3">
                  <c:v>685</c:v>
                </c:pt>
                <c:pt idx="4">
                  <c:v>758</c:v>
                </c:pt>
                <c:pt idx="5">
                  <c:v>146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3888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CD-4B3E-9373-19788F863235}"/>
            </c:ext>
          </c:extLst>
        </c:ser>
        <c:ser>
          <c:idx val="0"/>
          <c:order val="1"/>
          <c:tx>
            <c:strRef>
              <c:f>'Meldunek tygodniowy'!$C$133</c:f>
              <c:strCache>
                <c:ptCount val="1"/>
                <c:pt idx="0">
                  <c:v>pobyt stały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'Meldunek tygodniowy'!$L$131:$U$131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tygodniowy'!$L$133:$U$133</c:f>
              <c:numCache>
                <c:formatCode>#,##0</c:formatCode>
                <c:ptCount val="10"/>
                <c:pt idx="0">
                  <c:v>266</c:v>
                </c:pt>
                <c:pt idx="2">
                  <c:v>39</c:v>
                </c:pt>
                <c:pt idx="3">
                  <c:v>27</c:v>
                </c:pt>
                <c:pt idx="4">
                  <c:v>39</c:v>
                </c:pt>
                <c:pt idx="5">
                  <c:v>15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0CD-4B3E-9373-19788F863235}"/>
            </c:ext>
          </c:extLst>
        </c:ser>
        <c:ser>
          <c:idx val="1"/>
          <c:order val="2"/>
          <c:tx>
            <c:strRef>
              <c:f>'Meldunek tygodniowy'!$C$134</c:f>
              <c:strCache>
                <c:ptCount val="1"/>
                <c:pt idx="0">
                  <c:v>pobyt rezydenta długoterminowego UE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strRef>
              <c:f>'Meldunek tygodniowy'!$L$131:$U$131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tygodniowy'!$L$134:$U$134</c:f>
              <c:numCache>
                <c:formatCode>#,##0</c:formatCode>
                <c:ptCount val="10"/>
                <c:pt idx="0">
                  <c:v>95</c:v>
                </c:pt>
                <c:pt idx="2">
                  <c:v>16</c:v>
                </c:pt>
                <c:pt idx="3">
                  <c:v>37</c:v>
                </c:pt>
                <c:pt idx="4">
                  <c:v>14</c:v>
                </c:pt>
                <c:pt idx="5">
                  <c:v>10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0CD-4B3E-9373-19788F863235}"/>
            </c:ext>
          </c:extLst>
        </c:ser>
        <c:ser>
          <c:idx val="2"/>
          <c:order val="3"/>
          <c:tx>
            <c:strRef>
              <c:f>'Meldunek tygodniowy'!$C$135</c:f>
              <c:strCache>
                <c:ptCount val="1"/>
                <c:pt idx="0">
                  <c:v>prawo pobytu ob. UE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'Meldunek tygodniowy'!$L$131:$U$131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tygodniowy'!$L$135:$U$135</c:f>
              <c:numCache>
                <c:formatCode>#,##0</c:formatCode>
                <c:ptCount val="10"/>
                <c:pt idx="0">
                  <c:v>6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0CD-4B3E-9373-19788F863235}"/>
            </c:ext>
          </c:extLst>
        </c:ser>
        <c:ser>
          <c:idx val="3"/>
          <c:order val="4"/>
          <c:tx>
            <c:strRef>
              <c:f>'Meldunek tygodniowy'!$C$136</c:f>
              <c:strCache>
                <c:ptCount val="1"/>
                <c:pt idx="0">
                  <c:v>prawo stałego pobytu obywatela UE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'Meldunek tygodniowy'!$L$131:$U$131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tygodniowy'!$L$136:$U$136</c:f>
              <c:numCache>
                <c:formatCode>#,##0</c:formatCode>
                <c:ptCount val="10"/>
                <c:pt idx="0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0CD-4B3E-9373-19788F863235}"/>
            </c:ext>
          </c:extLst>
        </c:ser>
        <c:ser>
          <c:idx val="4"/>
          <c:order val="5"/>
          <c:tx>
            <c:strRef>
              <c:f>'Meldunek tygodniowy'!$C$137</c:f>
              <c:strCache>
                <c:ptCount val="1"/>
                <c:pt idx="0">
                  <c:v>prawo pobytu członka rodziny ob. UE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strRef>
              <c:f>'Meldunek tygodniowy'!$L$131:$U$131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tygodniowy'!$L$137:$U$137</c:f>
              <c:numCache>
                <c:formatCode>#,##0</c:formatCode>
                <c:ptCount val="10"/>
                <c:pt idx="0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0CD-4B3E-9373-19788F863235}"/>
            </c:ext>
          </c:extLst>
        </c:ser>
        <c:ser>
          <c:idx val="5"/>
          <c:order val="6"/>
          <c:tx>
            <c:strRef>
              <c:f>'Meldunek tygodniowy'!$C$138</c:f>
              <c:strCache>
                <c:ptCount val="1"/>
                <c:pt idx="0">
                  <c:v>prawo stałego pobytu członka rodziny ob.. UE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strRef>
              <c:f>'Meldunek tygodniowy'!$L$131:$U$131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tygodniowy'!$L$138:$U$138</c:f>
              <c:numCache>
                <c:formatCode>#,##0</c:formatCode>
                <c:ptCount val="10"/>
                <c:pt idx="0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0CD-4B3E-9373-19788F863235}"/>
            </c:ext>
          </c:extLst>
        </c:ser>
        <c:ser>
          <c:idx val="6"/>
          <c:order val="7"/>
          <c:tx>
            <c:strRef>
              <c:f>'Meldunek tygodniowy'!$C$139</c:f>
              <c:strCache>
                <c:ptCount val="1"/>
                <c:pt idx="0">
                  <c:v>pobyt tolerowany</c:v>
                </c:pt>
              </c:strCache>
            </c:strRef>
          </c:tx>
          <c:spPr>
            <a:solidFill>
              <a:srgbClr val="002060"/>
            </a:solidFill>
          </c:spPr>
          <c:invertIfNegative val="0"/>
          <c:cat>
            <c:strRef>
              <c:f>'Meldunek tygodniowy'!$L$131:$U$131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tygodniowy'!$L$139:$U$139</c:f>
              <c:numCache>
                <c:formatCode>#,##0</c:formatCode>
                <c:ptCount val="10"/>
                <c:pt idx="0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0CD-4B3E-9373-19788F863235}"/>
            </c:ext>
          </c:extLst>
        </c:ser>
        <c:ser>
          <c:idx val="7"/>
          <c:order val="8"/>
          <c:tx>
            <c:strRef>
              <c:f>'Meldunek tygodniowy'!$C$140</c:f>
              <c:strCache>
                <c:ptCount val="1"/>
                <c:pt idx="0">
                  <c:v>pobyt humanitarny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cat>
            <c:strRef>
              <c:f>'Meldunek tygodniowy'!$L$131:$U$131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tygodniowy'!$L$140:$U$140</c:f>
              <c:numCache>
                <c:formatCode>#,##0</c:formatCode>
                <c:ptCount val="10"/>
                <c:pt idx="0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4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0CD-4B3E-9373-19788F863235}"/>
            </c:ext>
          </c:extLst>
        </c:ser>
        <c:ser>
          <c:idx val="9"/>
          <c:order val="9"/>
          <c:tx>
            <c:strRef>
              <c:f>'Meldunek tygodniowy'!$C$141</c:f>
              <c:strCache>
                <c:ptCount val="1"/>
                <c:pt idx="0">
                  <c:v>wydalenie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</c:spPr>
          <c:invertIfNegative val="0"/>
          <c:cat>
            <c:strRef>
              <c:f>'Meldunek tygodniowy'!$L$131:$U$131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tygodniowy'!$L$141:$U$141</c:f>
              <c:numCache>
                <c:formatCode>#,##0</c:formatCode>
                <c:ptCount val="10"/>
                <c:pt idx="0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70CD-4B3E-9373-19788F863235}"/>
            </c:ext>
          </c:extLst>
        </c:ser>
        <c:ser>
          <c:idx val="10"/>
          <c:order val="10"/>
          <c:tx>
            <c:strRef>
              <c:f>'Meldunek tygodniowy'!$C$142</c:f>
              <c:strCache>
                <c:ptCount val="1"/>
                <c:pt idx="0">
                  <c:v>zobowiązanie do powrotu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invertIfNegative val="0"/>
          <c:cat>
            <c:strRef>
              <c:f>'Meldunek tygodniowy'!$L$131:$U$131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tygodniowy'!$L$142:$U$142</c:f>
              <c:numCache>
                <c:formatCode>#,##0</c:formatCode>
                <c:ptCount val="10"/>
                <c:pt idx="0">
                  <c:v>506</c:v>
                </c:pt>
                <c:pt idx="2">
                  <c:v>266</c:v>
                </c:pt>
                <c:pt idx="3">
                  <c:v>3</c:v>
                </c:pt>
                <c:pt idx="4">
                  <c:v>15</c:v>
                </c:pt>
                <c:pt idx="5">
                  <c:v>57</c:v>
                </c:pt>
                <c:pt idx="6">
                  <c:v>33</c:v>
                </c:pt>
                <c:pt idx="7">
                  <c:v>0</c:v>
                </c:pt>
                <c:pt idx="8">
                  <c:v>33</c:v>
                </c:pt>
                <c:pt idx="9">
                  <c:v>121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0CD-4B3E-9373-19788F863235}"/>
            </c:ext>
          </c:extLst>
        </c:ser>
        <c:ser>
          <c:idx val="11"/>
          <c:order val="11"/>
          <c:tx>
            <c:strRef>
              <c:f>'Meldunek tygodniowy'!$C$143</c:f>
              <c:strCache>
                <c:ptCount val="1"/>
                <c:pt idx="0">
                  <c:v>zaproszenie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</c:spPr>
          <c:invertIfNegative val="0"/>
          <c:cat>
            <c:strRef>
              <c:f>'Meldunek tygodniowy'!$L$131:$U$131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tygodniowy'!$L$143:$U$143</c:f>
              <c:numCache>
                <c:formatCode>#,##0</c:formatCode>
                <c:ptCount val="10"/>
                <c:pt idx="0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70CD-4B3E-9373-19788F863235}"/>
            </c:ext>
          </c:extLst>
        </c:ser>
        <c:ser>
          <c:idx val="12"/>
          <c:order val="12"/>
          <c:tx>
            <c:strRef>
              <c:f>'Meldunek tygodniowy'!$C$144</c:f>
              <c:strCache>
                <c:ptCount val="1"/>
                <c:pt idx="0">
                  <c:v>polski dokument podróży</c:v>
                </c:pt>
              </c:strCache>
            </c:strRef>
          </c:tx>
          <c:spPr>
            <a:solidFill>
              <a:schemeClr val="tx1">
                <a:lumMod val="75000"/>
                <a:lumOff val="25000"/>
              </a:schemeClr>
            </a:solidFill>
          </c:spPr>
          <c:invertIfNegative val="0"/>
          <c:cat>
            <c:strRef>
              <c:f>'Meldunek tygodniowy'!$L$131:$U$131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tygodniowy'!$L$144:$U$144</c:f>
              <c:numCache>
                <c:formatCode>#,##0</c:formatCode>
                <c:ptCount val="10"/>
                <c:pt idx="0">
                  <c:v>4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70CD-4B3E-9373-19788F863235}"/>
            </c:ext>
          </c:extLst>
        </c:ser>
        <c:ser>
          <c:idx val="13"/>
          <c:order val="13"/>
          <c:tx>
            <c:strRef>
              <c:f>'Meldunek tygodniowy'!$C$145</c:f>
              <c:strCache>
                <c:ptCount val="1"/>
                <c:pt idx="0">
                  <c:v>polski dokument tożsamości cudzoziemca</c:v>
                </c:pt>
              </c:strCache>
            </c:strRef>
          </c:tx>
          <c:spPr>
            <a:solidFill>
              <a:schemeClr val="tx1">
                <a:lumMod val="95000"/>
                <a:lumOff val="5000"/>
              </a:schemeClr>
            </a:solidFill>
          </c:spPr>
          <c:invertIfNegative val="0"/>
          <c:cat>
            <c:strRef>
              <c:f>'Meldunek tygodniowy'!$L$131:$U$131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tygodniowy'!$L$145:$U$145</c:f>
              <c:numCache>
                <c:formatCode>#,##0</c:formatCode>
                <c:ptCount val="10"/>
                <c:pt idx="0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70CD-4B3E-9373-19788F863235}"/>
            </c:ext>
          </c:extLst>
        </c:ser>
        <c:ser>
          <c:idx val="14"/>
          <c:order val="14"/>
          <c:tx>
            <c:strRef>
              <c:f>'Meldunek tygodniowy'!$C$146</c:f>
              <c:strCache>
                <c:ptCount val="1"/>
                <c:pt idx="0">
                  <c:v>wiza (nowa + Schengen)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</c:spPr>
          <c:invertIfNegative val="0"/>
          <c:cat>
            <c:strRef>
              <c:f>'Meldunek tygodniowy'!$L$131:$U$131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tygodniowy'!$L$146:$U$146</c:f>
              <c:numCache>
                <c:formatCode>#,##0</c:formatCode>
                <c:ptCount val="10"/>
                <c:pt idx="0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70CD-4B3E-9373-19788F8632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gapDepth val="55"/>
        <c:shape val="box"/>
        <c:axId val="371944008"/>
        <c:axId val="371944400"/>
        <c:axId val="0"/>
      </c:bar3DChart>
      <c:catAx>
        <c:axId val="371944008"/>
        <c:scaling>
          <c:orientation val="minMax"/>
        </c:scaling>
        <c:delete val="0"/>
        <c:axPos val="b"/>
        <c:numFmt formatCode="@" sourceLinked="0"/>
        <c:majorTickMark val="none"/>
        <c:minorTickMark val="none"/>
        <c:tickLblPos val="nextTo"/>
        <c:txPr>
          <a:bodyPr rot="-5400000" vert="horz" anchor="t" anchorCtr="0"/>
          <a:lstStyle/>
          <a:p>
            <a:pPr algn="ctr">
              <a:defRPr lang="pl-PL"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371944400"/>
        <c:crosses val="autoZero"/>
        <c:auto val="1"/>
        <c:lblAlgn val="ctr"/>
        <c:lblOffset val="100"/>
        <c:noMultiLvlLbl val="0"/>
      </c:catAx>
      <c:valAx>
        <c:axId val="37194440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  <a:effectLst/>
          </c:spPr>
        </c:majorGridlines>
        <c:numFmt formatCode="#,##0" sourceLinked="1"/>
        <c:majorTickMark val="none"/>
        <c:minorTickMark val="none"/>
        <c:tickLblPos val="nextTo"/>
        <c:txPr>
          <a:bodyPr/>
          <a:lstStyle/>
          <a:p>
            <a:pPr algn="ctr">
              <a:defRPr lang="pl-PL"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3719440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251452155132784"/>
          <c:y val="2.7374354472252129E-3"/>
          <c:w val="0.33523866131118779"/>
          <c:h val="0.99570656071645613"/>
        </c:manualLayout>
      </c:layout>
      <c:overlay val="0"/>
      <c:spPr>
        <a:ln>
          <a:noFill/>
        </a:ln>
      </c:spPr>
    </c:legend>
    <c:plotVisOnly val="1"/>
    <c:dispBlanksAs val="gap"/>
    <c:showDLblsOverMax val="0"/>
  </c:chart>
  <c:spPr>
    <a:noFill/>
    <a:ln>
      <a:noFill/>
    </a:ln>
  </c:spPr>
  <c:printSettings>
    <c:headerFooter/>
    <c:pageMargins b="0.3543307086614173" l="0.31496062992125984" r="0.51181102362204722" t="0.3543307086614173" header="0.11811023622047244" footer="0.11811023622047244"/>
    <c:pageSetup paperSize="9"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0"/>
      <c:rotY val="0"/>
      <c:rAngAx val="0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4.0654561851946242E-2"/>
          <c:y val="5.7529610829103212E-2"/>
          <c:w val="0.93469135107447721"/>
          <c:h val="0.767002411500592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'Meldunek tygodniowy'!$C$287</c:f>
              <c:strCache>
                <c:ptCount val="1"/>
                <c:pt idx="0">
                  <c:v>ROSJA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b="1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('Meldunek tygodniowy'!$G$285:$J$286,'Meldunek tygodniowy'!$K$285:$N$286,'Meldunek tygodniowy'!$O$285:$R$286)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WZNOWIENIA*</c:v>
                  </c:pt>
                </c:lvl>
              </c:multiLvlStrCache>
            </c:multiLvlStrRef>
          </c:cat>
          <c:val>
            <c:numRef>
              <c:f>'Meldunek tygodniowy'!$G$287:$R$287</c:f>
              <c:numCache>
                <c:formatCode>General</c:formatCode>
                <c:ptCount val="12"/>
                <c:pt idx="0">
                  <c:v>2</c:v>
                </c:pt>
                <c:pt idx="2">
                  <c:v>7</c:v>
                </c:pt>
                <c:pt idx="4">
                  <c:v>13</c:v>
                </c:pt>
                <c:pt idx="6">
                  <c:v>32</c:v>
                </c:pt>
                <c:pt idx="8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E4-4552-A7EE-7AB69E67FC33}"/>
            </c:ext>
          </c:extLst>
        </c:ser>
        <c:ser>
          <c:idx val="1"/>
          <c:order val="1"/>
          <c:tx>
            <c:strRef>
              <c:f>'Meldunek tygodniowy'!$C$288</c:f>
              <c:strCache>
                <c:ptCount val="1"/>
                <c:pt idx="0">
                  <c:v>UKRAINA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b="1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('Meldunek tygodniowy'!$G$285:$J$286,'Meldunek tygodniowy'!$K$285:$N$286,'Meldunek tygodniowy'!$O$285:$R$286)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WZNOWIENIA*</c:v>
                  </c:pt>
                </c:lvl>
              </c:multiLvlStrCache>
            </c:multiLvlStrRef>
          </c:cat>
          <c:val>
            <c:numRef>
              <c:f>'Meldunek tygodniowy'!$G$288:$R$288</c:f>
              <c:numCache>
                <c:formatCode>General</c:formatCode>
                <c:ptCount val="12"/>
                <c:pt idx="0">
                  <c:v>1</c:v>
                </c:pt>
                <c:pt idx="2">
                  <c:v>1</c:v>
                </c:pt>
                <c:pt idx="4">
                  <c:v>3</c:v>
                </c:pt>
                <c:pt idx="6">
                  <c:v>6</c:v>
                </c:pt>
                <c:pt idx="8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AE4-4552-A7EE-7AB69E67FC33}"/>
            </c:ext>
          </c:extLst>
        </c:ser>
        <c:ser>
          <c:idx val="2"/>
          <c:order val="2"/>
          <c:tx>
            <c:strRef>
              <c:f>'Meldunek tygodniowy'!$C$289</c:f>
              <c:strCache>
                <c:ptCount val="1"/>
                <c:pt idx="0">
                  <c:v>KAZACHSTAN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multiLvlStrRef>
              <c:f>('Meldunek tygodniowy'!$G$285:$J$286,'Meldunek tygodniowy'!$K$285:$N$286,'Meldunek tygodniowy'!$O$285:$R$286)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WZNOWIENIA*</c:v>
                  </c:pt>
                </c:lvl>
              </c:multiLvlStrCache>
            </c:multiLvlStrRef>
          </c:cat>
          <c:val>
            <c:numRef>
              <c:f>'Meldunek tygodniowy'!$G$289:$R$289</c:f>
              <c:numCache>
                <c:formatCode>General</c:formatCode>
                <c:ptCount val="12"/>
                <c:pt idx="0">
                  <c:v>0</c:v>
                </c:pt>
                <c:pt idx="2">
                  <c:v>0</c:v>
                </c:pt>
                <c:pt idx="4">
                  <c:v>1</c:v>
                </c:pt>
                <c:pt idx="6">
                  <c:v>6</c:v>
                </c:pt>
                <c:pt idx="8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AE4-4552-A7EE-7AB69E67FC33}"/>
            </c:ext>
          </c:extLst>
        </c:ser>
        <c:ser>
          <c:idx val="3"/>
          <c:order val="3"/>
          <c:tx>
            <c:strRef>
              <c:f>'Meldunek tygodniowy'!$C$290</c:f>
              <c:strCache>
                <c:ptCount val="1"/>
                <c:pt idx="0">
                  <c:v>TURCJA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multiLvlStrRef>
              <c:f>('Meldunek tygodniowy'!$G$285:$J$286,'Meldunek tygodniowy'!$K$285:$N$286,'Meldunek tygodniowy'!$O$285:$R$286)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WZNOWIENIA*</c:v>
                  </c:pt>
                </c:lvl>
              </c:multiLvlStrCache>
            </c:multiLvlStrRef>
          </c:cat>
          <c:val>
            <c:numRef>
              <c:f>'Meldunek tygodniowy'!$G$290:$R$290</c:f>
              <c:numCache>
                <c:formatCode>General</c:formatCode>
                <c:ptCount val="12"/>
                <c:pt idx="0">
                  <c:v>1</c:v>
                </c:pt>
                <c:pt idx="2">
                  <c:v>1</c:v>
                </c:pt>
                <c:pt idx="4">
                  <c:v>1</c:v>
                </c:pt>
                <c:pt idx="6">
                  <c:v>3</c:v>
                </c:pt>
                <c:pt idx="8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AE4-4552-A7EE-7AB69E67FC33}"/>
            </c:ext>
          </c:extLst>
        </c:ser>
        <c:ser>
          <c:idx val="5"/>
          <c:order val="4"/>
          <c:tx>
            <c:strRef>
              <c:f>'Meldunek tygodniowy'!$C$291</c:f>
              <c:strCache>
                <c:ptCount val="1"/>
                <c:pt idx="0">
                  <c:v>BIAŁORUŚ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ysClr val="windowText" lastClr="000000"/>
              </a:solidFill>
            </a:ln>
          </c:spPr>
          <c:invertIfNegative val="0"/>
          <c:val>
            <c:numRef>
              <c:f>'Meldunek tygodniowy'!$G$291:$R$291</c:f>
              <c:numCache>
                <c:formatCode>General</c:formatCode>
                <c:ptCount val="12"/>
                <c:pt idx="0">
                  <c:v>0</c:v>
                </c:pt>
                <c:pt idx="2">
                  <c:v>0</c:v>
                </c:pt>
                <c:pt idx="4">
                  <c:v>1</c:v>
                </c:pt>
                <c:pt idx="6">
                  <c:v>2</c:v>
                </c:pt>
                <c:pt idx="8">
                  <c:v>1</c:v>
                </c:pt>
                <c:pt idx="1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AE4-4552-A7EE-7AB69E67FC33}"/>
            </c:ext>
          </c:extLst>
        </c:ser>
        <c:ser>
          <c:idx val="4"/>
          <c:order val="5"/>
          <c:tx>
            <c:strRef>
              <c:f>'Meldunek tygodniowy'!$C$292</c:f>
              <c:strCache>
                <c:ptCount val="1"/>
                <c:pt idx="0">
                  <c:v>Pozostałe</c:v>
                </c:pt>
              </c:strCache>
            </c:strRef>
          </c:tx>
          <c:spPr>
            <a:solidFill>
              <a:srgbClr val="00206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multiLvlStrRef>
              <c:f>('Meldunek tygodniowy'!$G$285:$J$286,'Meldunek tygodniowy'!$K$285:$N$286,'Meldunek tygodniowy'!$O$285:$R$286)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WZNOWIENIA*</c:v>
                  </c:pt>
                </c:lvl>
              </c:multiLvlStrCache>
            </c:multiLvlStrRef>
          </c:cat>
          <c:val>
            <c:numRef>
              <c:f>'Meldunek tygodniowy'!$G$292:$R$292</c:f>
              <c:numCache>
                <c:formatCode>General</c:formatCode>
                <c:ptCount val="12"/>
                <c:pt idx="0">
                  <c:v>2</c:v>
                </c:pt>
                <c:pt idx="2">
                  <c:v>2</c:v>
                </c:pt>
                <c:pt idx="4">
                  <c:v>1</c:v>
                </c:pt>
                <c:pt idx="6">
                  <c:v>1</c:v>
                </c:pt>
                <c:pt idx="8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AE4-4552-A7EE-7AB69E67FC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gapDepth val="55"/>
        <c:shape val="box"/>
        <c:axId val="119133624"/>
        <c:axId val="119135192"/>
        <c:axId val="0"/>
      </c:bar3DChart>
      <c:catAx>
        <c:axId val="1191336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 algn="ctr">
              <a:defRPr/>
            </a:pPr>
            <a:endParaRPr lang="pl-PL"/>
          </a:p>
        </c:txPr>
        <c:crossAx val="119135192"/>
        <c:crosses val="autoZero"/>
        <c:auto val="1"/>
        <c:lblAlgn val="ctr"/>
        <c:lblOffset val="100"/>
        <c:noMultiLvlLbl val="0"/>
      </c:catAx>
      <c:valAx>
        <c:axId val="119135192"/>
        <c:scaling>
          <c:orientation val="minMax"/>
        </c:scaling>
        <c:delete val="0"/>
        <c:axPos val="l"/>
        <c:majorGridlines>
          <c:spPr>
            <a:effectLst>
              <a:outerShdw blurRad="50800" dist="50800" dir="5400000" algn="ctr" rotWithShape="0">
                <a:schemeClr val="tx1"/>
              </a:outerShdw>
            </a:effectLst>
          </c:spPr>
        </c:majorGridlines>
        <c:numFmt formatCode="General" sourceLinked="1"/>
        <c:majorTickMark val="none"/>
        <c:minorTickMark val="none"/>
        <c:tickLblPos val="nextTo"/>
        <c:txPr>
          <a:bodyPr/>
          <a:lstStyle/>
          <a:p>
            <a:pPr algn="ctr">
              <a:defRPr/>
            </a:pPr>
            <a:endParaRPr lang="pl-PL"/>
          </a:p>
        </c:txPr>
        <c:crossAx val="11913362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900"/>
      </a:pPr>
      <a:endParaRPr lang="pl-PL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0"/>
      <c:rotY val="0"/>
      <c:rAngAx val="0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</c:spPr>
    </c:backWall>
    <c:plotArea>
      <c:layout>
        <c:manualLayout>
          <c:layoutTarget val="inner"/>
          <c:xMode val="edge"/>
          <c:yMode val="edge"/>
          <c:x val="6.1076035708302417E-2"/>
          <c:y val="8.5986191655773578E-2"/>
          <c:w val="0.91663419732107954"/>
          <c:h val="0.60531886658915124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'Meldunek tygodniowy'!$G$21</c:f>
              <c:strCache>
                <c:ptCount val="1"/>
                <c:pt idx="0">
                  <c:v>pobyt czasowy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multiLvlStrRef>
              <c:f>('Meldunek tygodniowy'!$K$19:$K$20,'Meldunek tygodniowy'!$M$19:$M$20,'Meldunek tygodniowy'!$O$19:$O$20,'Meldunek tygodniowy'!$Q$19:$Q$20)</c:f>
              <c:multiLvlStrCache>
                <c:ptCount val="4"/>
                <c:lvl>
                  <c:pt idx="1">
                    <c:v>pozytywne</c:v>
                  </c:pt>
                  <c:pt idx="2">
                    <c:v>negatywne</c:v>
                  </c:pt>
                  <c:pt idx="3">
                    <c:v>umorzenia</c:v>
                  </c:pt>
                </c:lvl>
                <c:lvl>
                  <c:pt idx="0">
                    <c:v>wnioski</c:v>
                  </c:pt>
                  <c:pt idx="1">
                    <c:v>decyzje 01.04.2020 - 30.04.2020 r.</c:v>
                  </c:pt>
                </c:lvl>
              </c:multiLvlStrCache>
            </c:multiLvlStrRef>
          </c:cat>
          <c:val>
            <c:numRef>
              <c:f>('Meldunek tygodniowy'!$K$21,'Meldunek tygodniowy'!$M$21,'Meldunek tygodniowy'!$O$21,'Meldunek tygodniowy'!$Q$21)</c:f>
              <c:numCache>
                <c:formatCode>#,##0</c:formatCode>
                <c:ptCount val="4"/>
                <c:pt idx="0">
                  <c:v>22256</c:v>
                </c:pt>
                <c:pt idx="1">
                  <c:v>12899</c:v>
                </c:pt>
                <c:pt idx="2">
                  <c:v>3788</c:v>
                </c:pt>
                <c:pt idx="3">
                  <c:v>682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2B-4466-93F0-133F9AE1E334}"/>
            </c:ext>
          </c:extLst>
        </c:ser>
        <c:ser>
          <c:idx val="2"/>
          <c:order val="1"/>
          <c:tx>
            <c:strRef>
              <c:f>'Meldunek tygodniowy'!$G$22</c:f>
              <c:strCache>
                <c:ptCount val="1"/>
                <c:pt idx="0">
                  <c:v>pobyt stały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multiLvlStrRef>
              <c:f>('Meldunek tygodniowy'!$K$19:$K$20,'Meldunek tygodniowy'!$M$19:$M$20,'Meldunek tygodniowy'!$O$19:$O$20,'Meldunek tygodniowy'!$Q$19:$Q$20)</c:f>
              <c:multiLvlStrCache>
                <c:ptCount val="4"/>
                <c:lvl>
                  <c:pt idx="1">
                    <c:v>pozytywne</c:v>
                  </c:pt>
                  <c:pt idx="2">
                    <c:v>negatywne</c:v>
                  </c:pt>
                  <c:pt idx="3">
                    <c:v>umorzenia</c:v>
                  </c:pt>
                </c:lvl>
                <c:lvl>
                  <c:pt idx="0">
                    <c:v>wnioski</c:v>
                  </c:pt>
                  <c:pt idx="1">
                    <c:v>decyzje 01.04.2020 - 30.04.2020 r.</c:v>
                  </c:pt>
                </c:lvl>
              </c:multiLvlStrCache>
            </c:multiLvlStrRef>
          </c:cat>
          <c:val>
            <c:numRef>
              <c:f>('Meldunek tygodniowy'!$K$22,'Meldunek tygodniowy'!$M$22,'Meldunek tygodniowy'!$O$22,'Meldunek tygodniowy'!$Q$22)</c:f>
              <c:numCache>
                <c:formatCode>#,##0</c:formatCode>
                <c:ptCount val="4"/>
                <c:pt idx="0">
                  <c:v>560</c:v>
                </c:pt>
                <c:pt idx="1">
                  <c:v>913</c:v>
                </c:pt>
                <c:pt idx="2">
                  <c:v>131</c:v>
                </c:pt>
                <c:pt idx="3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02B-4466-93F0-133F9AE1E334}"/>
            </c:ext>
          </c:extLst>
        </c:ser>
        <c:ser>
          <c:idx val="4"/>
          <c:order val="2"/>
          <c:tx>
            <c:strRef>
              <c:f>'Meldunek tygodniowy'!$G$23</c:f>
              <c:strCache>
                <c:ptCount val="1"/>
                <c:pt idx="0">
                  <c:v>pobyt rezyd. UE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multiLvlStrRef>
              <c:f>('Meldunek tygodniowy'!$K$19:$K$20,'Meldunek tygodniowy'!$M$19:$M$20,'Meldunek tygodniowy'!$O$19:$O$20,'Meldunek tygodniowy'!$Q$19:$Q$20)</c:f>
              <c:multiLvlStrCache>
                <c:ptCount val="4"/>
                <c:lvl>
                  <c:pt idx="1">
                    <c:v>pozytywne</c:v>
                  </c:pt>
                  <c:pt idx="2">
                    <c:v>negatywne</c:v>
                  </c:pt>
                  <c:pt idx="3">
                    <c:v>umorzenia</c:v>
                  </c:pt>
                </c:lvl>
                <c:lvl>
                  <c:pt idx="0">
                    <c:v>wnioski</c:v>
                  </c:pt>
                  <c:pt idx="1">
                    <c:v>decyzje 01.04.2020 - 30.04.2020 r.</c:v>
                  </c:pt>
                </c:lvl>
              </c:multiLvlStrCache>
            </c:multiLvlStrRef>
          </c:cat>
          <c:val>
            <c:numRef>
              <c:f>('Meldunek tygodniowy'!$K$23,'Meldunek tygodniowy'!$M$23,'Meldunek tygodniowy'!$O$23,'Meldunek tygodniowy'!$Q$23)</c:f>
              <c:numCache>
                <c:formatCode>#,##0</c:formatCode>
                <c:ptCount val="4"/>
                <c:pt idx="0">
                  <c:v>221</c:v>
                </c:pt>
                <c:pt idx="1">
                  <c:v>188</c:v>
                </c:pt>
                <c:pt idx="2">
                  <c:v>42</c:v>
                </c:pt>
                <c:pt idx="3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02B-4466-93F0-133F9AE1E3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75527064"/>
        <c:axId val="375521184"/>
        <c:axId val="0"/>
      </c:bar3DChart>
      <c:catAx>
        <c:axId val="3755270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75521184"/>
        <c:crosses val="autoZero"/>
        <c:auto val="1"/>
        <c:lblAlgn val="ctr"/>
        <c:lblOffset val="100"/>
        <c:noMultiLvlLbl val="0"/>
      </c:catAx>
      <c:valAx>
        <c:axId val="37552118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37552706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900"/>
      </a:pPr>
      <a:endParaRPr lang="pl-PL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ndard"/>
        <c:varyColors val="0"/>
        <c:ser>
          <c:idx val="2"/>
          <c:order val="0"/>
          <c:tx>
            <c:strRef>
              <c:f>'Meldunek tygodniowy'!$D$221</c:f>
              <c:strCache>
                <c:ptCount val="1"/>
                <c:pt idx="0">
                  <c:v>inne państwo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'Meldunek tygodniowy'!$H$220:$K$220</c:f>
              <c:strCache>
                <c:ptCount val="4"/>
                <c:pt idx="0">
                  <c:v>wnioski</c:v>
                </c:pt>
                <c:pt idx="3">
                  <c:v>decyzje</c:v>
                </c:pt>
              </c:strCache>
            </c:strRef>
          </c:cat>
          <c:val>
            <c:numRef>
              <c:f>'Meldunek tygodniowy'!$H$221:$K$221</c:f>
              <c:numCache>
                <c:formatCode>#,##0</c:formatCode>
                <c:ptCount val="4"/>
                <c:pt idx="0">
                  <c:v>303</c:v>
                </c:pt>
                <c:pt idx="3">
                  <c:v>447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E9-4B41-9075-DCC94EFB67D7}"/>
            </c:ext>
          </c:extLst>
        </c:ser>
        <c:ser>
          <c:idx val="1"/>
          <c:order val="1"/>
          <c:tx>
            <c:strRef>
              <c:f>'Meldunek tygodniowy'!$D$222</c:f>
              <c:strCache>
                <c:ptCount val="1"/>
                <c:pt idx="0">
                  <c:v>obligatoryjne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'Meldunek tygodniowy'!$H$220:$K$220</c:f>
              <c:strCache>
                <c:ptCount val="4"/>
                <c:pt idx="0">
                  <c:v>wnioski</c:v>
                </c:pt>
                <c:pt idx="3">
                  <c:v>decyzje</c:v>
                </c:pt>
              </c:strCache>
            </c:strRef>
          </c:cat>
          <c:val>
            <c:numRef>
              <c:f>'Meldunek tygodniowy'!$H$222:$K$222</c:f>
              <c:numCache>
                <c:formatCode>#,##0</c:formatCode>
                <c:ptCount val="4"/>
                <c:pt idx="0">
                  <c:v>11</c:v>
                </c:pt>
                <c:pt idx="3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7E9-4B41-9075-DCC94EFB67D7}"/>
            </c:ext>
          </c:extLst>
        </c:ser>
        <c:ser>
          <c:idx val="0"/>
          <c:order val="2"/>
          <c:tx>
            <c:strRef>
              <c:f>'Meldunek tygodniowy'!$D$223</c:f>
              <c:strCache>
                <c:ptCount val="1"/>
                <c:pt idx="0">
                  <c:v>fakultatywne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'Meldunek tygodniowy'!$H$220:$K$220</c:f>
              <c:strCache>
                <c:ptCount val="4"/>
                <c:pt idx="0">
                  <c:v>wnioski</c:v>
                </c:pt>
                <c:pt idx="3">
                  <c:v>decyzje</c:v>
                </c:pt>
              </c:strCache>
            </c:strRef>
          </c:cat>
          <c:val>
            <c:numRef>
              <c:f>'Meldunek tygodniowy'!$H$223:$K$223</c:f>
              <c:numCache>
                <c:formatCode>#,##0</c:formatCode>
                <c:ptCount val="4"/>
                <c:pt idx="0">
                  <c:v>25</c:v>
                </c:pt>
                <c:pt idx="3">
                  <c:v>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7E9-4B41-9075-DCC94EFB67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75519616"/>
        <c:axId val="375520008"/>
        <c:axId val="375404008"/>
      </c:bar3DChart>
      <c:catAx>
        <c:axId val="375519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375520008"/>
        <c:crosses val="autoZero"/>
        <c:auto val="1"/>
        <c:lblAlgn val="ctr"/>
        <c:lblOffset val="100"/>
        <c:noMultiLvlLbl val="0"/>
      </c:catAx>
      <c:valAx>
        <c:axId val="375520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375519616"/>
        <c:crosses val="autoZero"/>
        <c:crossBetween val="between"/>
      </c:valAx>
      <c:serAx>
        <c:axId val="37540400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375520008"/>
        <c:crosses val="autoZero"/>
      </c:ser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0"/>
      <c:rotY val="0"/>
      <c:rAngAx val="0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</c:spPr>
    </c:backWall>
    <c:plotArea>
      <c:layout>
        <c:manualLayout>
          <c:layoutTarget val="inner"/>
          <c:xMode val="edge"/>
          <c:yMode val="edge"/>
          <c:x val="6.1076035708302417E-2"/>
          <c:y val="8.5986191655773578E-2"/>
          <c:w val="0.91663419732107954"/>
          <c:h val="0.60531886658915124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'Meldunek tygodniowy'!$G$55</c:f>
              <c:strCache>
                <c:ptCount val="1"/>
                <c:pt idx="0">
                  <c:v>pobyt czasowy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multiLvlStrRef>
              <c:f>('Meldunek tygodniowy'!$K$53:$K$54,'Meldunek tygodniowy'!$M$53:$M$54,'Meldunek tygodniowy'!$O$53:$O$54,'Meldunek tygodniowy'!$Q$53:$Q$54)</c:f>
              <c:multiLvlStrCache>
                <c:ptCount val="4"/>
                <c:lvl>
                  <c:pt idx="1">
                    <c:v>pozytywne</c:v>
                  </c:pt>
                  <c:pt idx="2">
                    <c:v>negatywne</c:v>
                  </c:pt>
                  <c:pt idx="3">
                    <c:v>umorzenia</c:v>
                  </c:pt>
                </c:lvl>
                <c:lvl>
                  <c:pt idx="0">
                    <c:v>wnioski</c:v>
                  </c:pt>
                  <c:pt idx="1">
                    <c:v>decyzje 01.01.2020 - 30.04.2020 r.</c:v>
                  </c:pt>
                </c:lvl>
              </c:multiLvlStrCache>
            </c:multiLvlStrRef>
          </c:cat>
          <c:val>
            <c:numRef>
              <c:f>('Meldunek tygodniowy'!$K$55,'Meldunek tygodniowy'!$M$55,'Meldunek tygodniowy'!$O$55,'Meldunek tygodniowy'!$Q$55)</c:f>
              <c:numCache>
                <c:formatCode>#,##0</c:formatCode>
                <c:ptCount val="4"/>
                <c:pt idx="0">
                  <c:v>85991</c:v>
                </c:pt>
                <c:pt idx="1">
                  <c:v>54696</c:v>
                </c:pt>
                <c:pt idx="2">
                  <c:v>13947</c:v>
                </c:pt>
                <c:pt idx="3">
                  <c:v>3079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B8-4E93-B589-904D04A48EB5}"/>
            </c:ext>
          </c:extLst>
        </c:ser>
        <c:ser>
          <c:idx val="2"/>
          <c:order val="1"/>
          <c:tx>
            <c:strRef>
              <c:f>'Meldunek tygodniowy'!$G$56</c:f>
              <c:strCache>
                <c:ptCount val="1"/>
                <c:pt idx="0">
                  <c:v>pobyt stały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multiLvlStrRef>
              <c:f>('Meldunek tygodniowy'!$K$53:$K$54,'Meldunek tygodniowy'!$M$53:$M$54,'Meldunek tygodniowy'!$O$53:$O$54,'Meldunek tygodniowy'!$Q$53:$Q$54)</c:f>
              <c:multiLvlStrCache>
                <c:ptCount val="4"/>
                <c:lvl>
                  <c:pt idx="1">
                    <c:v>pozytywne</c:v>
                  </c:pt>
                  <c:pt idx="2">
                    <c:v>negatywne</c:v>
                  </c:pt>
                  <c:pt idx="3">
                    <c:v>umorzenia</c:v>
                  </c:pt>
                </c:lvl>
                <c:lvl>
                  <c:pt idx="0">
                    <c:v>wnioski</c:v>
                  </c:pt>
                  <c:pt idx="1">
                    <c:v>decyzje 01.01.2020 - 30.04.2020 r.</c:v>
                  </c:pt>
                </c:lvl>
              </c:multiLvlStrCache>
            </c:multiLvlStrRef>
          </c:cat>
          <c:val>
            <c:numRef>
              <c:f>('Meldunek tygodniowy'!$K$56,'Meldunek tygodniowy'!$M$56,'Meldunek tygodniowy'!$O$56,'Meldunek tygodniowy'!$Q$56)</c:f>
              <c:numCache>
                <c:formatCode>#,##0</c:formatCode>
                <c:ptCount val="4"/>
                <c:pt idx="0">
                  <c:v>4721</c:v>
                </c:pt>
                <c:pt idx="1">
                  <c:v>4441</c:v>
                </c:pt>
                <c:pt idx="2">
                  <c:v>804</c:v>
                </c:pt>
                <c:pt idx="3">
                  <c:v>239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7B8-4E93-B589-904D04A48EB5}"/>
            </c:ext>
          </c:extLst>
        </c:ser>
        <c:ser>
          <c:idx val="4"/>
          <c:order val="2"/>
          <c:tx>
            <c:strRef>
              <c:f>'Meldunek tygodniowy'!$G$57</c:f>
              <c:strCache>
                <c:ptCount val="1"/>
                <c:pt idx="0">
                  <c:v>pobyt rezyd. UE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multiLvlStrRef>
              <c:f>('Meldunek tygodniowy'!$K$53:$K$54,'Meldunek tygodniowy'!$M$53:$M$54,'Meldunek tygodniowy'!$O$53:$O$54,'Meldunek tygodniowy'!$Q$53:$Q$54)</c:f>
              <c:multiLvlStrCache>
                <c:ptCount val="4"/>
                <c:lvl>
                  <c:pt idx="1">
                    <c:v>pozytywne</c:v>
                  </c:pt>
                  <c:pt idx="2">
                    <c:v>negatywne</c:v>
                  </c:pt>
                  <c:pt idx="3">
                    <c:v>umorzenia</c:v>
                  </c:pt>
                </c:lvl>
                <c:lvl>
                  <c:pt idx="0">
                    <c:v>wnioski</c:v>
                  </c:pt>
                  <c:pt idx="1">
                    <c:v>decyzje 01.01.2020 - 30.04.2020 r.</c:v>
                  </c:pt>
                </c:lvl>
              </c:multiLvlStrCache>
            </c:multiLvlStrRef>
          </c:cat>
          <c:val>
            <c:numRef>
              <c:f>('Meldunek tygodniowy'!$K$57,'Meldunek tygodniowy'!$M$57,'Meldunek tygodniowy'!$O$57,'Meldunek tygodniowy'!$Q$57)</c:f>
              <c:numCache>
                <c:formatCode>#,##0</c:formatCode>
                <c:ptCount val="4"/>
                <c:pt idx="0">
                  <c:v>1115</c:v>
                </c:pt>
                <c:pt idx="1">
                  <c:v>698</c:v>
                </c:pt>
                <c:pt idx="2">
                  <c:v>199</c:v>
                </c:pt>
                <c:pt idx="3">
                  <c:v>142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7B8-4E93-B589-904D04A48E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75520400"/>
        <c:axId val="375522360"/>
        <c:axId val="0"/>
      </c:bar3DChart>
      <c:catAx>
        <c:axId val="375520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75522360"/>
        <c:crosses val="autoZero"/>
        <c:auto val="1"/>
        <c:lblAlgn val="ctr"/>
        <c:lblOffset val="100"/>
        <c:noMultiLvlLbl val="0"/>
      </c:catAx>
      <c:valAx>
        <c:axId val="37552236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37552040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/>
      </a:pPr>
      <a:endParaRPr lang="pl-PL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330</xdr:row>
      <xdr:rowOff>52389</xdr:rowOff>
    </xdr:from>
    <xdr:to>
      <xdr:col>24</xdr:col>
      <xdr:colOff>19051</xdr:colOff>
      <xdr:row>351</xdr:row>
      <xdr:rowOff>133351</xdr:rowOff>
    </xdr:to>
    <xdr:graphicFrame macro="">
      <xdr:nvGraphicFramePr>
        <xdr:cNvPr id="2" name="Wykres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25400</xdr:colOff>
      <xdr:row>447</xdr:row>
      <xdr:rowOff>0</xdr:rowOff>
    </xdr:from>
    <xdr:to>
      <xdr:col>23</xdr:col>
      <xdr:colOff>9525</xdr:colOff>
      <xdr:row>460</xdr:row>
      <xdr:rowOff>133350</xdr:rowOff>
    </xdr:to>
    <xdr:graphicFrame macro="">
      <xdr:nvGraphicFramePr>
        <xdr:cNvPr id="35" name="Wykres 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</xdr:colOff>
      <xdr:row>148</xdr:row>
      <xdr:rowOff>69397</xdr:rowOff>
    </xdr:from>
    <xdr:to>
      <xdr:col>23</xdr:col>
      <xdr:colOff>1</xdr:colOff>
      <xdr:row>170</xdr:row>
      <xdr:rowOff>123825</xdr:rowOff>
    </xdr:to>
    <xdr:graphicFrame macro="">
      <xdr:nvGraphicFramePr>
        <xdr:cNvPr id="38" name="Wykres 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27215</xdr:colOff>
      <xdr:row>293</xdr:row>
      <xdr:rowOff>142193</xdr:rowOff>
    </xdr:from>
    <xdr:to>
      <xdr:col>23</xdr:col>
      <xdr:colOff>238126</xdr:colOff>
      <xdr:row>312</xdr:row>
      <xdr:rowOff>161925</xdr:rowOff>
    </xdr:to>
    <xdr:graphicFrame macro="">
      <xdr:nvGraphicFramePr>
        <xdr:cNvPr id="4" name="Wykres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47626</xdr:colOff>
      <xdr:row>25</xdr:row>
      <xdr:rowOff>9526</xdr:rowOff>
    </xdr:from>
    <xdr:to>
      <xdr:col>23</xdr:col>
      <xdr:colOff>9525</xdr:colOff>
      <xdr:row>39</xdr:row>
      <xdr:rowOff>180976</xdr:rowOff>
    </xdr:to>
    <xdr:graphicFrame macro="">
      <xdr:nvGraphicFramePr>
        <xdr:cNvPr id="5" name="Wykres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257175</xdr:colOff>
      <xdr:row>225</xdr:row>
      <xdr:rowOff>1</xdr:rowOff>
    </xdr:from>
    <xdr:to>
      <xdr:col>19</xdr:col>
      <xdr:colOff>114300</xdr:colOff>
      <xdr:row>238</xdr:row>
      <xdr:rowOff>50800</xdr:rowOff>
    </xdr:to>
    <xdr:graphicFrame macro="">
      <xdr:nvGraphicFramePr>
        <xdr:cNvPr id="7" name="Wykres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34925</xdr:colOff>
      <xdr:row>388</xdr:row>
      <xdr:rowOff>0</xdr:rowOff>
    </xdr:from>
    <xdr:to>
      <xdr:col>20</xdr:col>
      <xdr:colOff>234084</xdr:colOff>
      <xdr:row>388</xdr:row>
      <xdr:rowOff>95250</xdr:rowOff>
    </xdr:to>
    <xdr:sp macro="" textlink="">
      <xdr:nvSpPr>
        <xdr:cNvPr id="10" name="pole tekstowe 9"/>
        <xdr:cNvSpPr txBox="1"/>
      </xdr:nvSpPr>
      <xdr:spPr>
        <a:xfrm>
          <a:off x="34925" y="27500036"/>
          <a:ext cx="6186302" cy="61232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800" i="1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.</a:t>
          </a:r>
        </a:p>
        <a:p>
          <a:endParaRPr lang="pl-PL" sz="1100"/>
        </a:p>
      </xdr:txBody>
    </xdr:sp>
    <xdr:clientData/>
  </xdr:twoCellAnchor>
  <xdr:oneCellAnchor>
    <xdr:from>
      <xdr:col>24</xdr:col>
      <xdr:colOff>0</xdr:colOff>
      <xdr:row>321</xdr:row>
      <xdr:rowOff>0</xdr:rowOff>
    </xdr:from>
    <xdr:ext cx="184731" cy="264560"/>
    <xdr:sp macro="" textlink="">
      <xdr:nvSpPr>
        <xdr:cNvPr id="18" name="pole tekstowe 17"/>
        <xdr:cNvSpPr txBox="1"/>
      </xdr:nvSpPr>
      <xdr:spPr>
        <a:xfrm>
          <a:off x="8181975" y="1065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twoCellAnchor>
    <xdr:from>
      <xdr:col>0</xdr:col>
      <xdr:colOff>0</xdr:colOff>
      <xdr:row>63</xdr:row>
      <xdr:rowOff>0</xdr:rowOff>
    </xdr:from>
    <xdr:to>
      <xdr:col>22</xdr:col>
      <xdr:colOff>266700</xdr:colOff>
      <xdr:row>76</xdr:row>
      <xdr:rowOff>9525</xdr:rowOff>
    </xdr:to>
    <xdr:graphicFrame macro="">
      <xdr:nvGraphicFramePr>
        <xdr:cNvPr id="34" name="Wykres 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353</xdr:row>
      <xdr:rowOff>16511</xdr:rowOff>
    </xdr:from>
    <xdr:to>
      <xdr:col>25</xdr:col>
      <xdr:colOff>0</xdr:colOff>
      <xdr:row>361</xdr:row>
      <xdr:rowOff>22860</xdr:rowOff>
    </xdr:to>
    <xdr:sp macro="" textlink="">
      <xdr:nvSpPr>
        <xdr:cNvPr id="6" name="Prostokąt 5"/>
        <xdr:cNvSpPr/>
      </xdr:nvSpPr>
      <xdr:spPr>
        <a:xfrm>
          <a:off x="0" y="65457071"/>
          <a:ext cx="8506884" cy="1286509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w="114300" prst="artDeco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380</xdr:row>
      <xdr:rowOff>0</xdr:rowOff>
    </xdr:from>
    <xdr:to>
      <xdr:col>25</xdr:col>
      <xdr:colOff>0</xdr:colOff>
      <xdr:row>388</xdr:row>
      <xdr:rowOff>0</xdr:rowOff>
    </xdr:to>
    <xdr:sp macro="" textlink="">
      <xdr:nvSpPr>
        <xdr:cNvPr id="22" name="Prostokąt 21"/>
        <xdr:cNvSpPr/>
      </xdr:nvSpPr>
      <xdr:spPr>
        <a:xfrm>
          <a:off x="0" y="22468417"/>
          <a:ext cx="9376834" cy="1524000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420</xdr:row>
      <xdr:rowOff>152400</xdr:rowOff>
    </xdr:from>
    <xdr:to>
      <xdr:col>25</xdr:col>
      <xdr:colOff>0</xdr:colOff>
      <xdr:row>434</xdr:row>
      <xdr:rowOff>0</xdr:rowOff>
    </xdr:to>
    <xdr:sp macro="" textlink="">
      <xdr:nvSpPr>
        <xdr:cNvPr id="23" name="Prostokąt 22"/>
        <xdr:cNvSpPr/>
      </xdr:nvSpPr>
      <xdr:spPr>
        <a:xfrm>
          <a:off x="0" y="79491840"/>
          <a:ext cx="8506884" cy="2423160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462</xdr:row>
      <xdr:rowOff>0</xdr:rowOff>
    </xdr:from>
    <xdr:to>
      <xdr:col>25</xdr:col>
      <xdr:colOff>0</xdr:colOff>
      <xdr:row>470</xdr:row>
      <xdr:rowOff>179916</xdr:rowOff>
    </xdr:to>
    <xdr:sp macro="" textlink="">
      <xdr:nvSpPr>
        <xdr:cNvPr id="24" name="Prostokąt 23"/>
        <xdr:cNvSpPr/>
      </xdr:nvSpPr>
      <xdr:spPr>
        <a:xfrm>
          <a:off x="0" y="40481250"/>
          <a:ext cx="7878234" cy="2084916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86</xdr:row>
      <xdr:rowOff>103541</xdr:rowOff>
    </xdr:from>
    <xdr:to>
      <xdr:col>24</xdr:col>
      <xdr:colOff>210048</xdr:colOff>
      <xdr:row>109</xdr:row>
      <xdr:rowOff>161363</xdr:rowOff>
    </xdr:to>
    <xdr:sp macro="" textlink="">
      <xdr:nvSpPr>
        <xdr:cNvPr id="25" name="Prostokąt 24"/>
        <xdr:cNvSpPr/>
      </xdr:nvSpPr>
      <xdr:spPr>
        <a:xfrm>
          <a:off x="0" y="19153541"/>
          <a:ext cx="8385860" cy="4181587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176</xdr:row>
      <xdr:rowOff>0</xdr:rowOff>
    </xdr:from>
    <xdr:to>
      <xdr:col>25</xdr:col>
      <xdr:colOff>0</xdr:colOff>
      <xdr:row>193</xdr:row>
      <xdr:rowOff>179916</xdr:rowOff>
    </xdr:to>
    <xdr:sp macro="" textlink="">
      <xdr:nvSpPr>
        <xdr:cNvPr id="26" name="Prostokąt 25"/>
        <xdr:cNvSpPr/>
      </xdr:nvSpPr>
      <xdr:spPr>
        <a:xfrm>
          <a:off x="0" y="73331917"/>
          <a:ext cx="9376834" cy="1132416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212</xdr:row>
      <xdr:rowOff>0</xdr:rowOff>
    </xdr:from>
    <xdr:to>
      <xdr:col>25</xdr:col>
      <xdr:colOff>0</xdr:colOff>
      <xdr:row>216</xdr:row>
      <xdr:rowOff>0</xdr:rowOff>
    </xdr:to>
    <xdr:sp macro="" textlink="">
      <xdr:nvSpPr>
        <xdr:cNvPr id="27" name="Prostokąt 26"/>
        <xdr:cNvSpPr/>
      </xdr:nvSpPr>
      <xdr:spPr>
        <a:xfrm>
          <a:off x="0" y="77734583"/>
          <a:ext cx="9376834" cy="1524000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240</xdr:row>
      <xdr:rowOff>0</xdr:rowOff>
    </xdr:from>
    <xdr:to>
      <xdr:col>25</xdr:col>
      <xdr:colOff>0</xdr:colOff>
      <xdr:row>245</xdr:row>
      <xdr:rowOff>0</xdr:rowOff>
    </xdr:to>
    <xdr:sp macro="" textlink="">
      <xdr:nvSpPr>
        <xdr:cNvPr id="30" name="Prostokąt 29"/>
        <xdr:cNvSpPr/>
      </xdr:nvSpPr>
      <xdr:spPr>
        <a:xfrm>
          <a:off x="0" y="81375250"/>
          <a:ext cx="9376834" cy="1524000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266</xdr:row>
      <xdr:rowOff>76201</xdr:rowOff>
    </xdr:from>
    <xdr:to>
      <xdr:col>25</xdr:col>
      <xdr:colOff>0</xdr:colOff>
      <xdr:row>271</xdr:row>
      <xdr:rowOff>77820</xdr:rowOff>
    </xdr:to>
    <xdr:sp macro="" textlink="">
      <xdr:nvSpPr>
        <xdr:cNvPr id="31" name="Prostokąt 30"/>
        <xdr:cNvSpPr/>
      </xdr:nvSpPr>
      <xdr:spPr>
        <a:xfrm>
          <a:off x="0" y="57069319"/>
          <a:ext cx="8550088" cy="954119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476</xdr:row>
      <xdr:rowOff>7620</xdr:rowOff>
    </xdr:from>
    <xdr:to>
      <xdr:col>25</xdr:col>
      <xdr:colOff>0</xdr:colOff>
      <xdr:row>490</xdr:row>
      <xdr:rowOff>152400</xdr:rowOff>
    </xdr:to>
    <xdr:sp macro="" textlink="">
      <xdr:nvSpPr>
        <xdr:cNvPr id="32" name="Prostokąt 31"/>
        <xdr:cNvSpPr/>
      </xdr:nvSpPr>
      <xdr:spPr>
        <a:xfrm>
          <a:off x="0" y="94459761"/>
          <a:ext cx="8455337" cy="2654898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95250</xdr:colOff>
      <xdr:row>3</xdr:row>
      <xdr:rowOff>20149</xdr:rowOff>
    </xdr:to>
    <xdr:pic>
      <xdr:nvPicPr>
        <xdr:cNvPr id="28" name="Obraz 27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28875" cy="5916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queryTables/queryTable1.xml><?xml version="1.0" encoding="utf-8"?>
<queryTable xmlns="http://schemas.openxmlformats.org/spreadsheetml/2006/main" name="AHDPROD_SP_Meldunek_sekcja_VII" connectionId="17" autoFormatId="16" applyNumberFormats="0" applyBorderFormats="0" applyFontFormats="0" applyPatternFormats="0" applyAlignmentFormats="0" applyWidthHeightFormats="0">
  <queryTableRefresh nextId="4">
    <queryTableFields count="3">
      <queryTableField id="1" name="Lp" tableColumnId="1"/>
      <queryTableField id="2" name="Czynnosc" tableColumnId="2"/>
      <queryTableField id="3" name="Liczba" tableColumnId="3"/>
    </queryTableFields>
  </queryTableRefresh>
</queryTable>
</file>

<file path=xl/queryTables/queryTable10.xml><?xml version="1.0" encoding="utf-8"?>
<queryTable xmlns="http://schemas.openxmlformats.org/spreadsheetml/2006/main" name="AHDPROD_SP_Meldunek_sekcja_III_tab_1" connectionId="6" autoFormatId="16" applyNumberFormats="0" applyBorderFormats="0" applyFontFormats="0" applyPatternFormats="0" applyAlignmentFormats="0" applyWidthHeightFormats="0">
  <queryTableRefresh nextId="8">
    <queryTableFields count="7">
      <queryTableField id="1" name="Lp" tableColumnId="1"/>
      <queryTableField id="2" name="Nazwa_kraju" tableColumnId="2"/>
      <queryTableField id="3" name="Status uchodźcy" tableColumnId="3"/>
      <queryTableField id="4" name="Ochrona uzupełniająca" tableColumnId="4"/>
      <queryTableField id="5" name="Pobyt tolerowany" tableColumnId="5"/>
      <queryTableField id="6" name="Negatywna" tableColumnId="6"/>
      <queryTableField id="7" name="Umorzenie" tableColumnId="7"/>
    </queryTableFields>
  </queryTableRefresh>
</queryTable>
</file>

<file path=xl/queryTables/queryTable11.xml><?xml version="1.0" encoding="utf-8"?>
<queryTable xmlns="http://schemas.openxmlformats.org/spreadsheetml/2006/main" name="AHDPROD_SP_Meldunek_sekcja_III_tab_2" connectionId="7" autoFormatId="16" applyNumberFormats="0" applyBorderFormats="0" applyFontFormats="0" applyPatternFormats="0" applyAlignmentFormats="0" applyWidthHeightFormats="0">
  <queryTableRefresh nextId="8">
    <queryTableFields count="7">
      <queryTableField id="1" name="Lp" tableColumnId="1"/>
      <queryTableField id="2" name="Nazwa_kraju" tableColumnId="2"/>
      <queryTableField id="3" name="Status uchodźcy" tableColumnId="3"/>
      <queryTableField id="4" name="Ochrona uzupełniająca" tableColumnId="4"/>
      <queryTableField id="5" name="Pobyt tolerowany" tableColumnId="5"/>
      <queryTableField id="6" name="Negatywna" tableColumnId="6"/>
      <queryTableField id="7" name="Umorzenie" tableColumnId="7"/>
    </queryTableFields>
  </queryTableRefresh>
</queryTable>
</file>

<file path=xl/queryTables/queryTable12.xml><?xml version="1.0" encoding="utf-8"?>
<queryTable xmlns="http://schemas.openxmlformats.org/spreadsheetml/2006/main" name="AHDPROD_SP_Meldunek_sekcja_IV" connectionId="8" autoFormatId="16" applyNumberFormats="0" applyBorderFormats="0" applyFontFormats="0" applyPatternFormats="0" applyAlignmentFormats="0" applyWidthHeightFormats="0">
  <queryTableRefresh nextId="4">
    <queryTableFields count="3">
      <queryTableField id="1" name="Ilosc" tableColumnId="1"/>
      <queryTableField id="2" name="Cudzoziemcy" tableColumnId="2"/>
      <queryTableField id="3" name="Tydzien" tableColumnId="3"/>
    </queryTableFields>
  </queryTableRefresh>
</queryTable>
</file>

<file path=xl/queryTables/queryTable13.xml><?xml version="1.0" encoding="utf-8"?>
<queryTable xmlns="http://schemas.openxmlformats.org/spreadsheetml/2006/main" name="AHDPROD_SP_Meldunek_sekcja_V_tab_1" connectionId="11" autoFormatId="16" applyNumberFormats="0" applyBorderFormats="0" applyFontFormats="0" applyPatternFormats="0" applyAlignmentFormats="0" applyWidthHeightFormats="0">
  <queryTableRefresh nextId="4">
    <queryTableFields count="3">
      <queryTableField id="1" name="Opis_rozstrzygniecia" tableColumnId="1"/>
      <queryTableField id="2" name="Liczba" tableColumnId="2"/>
      <queryTableField id="3" name="Opis" tableColumnId="3"/>
    </queryTableFields>
  </queryTableRefresh>
</queryTable>
</file>

<file path=xl/queryTables/queryTable14.xml><?xml version="1.0" encoding="utf-8"?>
<queryTable xmlns="http://schemas.openxmlformats.org/spreadsheetml/2006/main" name="AHDPROD_SP_Meldunek_sekcja_V_tab_2" connectionId="12" autoFormatId="16" applyNumberFormats="0" applyBorderFormats="0" applyFontFormats="0" applyPatternFormats="0" applyAlignmentFormats="0" applyWidthHeightFormats="0">
  <queryTableRefresh nextId="5">
    <queryTableFields count="4">
      <queryTableField id="1" name="Liczba" tableColumnId="1"/>
      <queryTableField id="2" name="Opis" tableColumnId="2"/>
      <queryTableField id="3" name="Typ" tableColumnId="3"/>
      <queryTableField id="4" name="Lp" tableColumnId="4"/>
    </queryTableFields>
  </queryTableRefresh>
</queryTable>
</file>

<file path=xl/queryTables/queryTable15.xml><?xml version="1.0" encoding="utf-8"?>
<queryTable xmlns="http://schemas.openxmlformats.org/spreadsheetml/2006/main" name="AHDPROD_SP_Meldunek_sekcja_V_tab_3" connectionId="13" autoFormatId="16" applyNumberFormats="0" applyBorderFormats="0" applyFontFormats="0" applyPatternFormats="0" applyAlignmentFormats="0" applyWidthHeightFormats="0">
  <queryTableRefresh nextId="4">
    <queryTableFields count="3">
      <queryTableField id="1" name="Opis_rozstrzygniecia" tableColumnId="1"/>
      <queryTableField id="2" name="Liczba" tableColumnId="2"/>
      <queryTableField id="3" name="Opis" tableColumnId="3"/>
    </queryTableFields>
  </queryTableRefresh>
</queryTable>
</file>

<file path=xl/queryTables/queryTable16.xml><?xml version="1.0" encoding="utf-8"?>
<queryTable xmlns="http://schemas.openxmlformats.org/spreadsheetml/2006/main" name="AHDPROD_SP_Meldunek_sekcja_V_tab_4" connectionId="14" autoFormatId="16" applyNumberFormats="0" applyBorderFormats="0" applyFontFormats="0" applyPatternFormats="0" applyAlignmentFormats="0" applyWidthHeightFormats="0">
  <queryTableRefresh nextId="5">
    <queryTableFields count="4">
      <queryTableField id="1" name="Liczba" tableColumnId="1"/>
      <queryTableField id="2" name="Opis" tableColumnId="2"/>
      <queryTableField id="3" name="Typ" tableColumnId="3"/>
      <queryTableField id="4" name="Lp" tableColumnId="4"/>
    </queryTableFields>
  </queryTableRefresh>
</queryTable>
</file>

<file path=xl/queryTables/queryTable17.xml><?xml version="1.0" encoding="utf-8"?>
<queryTable xmlns="http://schemas.openxmlformats.org/spreadsheetml/2006/main" name="AHDPROD_SP_Meldunek_sekcja_VI_tab_1" connectionId="15" autoFormatId="16" applyNumberFormats="0" applyBorderFormats="0" applyFontFormats="0" applyPatternFormats="0" applyAlignmentFormats="0" applyWidthHeightFormats="0">
  <queryTableRefresh nextId="6">
    <queryTableFields count="5">
      <queryTableField id="1" name="Lp" tableColumnId="1"/>
      <queryTableField id="2" name="Sprawa" tableColumnId="2"/>
      <queryTableField id="3" name="Liczba" tableColumnId="3"/>
      <queryTableField id="4" name="Opis" tableColumnId="4"/>
      <queryTableField id="5" name="Lp_opis" tableColumnId="5"/>
    </queryTableFields>
  </queryTableRefresh>
</queryTable>
</file>

<file path=xl/queryTables/queryTable18.xml><?xml version="1.0" encoding="utf-8"?>
<queryTable xmlns="http://schemas.openxmlformats.org/spreadsheetml/2006/main" name="AHDPROD_SP_Meldunek_sekcja_VI_tab_2" connectionId="16" autoFormatId="16" applyNumberFormats="0" applyBorderFormats="0" applyFontFormats="0" applyPatternFormats="0" applyAlignmentFormats="0" applyWidthHeightFormats="0">
  <queryTableRefresh nextId="5">
    <queryTableFields count="4">
      <queryTableField id="1" name="Lp" tableColumnId="1"/>
      <queryTableField id="2" name="Liczba" tableColumnId="2"/>
      <queryTableField id="3" name="Sprawa" tableColumnId="3"/>
      <queryTableField id="4" name="Opis" tableColumnId="4"/>
    </queryTableFields>
  </queryTableRefresh>
</queryTable>
</file>

<file path=xl/queryTables/queryTable2.xml><?xml version="1.0" encoding="utf-8"?>
<queryTable xmlns="http://schemas.openxmlformats.org/spreadsheetml/2006/main" name="AHDPROD_SP_Meldunek_sekcja_VIII" connectionId="18" autoFormatId="16" applyNumberFormats="0" applyBorderFormats="0" applyFontFormats="0" applyPatternFormats="0" applyAlignmentFormats="0" applyWidthHeightFormats="0">
  <queryTableRefresh nextId="5">
    <queryTableFields count="4">
      <queryTableField id="1" name="Lp" tableColumnId="1"/>
      <queryTableField id="2" name="Wnioskujacy" tableColumnId="2"/>
      <queryTableField id="3" name="Wnioski" tableColumnId="3"/>
      <queryTableField id="4" name="Decyzje" tableColumnId="4"/>
    </queryTableFields>
  </queryTableRefresh>
</queryTable>
</file>

<file path=xl/queryTables/queryTable3.xml><?xml version="1.0" encoding="utf-8"?>
<queryTable xmlns="http://schemas.openxmlformats.org/spreadsheetml/2006/main" name="AHDPROD_SP_Meldunek_sekcja_I_tab_1" connectionId="2" autoFormatId="16" applyNumberFormats="0" applyBorderFormats="0" applyFontFormats="0" applyPatternFormats="0" applyAlignmentFormats="0" applyWidthHeightFormats="0">
  <queryTableRefresh nextId="8">
    <queryTableFields count="7">
      <queryTableField id="1" name="Lp" tableColumnId="1"/>
      <queryTableField id="2" name="Obywatelstwo_pl" tableColumnId="2"/>
      <queryTableField id="3" name="Grupa" tableColumnId="3"/>
      <queryTableField id="4" name="Typ" tableColumnId="4"/>
      <queryTableField id="5" name="Lp_typ" tableColumnId="5"/>
      <queryTableField id="6" name="Liczba" tableColumnId="6"/>
      <queryTableField id="7" name="Lp_grupa" tableColumnId="7"/>
    </queryTableFields>
  </queryTableRefresh>
</queryTable>
</file>

<file path=xl/queryTables/queryTable4.xml><?xml version="1.0" encoding="utf-8"?>
<queryTable xmlns="http://schemas.openxmlformats.org/spreadsheetml/2006/main" name="AHDPROD_SP_Meldunek_sekcja_I_tab_2" connectionId="3" autoFormatId="16" applyNumberFormats="0" applyBorderFormats="0" applyFontFormats="0" applyPatternFormats="0" applyAlignmentFormats="0" applyWidthHeightFormats="0">
  <queryTableRefresh nextId="8">
    <queryTableFields count="7">
      <queryTableField id="1" name="Lp" tableColumnId="1"/>
      <queryTableField id="2" name="Obywatelstwo_pl" tableColumnId="2"/>
      <queryTableField id="3" name="Grupa" tableColumnId="3"/>
      <queryTableField id="4" name="Typ" tableColumnId="4"/>
      <queryTableField id="5" name="Lp_typ" tableColumnId="5"/>
      <queryTableField id="6" name="Liczba" tableColumnId="6"/>
      <queryTableField id="7" name="Lp_grupa" tableColumnId="7"/>
    </queryTableFields>
  </queryTableRefresh>
</queryTable>
</file>

<file path=xl/queryTables/queryTable5.xml><?xml version="1.0" encoding="utf-8"?>
<queryTable xmlns="http://schemas.openxmlformats.org/spreadsheetml/2006/main" name="AHDPROD_SP_Meldunek_sekcja_II_tab_1" connectionId="4" autoFormatId="16" applyNumberFormats="0" applyBorderFormats="0" applyFontFormats="0" applyPatternFormats="0" applyAlignmentFormats="0" applyWidthHeightFormats="0">
  <queryTableRefresh nextId="6">
    <queryTableFields count="5">
      <queryTableField id="1" name="Lp" tableColumnId="1"/>
      <queryTableField id="2" name="Obywatelstwo" tableColumnId="2"/>
      <queryTableField id="3" name="Wniosek IN" tableColumnId="3"/>
      <queryTableField id="4" name="Decyzje pozytywne" tableColumnId="4"/>
      <queryTableField id="5" name="Transfer" tableColumnId="5"/>
    </queryTableFields>
  </queryTableRefresh>
</queryTable>
</file>

<file path=xl/queryTables/queryTable6.xml><?xml version="1.0" encoding="utf-8"?>
<queryTable xmlns="http://schemas.openxmlformats.org/spreadsheetml/2006/main" name="AHDPROD_SP_Meldunek_sekcja_II_tab_2" connectionId="5" autoFormatId="16" applyNumberFormats="0" applyBorderFormats="0" applyFontFormats="0" applyPatternFormats="0" applyAlignmentFormats="0" applyWidthHeightFormats="0">
  <queryTableRefresh nextId="6">
    <queryTableFields count="5">
      <queryTableField id="1" name="Lp" tableColumnId="1"/>
      <queryTableField id="2" name="Obywatelstwo" tableColumnId="2"/>
      <queryTableField id="3" name="Wniosek OUT" tableColumnId="3"/>
      <queryTableField id="4" name="Decyzje pozytywne" tableColumnId="4"/>
      <queryTableField id="5" name="Transfer" tableColumnId="5"/>
    </queryTableFields>
  </queryTableRefresh>
</queryTable>
</file>

<file path=xl/queryTables/queryTable7.xml><?xml version="1.0" encoding="utf-8"?>
<queryTable xmlns="http://schemas.openxmlformats.org/spreadsheetml/2006/main" name="AHDPROD_SP_Meldunek_parametry" connectionId="1" autoFormatId="16" applyNumberFormats="0" applyBorderFormats="0" applyFontFormats="0" applyPatternFormats="0" applyAlignmentFormats="0" applyWidthHeightFormats="0">
  <queryTableRefresh nextId="4">
    <queryTableFields count="3">
      <queryTableField id="1" tableColumnId="1"/>
      <queryTableField id="2" tableColumnId="2"/>
      <queryTableField id="3" tableColumnId="3"/>
    </queryTableFields>
  </queryTableRefresh>
</queryTable>
</file>

<file path=xl/queryTables/queryTable8.xml><?xml version="1.0" encoding="utf-8"?>
<queryTable xmlns="http://schemas.openxmlformats.org/spreadsheetml/2006/main" name="AHDPROD_SP_Meldunek_sekcja_IX_tab_1" connectionId="9" autoFormatId="16" applyNumberFormats="0" applyBorderFormats="0" applyFontFormats="0" applyPatternFormats="0" applyAlignmentFormats="0" applyWidthHeightFormats="0">
  <queryTableRefresh nextId="5">
    <queryTableFields count="4">
      <queryTableField id="1" name="Liczba" tableColumnId="1"/>
      <queryTableField id="2" name="Placowka" tableColumnId="2"/>
      <queryTableField id="3" name="Opis" tableColumnId="3"/>
      <queryTableField id="4" name="Lp" tableColumnId="4"/>
    </queryTableFields>
  </queryTableRefresh>
</queryTable>
</file>

<file path=xl/queryTables/queryTable9.xml><?xml version="1.0" encoding="utf-8"?>
<queryTable xmlns="http://schemas.openxmlformats.org/spreadsheetml/2006/main" name="AHDPROD_SP_Meldunek_sekcja_IX_tab_2" connectionId="10" autoFormatId="16" applyNumberFormats="0" applyBorderFormats="0" applyFontFormats="0" applyPatternFormats="0" applyAlignmentFormats="0" applyWidthHeightFormats="0">
  <queryTableRefresh nextId="5">
    <queryTableFields count="4">
      <queryTableField id="1" name="Liczba" tableColumnId="1"/>
      <queryTableField id="2" name="Placowka" tableColumnId="2"/>
      <queryTableField id="3" name="Opis" tableColumnId="3"/>
      <queryTableField id="4" name="Lp" tableColumnId="4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10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0.xml"/></Relationships>
</file>

<file path=xl/tables/_rels/table1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1.xml"/></Relationships>
</file>

<file path=xl/tables/_rels/table1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2.xml"/></Relationships>
</file>

<file path=xl/tables/_rels/table1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3.xml"/></Relationships>
</file>

<file path=xl/tables/_rels/table1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4.xml"/></Relationships>
</file>

<file path=xl/tables/_rels/table1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5.xml"/></Relationships>
</file>

<file path=xl/tables/_rels/table1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6.xml"/></Relationships>
</file>

<file path=xl/tables/_rels/table1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7.xml"/></Relationships>
</file>

<file path=xl/tables/_rels/table18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8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_rels/table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tables/_rels/table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tables/_rels/table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6.xml"/></Relationships>
</file>

<file path=xl/tables/_rels/table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7.xml"/></Relationships>
</file>

<file path=xl/tables/_rels/table8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8.xml"/></Relationships>
</file>

<file path=xl/tables/_rels/table9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9.xml"/></Relationships>
</file>

<file path=xl/tables/table1.xml><?xml version="1.0" encoding="utf-8"?>
<table xmlns="http://schemas.openxmlformats.org/spreadsheetml/2006/main" id="18" name="Tabela_AHDPROD_SP_Meldunek_sekcja_VII" displayName="Tabela_AHDPROD_SP_Meldunek_sekcja_VII" ref="A1:C12" tableType="queryTable" totalsRowShown="0">
  <autoFilter ref="A1:C12"/>
  <tableColumns count="3">
    <tableColumn id="1" uniqueName="1" name="Lp" queryTableFieldId="1"/>
    <tableColumn id="2" uniqueName="2" name="Czynnosc" queryTableFieldId="2"/>
    <tableColumn id="3" uniqueName="3" name="Liczba" queryTableFieldId="3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id="5" name="Tabela_AHDPROD_SP_Meldunek_sekcja_III_tab_1" displayName="Tabela_AHDPROD_SP_Meldunek_sekcja_III_tab_1" ref="A1:G7" tableType="queryTable" totalsRowShown="0">
  <autoFilter ref="A1:G7"/>
  <tableColumns count="7">
    <tableColumn id="1" uniqueName="1" name="Lp" queryTableFieldId="1"/>
    <tableColumn id="2" uniqueName="2" name="Nazwa_kraju" queryTableFieldId="2"/>
    <tableColumn id="3" uniqueName="3" name="Status uchodźcy" queryTableFieldId="3"/>
    <tableColumn id="4" uniqueName="4" name="Ochrona uzupełniająca" queryTableFieldId="4"/>
    <tableColumn id="5" uniqueName="5" name="Pobyt tolerowany" queryTableFieldId="5"/>
    <tableColumn id="6" uniqueName="6" name="Negatywna" queryTableFieldId="6"/>
    <tableColumn id="7" uniqueName="7" name="Umorzenie" queryTableFieldId="7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id="6" name="Tabela_AHDPROD_SP_Meldunek_sekcja_III_tab_2" displayName="Tabela_AHDPROD_SP_Meldunek_sekcja_III_tab_2" ref="A1:G7" tableType="queryTable" totalsRowShown="0">
  <autoFilter ref="A1:G7"/>
  <tableColumns count="7">
    <tableColumn id="1" uniqueName="1" name="Lp" queryTableFieldId="1"/>
    <tableColumn id="2" uniqueName="2" name="Nazwa_kraju" queryTableFieldId="2"/>
    <tableColumn id="3" uniqueName="3" name="Status uchodźcy" queryTableFieldId="3"/>
    <tableColumn id="4" uniqueName="4" name="Ochrona uzupełniająca" queryTableFieldId="4"/>
    <tableColumn id="5" uniqueName="5" name="Pobyt tolerowany" queryTableFieldId="5"/>
    <tableColumn id="6" uniqueName="6" name="Negatywna" queryTableFieldId="6"/>
    <tableColumn id="7" uniqueName="7" name="Umorzenie" queryTableFieldId="7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id="7" name="Tabela_AHDPROD_SP_Meldunek_sekcja_IV" displayName="Tabela_AHDPROD_SP_Meldunek_sekcja_IV" ref="A1:C26" tableType="queryTable" totalsRowShown="0">
  <autoFilter ref="A1:C26"/>
  <tableColumns count="3">
    <tableColumn id="1" uniqueName="1" name="Ilosc" queryTableFieldId="1"/>
    <tableColumn id="2" uniqueName="2" name="Cudzoziemcy" queryTableFieldId="2"/>
    <tableColumn id="3" uniqueName="3" name="Tydzien" queryTableFieldId="3"/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id="8" name="Tabela_AHDPROD_SP_Meldunek_sekcja_V_tab_1" displayName="Tabela_AHDPROD_SP_Meldunek_sekcja_V_tab_1" ref="A1:C13" tableType="queryTable" totalsRowShown="0">
  <autoFilter ref="A1:C13"/>
  <tableColumns count="3">
    <tableColumn id="1" uniqueName="1" name="Opis_rozstrzygniecia" queryTableFieldId="1"/>
    <tableColumn id="2" uniqueName="2" name="Liczba" queryTableFieldId="2"/>
    <tableColumn id="3" uniqueName="3" name="Opis" queryTableFieldId="3"/>
  </tableColumns>
  <tableStyleInfo name="TableStyleMedium2" showFirstColumn="0" showLastColumn="0" showRowStripes="1" showColumnStripes="0"/>
</table>
</file>

<file path=xl/tables/table14.xml><?xml version="1.0" encoding="utf-8"?>
<table xmlns="http://schemas.openxmlformats.org/spreadsheetml/2006/main" id="9" name="Tabela_AHDPROD_SP_Meldunek_sekcja_V_tab_2" displayName="Tabela_AHDPROD_SP_Meldunek_sekcja_V_tab_2" ref="A1:D9" tableType="queryTable" totalsRowShown="0">
  <autoFilter ref="A1:D9"/>
  <tableColumns count="4">
    <tableColumn id="1" uniqueName="1" name="Liczba" queryTableFieldId="1"/>
    <tableColumn id="2" uniqueName="2" name="Opis" queryTableFieldId="2"/>
    <tableColumn id="3" uniqueName="3" name="Typ" queryTableFieldId="3"/>
    <tableColumn id="4" uniqueName="4" name="Lp" queryTableFieldId="4"/>
  </tableColumns>
  <tableStyleInfo name="TableStyleMedium2" showFirstColumn="0" showLastColumn="0" showRowStripes="1" showColumnStripes="0"/>
</table>
</file>

<file path=xl/tables/table15.xml><?xml version="1.0" encoding="utf-8"?>
<table xmlns="http://schemas.openxmlformats.org/spreadsheetml/2006/main" id="10" name="Tabela_AHDPROD_SP_Meldunek_sekcja_V_tab_3" displayName="Tabela_AHDPROD_SP_Meldunek_sekcja_V_tab_3" ref="A1:C13" tableType="queryTable" totalsRowShown="0">
  <autoFilter ref="A1:C13"/>
  <tableColumns count="3">
    <tableColumn id="1" uniqueName="1" name="Opis_rozstrzygniecia" queryTableFieldId="1"/>
    <tableColumn id="2" uniqueName="2" name="Liczba" queryTableFieldId="2"/>
    <tableColumn id="3" uniqueName="3" name="Opis" queryTableFieldId="3"/>
  </tableColumns>
  <tableStyleInfo name="TableStyleMedium2" showFirstColumn="0" showLastColumn="0" showRowStripes="1" showColumnStripes="0"/>
</table>
</file>

<file path=xl/tables/table16.xml><?xml version="1.0" encoding="utf-8"?>
<table xmlns="http://schemas.openxmlformats.org/spreadsheetml/2006/main" id="11" name="Tabela_AHDPROD_SP_Meldunek_sekcja_V_tab_4" displayName="Tabela_AHDPROD_SP_Meldunek_sekcja_V_tab_4" ref="A1:D9" tableType="queryTable" totalsRowShown="0">
  <autoFilter ref="A1:D9"/>
  <sortState ref="A2:D9">
    <sortCondition ref="D2:D9"/>
    <sortCondition ref="C2:C9"/>
  </sortState>
  <tableColumns count="4">
    <tableColumn id="1" uniqueName="1" name="Liczba" queryTableFieldId="1"/>
    <tableColumn id="2" uniqueName="2" name="Opis" queryTableFieldId="2"/>
    <tableColumn id="3" uniqueName="3" name="Typ" queryTableFieldId="3"/>
    <tableColumn id="4" uniqueName="4" name="Lp" queryTableFieldId="4"/>
  </tableColumns>
  <tableStyleInfo name="TableStyleMedium2" showFirstColumn="0" showLastColumn="0" showRowStripes="1" showColumnStripes="0"/>
</table>
</file>

<file path=xl/tables/table17.xml><?xml version="1.0" encoding="utf-8"?>
<table xmlns="http://schemas.openxmlformats.org/spreadsheetml/2006/main" id="12" name="Tabela_AHDPROD_SP_Meldunek_sekcja_VI_tab_1" displayName="Tabela_AHDPROD_SP_Meldunek_sekcja_VI_tab_1" ref="A1:E145" tableType="queryTable" totalsRowShown="0">
  <autoFilter ref="A1:E145"/>
  <tableColumns count="5">
    <tableColumn id="1" uniqueName="1" name="Lp" queryTableFieldId="1"/>
    <tableColumn id="2" uniqueName="2" name="Sprawa" queryTableFieldId="2"/>
    <tableColumn id="3" uniqueName="3" name="Liczba" queryTableFieldId="3"/>
    <tableColumn id="4" uniqueName="4" name="Opis" queryTableFieldId="4"/>
    <tableColumn id="5" uniqueName="5" name="Lp_opis" queryTableFieldId="5"/>
  </tableColumns>
  <tableStyleInfo name="TableStyleMedium2" showFirstColumn="0" showLastColumn="0" showRowStripes="1" showColumnStripes="0"/>
</table>
</file>

<file path=xl/tables/table18.xml><?xml version="1.0" encoding="utf-8"?>
<table xmlns="http://schemas.openxmlformats.org/spreadsheetml/2006/main" id="13" name="Tabela_AHDPROD_SP_Meldunek_sekcja_VI_tab_2" displayName="Tabela_AHDPROD_SP_Meldunek_sekcja_VI_tab_2" ref="A1:D4" tableType="queryTable" totalsRowShown="0">
  <autoFilter ref="A1:D4"/>
  <tableColumns count="4">
    <tableColumn id="1" uniqueName="1" name="Lp" queryTableFieldId="1"/>
    <tableColumn id="2" uniqueName="2" name="Liczba" queryTableFieldId="2"/>
    <tableColumn id="3" uniqueName="3" name="Sprawa" queryTableFieldId="3"/>
    <tableColumn id="4" uniqueName="4" name="Opis" queryTableFieldId="4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17" name="Tabela_AHDPROD_SP_Meldunek_sekcja_VIII" displayName="Tabela_AHDPROD_SP_Meldunek_sekcja_VIII" ref="A1:D4" tableType="queryTable" totalsRowShown="0">
  <autoFilter ref="A1:D4"/>
  <tableColumns count="4">
    <tableColumn id="1" uniqueName="1" name="Lp" queryTableFieldId="1"/>
    <tableColumn id="2" uniqueName="2" name="Wnioskujacy" queryTableFieldId="2"/>
    <tableColumn id="3" uniqueName="3" name="Wnioski" queryTableFieldId="3"/>
    <tableColumn id="4" uniqueName="4" name="Decyzje" queryTableFieldId="4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1" name="Tabela_AHDPROD_SP_Meldunek_sekcja_I_tab_1" displayName="Tabela_AHDPROD_SP_Meldunek_sekcja_I_tab_1" ref="A1:G37" tableType="queryTable" totalsRowShown="0">
  <autoFilter ref="A1:G37"/>
  <tableColumns count="7">
    <tableColumn id="1" uniqueName="1" name="Lp" queryTableFieldId="1"/>
    <tableColumn id="2" uniqueName="2" name="Obywatelstwo_pl" queryTableFieldId="2"/>
    <tableColumn id="3" uniqueName="3" name="Grupa" queryTableFieldId="3"/>
    <tableColumn id="4" uniqueName="4" name="Typ" queryTableFieldId="4"/>
    <tableColumn id="5" uniqueName="5" name="Lp_typ" queryTableFieldId="5"/>
    <tableColumn id="6" uniqueName="6" name="Liczba" queryTableFieldId="6"/>
    <tableColumn id="7" uniqueName="7" name="Lp_grupa" queryTableFieldId="7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2" name="Tabela_AHDPROD_SP_Meldunek_sekcja_I_tab_2" displayName="Tabela_AHDPROD_SP_Meldunek_sekcja_I_tab_2" ref="A1:G37" tableType="queryTable" totalsRowShown="0">
  <autoFilter ref="A1:G37"/>
  <tableColumns count="7">
    <tableColumn id="1" uniqueName="1" name="Lp" queryTableFieldId="1"/>
    <tableColumn id="2" uniqueName="2" name="Obywatelstwo_pl" queryTableFieldId="2"/>
    <tableColumn id="3" uniqueName="3" name="Grupa" queryTableFieldId="3"/>
    <tableColumn id="4" uniqueName="4" name="Typ" queryTableFieldId="4"/>
    <tableColumn id="5" uniqueName="5" name="Lp_typ" queryTableFieldId="5"/>
    <tableColumn id="6" uniqueName="6" name="Liczba" queryTableFieldId="6"/>
    <tableColumn id="7" uniqueName="7" name="Lp_grupa" queryTableFieldId="7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3" name="Tabela_AHDPROD_SP_Meldunek_sekcja_II_tab_1" displayName="Tabela_AHDPROD_SP_Meldunek_sekcja_II_tab_1" ref="A1:E7" tableType="queryTable" totalsRowShown="0">
  <autoFilter ref="A1:E7"/>
  <tableColumns count="5">
    <tableColumn id="1" uniqueName="1" name="Lp" queryTableFieldId="1"/>
    <tableColumn id="2" uniqueName="2" name="Obywatelstwo" queryTableFieldId="2"/>
    <tableColumn id="3" uniqueName="3" name="Wniosek IN" queryTableFieldId="3"/>
    <tableColumn id="4" uniqueName="4" name="Decyzje pozytywne" queryTableFieldId="4"/>
    <tableColumn id="5" uniqueName="5" name="Transfer" queryTableFieldId="5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4" name="Tabela_AHDPROD_SP_Meldunek_sekcja_II_tab_2" displayName="Tabela_AHDPROD_SP_Meldunek_sekcja_II_tab_2" ref="A1:E7" tableType="queryTable" totalsRowShown="0">
  <autoFilter ref="A1:E7"/>
  <tableColumns count="5">
    <tableColumn id="1" uniqueName="1" name="Lp" queryTableFieldId="1"/>
    <tableColumn id="2" uniqueName="2" name="Obywatelstwo" queryTableFieldId="2"/>
    <tableColumn id="3" uniqueName="3" name="Wniosek OUT" queryTableFieldId="3"/>
    <tableColumn id="4" uniqueName="4" name="Decyzje pozytywne" queryTableFieldId="4"/>
    <tableColumn id="5" uniqueName="5" name="Transfer" queryTableFieldId="5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16" name="Tabela_AHDPROD_SP_Meldunek_parametry" displayName="Tabela_AHDPROD_SP_Meldunek_parametry" ref="A1:C2" tableType="queryTable" totalsRowShown="0">
  <autoFilter ref="A1:C2"/>
  <tableColumns count="3">
    <tableColumn id="1" uniqueName="1" name="Kolumna1" queryTableFieldId="1"/>
    <tableColumn id="2" uniqueName="2" name="Kolumna2" queryTableFieldId="2"/>
    <tableColumn id="3" uniqueName="3" name="Kolumna3" queryTableFieldId="3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14" name="Tabela_AHDPROD_SP_Meldunek_sekcja_IX_tab_1" displayName="Tabela_AHDPROD_SP_Meldunek_sekcja_IX_tab_1" ref="A1:D13" tableType="queryTable" totalsRowShown="0">
  <autoFilter ref="A1:D13"/>
  <sortState ref="A2:D13">
    <sortCondition ref="B2:B13"/>
    <sortCondition ref="D2:D13"/>
    <sortCondition ref="C2:C13"/>
  </sortState>
  <tableColumns count="4">
    <tableColumn id="1" uniqueName="1" name="Liczba" queryTableFieldId="1"/>
    <tableColumn id="2" uniqueName="2" name="Placowka" queryTableFieldId="2"/>
    <tableColumn id="3" uniqueName="3" name="Opis" queryTableFieldId="3"/>
    <tableColumn id="4" uniqueName="4" name="Lp" queryTableFieldId="4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15" name="Tabela_AHDPROD_SP_Meldunek_sekcja_IX_tab_2" displayName="Tabela_AHDPROD_SP_Meldunek_sekcja_IX_tab_2" ref="A1:D13" tableType="queryTable" totalsRowShown="0">
  <autoFilter ref="A1:D13"/>
  <tableColumns count="4">
    <tableColumn id="1" uniqueName="1" name="Liczba" queryTableFieldId="1"/>
    <tableColumn id="2" uniqueName="2" name="Placowka" queryTableFieldId="2"/>
    <tableColumn id="3" uniqueName="3" name="Opis" queryTableFieldId="3"/>
    <tableColumn id="4" uniqueName="4" name="Lp" queryTableFieldId="4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Metro">
      <a:dk1>
        <a:sysClr val="windowText" lastClr="000000"/>
      </a:dk1>
      <a:lt1>
        <a:sysClr val="window" lastClr="FFFFFF"/>
      </a:lt1>
      <a:dk2>
        <a:srgbClr val="4E5B6F"/>
      </a:dk2>
      <a:lt2>
        <a:srgbClr val="D6ECFF"/>
      </a:lt2>
      <a:accent1>
        <a:srgbClr val="7FD13B"/>
      </a:accent1>
      <a:accent2>
        <a:srgbClr val="EA157A"/>
      </a:accent2>
      <a:accent3>
        <a:srgbClr val="FEB80A"/>
      </a:accent3>
      <a:accent4>
        <a:srgbClr val="00ADDC"/>
      </a:accent4>
      <a:accent5>
        <a:srgbClr val="738AC8"/>
      </a:accent5>
      <a:accent6>
        <a:srgbClr val="1AB39F"/>
      </a:accent6>
      <a:hlink>
        <a:srgbClr val="EB8803"/>
      </a:hlink>
      <a:folHlink>
        <a:srgbClr val="5F7791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6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7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Y513"/>
  <sheetViews>
    <sheetView showGridLines="0" tabSelected="1" topLeftCell="A463" zoomScale="85" zoomScaleNormal="85" zoomScaleSheetLayoutView="85" zoomScalePageLayoutView="70" workbookViewId="0">
      <selection activeCell="V496" sqref="V496"/>
    </sheetView>
  </sheetViews>
  <sheetFormatPr defaultColWidth="4.140625" defaultRowHeight="15" x14ac:dyDescent="0.25"/>
  <cols>
    <col min="1" max="9" width="5" style="3" customWidth="1"/>
    <col min="10" max="10" width="7.7109375" style="3" customWidth="1"/>
    <col min="11" max="13" width="5" style="3" customWidth="1"/>
    <col min="14" max="14" width="5.42578125" style="3" bestFit="1" customWidth="1"/>
    <col min="15" max="20" width="5" style="3" customWidth="1"/>
    <col min="21" max="21" width="5.42578125" style="3" bestFit="1" customWidth="1"/>
    <col min="22" max="24" width="5" style="3" customWidth="1"/>
    <col min="25" max="25" width="3.85546875" style="6" customWidth="1"/>
    <col min="26" max="16384" width="4.140625" style="3"/>
  </cols>
  <sheetData>
    <row r="1" spans="1:25" x14ac:dyDescent="0.25">
      <c r="T1" s="49"/>
      <c r="U1" s="50"/>
      <c r="V1" s="50"/>
      <c r="W1" s="50"/>
      <c r="X1" s="50"/>
      <c r="Y1" s="50"/>
    </row>
    <row r="2" spans="1:25" x14ac:dyDescent="0.25">
      <c r="Q2" s="5"/>
      <c r="T2" s="50"/>
      <c r="U2" s="50"/>
      <c r="V2" s="50"/>
      <c r="W2" s="50"/>
      <c r="X2" s="50"/>
      <c r="Y2" s="50"/>
    </row>
    <row r="3" spans="1:25" x14ac:dyDescent="0.25">
      <c r="T3" s="50"/>
      <c r="U3" s="50"/>
      <c r="V3" s="50"/>
      <c r="W3" s="50"/>
      <c r="X3" s="50"/>
      <c r="Y3" s="50"/>
    </row>
    <row r="4" spans="1:25" x14ac:dyDescent="0.25">
      <c r="T4" s="50"/>
      <c r="U4" s="50"/>
      <c r="V4" s="50"/>
      <c r="W4" s="50"/>
      <c r="X4" s="50"/>
      <c r="Y4" s="50"/>
    </row>
    <row r="5" spans="1:25" x14ac:dyDescent="0.25">
      <c r="E5" s="299" t="s">
        <v>65</v>
      </c>
      <c r="F5" s="299"/>
      <c r="G5" s="299"/>
      <c r="H5" s="299"/>
      <c r="I5" s="299"/>
      <c r="J5" s="299"/>
      <c r="K5" s="299"/>
      <c r="L5" s="299"/>
      <c r="M5" s="299"/>
      <c r="N5" s="299"/>
      <c r="O5" s="299"/>
      <c r="P5" s="299"/>
      <c r="Q5" s="299"/>
      <c r="T5" s="50"/>
      <c r="U5" s="50"/>
      <c r="V5" s="50"/>
      <c r="W5" s="50"/>
      <c r="X5" s="50"/>
      <c r="Y5" s="50"/>
    </row>
    <row r="6" spans="1:25" x14ac:dyDescent="0.25">
      <c r="E6" s="299"/>
      <c r="F6" s="299"/>
      <c r="G6" s="299"/>
      <c r="H6" s="299"/>
      <c r="I6" s="299"/>
      <c r="J6" s="299"/>
      <c r="K6" s="299"/>
      <c r="L6" s="299"/>
      <c r="M6" s="299"/>
      <c r="N6" s="299"/>
      <c r="O6" s="299"/>
      <c r="P6" s="299"/>
      <c r="Q6" s="299"/>
      <c r="T6" s="50"/>
      <c r="U6" s="50"/>
      <c r="V6" s="50"/>
      <c r="W6" s="50"/>
      <c r="X6" s="50"/>
      <c r="Y6" s="50"/>
    </row>
    <row r="7" spans="1:25" x14ac:dyDescent="0.25">
      <c r="E7" s="299"/>
      <c r="F7" s="299"/>
      <c r="G7" s="299"/>
      <c r="H7" s="299"/>
      <c r="I7" s="299"/>
      <c r="J7" s="299"/>
      <c r="K7" s="299"/>
      <c r="L7" s="299"/>
      <c r="M7" s="299"/>
      <c r="N7" s="299"/>
      <c r="O7" s="299"/>
      <c r="P7" s="299"/>
      <c r="Q7" s="299"/>
      <c r="T7" s="50"/>
      <c r="U7" s="50"/>
      <c r="V7" s="50"/>
      <c r="W7" s="50"/>
      <c r="X7" s="50"/>
      <c r="Y7" s="50"/>
    </row>
    <row r="8" spans="1:25" x14ac:dyDescent="0.25">
      <c r="E8" s="299"/>
      <c r="F8" s="299"/>
      <c r="G8" s="299"/>
      <c r="H8" s="299"/>
      <c r="I8" s="299"/>
      <c r="J8" s="299"/>
      <c r="K8" s="299"/>
      <c r="L8" s="299"/>
      <c r="M8" s="299"/>
      <c r="N8" s="299"/>
      <c r="O8" s="299"/>
      <c r="P8" s="299"/>
      <c r="Q8" s="299"/>
      <c r="T8" s="50"/>
      <c r="U8" s="50"/>
      <c r="V8" s="50"/>
      <c r="W8" s="50"/>
      <c r="X8" s="50"/>
      <c r="Y8" s="50"/>
    </row>
    <row r="9" spans="1:25" ht="19.5" x14ac:dyDescent="0.3">
      <c r="E9" s="300" t="str">
        <f>CONCATENATE("w okresie ",Arkusz18!A2," - ",Arkusz18!B2," r.")</f>
        <v>w okresie 01.04.2020 - 30.04.2020 r.</v>
      </c>
      <c r="F9" s="300"/>
      <c r="G9" s="300"/>
      <c r="H9" s="300"/>
      <c r="I9" s="300"/>
      <c r="J9" s="300"/>
      <c r="K9" s="300"/>
      <c r="L9" s="300"/>
      <c r="M9" s="300"/>
      <c r="N9" s="300"/>
      <c r="O9" s="300"/>
      <c r="P9" s="300"/>
      <c r="Q9" s="300"/>
      <c r="T9" s="50"/>
      <c r="U9" s="50"/>
      <c r="V9" s="50"/>
      <c r="W9" s="50"/>
      <c r="X9" s="50"/>
      <c r="Y9" s="50"/>
    </row>
    <row r="10" spans="1:25" x14ac:dyDescent="0.25">
      <c r="T10" s="50"/>
      <c r="U10" s="50"/>
      <c r="V10" s="50"/>
      <c r="W10" s="50"/>
      <c r="X10" s="50"/>
      <c r="Y10" s="50"/>
    </row>
    <row r="11" spans="1:25" x14ac:dyDescent="0.25">
      <c r="T11" s="50"/>
      <c r="U11" s="50"/>
      <c r="V11" s="50"/>
      <c r="W11" s="50"/>
      <c r="X11" s="50"/>
      <c r="Y11" s="50"/>
    </row>
    <row r="12" spans="1:25" ht="18.75" x14ac:dyDescent="0.25">
      <c r="A12" s="8" t="s">
        <v>69</v>
      </c>
      <c r="T12" s="50"/>
      <c r="U12" s="50"/>
      <c r="V12" s="50"/>
      <c r="W12" s="50"/>
      <c r="X12" s="50"/>
      <c r="Y12" s="50"/>
    </row>
    <row r="13" spans="1:25" ht="18.75" x14ac:dyDescent="0.25">
      <c r="A13" s="8"/>
    </row>
    <row r="15" spans="1:25" x14ac:dyDescent="0.25">
      <c r="A15" s="137" t="s">
        <v>141</v>
      </c>
      <c r="B15" s="137"/>
      <c r="C15" s="137"/>
      <c r="D15" s="137"/>
      <c r="E15" s="137"/>
      <c r="F15" s="137"/>
      <c r="G15" s="137"/>
      <c r="H15" s="137"/>
      <c r="I15" s="137"/>
      <c r="J15" s="137"/>
      <c r="K15" s="137"/>
      <c r="L15" s="137"/>
      <c r="M15" s="137"/>
      <c r="N15" s="137"/>
      <c r="O15" s="137"/>
      <c r="P15" s="137"/>
      <c r="Q15" s="137"/>
      <c r="R15" s="137"/>
      <c r="S15" s="137"/>
      <c r="T15" s="137"/>
      <c r="U15" s="137"/>
    </row>
    <row r="16" spans="1:25" x14ac:dyDescent="0.25">
      <c r="A16" s="137"/>
      <c r="B16" s="137"/>
      <c r="C16" s="137"/>
      <c r="D16" s="137"/>
      <c r="E16" s="137"/>
      <c r="F16" s="137"/>
      <c r="G16" s="137"/>
      <c r="H16" s="137"/>
      <c r="I16" s="137"/>
      <c r="J16" s="137"/>
      <c r="K16" s="137"/>
      <c r="L16" s="137"/>
      <c r="M16" s="137"/>
      <c r="N16" s="137"/>
      <c r="O16" s="137"/>
      <c r="P16" s="137"/>
      <c r="Q16" s="137"/>
      <c r="R16" s="137"/>
      <c r="S16" s="137"/>
      <c r="T16" s="137"/>
      <c r="U16" s="137"/>
    </row>
    <row r="17" spans="1:23" x14ac:dyDescent="0.25">
      <c r="A17" s="137"/>
      <c r="B17" s="137"/>
      <c r="C17" s="137"/>
      <c r="D17" s="137"/>
      <c r="E17" s="137"/>
      <c r="F17" s="137"/>
      <c r="G17" s="137"/>
      <c r="H17" s="137"/>
      <c r="I17" s="137"/>
      <c r="J17" s="137"/>
      <c r="K17" s="137"/>
      <c r="L17" s="137"/>
      <c r="M17" s="137"/>
      <c r="N17" s="137"/>
      <c r="O17" s="137"/>
      <c r="P17" s="137"/>
      <c r="Q17" s="137"/>
      <c r="R17" s="137"/>
      <c r="S17" s="137"/>
      <c r="T17" s="137"/>
      <c r="U17" s="137"/>
    </row>
    <row r="18" spans="1:23" ht="15.75" thickBot="1" x14ac:dyDescent="0.3">
      <c r="A18" s="20"/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</row>
    <row r="19" spans="1:23" ht="28.5" customHeight="1" x14ac:dyDescent="0.25">
      <c r="G19" s="89" t="s">
        <v>2</v>
      </c>
      <c r="H19" s="90"/>
      <c r="I19" s="90"/>
      <c r="J19" s="90"/>
      <c r="K19" s="90" t="s">
        <v>3</v>
      </c>
      <c r="L19" s="90"/>
      <c r="M19" s="93" t="str">
        <f>CONCATENATE("decyzje ",Arkusz18!A2," - ",Arkusz18!B2," r.")</f>
        <v>decyzje 01.04.2020 - 30.04.2020 r.</v>
      </c>
      <c r="N19" s="93"/>
      <c r="O19" s="93"/>
      <c r="P19" s="93"/>
      <c r="Q19" s="93"/>
      <c r="R19" s="94"/>
    </row>
    <row r="20" spans="1:23" ht="60" customHeight="1" x14ac:dyDescent="0.25">
      <c r="G20" s="91"/>
      <c r="H20" s="92"/>
      <c r="I20" s="92"/>
      <c r="J20" s="92"/>
      <c r="K20" s="92"/>
      <c r="L20" s="92"/>
      <c r="M20" s="109" t="s">
        <v>24</v>
      </c>
      <c r="N20" s="109"/>
      <c r="O20" s="109" t="s">
        <v>25</v>
      </c>
      <c r="P20" s="109"/>
      <c r="Q20" s="109" t="s">
        <v>26</v>
      </c>
      <c r="R20" s="110"/>
    </row>
    <row r="21" spans="1:23" x14ac:dyDescent="0.25">
      <c r="G21" s="224" t="s">
        <v>33</v>
      </c>
      <c r="H21" s="225"/>
      <c r="I21" s="225"/>
      <c r="J21" s="225"/>
      <c r="K21" s="176">
        <f>Arkusz9!B5</f>
        <v>22256</v>
      </c>
      <c r="L21" s="176"/>
      <c r="M21" s="116">
        <f>Arkusz9!B3</f>
        <v>12899</v>
      </c>
      <c r="N21" s="116"/>
      <c r="O21" s="116">
        <f>Arkusz9!B2</f>
        <v>3788</v>
      </c>
      <c r="P21" s="116"/>
      <c r="Q21" s="116">
        <f>Arkusz9!B4</f>
        <v>682</v>
      </c>
      <c r="R21" s="117"/>
    </row>
    <row r="22" spans="1:23" x14ac:dyDescent="0.25">
      <c r="G22" s="261" t="s">
        <v>34</v>
      </c>
      <c r="H22" s="262"/>
      <c r="I22" s="262"/>
      <c r="J22" s="262"/>
      <c r="K22" s="260">
        <f>Arkusz9!B13</f>
        <v>560</v>
      </c>
      <c r="L22" s="260"/>
      <c r="M22" s="265">
        <f>Arkusz9!B11</f>
        <v>913</v>
      </c>
      <c r="N22" s="265"/>
      <c r="O22" s="265">
        <f>Arkusz9!B10</f>
        <v>131</v>
      </c>
      <c r="P22" s="265"/>
      <c r="Q22" s="265">
        <f>Arkusz9!B12</f>
        <v>21</v>
      </c>
      <c r="R22" s="266"/>
    </row>
    <row r="23" spans="1:23" ht="15.75" thickBot="1" x14ac:dyDescent="0.3">
      <c r="G23" s="102" t="s">
        <v>23</v>
      </c>
      <c r="H23" s="103"/>
      <c r="I23" s="103"/>
      <c r="J23" s="103"/>
      <c r="K23" s="223">
        <f>Arkusz9!B9</f>
        <v>221</v>
      </c>
      <c r="L23" s="223"/>
      <c r="M23" s="221">
        <f>Arkusz9!B7</f>
        <v>188</v>
      </c>
      <c r="N23" s="221"/>
      <c r="O23" s="221">
        <f>Arkusz9!B6</f>
        <v>42</v>
      </c>
      <c r="P23" s="221"/>
      <c r="Q23" s="221">
        <f>Arkusz9!B8</f>
        <v>27</v>
      </c>
      <c r="R23" s="222"/>
    </row>
    <row r="24" spans="1:23" ht="15.75" thickBot="1" x14ac:dyDescent="0.3">
      <c r="G24" s="301" t="s">
        <v>71</v>
      </c>
      <c r="H24" s="302"/>
      <c r="I24" s="302"/>
      <c r="J24" s="302"/>
      <c r="K24" s="263">
        <f>SUM(K21:K23)</f>
        <v>23037</v>
      </c>
      <c r="L24" s="263"/>
      <c r="M24" s="263">
        <f>SUM(M21:M23)</f>
        <v>14000</v>
      </c>
      <c r="N24" s="263"/>
      <c r="O24" s="263">
        <f>SUM(O21:O23)</f>
        <v>3961</v>
      </c>
      <c r="P24" s="263"/>
      <c r="Q24" s="263">
        <f>SUM(Q21:Q23)</f>
        <v>730</v>
      </c>
      <c r="R24" s="264"/>
    </row>
    <row r="25" spans="1:23" x14ac:dyDescent="0.25">
      <c r="M25" s="303"/>
      <c r="N25" s="304"/>
    </row>
    <row r="28" spans="1:23" x14ac:dyDescent="0.25">
      <c r="V28" s="11"/>
      <c r="W28" s="11"/>
    </row>
    <row r="34" spans="7:25" x14ac:dyDescent="0.25">
      <c r="V34" s="24"/>
      <c r="W34" s="24"/>
      <c r="X34" s="24"/>
      <c r="Y34" s="25"/>
    </row>
    <row r="35" spans="7:25" x14ac:dyDescent="0.25">
      <c r="V35" s="24"/>
      <c r="W35" s="24"/>
      <c r="X35" s="24"/>
      <c r="Y35" s="25"/>
    </row>
    <row r="36" spans="7:25" x14ac:dyDescent="0.25">
      <c r="V36" s="24"/>
      <c r="W36" s="24"/>
      <c r="X36" s="24"/>
      <c r="Y36" s="25"/>
    </row>
    <row r="37" spans="7:25" x14ac:dyDescent="0.25">
      <c r="V37" s="24"/>
      <c r="W37" s="24"/>
      <c r="X37" s="24"/>
      <c r="Y37" s="25"/>
    </row>
    <row r="38" spans="7:25" x14ac:dyDescent="0.25">
      <c r="V38" s="24"/>
      <c r="W38" s="24"/>
      <c r="X38" s="24"/>
      <c r="Y38" s="25"/>
    </row>
    <row r="39" spans="7:25" x14ac:dyDescent="0.25">
      <c r="V39" s="24"/>
      <c r="W39" s="24"/>
      <c r="X39" s="24"/>
      <c r="Y39" s="25"/>
    </row>
    <row r="40" spans="7:25" x14ac:dyDescent="0.25">
      <c r="V40" s="24"/>
      <c r="W40" s="24"/>
      <c r="X40" s="24"/>
      <c r="Y40" s="25"/>
    </row>
    <row r="41" spans="7:25" x14ac:dyDescent="0.25">
      <c r="V41" s="24"/>
      <c r="W41" s="24"/>
      <c r="X41" s="24"/>
      <c r="Y41" s="25"/>
    </row>
    <row r="42" spans="7:25" ht="15.75" thickBot="1" x14ac:dyDescent="0.3">
      <c r="V42" s="24"/>
      <c r="W42" s="24"/>
      <c r="X42" s="24"/>
      <c r="Y42" s="25"/>
    </row>
    <row r="43" spans="7:25" ht="63.75" customHeight="1" x14ac:dyDescent="0.25">
      <c r="G43" s="77" t="s">
        <v>2</v>
      </c>
      <c r="H43" s="78"/>
      <c r="I43" s="78"/>
      <c r="J43" s="78"/>
      <c r="K43" s="78"/>
      <c r="L43" s="78"/>
      <c r="M43" s="78"/>
      <c r="N43" s="78"/>
      <c r="O43" s="81" t="s">
        <v>3</v>
      </c>
      <c r="P43" s="81"/>
      <c r="Q43" s="72" t="s">
        <v>76</v>
      </c>
      <c r="R43" s="73"/>
      <c r="U43" s="24"/>
      <c r="V43" s="24"/>
      <c r="W43" s="24"/>
      <c r="X43" s="24"/>
      <c r="Y43" s="25"/>
    </row>
    <row r="44" spans="7:25" x14ac:dyDescent="0.25">
      <c r="G44" s="79"/>
      <c r="H44" s="80"/>
      <c r="I44" s="80"/>
      <c r="J44" s="80"/>
      <c r="K44" s="80"/>
      <c r="L44" s="80"/>
      <c r="M44" s="80"/>
      <c r="N44" s="80"/>
      <c r="O44" s="82"/>
      <c r="P44" s="82"/>
      <c r="Q44" s="74"/>
      <c r="R44" s="75"/>
      <c r="U44" s="24"/>
      <c r="V44" s="24"/>
      <c r="W44" s="24"/>
      <c r="X44" s="24"/>
      <c r="Y44" s="25"/>
    </row>
    <row r="45" spans="7:25" x14ac:dyDescent="0.25">
      <c r="G45" s="83" t="s">
        <v>72</v>
      </c>
      <c r="H45" s="84"/>
      <c r="I45" s="84"/>
      <c r="J45" s="84"/>
      <c r="K45" s="84"/>
      <c r="L45" s="84"/>
      <c r="M45" s="84"/>
      <c r="N45" s="84"/>
      <c r="O45" s="85">
        <f>Arkusz10!A2</f>
        <v>70</v>
      </c>
      <c r="P45" s="85"/>
      <c r="Q45" s="62">
        <f>Arkusz10!A3</f>
        <v>104</v>
      </c>
      <c r="R45" s="63"/>
      <c r="U45" s="24"/>
      <c r="V45" s="24"/>
      <c r="W45" s="24"/>
      <c r="X45" s="24"/>
      <c r="Y45" s="25"/>
    </row>
    <row r="46" spans="7:25" x14ac:dyDescent="0.25">
      <c r="G46" s="86" t="s">
        <v>73</v>
      </c>
      <c r="H46" s="87"/>
      <c r="I46" s="87"/>
      <c r="J46" s="87"/>
      <c r="K46" s="87"/>
      <c r="L46" s="87"/>
      <c r="M46" s="87"/>
      <c r="N46" s="87"/>
      <c r="O46" s="88">
        <f>Arkusz10!A4</f>
        <v>7</v>
      </c>
      <c r="P46" s="88"/>
      <c r="Q46" s="68">
        <f>Arkusz10!A5</f>
        <v>42</v>
      </c>
      <c r="R46" s="69"/>
      <c r="U46" s="24"/>
      <c r="V46" s="24"/>
      <c r="W46" s="24"/>
      <c r="X46" s="24"/>
      <c r="Y46" s="25"/>
    </row>
    <row r="47" spans="7:25" x14ac:dyDescent="0.25">
      <c r="G47" s="83" t="s">
        <v>74</v>
      </c>
      <c r="H47" s="84"/>
      <c r="I47" s="84"/>
      <c r="J47" s="84"/>
      <c r="K47" s="84"/>
      <c r="L47" s="84"/>
      <c r="M47" s="84"/>
      <c r="N47" s="84"/>
      <c r="O47" s="85">
        <f>Arkusz10!A6</f>
        <v>5</v>
      </c>
      <c r="P47" s="85"/>
      <c r="Q47" s="62">
        <f>Arkusz10!A7</f>
        <v>8</v>
      </c>
      <c r="R47" s="63"/>
      <c r="U47" s="24"/>
      <c r="V47" s="24"/>
      <c r="W47" s="24"/>
      <c r="X47" s="24"/>
      <c r="Y47" s="25"/>
    </row>
    <row r="48" spans="7:25" ht="15.75" thickBot="1" x14ac:dyDescent="0.3">
      <c r="G48" s="105" t="s">
        <v>75</v>
      </c>
      <c r="H48" s="106"/>
      <c r="I48" s="106"/>
      <c r="J48" s="106"/>
      <c r="K48" s="106"/>
      <c r="L48" s="106"/>
      <c r="M48" s="106"/>
      <c r="N48" s="106"/>
      <c r="O48" s="104">
        <f>Arkusz10!A8</f>
        <v>1</v>
      </c>
      <c r="P48" s="104"/>
      <c r="Q48" s="64">
        <f>Arkusz10!A9</f>
        <v>1</v>
      </c>
      <c r="R48" s="65"/>
      <c r="U48" s="24"/>
      <c r="V48" s="24"/>
      <c r="W48" s="24"/>
      <c r="X48" s="24"/>
      <c r="Y48" s="25"/>
    </row>
    <row r="49" spans="7:25" ht="15.75" thickBot="1" x14ac:dyDescent="0.3">
      <c r="G49" s="107" t="s">
        <v>71</v>
      </c>
      <c r="H49" s="108"/>
      <c r="I49" s="108"/>
      <c r="J49" s="108"/>
      <c r="K49" s="108"/>
      <c r="L49" s="108"/>
      <c r="M49" s="108"/>
      <c r="N49" s="108"/>
      <c r="O49" s="70">
        <f>SUM(O45:O48)</f>
        <v>83</v>
      </c>
      <c r="P49" s="70"/>
      <c r="Q49" s="66">
        <f>SUM(Q45:Q48)</f>
        <v>155</v>
      </c>
      <c r="R49" s="67"/>
      <c r="U49" s="24"/>
      <c r="V49" s="24"/>
      <c r="W49" s="24"/>
      <c r="X49" s="24"/>
      <c r="Y49" s="25"/>
    </row>
    <row r="50" spans="7:25" x14ac:dyDescent="0.25">
      <c r="V50" s="24"/>
      <c r="W50" s="24"/>
      <c r="X50" s="24"/>
      <c r="Y50" s="25"/>
    </row>
    <row r="51" spans="7:25" x14ac:dyDescent="0.25">
      <c r="V51" s="24"/>
      <c r="W51" s="24"/>
      <c r="X51" s="24"/>
      <c r="Y51" s="25"/>
    </row>
    <row r="52" spans="7:25" ht="15.75" thickBot="1" x14ac:dyDescent="0.3">
      <c r="V52" s="24"/>
      <c r="W52" s="24"/>
      <c r="X52" s="24"/>
      <c r="Y52" s="25"/>
    </row>
    <row r="53" spans="7:25" ht="33" customHeight="1" x14ac:dyDescent="0.25">
      <c r="G53" s="89" t="s">
        <v>2</v>
      </c>
      <c r="H53" s="90"/>
      <c r="I53" s="90"/>
      <c r="J53" s="90"/>
      <c r="K53" s="90" t="s">
        <v>3</v>
      </c>
      <c r="L53" s="90"/>
      <c r="M53" s="93" t="str">
        <f>CONCATENATE("decyzje ",Arkusz18!C2," - ",Arkusz18!B2," r.")</f>
        <v>decyzje 01.01.2020 - 30.04.2020 r.</v>
      </c>
      <c r="N53" s="93"/>
      <c r="O53" s="93"/>
      <c r="P53" s="93"/>
      <c r="Q53" s="93"/>
      <c r="R53" s="94"/>
      <c r="V53" s="24"/>
      <c r="W53" s="24"/>
      <c r="X53" s="24"/>
      <c r="Y53" s="25"/>
    </row>
    <row r="54" spans="7:25" ht="63.75" customHeight="1" x14ac:dyDescent="0.25">
      <c r="G54" s="91"/>
      <c r="H54" s="92"/>
      <c r="I54" s="92"/>
      <c r="J54" s="92"/>
      <c r="K54" s="92"/>
      <c r="L54" s="92"/>
      <c r="M54" s="109" t="s">
        <v>24</v>
      </c>
      <c r="N54" s="109"/>
      <c r="O54" s="109" t="s">
        <v>25</v>
      </c>
      <c r="P54" s="109"/>
      <c r="Q54" s="109" t="s">
        <v>26</v>
      </c>
      <c r="R54" s="110"/>
      <c r="V54" s="24"/>
      <c r="W54" s="24"/>
      <c r="X54" s="24"/>
      <c r="Y54" s="25"/>
    </row>
    <row r="55" spans="7:25" x14ac:dyDescent="0.25">
      <c r="G55" s="224" t="s">
        <v>33</v>
      </c>
      <c r="H55" s="225"/>
      <c r="I55" s="225"/>
      <c r="J55" s="225"/>
      <c r="K55" s="176">
        <f>Arkusz11!B5</f>
        <v>85991</v>
      </c>
      <c r="L55" s="176"/>
      <c r="M55" s="116">
        <f>Arkusz11!B3</f>
        <v>54696</v>
      </c>
      <c r="N55" s="116"/>
      <c r="O55" s="116">
        <f>Arkusz11!B2</f>
        <v>13947</v>
      </c>
      <c r="P55" s="116"/>
      <c r="Q55" s="116">
        <f>Arkusz11!B4</f>
        <v>3079</v>
      </c>
      <c r="R55" s="117"/>
      <c r="V55" s="24"/>
      <c r="W55" s="24"/>
      <c r="X55" s="24"/>
      <c r="Y55" s="25"/>
    </row>
    <row r="56" spans="7:25" x14ac:dyDescent="0.25">
      <c r="G56" s="261" t="s">
        <v>34</v>
      </c>
      <c r="H56" s="262"/>
      <c r="I56" s="262"/>
      <c r="J56" s="262"/>
      <c r="K56" s="260">
        <f>Arkusz11!B13</f>
        <v>4721</v>
      </c>
      <c r="L56" s="260"/>
      <c r="M56" s="265">
        <f>Arkusz11!B11</f>
        <v>4441</v>
      </c>
      <c r="N56" s="265"/>
      <c r="O56" s="265">
        <f>Arkusz11!B10</f>
        <v>804</v>
      </c>
      <c r="P56" s="265"/>
      <c r="Q56" s="265">
        <f>Arkusz11!B12</f>
        <v>239</v>
      </c>
      <c r="R56" s="266"/>
      <c r="V56" s="24"/>
      <c r="W56" s="24"/>
      <c r="X56" s="24"/>
      <c r="Y56" s="25"/>
    </row>
    <row r="57" spans="7:25" ht="15.75" thickBot="1" x14ac:dyDescent="0.3">
      <c r="G57" s="102" t="s">
        <v>23</v>
      </c>
      <c r="H57" s="103"/>
      <c r="I57" s="103"/>
      <c r="J57" s="103"/>
      <c r="K57" s="223">
        <f>Arkusz11!B9</f>
        <v>1115</v>
      </c>
      <c r="L57" s="223"/>
      <c r="M57" s="221">
        <f>Arkusz11!B7</f>
        <v>698</v>
      </c>
      <c r="N57" s="221"/>
      <c r="O57" s="221">
        <f>Arkusz11!B6</f>
        <v>199</v>
      </c>
      <c r="P57" s="221"/>
      <c r="Q57" s="221">
        <f>Arkusz11!B8</f>
        <v>142</v>
      </c>
      <c r="R57" s="222"/>
      <c r="V57" s="24"/>
      <c r="W57" s="24"/>
      <c r="X57" s="24"/>
      <c r="Y57" s="25"/>
    </row>
    <row r="58" spans="7:25" ht="15.75" thickBot="1" x14ac:dyDescent="0.3">
      <c r="G58" s="301" t="s">
        <v>71</v>
      </c>
      <c r="H58" s="302"/>
      <c r="I58" s="302"/>
      <c r="J58" s="302"/>
      <c r="K58" s="263">
        <f>SUM(K55:L57)</f>
        <v>91827</v>
      </c>
      <c r="L58" s="263"/>
      <c r="M58" s="263">
        <f t="shared" ref="M58" si="0">SUM(M55:N57)</f>
        <v>59835</v>
      </c>
      <c r="N58" s="263"/>
      <c r="O58" s="263">
        <f t="shared" ref="O58" si="1">SUM(O55:P57)</f>
        <v>14950</v>
      </c>
      <c r="P58" s="263"/>
      <c r="Q58" s="263">
        <f t="shared" ref="Q58" si="2">SUM(Q55:R57)</f>
        <v>3460</v>
      </c>
      <c r="R58" s="264"/>
      <c r="T58" s="59"/>
      <c r="V58" s="24"/>
      <c r="W58" s="24"/>
      <c r="X58" s="24"/>
      <c r="Y58" s="25"/>
    </row>
    <row r="59" spans="7:25" x14ac:dyDescent="0.25">
      <c r="V59" s="24"/>
      <c r="W59" s="24"/>
      <c r="X59" s="24"/>
      <c r="Y59" s="25"/>
    </row>
    <row r="60" spans="7:25" x14ac:dyDescent="0.25">
      <c r="V60" s="24"/>
      <c r="W60" s="24"/>
      <c r="X60" s="24"/>
      <c r="Y60" s="25"/>
    </row>
    <row r="61" spans="7:25" x14ac:dyDescent="0.25">
      <c r="V61" s="24"/>
      <c r="W61" s="24"/>
      <c r="X61" s="24"/>
      <c r="Y61" s="25"/>
    </row>
    <row r="63" spans="7:25" x14ac:dyDescent="0.25">
      <c r="N63" s="26"/>
      <c r="O63" s="26"/>
      <c r="P63" s="26"/>
      <c r="Q63" s="26"/>
      <c r="R63" s="26"/>
      <c r="S63" s="26"/>
      <c r="T63" s="26"/>
      <c r="U63" s="26"/>
      <c r="V63" s="27"/>
      <c r="W63" s="26"/>
      <c r="X63" s="28"/>
      <c r="Y63" s="29"/>
    </row>
    <row r="78" spans="7:18" ht="15.75" thickBot="1" x14ac:dyDescent="0.3"/>
    <row r="79" spans="7:18" ht="57.75" customHeight="1" x14ac:dyDescent="0.25">
      <c r="G79" s="77" t="s">
        <v>2</v>
      </c>
      <c r="H79" s="78"/>
      <c r="I79" s="78"/>
      <c r="J79" s="78"/>
      <c r="K79" s="78"/>
      <c r="L79" s="78"/>
      <c r="M79" s="78"/>
      <c r="N79" s="78"/>
      <c r="O79" s="81" t="s">
        <v>3</v>
      </c>
      <c r="P79" s="81"/>
      <c r="Q79" s="72" t="s">
        <v>76</v>
      </c>
      <c r="R79" s="73"/>
    </row>
    <row r="80" spans="7:18" x14ac:dyDescent="0.25">
      <c r="G80" s="79"/>
      <c r="H80" s="80"/>
      <c r="I80" s="80"/>
      <c r="J80" s="80"/>
      <c r="K80" s="80"/>
      <c r="L80" s="80"/>
      <c r="M80" s="80"/>
      <c r="N80" s="80"/>
      <c r="O80" s="82"/>
      <c r="P80" s="82"/>
      <c r="Q80" s="74"/>
      <c r="R80" s="75"/>
    </row>
    <row r="81" spans="1:25" x14ac:dyDescent="0.25">
      <c r="G81" s="83" t="s">
        <v>72</v>
      </c>
      <c r="H81" s="84"/>
      <c r="I81" s="84"/>
      <c r="J81" s="84"/>
      <c r="K81" s="84"/>
      <c r="L81" s="84"/>
      <c r="M81" s="84"/>
      <c r="N81" s="84"/>
      <c r="O81" s="85">
        <f>Arkusz12!A2</f>
        <v>1634</v>
      </c>
      <c r="P81" s="85"/>
      <c r="Q81" s="62">
        <f>Arkusz12!A3</f>
        <v>1886</v>
      </c>
      <c r="R81" s="63"/>
    </row>
    <row r="82" spans="1:25" x14ac:dyDescent="0.25">
      <c r="G82" s="86" t="s">
        <v>73</v>
      </c>
      <c r="H82" s="87"/>
      <c r="I82" s="87"/>
      <c r="J82" s="87"/>
      <c r="K82" s="87"/>
      <c r="L82" s="87"/>
      <c r="M82" s="87"/>
      <c r="N82" s="87"/>
      <c r="O82" s="88">
        <f>Arkusz12!A4</f>
        <v>208</v>
      </c>
      <c r="P82" s="88"/>
      <c r="Q82" s="68">
        <f>Arkusz12!A5</f>
        <v>516</v>
      </c>
      <c r="R82" s="69"/>
    </row>
    <row r="83" spans="1:25" x14ac:dyDescent="0.25">
      <c r="G83" s="83" t="s">
        <v>74</v>
      </c>
      <c r="H83" s="84"/>
      <c r="I83" s="84"/>
      <c r="J83" s="84"/>
      <c r="K83" s="84"/>
      <c r="L83" s="84"/>
      <c r="M83" s="84"/>
      <c r="N83" s="84"/>
      <c r="O83" s="85">
        <f>Arkusz12!A6</f>
        <v>80</v>
      </c>
      <c r="P83" s="85"/>
      <c r="Q83" s="62">
        <f>Arkusz12!A7</f>
        <v>134</v>
      </c>
      <c r="R83" s="63"/>
    </row>
    <row r="84" spans="1:25" ht="15.75" thickBot="1" x14ac:dyDescent="0.3">
      <c r="G84" s="105" t="s">
        <v>75</v>
      </c>
      <c r="H84" s="106"/>
      <c r="I84" s="106"/>
      <c r="J84" s="106"/>
      <c r="K84" s="106"/>
      <c r="L84" s="106"/>
      <c r="M84" s="106"/>
      <c r="N84" s="106"/>
      <c r="O84" s="104">
        <f>Arkusz12!A8</f>
        <v>6</v>
      </c>
      <c r="P84" s="104"/>
      <c r="Q84" s="64">
        <f>Arkusz12!A9</f>
        <v>6</v>
      </c>
      <c r="R84" s="65"/>
    </row>
    <row r="85" spans="1:25" ht="15.75" thickBot="1" x14ac:dyDescent="0.3">
      <c r="G85" s="107" t="s">
        <v>71</v>
      </c>
      <c r="H85" s="108"/>
      <c r="I85" s="108"/>
      <c r="J85" s="108"/>
      <c r="K85" s="108"/>
      <c r="L85" s="108"/>
      <c r="M85" s="108"/>
      <c r="N85" s="108"/>
      <c r="O85" s="70">
        <f>SUM(O81:P84)</f>
        <v>1928</v>
      </c>
      <c r="P85" s="70"/>
      <c r="Q85" s="70">
        <f>SUM(Q81:R84)</f>
        <v>2542</v>
      </c>
      <c r="R85" s="71"/>
    </row>
    <row r="88" spans="1:25" x14ac:dyDescent="0.25">
      <c r="A88" s="60" t="s">
        <v>171</v>
      </c>
      <c r="B88" s="136"/>
      <c r="C88" s="136"/>
      <c r="D88" s="136"/>
      <c r="E88" s="136"/>
      <c r="F88" s="136"/>
      <c r="G88" s="136"/>
      <c r="H88" s="136"/>
      <c r="I88" s="136"/>
      <c r="J88" s="136"/>
      <c r="K88" s="136"/>
      <c r="L88" s="136"/>
      <c r="M88" s="136"/>
      <c r="N88" s="136"/>
      <c r="O88" s="136"/>
      <c r="P88" s="136"/>
      <c r="Q88" s="136"/>
      <c r="R88" s="136"/>
      <c r="S88" s="136"/>
      <c r="T88" s="136"/>
      <c r="U88" s="136"/>
      <c r="V88" s="136"/>
      <c r="W88" s="136"/>
      <c r="X88" s="136"/>
      <c r="Y88" s="136"/>
    </row>
    <row r="89" spans="1:25" s="51" customFormat="1" x14ac:dyDescent="0.25">
      <c r="A89" s="60"/>
      <c r="B89" s="136"/>
      <c r="C89" s="136"/>
      <c r="D89" s="136"/>
      <c r="E89" s="136"/>
      <c r="F89" s="136"/>
      <c r="G89" s="136"/>
      <c r="H89" s="136"/>
      <c r="I89" s="136"/>
      <c r="J89" s="136"/>
      <c r="K89" s="136"/>
      <c r="L89" s="136"/>
      <c r="M89" s="136"/>
      <c r="N89" s="136"/>
      <c r="O89" s="136"/>
      <c r="P89" s="136"/>
      <c r="Q89" s="136"/>
      <c r="R89" s="136"/>
      <c r="S89" s="136"/>
      <c r="T89" s="136"/>
      <c r="U89" s="136"/>
      <c r="V89" s="136"/>
      <c r="W89" s="136"/>
      <c r="X89" s="136"/>
      <c r="Y89" s="136"/>
    </row>
    <row r="90" spans="1:25" s="51" customFormat="1" x14ac:dyDescent="0.25">
      <c r="A90" s="60"/>
      <c r="B90" s="136"/>
      <c r="C90" s="136"/>
      <c r="D90" s="136"/>
      <c r="E90" s="136"/>
      <c r="F90" s="136"/>
      <c r="G90" s="136"/>
      <c r="H90" s="136"/>
      <c r="I90" s="136"/>
      <c r="J90" s="136"/>
      <c r="K90" s="136"/>
      <c r="L90" s="136"/>
      <c r="M90" s="136"/>
      <c r="N90" s="136"/>
      <c r="O90" s="136"/>
      <c r="P90" s="136"/>
      <c r="Q90" s="136"/>
      <c r="R90" s="136"/>
      <c r="S90" s="136"/>
      <c r="T90" s="136"/>
      <c r="U90" s="136"/>
      <c r="V90" s="136"/>
      <c r="W90" s="136"/>
      <c r="X90" s="136"/>
      <c r="Y90" s="136"/>
    </row>
    <row r="91" spans="1:25" s="51" customFormat="1" x14ac:dyDescent="0.25">
      <c r="A91" s="60"/>
      <c r="B91" s="136"/>
      <c r="C91" s="136"/>
      <c r="D91" s="136"/>
      <c r="E91" s="136"/>
      <c r="F91" s="136"/>
      <c r="G91" s="136"/>
      <c r="H91" s="136"/>
      <c r="I91" s="136"/>
      <c r="J91" s="136"/>
      <c r="K91" s="136"/>
      <c r="L91" s="136"/>
      <c r="M91" s="136"/>
      <c r="N91" s="136"/>
      <c r="O91" s="136"/>
      <c r="P91" s="136"/>
      <c r="Q91" s="136"/>
      <c r="R91" s="136"/>
      <c r="S91" s="136"/>
      <c r="T91" s="136"/>
      <c r="U91" s="136"/>
      <c r="V91" s="136"/>
      <c r="W91" s="136"/>
      <c r="X91" s="136"/>
      <c r="Y91" s="136"/>
    </row>
    <row r="92" spans="1:25" s="51" customFormat="1" x14ac:dyDescent="0.25">
      <c r="A92" s="60"/>
      <c r="B92" s="136"/>
      <c r="C92" s="136"/>
      <c r="D92" s="136"/>
      <c r="E92" s="136"/>
      <c r="F92" s="136"/>
      <c r="G92" s="136"/>
      <c r="H92" s="136"/>
      <c r="I92" s="136"/>
      <c r="J92" s="136"/>
      <c r="K92" s="136"/>
      <c r="L92" s="136"/>
      <c r="M92" s="136"/>
      <c r="N92" s="136"/>
      <c r="O92" s="136"/>
      <c r="P92" s="136"/>
      <c r="Q92" s="136"/>
      <c r="R92" s="136"/>
      <c r="S92" s="136"/>
      <c r="T92" s="136"/>
      <c r="U92" s="136"/>
      <c r="V92" s="136"/>
      <c r="W92" s="136"/>
      <c r="X92" s="136"/>
      <c r="Y92" s="136"/>
    </row>
    <row r="93" spans="1:25" s="51" customFormat="1" x14ac:dyDescent="0.25">
      <c r="A93" s="60"/>
      <c r="B93" s="136"/>
      <c r="C93" s="136"/>
      <c r="D93" s="136"/>
      <c r="E93" s="136"/>
      <c r="F93" s="136"/>
      <c r="G93" s="136"/>
      <c r="H93" s="136"/>
      <c r="I93" s="136"/>
      <c r="J93" s="136"/>
      <c r="K93" s="136"/>
      <c r="L93" s="136"/>
      <c r="M93" s="136"/>
      <c r="N93" s="136"/>
      <c r="O93" s="136"/>
      <c r="P93" s="136"/>
      <c r="Q93" s="136"/>
      <c r="R93" s="136"/>
      <c r="S93" s="136"/>
      <c r="T93" s="136"/>
      <c r="U93" s="136"/>
      <c r="V93" s="136"/>
      <c r="W93" s="136"/>
      <c r="X93" s="136"/>
      <c r="Y93" s="136"/>
    </row>
    <row r="94" spans="1:25" s="51" customFormat="1" x14ac:dyDescent="0.25">
      <c r="A94" s="60"/>
      <c r="B94" s="136"/>
      <c r="C94" s="136"/>
      <c r="D94" s="136"/>
      <c r="E94" s="136"/>
      <c r="F94" s="136"/>
      <c r="G94" s="136"/>
      <c r="H94" s="136"/>
      <c r="I94" s="136"/>
      <c r="J94" s="136"/>
      <c r="K94" s="136"/>
      <c r="L94" s="136"/>
      <c r="M94" s="136"/>
      <c r="N94" s="136"/>
      <c r="O94" s="136"/>
      <c r="P94" s="136"/>
      <c r="Q94" s="136"/>
      <c r="R94" s="136"/>
      <c r="S94" s="136"/>
      <c r="T94" s="136"/>
      <c r="U94" s="136"/>
      <c r="V94" s="136"/>
      <c r="W94" s="136"/>
      <c r="X94" s="136"/>
      <c r="Y94" s="136"/>
    </row>
    <row r="95" spans="1:25" s="51" customFormat="1" x14ac:dyDescent="0.25">
      <c r="A95" s="60"/>
      <c r="B95" s="136"/>
      <c r="C95" s="136"/>
      <c r="D95" s="136"/>
      <c r="E95" s="136"/>
      <c r="F95" s="136"/>
      <c r="G95" s="136"/>
      <c r="H95" s="136"/>
      <c r="I95" s="136"/>
      <c r="J95" s="136"/>
      <c r="K95" s="136"/>
      <c r="L95" s="136"/>
      <c r="M95" s="136"/>
      <c r="N95" s="136"/>
      <c r="O95" s="136"/>
      <c r="P95" s="136"/>
      <c r="Q95" s="136"/>
      <c r="R95" s="136"/>
      <c r="S95" s="136"/>
      <c r="T95" s="136"/>
      <c r="U95" s="136"/>
      <c r="V95" s="136"/>
      <c r="W95" s="136"/>
      <c r="X95" s="136"/>
      <c r="Y95" s="136"/>
    </row>
    <row r="96" spans="1:25" s="51" customFormat="1" x14ac:dyDescent="0.25">
      <c r="A96" s="60"/>
      <c r="B96" s="136"/>
      <c r="C96" s="136"/>
      <c r="D96" s="136"/>
      <c r="E96" s="136"/>
      <c r="F96" s="136"/>
      <c r="G96" s="136"/>
      <c r="H96" s="136"/>
      <c r="I96" s="136"/>
      <c r="J96" s="136"/>
      <c r="K96" s="136"/>
      <c r="L96" s="136"/>
      <c r="M96" s="136"/>
      <c r="N96" s="136"/>
      <c r="O96" s="136"/>
      <c r="P96" s="136"/>
      <c r="Q96" s="136"/>
      <c r="R96" s="136"/>
      <c r="S96" s="136"/>
      <c r="T96" s="136"/>
      <c r="U96" s="136"/>
      <c r="V96" s="136"/>
      <c r="W96" s="136"/>
      <c r="X96" s="136"/>
      <c r="Y96" s="136"/>
    </row>
    <row r="97" spans="1:25" s="51" customFormat="1" x14ac:dyDescent="0.25">
      <c r="A97" s="60"/>
      <c r="B97" s="136"/>
      <c r="C97" s="136"/>
      <c r="D97" s="136"/>
      <c r="E97" s="136"/>
      <c r="F97" s="136"/>
      <c r="G97" s="136"/>
      <c r="H97" s="136"/>
      <c r="I97" s="136"/>
      <c r="J97" s="136"/>
      <c r="K97" s="136"/>
      <c r="L97" s="136"/>
      <c r="M97" s="136"/>
      <c r="N97" s="136"/>
      <c r="O97" s="136"/>
      <c r="P97" s="136"/>
      <c r="Q97" s="136"/>
      <c r="R97" s="136"/>
      <c r="S97" s="136"/>
      <c r="T97" s="136"/>
      <c r="U97" s="136"/>
      <c r="V97" s="136"/>
      <c r="W97" s="136"/>
      <c r="X97" s="136"/>
      <c r="Y97" s="136"/>
    </row>
    <row r="98" spans="1:25" s="51" customFormat="1" x14ac:dyDescent="0.25">
      <c r="A98" s="60"/>
      <c r="B98" s="136"/>
      <c r="C98" s="136"/>
      <c r="D98" s="136"/>
      <c r="E98" s="136"/>
      <c r="F98" s="136"/>
      <c r="G98" s="136"/>
      <c r="H98" s="136"/>
      <c r="I98" s="136"/>
      <c r="J98" s="136"/>
      <c r="K98" s="136"/>
      <c r="L98" s="136"/>
      <c r="M98" s="136"/>
      <c r="N98" s="136"/>
      <c r="O98" s="136"/>
      <c r="P98" s="136"/>
      <c r="Q98" s="136"/>
      <c r="R98" s="136"/>
      <c r="S98" s="136"/>
      <c r="T98" s="136"/>
      <c r="U98" s="136"/>
      <c r="V98" s="136"/>
      <c r="W98" s="136"/>
      <c r="X98" s="136"/>
      <c r="Y98" s="136"/>
    </row>
    <row r="99" spans="1:25" s="51" customFormat="1" x14ac:dyDescent="0.25">
      <c r="A99" s="60"/>
      <c r="B99" s="136"/>
      <c r="C99" s="136"/>
      <c r="D99" s="136"/>
      <c r="E99" s="136"/>
      <c r="F99" s="136"/>
      <c r="G99" s="136"/>
      <c r="H99" s="136"/>
      <c r="I99" s="136"/>
      <c r="J99" s="136"/>
      <c r="K99" s="136"/>
      <c r="L99" s="136"/>
      <c r="M99" s="136"/>
      <c r="N99" s="136"/>
      <c r="O99" s="136"/>
      <c r="P99" s="136"/>
      <c r="Q99" s="136"/>
      <c r="R99" s="136"/>
      <c r="S99" s="136"/>
      <c r="T99" s="136"/>
      <c r="U99" s="136"/>
      <c r="V99" s="136"/>
      <c r="W99" s="136"/>
      <c r="X99" s="136"/>
      <c r="Y99" s="136"/>
    </row>
    <row r="100" spans="1:25" s="51" customFormat="1" x14ac:dyDescent="0.25">
      <c r="A100" s="60"/>
      <c r="B100" s="136"/>
      <c r="C100" s="136"/>
      <c r="D100" s="136"/>
      <c r="E100" s="136"/>
      <c r="F100" s="136"/>
      <c r="G100" s="136"/>
      <c r="H100" s="136"/>
      <c r="I100" s="136"/>
      <c r="J100" s="136"/>
      <c r="K100" s="136"/>
      <c r="L100" s="136"/>
      <c r="M100" s="136"/>
      <c r="N100" s="136"/>
      <c r="O100" s="136"/>
      <c r="P100" s="136"/>
      <c r="Q100" s="136"/>
      <c r="R100" s="136"/>
      <c r="S100" s="136"/>
      <c r="T100" s="136"/>
      <c r="U100" s="136"/>
      <c r="V100" s="136"/>
      <c r="W100" s="136"/>
      <c r="X100" s="136"/>
      <c r="Y100" s="136"/>
    </row>
    <row r="101" spans="1:25" s="51" customFormat="1" x14ac:dyDescent="0.25">
      <c r="A101" s="60"/>
      <c r="B101" s="136"/>
      <c r="C101" s="136"/>
      <c r="D101" s="136"/>
      <c r="E101" s="136"/>
      <c r="F101" s="136"/>
      <c r="G101" s="136"/>
      <c r="H101" s="136"/>
      <c r="I101" s="136"/>
      <c r="J101" s="136"/>
      <c r="K101" s="136"/>
      <c r="L101" s="136"/>
      <c r="M101" s="136"/>
      <c r="N101" s="136"/>
      <c r="O101" s="136"/>
      <c r="P101" s="136"/>
      <c r="Q101" s="136"/>
      <c r="R101" s="136"/>
      <c r="S101" s="136"/>
      <c r="T101" s="136"/>
      <c r="U101" s="136"/>
      <c r="V101" s="136"/>
      <c r="W101" s="136"/>
      <c r="X101" s="136"/>
      <c r="Y101" s="136"/>
    </row>
    <row r="102" spans="1:25" s="51" customFormat="1" x14ac:dyDescent="0.25">
      <c r="A102" s="60"/>
      <c r="B102" s="136"/>
      <c r="C102" s="136"/>
      <c r="D102" s="136"/>
      <c r="E102" s="136"/>
      <c r="F102" s="136"/>
      <c r="G102" s="136"/>
      <c r="H102" s="136"/>
      <c r="I102" s="136"/>
      <c r="J102" s="136"/>
      <c r="K102" s="136"/>
      <c r="L102" s="136"/>
      <c r="M102" s="136"/>
      <c r="N102" s="136"/>
      <c r="O102" s="136"/>
      <c r="P102" s="136"/>
      <c r="Q102" s="136"/>
      <c r="R102" s="136"/>
      <c r="S102" s="136"/>
      <c r="T102" s="136"/>
      <c r="U102" s="136"/>
      <c r="V102" s="136"/>
      <c r="W102" s="136"/>
      <c r="X102" s="136"/>
      <c r="Y102" s="136"/>
    </row>
    <row r="103" spans="1:25" x14ac:dyDescent="0.25">
      <c r="A103" s="136"/>
      <c r="B103" s="136"/>
      <c r="C103" s="136"/>
      <c r="D103" s="136"/>
      <c r="E103" s="136"/>
      <c r="F103" s="136"/>
      <c r="G103" s="136"/>
      <c r="H103" s="136"/>
      <c r="I103" s="136"/>
      <c r="J103" s="136"/>
      <c r="K103" s="136"/>
      <c r="L103" s="136"/>
      <c r="M103" s="136"/>
      <c r="N103" s="136"/>
      <c r="O103" s="136"/>
      <c r="P103" s="136"/>
      <c r="Q103" s="136"/>
      <c r="R103" s="136"/>
      <c r="S103" s="136"/>
      <c r="T103" s="136"/>
      <c r="U103" s="136"/>
      <c r="V103" s="136"/>
      <c r="W103" s="136"/>
      <c r="X103" s="136"/>
      <c r="Y103" s="136"/>
    </row>
    <row r="104" spans="1:25" x14ac:dyDescent="0.25">
      <c r="A104" s="136"/>
      <c r="B104" s="136"/>
      <c r="C104" s="136"/>
      <c r="D104" s="136"/>
      <c r="E104" s="136"/>
      <c r="F104" s="136"/>
      <c r="G104" s="136"/>
      <c r="H104" s="136"/>
      <c r="I104" s="136"/>
      <c r="J104" s="136"/>
      <c r="K104" s="136"/>
      <c r="L104" s="136"/>
      <c r="M104" s="136"/>
      <c r="N104" s="136"/>
      <c r="O104" s="136"/>
      <c r="P104" s="136"/>
      <c r="Q104" s="136"/>
      <c r="R104" s="136"/>
      <c r="S104" s="136"/>
      <c r="T104" s="136"/>
      <c r="U104" s="136"/>
      <c r="V104" s="136"/>
      <c r="W104" s="136"/>
      <c r="X104" s="136"/>
      <c r="Y104" s="136"/>
    </row>
    <row r="105" spans="1:25" x14ac:dyDescent="0.25">
      <c r="A105" s="136"/>
      <c r="B105" s="136"/>
      <c r="C105" s="136"/>
      <c r="D105" s="136"/>
      <c r="E105" s="136"/>
      <c r="F105" s="136"/>
      <c r="G105" s="136"/>
      <c r="H105" s="136"/>
      <c r="I105" s="136"/>
      <c r="J105" s="136"/>
      <c r="K105" s="136"/>
      <c r="L105" s="136"/>
      <c r="M105" s="136"/>
      <c r="N105" s="136"/>
      <c r="O105" s="136"/>
      <c r="P105" s="136"/>
      <c r="Q105" s="136"/>
      <c r="R105" s="136"/>
      <c r="S105" s="136"/>
      <c r="T105" s="136"/>
      <c r="U105" s="136"/>
      <c r="V105" s="136"/>
      <c r="W105" s="136"/>
      <c r="X105" s="136"/>
      <c r="Y105" s="136"/>
    </row>
    <row r="106" spans="1:25" x14ac:dyDescent="0.25">
      <c r="A106" s="136"/>
      <c r="B106" s="136"/>
      <c r="C106" s="136"/>
      <c r="D106" s="136"/>
      <c r="E106" s="136"/>
      <c r="F106" s="136"/>
      <c r="G106" s="136"/>
      <c r="H106" s="136"/>
      <c r="I106" s="136"/>
      <c r="J106" s="136"/>
      <c r="K106" s="136"/>
      <c r="L106" s="136"/>
      <c r="M106" s="136"/>
      <c r="N106" s="136"/>
      <c r="O106" s="136"/>
      <c r="P106" s="136"/>
      <c r="Q106" s="136"/>
      <c r="R106" s="136"/>
      <c r="S106" s="136"/>
      <c r="T106" s="136"/>
      <c r="U106" s="136"/>
      <c r="V106" s="136"/>
      <c r="W106" s="136"/>
      <c r="X106" s="136"/>
      <c r="Y106" s="136"/>
    </row>
    <row r="107" spans="1:25" x14ac:dyDescent="0.25">
      <c r="A107" s="136"/>
      <c r="B107" s="136"/>
      <c r="C107" s="136"/>
      <c r="D107" s="136"/>
      <c r="E107" s="136"/>
      <c r="F107" s="136"/>
      <c r="G107" s="136"/>
      <c r="H107" s="136"/>
      <c r="I107" s="136"/>
      <c r="J107" s="136"/>
      <c r="K107" s="136"/>
      <c r="L107" s="136"/>
      <c r="M107" s="136"/>
      <c r="N107" s="136"/>
      <c r="O107" s="136"/>
      <c r="P107" s="136"/>
      <c r="Q107" s="136"/>
      <c r="R107" s="136"/>
      <c r="S107" s="136"/>
      <c r="T107" s="136"/>
      <c r="U107" s="136"/>
      <c r="V107" s="136"/>
      <c r="W107" s="136"/>
      <c r="X107" s="136"/>
      <c r="Y107" s="136"/>
    </row>
    <row r="108" spans="1:25" x14ac:dyDescent="0.25">
      <c r="A108" s="136"/>
      <c r="B108" s="136"/>
      <c r="C108" s="136"/>
      <c r="D108" s="136"/>
      <c r="E108" s="136"/>
      <c r="F108" s="136"/>
      <c r="G108" s="136"/>
      <c r="H108" s="136"/>
      <c r="I108" s="136"/>
      <c r="J108" s="136"/>
      <c r="K108" s="136"/>
      <c r="L108" s="136"/>
      <c r="M108" s="136"/>
      <c r="N108" s="136"/>
      <c r="O108" s="136"/>
      <c r="P108" s="136"/>
      <c r="Q108" s="136"/>
      <c r="R108" s="136"/>
      <c r="S108" s="136"/>
      <c r="T108" s="136"/>
      <c r="U108" s="136"/>
      <c r="V108" s="136"/>
      <c r="W108" s="136"/>
      <c r="X108" s="136"/>
      <c r="Y108" s="136"/>
    </row>
    <row r="109" spans="1:25" x14ac:dyDescent="0.25">
      <c r="A109" s="136"/>
      <c r="B109" s="136"/>
      <c r="C109" s="136"/>
      <c r="D109" s="136"/>
      <c r="E109" s="136"/>
      <c r="F109" s="136"/>
      <c r="G109" s="136"/>
      <c r="H109" s="136"/>
      <c r="I109" s="136"/>
      <c r="J109" s="136"/>
      <c r="K109" s="136"/>
      <c r="L109" s="136"/>
      <c r="M109" s="136"/>
      <c r="N109" s="136"/>
      <c r="O109" s="136"/>
      <c r="P109" s="136"/>
      <c r="Q109" s="136"/>
      <c r="R109" s="136"/>
      <c r="S109" s="136"/>
      <c r="T109" s="136"/>
      <c r="U109" s="136"/>
      <c r="V109" s="136"/>
      <c r="W109" s="136"/>
      <c r="X109" s="136"/>
      <c r="Y109" s="136"/>
    </row>
    <row r="110" spans="1:25" x14ac:dyDescent="0.25">
      <c r="A110" s="136"/>
      <c r="B110" s="136"/>
      <c r="C110" s="136"/>
      <c r="D110" s="136"/>
      <c r="E110" s="136"/>
      <c r="F110" s="136"/>
      <c r="G110" s="136"/>
      <c r="H110" s="136"/>
      <c r="I110" s="136"/>
      <c r="J110" s="136"/>
      <c r="K110" s="136"/>
      <c r="L110" s="136"/>
      <c r="M110" s="136"/>
      <c r="N110" s="136"/>
      <c r="O110" s="136"/>
      <c r="P110" s="136"/>
      <c r="Q110" s="136"/>
      <c r="R110" s="136"/>
      <c r="S110" s="136"/>
      <c r="T110" s="136"/>
      <c r="U110" s="136"/>
      <c r="V110" s="136"/>
      <c r="W110" s="136"/>
      <c r="X110" s="136"/>
      <c r="Y110" s="136"/>
    </row>
    <row r="115" spans="1:25" s="52" customFormat="1" x14ac:dyDescent="0.25">
      <c r="Y115" s="6"/>
    </row>
    <row r="116" spans="1:25" s="52" customFormat="1" x14ac:dyDescent="0.25">
      <c r="Y116" s="6"/>
    </row>
    <row r="117" spans="1:25" s="52" customFormat="1" x14ac:dyDescent="0.25">
      <c r="Y117" s="6"/>
    </row>
    <row r="118" spans="1:25" s="52" customFormat="1" x14ac:dyDescent="0.25">
      <c r="Y118" s="6"/>
    </row>
    <row r="119" spans="1:25" s="52" customFormat="1" x14ac:dyDescent="0.25">
      <c r="Y119" s="6"/>
    </row>
    <row r="120" spans="1:25" s="52" customFormat="1" x14ac:dyDescent="0.25">
      <c r="Y120" s="6"/>
    </row>
    <row r="121" spans="1:25" s="52" customFormat="1" x14ac:dyDescent="0.25">
      <c r="Y121" s="6"/>
    </row>
    <row r="122" spans="1:25" s="52" customFormat="1" x14ac:dyDescent="0.25">
      <c r="Y122" s="6"/>
    </row>
    <row r="123" spans="1:25" s="52" customFormat="1" x14ac:dyDescent="0.25">
      <c r="Y123" s="6"/>
    </row>
    <row r="124" spans="1:25" s="52" customFormat="1" x14ac:dyDescent="0.25">
      <c r="Y124" s="6"/>
    </row>
    <row r="125" spans="1:25" s="52" customFormat="1" x14ac:dyDescent="0.25">
      <c r="Y125" s="6"/>
    </row>
    <row r="126" spans="1:25" s="52" customFormat="1" x14ac:dyDescent="0.25">
      <c r="Y126" s="6"/>
    </row>
    <row r="127" spans="1:25" s="52" customFormat="1" x14ac:dyDescent="0.25">
      <c r="Y127" s="6"/>
    </row>
    <row r="128" spans="1:25" ht="36" customHeight="1" x14ac:dyDescent="0.25">
      <c r="A128" s="137" t="s">
        <v>142</v>
      </c>
      <c r="B128" s="137"/>
      <c r="C128" s="137"/>
      <c r="D128" s="137"/>
      <c r="E128" s="137"/>
      <c r="F128" s="137"/>
      <c r="G128" s="137"/>
      <c r="H128" s="137"/>
      <c r="I128" s="137"/>
      <c r="J128" s="137"/>
      <c r="K128" s="137"/>
      <c r="L128" s="137"/>
      <c r="M128" s="137"/>
      <c r="N128" s="137"/>
      <c r="O128" s="137"/>
      <c r="P128" s="137"/>
      <c r="Q128" s="137"/>
      <c r="R128" s="137"/>
      <c r="S128" s="137"/>
      <c r="T128" s="137"/>
      <c r="U128" s="137"/>
    </row>
    <row r="129" spans="1:25" x14ac:dyDescent="0.25">
      <c r="A129" s="137"/>
      <c r="B129" s="137"/>
      <c r="C129" s="137"/>
      <c r="D129" s="137"/>
      <c r="E129" s="137"/>
      <c r="F129" s="137"/>
      <c r="G129" s="137"/>
      <c r="H129" s="137"/>
      <c r="I129" s="137"/>
      <c r="J129" s="137"/>
      <c r="K129" s="137"/>
      <c r="L129" s="137"/>
      <c r="M129" s="137"/>
      <c r="N129" s="137"/>
      <c r="O129" s="137"/>
      <c r="P129" s="137"/>
      <c r="Q129" s="137"/>
      <c r="R129" s="137"/>
      <c r="S129" s="137"/>
      <c r="T129" s="137"/>
      <c r="U129" s="137"/>
    </row>
    <row r="130" spans="1:25" ht="15.75" thickBot="1" x14ac:dyDescent="0.3">
      <c r="A130" s="20"/>
      <c r="B130" s="20"/>
      <c r="C130" s="20"/>
      <c r="D130" s="20"/>
      <c r="E130" s="20"/>
      <c r="F130" s="20"/>
      <c r="G130" s="20"/>
      <c r="H130" s="20"/>
      <c r="I130" s="20"/>
      <c r="J130" s="20"/>
      <c r="K130" s="20"/>
      <c r="L130" s="76" t="str">
        <f>CONCATENATE(Arkusz18!C2," - ",Arkusz18!B2," r.")</f>
        <v>01.01.2020 - 30.04.2020 r.</v>
      </c>
      <c r="M130" s="76"/>
      <c r="N130" s="76"/>
      <c r="O130" s="76"/>
      <c r="P130" s="76"/>
      <c r="Q130" s="76"/>
      <c r="R130" s="76"/>
      <c r="S130" s="76"/>
      <c r="T130" s="76"/>
      <c r="U130" s="76"/>
      <c r="V130" s="76"/>
    </row>
    <row r="131" spans="1:25" ht="187.5" x14ac:dyDescent="0.25">
      <c r="C131" s="219" t="s">
        <v>2</v>
      </c>
      <c r="D131" s="220"/>
      <c r="E131" s="220"/>
      <c r="F131" s="220"/>
      <c r="G131" s="220"/>
      <c r="H131" s="220"/>
      <c r="I131" s="220"/>
      <c r="J131" s="220"/>
      <c r="K131" s="220"/>
      <c r="L131" s="307" t="s">
        <v>78</v>
      </c>
      <c r="M131" s="307"/>
      <c r="N131" s="30" t="s">
        <v>12</v>
      </c>
      <c r="O131" s="30" t="s">
        <v>93</v>
      </c>
      <c r="P131" s="30" t="s">
        <v>83</v>
      </c>
      <c r="Q131" s="30" t="s">
        <v>52</v>
      </c>
      <c r="R131" s="30" t="s">
        <v>38</v>
      </c>
      <c r="S131" s="30" t="s">
        <v>4</v>
      </c>
      <c r="T131" s="30" t="s">
        <v>41</v>
      </c>
      <c r="U131" s="30" t="s">
        <v>82</v>
      </c>
      <c r="V131" s="307" t="s">
        <v>77</v>
      </c>
      <c r="W131" s="308"/>
      <c r="Y131" s="3"/>
    </row>
    <row r="132" spans="1:25" x14ac:dyDescent="0.25">
      <c r="C132" s="180" t="s">
        <v>33</v>
      </c>
      <c r="D132" s="181"/>
      <c r="E132" s="181"/>
      <c r="F132" s="181"/>
      <c r="G132" s="181"/>
      <c r="H132" s="181"/>
      <c r="I132" s="181"/>
      <c r="J132" s="181"/>
      <c r="K132" s="181"/>
      <c r="L132" s="116">
        <f>Arkusz13!C2</f>
        <v>6212</v>
      </c>
      <c r="M132" s="116"/>
      <c r="N132" s="31">
        <f>Arkusz13!C18</f>
        <v>1125</v>
      </c>
      <c r="O132" s="31">
        <f>Arkusz13!C34</f>
        <v>685</v>
      </c>
      <c r="P132" s="31">
        <f>Arkusz13!C50</f>
        <v>758</v>
      </c>
      <c r="Q132" s="31">
        <f>Arkusz13!C66</f>
        <v>146</v>
      </c>
      <c r="R132" s="31">
        <f>Arkusz13!C82</f>
        <v>0</v>
      </c>
      <c r="S132" s="31">
        <f>Arkusz13!C98</f>
        <v>0</v>
      </c>
      <c r="T132" s="31">
        <f>Arkusz13!C114</f>
        <v>0</v>
      </c>
      <c r="U132" s="31">
        <f>Arkusz13!C130-SUM(N132:T132)</f>
        <v>3888</v>
      </c>
      <c r="V132" s="176">
        <f t="shared" ref="V132:V146" si="3">SUM(N132:U132)</f>
        <v>6602</v>
      </c>
      <c r="W132" s="177"/>
      <c r="Y132" s="3"/>
    </row>
    <row r="133" spans="1:25" x14ac:dyDescent="0.25">
      <c r="C133" s="178" t="s">
        <v>34</v>
      </c>
      <c r="D133" s="179"/>
      <c r="E133" s="179"/>
      <c r="F133" s="179"/>
      <c r="G133" s="179"/>
      <c r="H133" s="179"/>
      <c r="I133" s="179"/>
      <c r="J133" s="179"/>
      <c r="K133" s="179"/>
      <c r="L133" s="116">
        <f>Arkusz13!C3</f>
        <v>266</v>
      </c>
      <c r="M133" s="116"/>
      <c r="N133" s="31">
        <f>Arkusz13!C19</f>
        <v>39</v>
      </c>
      <c r="O133" s="31">
        <f>Arkusz13!C35</f>
        <v>27</v>
      </c>
      <c r="P133" s="31">
        <f>Arkusz13!C51</f>
        <v>39</v>
      </c>
      <c r="Q133" s="31">
        <f>Arkusz13!C67</f>
        <v>15</v>
      </c>
      <c r="R133" s="31">
        <f>Arkusz13!C83</f>
        <v>0</v>
      </c>
      <c r="S133" s="31">
        <f>Arkusz13!C99</f>
        <v>0</v>
      </c>
      <c r="T133" s="31">
        <f>Arkusz13!C115</f>
        <v>0</v>
      </c>
      <c r="U133" s="31">
        <f>Arkusz13!C131-SUM(N133:T133)</f>
        <v>86</v>
      </c>
      <c r="V133" s="176">
        <f t="shared" si="3"/>
        <v>206</v>
      </c>
      <c r="W133" s="177"/>
      <c r="Y133" s="3"/>
    </row>
    <row r="134" spans="1:25" x14ac:dyDescent="0.25">
      <c r="C134" s="180" t="s">
        <v>35</v>
      </c>
      <c r="D134" s="181"/>
      <c r="E134" s="181"/>
      <c r="F134" s="181"/>
      <c r="G134" s="181"/>
      <c r="H134" s="181"/>
      <c r="I134" s="181"/>
      <c r="J134" s="181"/>
      <c r="K134" s="181"/>
      <c r="L134" s="116">
        <f>Arkusz13!C4</f>
        <v>95</v>
      </c>
      <c r="M134" s="116"/>
      <c r="N134" s="31">
        <f>Arkusz13!C20</f>
        <v>16</v>
      </c>
      <c r="O134" s="31">
        <f>Arkusz13!C36</f>
        <v>37</v>
      </c>
      <c r="P134" s="31">
        <f>Arkusz13!C52</f>
        <v>14</v>
      </c>
      <c r="Q134" s="31">
        <f>Arkusz13!C68</f>
        <v>10</v>
      </c>
      <c r="R134" s="31">
        <f>Arkusz13!C84</f>
        <v>0</v>
      </c>
      <c r="S134" s="31">
        <f>Arkusz13!C100</f>
        <v>0</v>
      </c>
      <c r="T134" s="31">
        <f>Arkusz13!C116</f>
        <v>0</v>
      </c>
      <c r="U134" s="31">
        <f>Arkusz13!C132-SUM(N134:T134)</f>
        <v>55</v>
      </c>
      <c r="V134" s="176">
        <f t="shared" si="3"/>
        <v>132</v>
      </c>
      <c r="W134" s="177"/>
      <c r="Y134" s="3"/>
    </row>
    <row r="135" spans="1:25" x14ac:dyDescent="0.25">
      <c r="C135" s="178" t="s">
        <v>36</v>
      </c>
      <c r="D135" s="179"/>
      <c r="E135" s="179"/>
      <c r="F135" s="179"/>
      <c r="G135" s="179"/>
      <c r="H135" s="179"/>
      <c r="I135" s="179"/>
      <c r="J135" s="179"/>
      <c r="K135" s="179"/>
      <c r="L135" s="116">
        <f>Arkusz13!C5</f>
        <v>6</v>
      </c>
      <c r="M135" s="116"/>
      <c r="N135" s="31">
        <f>Arkusz13!C21</f>
        <v>0</v>
      </c>
      <c r="O135" s="31">
        <f>Arkusz13!C37</f>
        <v>0</v>
      </c>
      <c r="P135" s="31">
        <f>Arkusz13!C53</f>
        <v>0</v>
      </c>
      <c r="Q135" s="31">
        <f>Arkusz13!C69</f>
        <v>0</v>
      </c>
      <c r="R135" s="31">
        <f>Arkusz13!C85</f>
        <v>0</v>
      </c>
      <c r="S135" s="31">
        <f>Arkusz13!C101</f>
        <v>0</v>
      </c>
      <c r="T135" s="31">
        <f>Arkusz13!C117</f>
        <v>0</v>
      </c>
      <c r="U135" s="31">
        <f>Arkusz13!C133-SUM(N135:T135)</f>
        <v>2</v>
      </c>
      <c r="V135" s="176">
        <f t="shared" si="3"/>
        <v>2</v>
      </c>
      <c r="W135" s="177"/>
      <c r="Y135" s="3"/>
    </row>
    <row r="136" spans="1:25" x14ac:dyDescent="0.25">
      <c r="C136" s="180" t="s">
        <v>37</v>
      </c>
      <c r="D136" s="181"/>
      <c r="E136" s="181"/>
      <c r="F136" s="181"/>
      <c r="G136" s="181"/>
      <c r="H136" s="181"/>
      <c r="I136" s="181"/>
      <c r="J136" s="181"/>
      <c r="K136" s="181"/>
      <c r="L136" s="116">
        <f>Arkusz13!C6</f>
        <v>1</v>
      </c>
      <c r="M136" s="116"/>
      <c r="N136" s="31">
        <f>Arkusz13!C22</f>
        <v>0</v>
      </c>
      <c r="O136" s="31">
        <f>Arkusz13!C38</f>
        <v>0</v>
      </c>
      <c r="P136" s="31">
        <f>Arkusz13!C54</f>
        <v>0</v>
      </c>
      <c r="Q136" s="31">
        <f>Arkusz13!C70</f>
        <v>0</v>
      </c>
      <c r="R136" s="31">
        <f>Arkusz13!C86</f>
        <v>0</v>
      </c>
      <c r="S136" s="31">
        <f>Arkusz13!C102</f>
        <v>0</v>
      </c>
      <c r="T136" s="31">
        <f>Arkusz13!C118</f>
        <v>0</v>
      </c>
      <c r="U136" s="31">
        <f>Arkusz13!C134-SUM(N136:T136)</f>
        <v>1</v>
      </c>
      <c r="V136" s="176">
        <f t="shared" si="3"/>
        <v>1</v>
      </c>
      <c r="W136" s="177"/>
      <c r="Y136" s="3"/>
    </row>
    <row r="137" spans="1:25" x14ac:dyDescent="0.25">
      <c r="C137" s="178" t="s">
        <v>45</v>
      </c>
      <c r="D137" s="179"/>
      <c r="E137" s="179"/>
      <c r="F137" s="179"/>
      <c r="G137" s="179"/>
      <c r="H137" s="179"/>
      <c r="I137" s="179"/>
      <c r="J137" s="179"/>
      <c r="K137" s="179"/>
      <c r="L137" s="116">
        <f>Arkusz13!C7</f>
        <v>1</v>
      </c>
      <c r="M137" s="116"/>
      <c r="N137" s="31">
        <f>Arkusz13!C23</f>
        <v>0</v>
      </c>
      <c r="O137" s="31">
        <f>Arkusz13!C39</f>
        <v>0</v>
      </c>
      <c r="P137" s="31">
        <f>Arkusz13!C55</f>
        <v>0</v>
      </c>
      <c r="Q137" s="31">
        <f>Arkusz13!C71</f>
        <v>0</v>
      </c>
      <c r="R137" s="31">
        <f>Arkusz13!C87</f>
        <v>0</v>
      </c>
      <c r="S137" s="31">
        <f>Arkusz13!C103</f>
        <v>0</v>
      </c>
      <c r="T137" s="31">
        <f>Arkusz13!C119</f>
        <v>0</v>
      </c>
      <c r="U137" s="31">
        <f>Arkusz13!C135-SUM(N137:T137)</f>
        <v>0</v>
      </c>
      <c r="V137" s="176">
        <f t="shared" si="3"/>
        <v>0</v>
      </c>
      <c r="W137" s="177"/>
      <c r="Y137" s="3"/>
    </row>
    <row r="138" spans="1:25" x14ac:dyDescent="0.25">
      <c r="C138" s="180" t="s">
        <v>46</v>
      </c>
      <c r="D138" s="181"/>
      <c r="E138" s="181"/>
      <c r="F138" s="181"/>
      <c r="G138" s="181"/>
      <c r="H138" s="181"/>
      <c r="I138" s="181"/>
      <c r="J138" s="181"/>
      <c r="K138" s="181"/>
      <c r="L138" s="116">
        <f>Arkusz13!C8</f>
        <v>0</v>
      </c>
      <c r="M138" s="116"/>
      <c r="N138" s="31">
        <f>Arkusz13!C24</f>
        <v>0</v>
      </c>
      <c r="O138" s="31">
        <f>Arkusz13!C40</f>
        <v>0</v>
      </c>
      <c r="P138" s="31">
        <f>Arkusz13!C56</f>
        <v>0</v>
      </c>
      <c r="Q138" s="31">
        <f>Arkusz13!C72</f>
        <v>0</v>
      </c>
      <c r="R138" s="31">
        <f>Arkusz13!C88</f>
        <v>0</v>
      </c>
      <c r="S138" s="31">
        <f>Arkusz13!C104</f>
        <v>0</v>
      </c>
      <c r="T138" s="31">
        <f>Arkusz13!C120</f>
        <v>0</v>
      </c>
      <c r="U138" s="31">
        <f>Arkusz13!C136-SUM(N138:T138)</f>
        <v>0</v>
      </c>
      <c r="V138" s="176">
        <f t="shared" si="3"/>
        <v>0</v>
      </c>
      <c r="W138" s="177"/>
      <c r="Y138" s="3"/>
    </row>
    <row r="139" spans="1:25" x14ac:dyDescent="0.25">
      <c r="C139" s="178" t="s">
        <v>4</v>
      </c>
      <c r="D139" s="179"/>
      <c r="E139" s="179"/>
      <c r="F139" s="179"/>
      <c r="G139" s="179"/>
      <c r="H139" s="179"/>
      <c r="I139" s="179"/>
      <c r="J139" s="179"/>
      <c r="K139" s="179"/>
      <c r="L139" s="116">
        <f>Arkusz13!C9</f>
        <v>0</v>
      </c>
      <c r="M139" s="116"/>
      <c r="N139" s="31">
        <f>Arkusz13!C25</f>
        <v>0</v>
      </c>
      <c r="O139" s="31">
        <f>Arkusz13!C41</f>
        <v>0</v>
      </c>
      <c r="P139" s="31">
        <f>Arkusz13!C57</f>
        <v>0</v>
      </c>
      <c r="Q139" s="31">
        <f>Arkusz13!C73</f>
        <v>0</v>
      </c>
      <c r="R139" s="31">
        <f>Arkusz13!C89</f>
        <v>0</v>
      </c>
      <c r="S139" s="31">
        <f>Arkusz13!C105</f>
        <v>0</v>
      </c>
      <c r="T139" s="31">
        <f>Arkusz13!C121</f>
        <v>0</v>
      </c>
      <c r="U139" s="31">
        <f>Arkusz13!C137-SUM(N139:T139)</f>
        <v>0</v>
      </c>
      <c r="V139" s="176">
        <f t="shared" si="3"/>
        <v>0</v>
      </c>
      <c r="W139" s="177"/>
      <c r="Y139" s="3"/>
    </row>
    <row r="140" spans="1:25" x14ac:dyDescent="0.25">
      <c r="C140" s="180" t="s">
        <v>38</v>
      </c>
      <c r="D140" s="181"/>
      <c r="E140" s="181"/>
      <c r="F140" s="181"/>
      <c r="G140" s="181"/>
      <c r="H140" s="181"/>
      <c r="I140" s="181"/>
      <c r="J140" s="181"/>
      <c r="K140" s="181"/>
      <c r="L140" s="116">
        <f>Arkusz13!C10</f>
        <v>0</v>
      </c>
      <c r="M140" s="116"/>
      <c r="N140" s="31">
        <f>Arkusz13!C26</f>
        <v>1</v>
      </c>
      <c r="O140" s="31">
        <f>Arkusz13!C42</f>
        <v>0</v>
      </c>
      <c r="P140" s="31">
        <f>Arkusz13!C58</f>
        <v>4</v>
      </c>
      <c r="Q140" s="31">
        <f>Arkusz13!C74</f>
        <v>0</v>
      </c>
      <c r="R140" s="31">
        <f>Arkusz13!C90</f>
        <v>0</v>
      </c>
      <c r="S140" s="31">
        <f>Arkusz13!C106</f>
        <v>0</v>
      </c>
      <c r="T140" s="31">
        <f>Arkusz13!C122</f>
        <v>0</v>
      </c>
      <c r="U140" s="31">
        <f>Arkusz13!C138-SUM(N140:T140)</f>
        <v>0</v>
      </c>
      <c r="V140" s="176">
        <f t="shared" si="3"/>
        <v>5</v>
      </c>
      <c r="W140" s="177"/>
      <c r="Y140" s="3"/>
    </row>
    <row r="141" spans="1:25" x14ac:dyDescent="0.25">
      <c r="C141" s="178" t="s">
        <v>39</v>
      </c>
      <c r="D141" s="179"/>
      <c r="E141" s="179"/>
      <c r="F141" s="179"/>
      <c r="G141" s="179"/>
      <c r="H141" s="179"/>
      <c r="I141" s="179"/>
      <c r="J141" s="179"/>
      <c r="K141" s="179"/>
      <c r="L141" s="116">
        <f>Arkusz13!C11</f>
        <v>0</v>
      </c>
      <c r="M141" s="116"/>
      <c r="N141" s="31">
        <f>Arkusz13!C27</f>
        <v>0</v>
      </c>
      <c r="O141" s="31">
        <f>Arkusz13!C43</f>
        <v>0</v>
      </c>
      <c r="P141" s="31">
        <f>Arkusz13!C59</f>
        <v>0</v>
      </c>
      <c r="Q141" s="31">
        <f>Arkusz13!C75</f>
        <v>0</v>
      </c>
      <c r="R141" s="31">
        <f>Arkusz13!C91</f>
        <v>0</v>
      </c>
      <c r="S141" s="31">
        <f>Arkusz13!C107</f>
        <v>0</v>
      </c>
      <c r="T141" s="31">
        <f>Arkusz13!C123</f>
        <v>0</v>
      </c>
      <c r="U141" s="31">
        <f>Arkusz13!C139-SUM(N141:T141)</f>
        <v>0</v>
      </c>
      <c r="V141" s="176">
        <f t="shared" si="3"/>
        <v>0</v>
      </c>
      <c r="W141" s="177"/>
      <c r="Y141" s="3"/>
    </row>
    <row r="142" spans="1:25" x14ac:dyDescent="0.25">
      <c r="C142" s="180" t="s">
        <v>40</v>
      </c>
      <c r="D142" s="181"/>
      <c r="E142" s="181"/>
      <c r="F142" s="181"/>
      <c r="G142" s="181"/>
      <c r="H142" s="181"/>
      <c r="I142" s="181"/>
      <c r="J142" s="181"/>
      <c r="K142" s="181"/>
      <c r="L142" s="116">
        <f>Arkusz13!C12</f>
        <v>506</v>
      </c>
      <c r="M142" s="116"/>
      <c r="N142" s="31">
        <f>Arkusz13!C28</f>
        <v>266</v>
      </c>
      <c r="O142" s="31">
        <f>Arkusz13!C44</f>
        <v>3</v>
      </c>
      <c r="P142" s="31">
        <f>Arkusz13!C60</f>
        <v>15</v>
      </c>
      <c r="Q142" s="31">
        <f>Arkusz13!C76</f>
        <v>57</v>
      </c>
      <c r="R142" s="31">
        <f>Arkusz13!C92</f>
        <v>33</v>
      </c>
      <c r="S142" s="31">
        <f>Arkusz13!C108</f>
        <v>0</v>
      </c>
      <c r="T142" s="31">
        <f>Arkusz13!C124</f>
        <v>33</v>
      </c>
      <c r="U142" s="31">
        <f>Arkusz13!C140-SUM(N142:T142)</f>
        <v>121</v>
      </c>
      <c r="V142" s="176">
        <f t="shared" si="3"/>
        <v>528</v>
      </c>
      <c r="W142" s="177"/>
      <c r="Y142" s="3"/>
    </row>
    <row r="143" spans="1:25" x14ac:dyDescent="0.25">
      <c r="C143" s="180" t="s">
        <v>11</v>
      </c>
      <c r="D143" s="181"/>
      <c r="E143" s="181"/>
      <c r="F143" s="181"/>
      <c r="G143" s="181"/>
      <c r="H143" s="181"/>
      <c r="I143" s="181"/>
      <c r="J143" s="181"/>
      <c r="K143" s="181"/>
      <c r="L143" s="116">
        <f>Arkusz13!C14</f>
        <v>1</v>
      </c>
      <c r="M143" s="116"/>
      <c r="N143" s="31">
        <f>Arkusz13!C30</f>
        <v>0</v>
      </c>
      <c r="O143" s="31">
        <f>Arkusz13!C46</f>
        <v>0</v>
      </c>
      <c r="P143" s="31">
        <f>Arkusz13!C62</f>
        <v>0</v>
      </c>
      <c r="Q143" s="31">
        <f>Arkusz13!C78</f>
        <v>0</v>
      </c>
      <c r="R143" s="31">
        <f>Arkusz13!C94</f>
        <v>0</v>
      </c>
      <c r="S143" s="31">
        <f>Arkusz13!C110</f>
        <v>0</v>
      </c>
      <c r="T143" s="31">
        <f>Arkusz13!C126</f>
        <v>0</v>
      </c>
      <c r="U143" s="31">
        <f>Arkusz13!C142-SUM(N143:T143)</f>
        <v>0</v>
      </c>
      <c r="V143" s="176">
        <f t="shared" si="3"/>
        <v>0</v>
      </c>
      <c r="W143" s="177"/>
      <c r="Y143" s="3"/>
    </row>
    <row r="144" spans="1:25" x14ac:dyDescent="0.25">
      <c r="C144" s="178" t="s">
        <v>42</v>
      </c>
      <c r="D144" s="179"/>
      <c r="E144" s="179"/>
      <c r="F144" s="179"/>
      <c r="G144" s="179"/>
      <c r="H144" s="179"/>
      <c r="I144" s="179"/>
      <c r="J144" s="179"/>
      <c r="K144" s="179"/>
      <c r="L144" s="116">
        <f>Arkusz13!C15</f>
        <v>4</v>
      </c>
      <c r="M144" s="116"/>
      <c r="N144" s="31">
        <f>Arkusz13!C31</f>
        <v>0</v>
      </c>
      <c r="O144" s="31">
        <f>Arkusz13!C47</f>
        <v>0</v>
      </c>
      <c r="P144" s="31">
        <f>Arkusz13!C63</f>
        <v>0</v>
      </c>
      <c r="Q144" s="31">
        <f>Arkusz13!C79</f>
        <v>0</v>
      </c>
      <c r="R144" s="31">
        <f>Arkusz13!C95</f>
        <v>0</v>
      </c>
      <c r="S144" s="31">
        <f>Arkusz13!C111</f>
        <v>0</v>
      </c>
      <c r="T144" s="31">
        <f>Arkusz13!C127</f>
        <v>0</v>
      </c>
      <c r="U144" s="31">
        <f>Arkusz13!C143-SUM(N144:T144)</f>
        <v>0</v>
      </c>
      <c r="V144" s="176">
        <f t="shared" si="3"/>
        <v>0</v>
      </c>
      <c r="W144" s="177"/>
      <c r="Y144" s="3"/>
    </row>
    <row r="145" spans="1:25" x14ac:dyDescent="0.25">
      <c r="C145" s="180" t="s">
        <v>43</v>
      </c>
      <c r="D145" s="181"/>
      <c r="E145" s="181"/>
      <c r="F145" s="181"/>
      <c r="G145" s="181"/>
      <c r="H145" s="181"/>
      <c r="I145" s="181"/>
      <c r="J145" s="181"/>
      <c r="K145" s="181"/>
      <c r="L145" s="116">
        <f>Arkusz13!C16</f>
        <v>0</v>
      </c>
      <c r="M145" s="116"/>
      <c r="N145" s="31">
        <f>Arkusz13!C32</f>
        <v>0</v>
      </c>
      <c r="O145" s="31">
        <f>Arkusz13!C48</f>
        <v>0</v>
      </c>
      <c r="P145" s="31">
        <f>Arkusz13!C64</f>
        <v>0</v>
      </c>
      <c r="Q145" s="31">
        <f>Arkusz13!C80</f>
        <v>0</v>
      </c>
      <c r="R145" s="31">
        <f>Arkusz13!C96</f>
        <v>0</v>
      </c>
      <c r="S145" s="31">
        <f>Arkusz13!C112</f>
        <v>0</v>
      </c>
      <c r="T145" s="31">
        <f>Arkusz13!C128</f>
        <v>0</v>
      </c>
      <c r="U145" s="31">
        <f>Arkusz13!C144-SUM(N145:T145)</f>
        <v>0</v>
      </c>
      <c r="V145" s="176">
        <f t="shared" si="3"/>
        <v>0</v>
      </c>
      <c r="W145" s="177"/>
      <c r="Y145" s="3"/>
    </row>
    <row r="146" spans="1:25" ht="15.75" thickBot="1" x14ac:dyDescent="0.3">
      <c r="C146" s="305" t="s">
        <v>44</v>
      </c>
      <c r="D146" s="306"/>
      <c r="E146" s="306"/>
      <c r="F146" s="306"/>
      <c r="G146" s="306"/>
      <c r="H146" s="306"/>
      <c r="I146" s="306"/>
      <c r="J146" s="306"/>
      <c r="K146" s="306"/>
      <c r="L146" s="116">
        <f>Arkusz13!C17</f>
        <v>0</v>
      </c>
      <c r="M146" s="116"/>
      <c r="N146" s="31">
        <f>Arkusz13!C33</f>
        <v>0</v>
      </c>
      <c r="O146" s="31">
        <f>Arkusz13!C49</f>
        <v>0</v>
      </c>
      <c r="P146" s="31">
        <f>Arkusz13!C65</f>
        <v>0</v>
      </c>
      <c r="Q146" s="31">
        <f>Arkusz13!C81</f>
        <v>0</v>
      </c>
      <c r="R146" s="31">
        <f>Arkusz13!C97</f>
        <v>0</v>
      </c>
      <c r="S146" s="31">
        <f>Arkusz13!C113</f>
        <v>0</v>
      </c>
      <c r="T146" s="31">
        <f>Arkusz13!C129</f>
        <v>0</v>
      </c>
      <c r="U146" s="31">
        <f>Arkusz13!C145-SUM(N146:T146)</f>
        <v>0</v>
      </c>
      <c r="V146" s="176">
        <f t="shared" si="3"/>
        <v>0</v>
      </c>
      <c r="W146" s="177"/>
      <c r="Y146" s="3"/>
    </row>
    <row r="147" spans="1:25" ht="15.75" thickBot="1" x14ac:dyDescent="0.3">
      <c r="C147" s="276" t="s">
        <v>1</v>
      </c>
      <c r="D147" s="277"/>
      <c r="E147" s="277"/>
      <c r="F147" s="277"/>
      <c r="G147" s="277"/>
      <c r="H147" s="277"/>
      <c r="I147" s="277"/>
      <c r="J147" s="277"/>
      <c r="K147" s="277"/>
      <c r="L147" s="269">
        <f>SUM(L132:L146)</f>
        <v>7092</v>
      </c>
      <c r="M147" s="269"/>
      <c r="N147" s="32">
        <f t="shared" ref="N147:V147" si="4">SUM(N132:N146)</f>
        <v>1447</v>
      </c>
      <c r="O147" s="32">
        <f t="shared" si="4"/>
        <v>752</v>
      </c>
      <c r="P147" s="32">
        <f t="shared" si="4"/>
        <v>830</v>
      </c>
      <c r="Q147" s="32">
        <f t="shared" si="4"/>
        <v>228</v>
      </c>
      <c r="R147" s="32">
        <f t="shared" si="4"/>
        <v>33</v>
      </c>
      <c r="S147" s="32">
        <f t="shared" si="4"/>
        <v>0</v>
      </c>
      <c r="T147" s="32">
        <f t="shared" si="4"/>
        <v>33</v>
      </c>
      <c r="U147" s="32">
        <f t="shared" si="4"/>
        <v>4153</v>
      </c>
      <c r="V147" s="269">
        <f t="shared" si="4"/>
        <v>7476</v>
      </c>
      <c r="W147" s="312"/>
      <c r="Y147" s="3"/>
    </row>
    <row r="148" spans="1:25" x14ac:dyDescent="0.25">
      <c r="A148" s="33"/>
      <c r="B148" s="33"/>
      <c r="C148" s="33"/>
      <c r="D148" s="33"/>
      <c r="E148" s="33"/>
      <c r="F148" s="33"/>
      <c r="G148" s="33"/>
      <c r="H148" s="33"/>
      <c r="I148" s="33"/>
      <c r="J148" s="34"/>
      <c r="K148" s="34"/>
      <c r="L148" s="34"/>
      <c r="M148" s="34"/>
      <c r="N148" s="34"/>
      <c r="O148" s="34"/>
      <c r="P148" s="34"/>
      <c r="Q148" s="34"/>
      <c r="R148" s="34"/>
      <c r="S148" s="34"/>
      <c r="T148" s="34"/>
    </row>
    <row r="172" spans="1:25" ht="15.75" thickBot="1" x14ac:dyDescent="0.3"/>
    <row r="173" spans="1:25" ht="31.5" customHeight="1" x14ac:dyDescent="0.25">
      <c r="D173" s="267" t="s">
        <v>2</v>
      </c>
      <c r="E173" s="268"/>
      <c r="F173" s="268"/>
      <c r="G173" s="268"/>
      <c r="H173" s="268"/>
      <c r="I173" s="268"/>
      <c r="J173" s="268"/>
      <c r="K173" s="268"/>
      <c r="L173" s="268" t="s">
        <v>3</v>
      </c>
      <c r="M173" s="268"/>
      <c r="N173" s="131" t="s">
        <v>85</v>
      </c>
      <c r="O173" s="131"/>
      <c r="P173" s="131"/>
      <c r="Q173" s="309" t="s">
        <v>86</v>
      </c>
      <c r="R173" s="310"/>
      <c r="S173" s="311"/>
    </row>
    <row r="174" spans="1:25" ht="15.75" thickBot="1" x14ac:dyDescent="0.3">
      <c r="D174" s="229" t="s">
        <v>84</v>
      </c>
      <c r="E174" s="230"/>
      <c r="F174" s="230"/>
      <c r="G174" s="230"/>
      <c r="H174" s="230"/>
      <c r="I174" s="230"/>
      <c r="J174" s="230"/>
      <c r="K174" s="230"/>
      <c r="L174" s="228">
        <f>Arkusz14!B2</f>
        <v>7</v>
      </c>
      <c r="M174" s="228"/>
      <c r="N174" s="228">
        <f>Arkusz14!B3</f>
        <v>9</v>
      </c>
      <c r="O174" s="228"/>
      <c r="P174" s="228"/>
      <c r="Q174" s="278">
        <f>Arkusz14!B4</f>
        <v>0</v>
      </c>
      <c r="R174" s="279"/>
      <c r="S174" s="280"/>
    </row>
    <row r="175" spans="1:25" s="52" customFormat="1" x14ac:dyDescent="0.25">
      <c r="D175" s="55"/>
      <c r="E175" s="55"/>
      <c r="F175" s="55"/>
      <c r="G175" s="55"/>
      <c r="H175" s="55"/>
      <c r="I175" s="55"/>
      <c r="J175" s="55"/>
      <c r="K175" s="55"/>
      <c r="L175" s="56"/>
      <c r="M175" s="56"/>
      <c r="N175" s="56"/>
      <c r="O175" s="56"/>
      <c r="P175" s="56"/>
      <c r="Q175" s="56"/>
      <c r="R175" s="56"/>
      <c r="S175" s="56"/>
      <c r="Y175" s="6"/>
    </row>
    <row r="176" spans="1:25" x14ac:dyDescent="0.25">
      <c r="A176" s="24"/>
      <c r="B176" s="24"/>
      <c r="C176" s="24"/>
      <c r="D176" s="24"/>
      <c r="E176" s="24"/>
      <c r="F176" s="24"/>
      <c r="G176" s="24"/>
      <c r="H176" s="24"/>
      <c r="I176" s="24"/>
      <c r="J176" s="24"/>
      <c r="K176" s="24"/>
      <c r="L176" s="24"/>
      <c r="M176" s="24"/>
      <c r="N176" s="24"/>
      <c r="O176" s="24"/>
      <c r="P176" s="24"/>
      <c r="Q176" s="24"/>
      <c r="R176" s="24"/>
      <c r="S176" s="24"/>
      <c r="T176" s="24"/>
      <c r="U176" s="24"/>
    </row>
    <row r="177" spans="1:25" x14ac:dyDescent="0.25">
      <c r="A177" s="60" t="s">
        <v>174</v>
      </c>
      <c r="B177" s="136"/>
      <c r="C177" s="136"/>
      <c r="D177" s="136"/>
      <c r="E177" s="136"/>
      <c r="F177" s="136"/>
      <c r="G177" s="136"/>
      <c r="H177" s="136"/>
      <c r="I177" s="136"/>
      <c r="J177" s="136"/>
      <c r="K177" s="136"/>
      <c r="L177" s="136"/>
      <c r="M177" s="136"/>
      <c r="N177" s="136"/>
      <c r="O177" s="136"/>
      <c r="P177" s="136"/>
      <c r="Q177" s="136"/>
      <c r="R177" s="136"/>
      <c r="S177" s="136"/>
      <c r="T177" s="136"/>
      <c r="U177" s="136"/>
      <c r="V177" s="136"/>
      <c r="W177" s="136"/>
      <c r="X177" s="136"/>
      <c r="Y177" s="136"/>
    </row>
    <row r="178" spans="1:25" s="52" customFormat="1" x14ac:dyDescent="0.25">
      <c r="A178" s="60"/>
      <c r="B178" s="136"/>
      <c r="C178" s="136"/>
      <c r="D178" s="136"/>
      <c r="E178" s="136"/>
      <c r="F178" s="136"/>
      <c r="G178" s="136"/>
      <c r="H178" s="136"/>
      <c r="I178" s="136"/>
      <c r="J178" s="136"/>
      <c r="K178" s="136"/>
      <c r="L178" s="136"/>
      <c r="M178" s="136"/>
      <c r="N178" s="136"/>
      <c r="O178" s="136"/>
      <c r="P178" s="136"/>
      <c r="Q178" s="136"/>
      <c r="R178" s="136"/>
      <c r="S178" s="136"/>
      <c r="T178" s="136"/>
      <c r="U178" s="136"/>
      <c r="V178" s="136"/>
      <c r="W178" s="136"/>
      <c r="X178" s="136"/>
      <c r="Y178" s="136"/>
    </row>
    <row r="179" spans="1:25" s="52" customFormat="1" x14ac:dyDescent="0.25">
      <c r="A179" s="60"/>
      <c r="B179" s="136"/>
      <c r="C179" s="136"/>
      <c r="D179" s="136"/>
      <c r="E179" s="136"/>
      <c r="F179" s="136"/>
      <c r="G179" s="136"/>
      <c r="H179" s="136"/>
      <c r="I179" s="136"/>
      <c r="J179" s="136"/>
      <c r="K179" s="136"/>
      <c r="L179" s="136"/>
      <c r="M179" s="136"/>
      <c r="N179" s="136"/>
      <c r="O179" s="136"/>
      <c r="P179" s="136"/>
      <c r="Q179" s="136"/>
      <c r="R179" s="136"/>
      <c r="S179" s="136"/>
      <c r="T179" s="136"/>
      <c r="U179" s="136"/>
      <c r="V179" s="136"/>
      <c r="W179" s="136"/>
      <c r="X179" s="136"/>
      <c r="Y179" s="136"/>
    </row>
    <row r="180" spans="1:25" s="52" customFormat="1" x14ac:dyDescent="0.25">
      <c r="A180" s="60"/>
      <c r="B180" s="136"/>
      <c r="C180" s="136"/>
      <c r="D180" s="136"/>
      <c r="E180" s="136"/>
      <c r="F180" s="136"/>
      <c r="G180" s="136"/>
      <c r="H180" s="136"/>
      <c r="I180" s="136"/>
      <c r="J180" s="136"/>
      <c r="K180" s="136"/>
      <c r="L180" s="136"/>
      <c r="M180" s="136"/>
      <c r="N180" s="136"/>
      <c r="O180" s="136"/>
      <c r="P180" s="136"/>
      <c r="Q180" s="136"/>
      <c r="R180" s="136"/>
      <c r="S180" s="136"/>
      <c r="T180" s="136"/>
      <c r="U180" s="136"/>
      <c r="V180" s="136"/>
      <c r="W180" s="136"/>
      <c r="X180" s="136"/>
      <c r="Y180" s="136"/>
    </row>
    <row r="181" spans="1:25" s="52" customFormat="1" x14ac:dyDescent="0.25">
      <c r="A181" s="60"/>
      <c r="B181" s="136"/>
      <c r="C181" s="136"/>
      <c r="D181" s="136"/>
      <c r="E181" s="136"/>
      <c r="F181" s="136"/>
      <c r="G181" s="136"/>
      <c r="H181" s="136"/>
      <c r="I181" s="136"/>
      <c r="J181" s="136"/>
      <c r="K181" s="136"/>
      <c r="L181" s="136"/>
      <c r="M181" s="136"/>
      <c r="N181" s="136"/>
      <c r="O181" s="136"/>
      <c r="P181" s="136"/>
      <c r="Q181" s="136"/>
      <c r="R181" s="136"/>
      <c r="S181" s="136"/>
      <c r="T181" s="136"/>
      <c r="U181" s="136"/>
      <c r="V181" s="136"/>
      <c r="W181" s="136"/>
      <c r="X181" s="136"/>
      <c r="Y181" s="136"/>
    </row>
    <row r="182" spans="1:25" s="52" customFormat="1" x14ac:dyDescent="0.25">
      <c r="A182" s="60"/>
      <c r="B182" s="136"/>
      <c r="C182" s="136"/>
      <c r="D182" s="136"/>
      <c r="E182" s="136"/>
      <c r="F182" s="136"/>
      <c r="G182" s="136"/>
      <c r="H182" s="136"/>
      <c r="I182" s="136"/>
      <c r="J182" s="136"/>
      <c r="K182" s="136"/>
      <c r="L182" s="136"/>
      <c r="M182" s="136"/>
      <c r="N182" s="136"/>
      <c r="O182" s="136"/>
      <c r="P182" s="136"/>
      <c r="Q182" s="136"/>
      <c r="R182" s="136"/>
      <c r="S182" s="136"/>
      <c r="T182" s="136"/>
      <c r="U182" s="136"/>
      <c r="V182" s="136"/>
      <c r="W182" s="136"/>
      <c r="X182" s="136"/>
      <c r="Y182" s="136"/>
    </row>
    <row r="183" spans="1:25" s="52" customFormat="1" x14ac:dyDescent="0.25">
      <c r="A183" s="60"/>
      <c r="B183" s="136"/>
      <c r="C183" s="136"/>
      <c r="D183" s="136"/>
      <c r="E183" s="136"/>
      <c r="F183" s="136"/>
      <c r="G183" s="136"/>
      <c r="H183" s="136"/>
      <c r="I183" s="136"/>
      <c r="J183" s="136"/>
      <c r="K183" s="136"/>
      <c r="L183" s="136"/>
      <c r="M183" s="136"/>
      <c r="N183" s="136"/>
      <c r="O183" s="136"/>
      <c r="P183" s="136"/>
      <c r="Q183" s="136"/>
      <c r="R183" s="136"/>
      <c r="S183" s="136"/>
      <c r="T183" s="136"/>
      <c r="U183" s="136"/>
      <c r="V183" s="136"/>
      <c r="W183" s="136"/>
      <c r="X183" s="136"/>
      <c r="Y183" s="136"/>
    </row>
    <row r="184" spans="1:25" s="52" customFormat="1" x14ac:dyDescent="0.25">
      <c r="A184" s="60"/>
      <c r="B184" s="136"/>
      <c r="C184" s="136"/>
      <c r="D184" s="136"/>
      <c r="E184" s="136"/>
      <c r="F184" s="136"/>
      <c r="G184" s="136"/>
      <c r="H184" s="136"/>
      <c r="I184" s="136"/>
      <c r="J184" s="136"/>
      <c r="K184" s="136"/>
      <c r="L184" s="136"/>
      <c r="M184" s="136"/>
      <c r="N184" s="136"/>
      <c r="O184" s="136"/>
      <c r="P184" s="136"/>
      <c r="Q184" s="136"/>
      <c r="R184" s="136"/>
      <c r="S184" s="136"/>
      <c r="T184" s="136"/>
      <c r="U184" s="136"/>
      <c r="V184" s="136"/>
      <c r="W184" s="136"/>
      <c r="X184" s="136"/>
      <c r="Y184" s="136"/>
    </row>
    <row r="185" spans="1:25" s="52" customFormat="1" x14ac:dyDescent="0.25">
      <c r="A185" s="60"/>
      <c r="B185" s="136"/>
      <c r="C185" s="136"/>
      <c r="D185" s="136"/>
      <c r="E185" s="136"/>
      <c r="F185" s="136"/>
      <c r="G185" s="136"/>
      <c r="H185" s="136"/>
      <c r="I185" s="136"/>
      <c r="J185" s="136"/>
      <c r="K185" s="136"/>
      <c r="L185" s="136"/>
      <c r="M185" s="136"/>
      <c r="N185" s="136"/>
      <c r="O185" s="136"/>
      <c r="P185" s="136"/>
      <c r="Q185" s="136"/>
      <c r="R185" s="136"/>
      <c r="S185" s="136"/>
      <c r="T185" s="136"/>
      <c r="U185" s="136"/>
      <c r="V185" s="136"/>
      <c r="W185" s="136"/>
      <c r="X185" s="136"/>
      <c r="Y185" s="136"/>
    </row>
    <row r="186" spans="1:25" s="52" customFormat="1" x14ac:dyDescent="0.25">
      <c r="A186" s="60"/>
      <c r="B186" s="136"/>
      <c r="C186" s="136"/>
      <c r="D186" s="136"/>
      <c r="E186" s="136"/>
      <c r="F186" s="136"/>
      <c r="G186" s="136"/>
      <c r="H186" s="136"/>
      <c r="I186" s="136"/>
      <c r="J186" s="136"/>
      <c r="K186" s="136"/>
      <c r="L186" s="136"/>
      <c r="M186" s="136"/>
      <c r="N186" s="136"/>
      <c r="O186" s="136"/>
      <c r="P186" s="136"/>
      <c r="Q186" s="136"/>
      <c r="R186" s="136"/>
      <c r="S186" s="136"/>
      <c r="T186" s="136"/>
      <c r="U186" s="136"/>
      <c r="V186" s="136"/>
      <c r="W186" s="136"/>
      <c r="X186" s="136"/>
      <c r="Y186" s="136"/>
    </row>
    <row r="187" spans="1:25" s="52" customFormat="1" x14ac:dyDescent="0.25">
      <c r="A187" s="60"/>
      <c r="B187" s="136"/>
      <c r="C187" s="136"/>
      <c r="D187" s="136"/>
      <c r="E187" s="136"/>
      <c r="F187" s="136"/>
      <c r="G187" s="136"/>
      <c r="H187" s="136"/>
      <c r="I187" s="136"/>
      <c r="J187" s="136"/>
      <c r="K187" s="136"/>
      <c r="L187" s="136"/>
      <c r="M187" s="136"/>
      <c r="N187" s="136"/>
      <c r="O187" s="136"/>
      <c r="P187" s="136"/>
      <c r="Q187" s="136"/>
      <c r="R187" s="136"/>
      <c r="S187" s="136"/>
      <c r="T187" s="136"/>
      <c r="U187" s="136"/>
      <c r="V187" s="136"/>
      <c r="W187" s="136"/>
      <c r="X187" s="136"/>
      <c r="Y187" s="136"/>
    </row>
    <row r="188" spans="1:25" s="52" customFormat="1" x14ac:dyDescent="0.25">
      <c r="A188" s="60"/>
      <c r="B188" s="136"/>
      <c r="C188" s="136"/>
      <c r="D188" s="136"/>
      <c r="E188" s="136"/>
      <c r="F188" s="136"/>
      <c r="G188" s="136"/>
      <c r="H188" s="136"/>
      <c r="I188" s="136"/>
      <c r="J188" s="136"/>
      <c r="K188" s="136"/>
      <c r="L188" s="136"/>
      <c r="M188" s="136"/>
      <c r="N188" s="136"/>
      <c r="O188" s="136"/>
      <c r="P188" s="136"/>
      <c r="Q188" s="136"/>
      <c r="R188" s="136"/>
      <c r="S188" s="136"/>
      <c r="T188" s="136"/>
      <c r="U188" s="136"/>
      <c r="V188" s="136"/>
      <c r="W188" s="136"/>
      <c r="X188" s="136"/>
      <c r="Y188" s="136"/>
    </row>
    <row r="189" spans="1:25" s="52" customFormat="1" x14ac:dyDescent="0.25">
      <c r="A189" s="60"/>
      <c r="B189" s="136"/>
      <c r="C189" s="136"/>
      <c r="D189" s="136"/>
      <c r="E189" s="136"/>
      <c r="F189" s="136"/>
      <c r="G189" s="136"/>
      <c r="H189" s="136"/>
      <c r="I189" s="136"/>
      <c r="J189" s="136"/>
      <c r="K189" s="136"/>
      <c r="L189" s="136"/>
      <c r="M189" s="136"/>
      <c r="N189" s="136"/>
      <c r="O189" s="136"/>
      <c r="P189" s="136"/>
      <c r="Q189" s="136"/>
      <c r="R189" s="136"/>
      <c r="S189" s="136"/>
      <c r="T189" s="136"/>
      <c r="U189" s="136"/>
      <c r="V189" s="136"/>
      <c r="W189" s="136"/>
      <c r="X189" s="136"/>
      <c r="Y189" s="136"/>
    </row>
    <row r="190" spans="1:25" x14ac:dyDescent="0.25">
      <c r="A190" s="136"/>
      <c r="B190" s="136"/>
      <c r="C190" s="136"/>
      <c r="D190" s="136"/>
      <c r="E190" s="136"/>
      <c r="F190" s="136"/>
      <c r="G190" s="136"/>
      <c r="H190" s="136"/>
      <c r="I190" s="136"/>
      <c r="J190" s="136"/>
      <c r="K190" s="136"/>
      <c r="L190" s="136"/>
      <c r="M190" s="136"/>
      <c r="N190" s="136"/>
      <c r="O190" s="136"/>
      <c r="P190" s="136"/>
      <c r="Q190" s="136"/>
      <c r="R190" s="136"/>
      <c r="S190" s="136"/>
      <c r="T190" s="136"/>
      <c r="U190" s="136"/>
      <c r="V190" s="136"/>
      <c r="W190" s="136"/>
      <c r="X190" s="136"/>
      <c r="Y190" s="136"/>
    </row>
    <row r="191" spans="1:25" x14ac:dyDescent="0.25">
      <c r="A191" s="136"/>
      <c r="B191" s="136"/>
      <c r="C191" s="136"/>
      <c r="D191" s="136"/>
      <c r="E191" s="136"/>
      <c r="F191" s="136"/>
      <c r="G191" s="136"/>
      <c r="H191" s="136"/>
      <c r="I191" s="136"/>
      <c r="J191" s="136"/>
      <c r="K191" s="136"/>
      <c r="L191" s="136"/>
      <c r="M191" s="136"/>
      <c r="N191" s="136"/>
      <c r="O191" s="136"/>
      <c r="P191" s="136"/>
      <c r="Q191" s="136"/>
      <c r="R191" s="136"/>
      <c r="S191" s="136"/>
      <c r="T191" s="136"/>
      <c r="U191" s="136"/>
      <c r="V191" s="136"/>
      <c r="W191" s="136"/>
      <c r="X191" s="136"/>
      <c r="Y191" s="136"/>
    </row>
    <row r="192" spans="1:25" x14ac:dyDescent="0.25">
      <c r="A192" s="136"/>
      <c r="B192" s="136"/>
      <c r="C192" s="136"/>
      <c r="D192" s="136"/>
      <c r="E192" s="136"/>
      <c r="F192" s="136"/>
      <c r="G192" s="136"/>
      <c r="H192" s="136"/>
      <c r="I192" s="136"/>
      <c r="J192" s="136"/>
      <c r="K192" s="136"/>
      <c r="L192" s="136"/>
      <c r="M192" s="136"/>
      <c r="N192" s="136"/>
      <c r="O192" s="136"/>
      <c r="P192" s="136"/>
      <c r="Q192" s="136"/>
      <c r="R192" s="136"/>
      <c r="S192" s="136"/>
      <c r="T192" s="136"/>
      <c r="U192" s="136"/>
      <c r="V192" s="136"/>
      <c r="W192" s="136"/>
      <c r="X192" s="136"/>
      <c r="Y192" s="136"/>
    </row>
    <row r="193" spans="1:25" x14ac:dyDescent="0.25">
      <c r="A193" s="136"/>
      <c r="B193" s="136"/>
      <c r="C193" s="136"/>
      <c r="D193" s="136"/>
      <c r="E193" s="136"/>
      <c r="F193" s="136"/>
      <c r="G193" s="136"/>
      <c r="H193" s="136"/>
      <c r="I193" s="136"/>
      <c r="J193" s="136"/>
      <c r="K193" s="136"/>
      <c r="L193" s="136"/>
      <c r="M193" s="136"/>
      <c r="N193" s="136"/>
      <c r="O193" s="136"/>
      <c r="P193" s="136"/>
      <c r="Q193" s="136"/>
      <c r="R193" s="136"/>
      <c r="S193" s="136"/>
      <c r="T193" s="136"/>
      <c r="U193" s="136"/>
      <c r="V193" s="136"/>
      <c r="W193" s="136"/>
      <c r="X193" s="136"/>
      <c r="Y193" s="136"/>
    </row>
    <row r="194" spans="1:25" x14ac:dyDescent="0.25">
      <c r="A194" s="136"/>
      <c r="B194" s="136"/>
      <c r="C194" s="136"/>
      <c r="D194" s="136"/>
      <c r="E194" s="136"/>
      <c r="F194" s="136"/>
      <c r="G194" s="136"/>
      <c r="H194" s="136"/>
      <c r="I194" s="136"/>
      <c r="J194" s="136"/>
      <c r="K194" s="136"/>
      <c r="L194" s="136"/>
      <c r="M194" s="136"/>
      <c r="N194" s="136"/>
      <c r="O194" s="136"/>
      <c r="P194" s="136"/>
      <c r="Q194" s="136"/>
      <c r="R194" s="136"/>
      <c r="S194" s="136"/>
      <c r="T194" s="136"/>
      <c r="U194" s="136"/>
      <c r="V194" s="136"/>
      <c r="W194" s="136"/>
      <c r="X194" s="136"/>
      <c r="Y194" s="136"/>
    </row>
    <row r="196" spans="1:25" x14ac:dyDescent="0.25">
      <c r="A196" s="137" t="s">
        <v>143</v>
      </c>
      <c r="B196" s="137"/>
      <c r="C196" s="137"/>
      <c r="D196" s="137"/>
      <c r="E196" s="137"/>
      <c r="F196" s="137"/>
      <c r="G196" s="137"/>
      <c r="H196" s="137"/>
      <c r="I196" s="137"/>
      <c r="J196" s="137"/>
      <c r="K196" s="137"/>
      <c r="L196" s="137"/>
      <c r="M196" s="137"/>
      <c r="N196" s="137"/>
      <c r="O196" s="137"/>
      <c r="P196" s="137"/>
      <c r="Q196" s="137"/>
      <c r="R196" s="137"/>
      <c r="S196" s="137"/>
      <c r="T196" s="137"/>
      <c r="U196" s="137"/>
    </row>
    <row r="197" spans="1:25" ht="15.75" thickBot="1" x14ac:dyDescent="0.3"/>
    <row r="198" spans="1:25" x14ac:dyDescent="0.25">
      <c r="G198" s="219" t="str">
        <f>CONCATENATE(Arkusz18!C2," - ",Arkusz18!B2," r.")</f>
        <v>01.01.2020 - 30.04.2020 r.</v>
      </c>
      <c r="H198" s="220"/>
      <c r="I198" s="220"/>
      <c r="J198" s="220"/>
      <c r="K198" s="90" t="s">
        <v>8</v>
      </c>
      <c r="L198" s="184"/>
    </row>
    <row r="199" spans="1:25" x14ac:dyDescent="0.25">
      <c r="G199" s="283" t="s">
        <v>13</v>
      </c>
      <c r="H199" s="284"/>
      <c r="I199" s="284"/>
      <c r="J199" s="284"/>
      <c r="K199" s="176">
        <v>1452</v>
      </c>
      <c r="L199" s="177"/>
    </row>
    <row r="200" spans="1:25" x14ac:dyDescent="0.25">
      <c r="G200" s="285" t="s">
        <v>14</v>
      </c>
      <c r="H200" s="286"/>
      <c r="I200" s="286"/>
      <c r="J200" s="286"/>
      <c r="K200" s="176">
        <v>1165</v>
      </c>
      <c r="L200" s="177"/>
    </row>
    <row r="201" spans="1:25" x14ac:dyDescent="0.25">
      <c r="G201" s="283" t="s">
        <v>15</v>
      </c>
      <c r="H201" s="284"/>
      <c r="I201" s="284"/>
      <c r="J201" s="284"/>
      <c r="K201" s="176">
        <v>218</v>
      </c>
      <c r="L201" s="177"/>
    </row>
    <row r="202" spans="1:25" x14ac:dyDescent="0.25">
      <c r="G202" s="285" t="s">
        <v>79</v>
      </c>
      <c r="H202" s="286"/>
      <c r="I202" s="286"/>
      <c r="J202" s="286"/>
      <c r="K202" s="176">
        <v>101</v>
      </c>
      <c r="L202" s="177"/>
    </row>
    <row r="203" spans="1:25" x14ac:dyDescent="0.25">
      <c r="G203" s="283" t="s">
        <v>80</v>
      </c>
      <c r="H203" s="284"/>
      <c r="I203" s="284"/>
      <c r="J203" s="284"/>
      <c r="K203" s="176">
        <v>0</v>
      </c>
      <c r="L203" s="177"/>
    </row>
    <row r="204" spans="1:25" x14ac:dyDescent="0.25">
      <c r="G204" s="226" t="s">
        <v>90</v>
      </c>
      <c r="H204" s="227"/>
      <c r="I204" s="227"/>
      <c r="J204" s="227"/>
      <c r="K204" s="176">
        <v>0</v>
      </c>
      <c r="L204" s="177"/>
    </row>
    <row r="205" spans="1:25" x14ac:dyDescent="0.25">
      <c r="G205" s="281" t="s">
        <v>16</v>
      </c>
      <c r="H205" s="282"/>
      <c r="I205" s="282"/>
      <c r="J205" s="282"/>
      <c r="K205" s="176">
        <v>190</v>
      </c>
      <c r="L205" s="177"/>
    </row>
    <row r="206" spans="1:25" x14ac:dyDescent="0.25">
      <c r="G206" s="226" t="s">
        <v>17</v>
      </c>
      <c r="H206" s="227"/>
      <c r="I206" s="227"/>
      <c r="J206" s="227"/>
      <c r="K206" s="176">
        <v>81</v>
      </c>
      <c r="L206" s="177"/>
    </row>
    <row r="207" spans="1:25" x14ac:dyDescent="0.25">
      <c r="G207" s="281" t="s">
        <v>18</v>
      </c>
      <c r="H207" s="282"/>
      <c r="I207" s="282"/>
      <c r="J207" s="282"/>
      <c r="K207" s="176">
        <v>20</v>
      </c>
      <c r="L207" s="177"/>
    </row>
    <row r="208" spans="1:25" x14ac:dyDescent="0.25">
      <c r="G208" s="226" t="s">
        <v>19</v>
      </c>
      <c r="H208" s="227"/>
      <c r="I208" s="227"/>
      <c r="J208" s="227"/>
      <c r="K208" s="176">
        <v>14</v>
      </c>
      <c r="L208" s="177"/>
    </row>
    <row r="209" spans="1:25" x14ac:dyDescent="0.25">
      <c r="G209" s="291" t="s">
        <v>81</v>
      </c>
      <c r="H209" s="292"/>
      <c r="I209" s="292"/>
      <c r="J209" s="292"/>
      <c r="K209" s="176">
        <v>1014</v>
      </c>
      <c r="L209" s="177"/>
    </row>
    <row r="210" spans="1:25" s="58" customFormat="1" ht="15.75" thickBot="1" x14ac:dyDescent="0.3">
      <c r="G210" s="226" t="s">
        <v>176</v>
      </c>
      <c r="H210" s="227"/>
      <c r="I210" s="227"/>
      <c r="J210" s="227"/>
      <c r="K210" s="176">
        <v>1720</v>
      </c>
      <c r="L210" s="177"/>
      <c r="Y210" s="6"/>
    </row>
    <row r="211" spans="1:25" ht="15.75" thickBot="1" x14ac:dyDescent="0.3">
      <c r="G211" s="297" t="s">
        <v>1</v>
      </c>
      <c r="H211" s="298"/>
      <c r="I211" s="298"/>
      <c r="J211" s="298"/>
      <c r="K211" s="97">
        <f>SUM(K199:L210)</f>
        <v>5975</v>
      </c>
      <c r="L211" s="98"/>
    </row>
    <row r="213" spans="1:25" x14ac:dyDescent="0.25">
      <c r="A213" s="60" t="s">
        <v>177</v>
      </c>
      <c r="B213" s="60"/>
      <c r="C213" s="60"/>
      <c r="D213" s="60"/>
      <c r="E213" s="60"/>
      <c r="F213" s="60"/>
      <c r="G213" s="60"/>
      <c r="H213" s="60"/>
      <c r="I213" s="60"/>
      <c r="J213" s="60"/>
      <c r="K213" s="60"/>
      <c r="L213" s="60"/>
      <c r="M213" s="60"/>
      <c r="N213" s="60"/>
      <c r="O213" s="60"/>
      <c r="P213" s="60"/>
      <c r="Q213" s="60"/>
      <c r="R213" s="60"/>
      <c r="S213" s="60"/>
      <c r="T213" s="60"/>
      <c r="U213" s="60"/>
      <c r="V213" s="60"/>
      <c r="W213" s="60"/>
      <c r="X213" s="60"/>
      <c r="Y213" s="60"/>
    </row>
    <row r="214" spans="1:25" x14ac:dyDescent="0.25">
      <c r="A214" s="60"/>
      <c r="B214" s="60"/>
      <c r="C214" s="60"/>
      <c r="D214" s="60"/>
      <c r="E214" s="60"/>
      <c r="F214" s="60"/>
      <c r="G214" s="60"/>
      <c r="H214" s="60"/>
      <c r="I214" s="60"/>
      <c r="J214" s="60"/>
      <c r="K214" s="60"/>
      <c r="L214" s="60"/>
      <c r="M214" s="60"/>
      <c r="N214" s="60"/>
      <c r="O214" s="60"/>
      <c r="P214" s="60"/>
      <c r="Q214" s="60"/>
      <c r="R214" s="60"/>
      <c r="S214" s="60"/>
      <c r="T214" s="60"/>
      <c r="U214" s="60"/>
      <c r="V214" s="60"/>
      <c r="W214" s="60"/>
      <c r="X214" s="60"/>
      <c r="Y214" s="60"/>
    </row>
    <row r="215" spans="1:25" x14ac:dyDescent="0.25">
      <c r="A215" s="60"/>
      <c r="B215" s="60"/>
      <c r="C215" s="60"/>
      <c r="D215" s="60"/>
      <c r="E215" s="60"/>
      <c r="F215" s="60"/>
      <c r="G215" s="60"/>
      <c r="H215" s="60"/>
      <c r="I215" s="60"/>
      <c r="J215" s="60"/>
      <c r="K215" s="60"/>
      <c r="L215" s="60"/>
      <c r="M215" s="60"/>
      <c r="N215" s="60"/>
      <c r="O215" s="60"/>
      <c r="P215" s="60"/>
      <c r="Q215" s="60"/>
      <c r="R215" s="60"/>
      <c r="S215" s="60"/>
      <c r="T215" s="60"/>
      <c r="U215" s="60"/>
      <c r="V215" s="60"/>
      <c r="W215" s="60"/>
      <c r="X215" s="60"/>
      <c r="Y215" s="60"/>
    </row>
    <row r="216" spans="1:25" x14ac:dyDescent="0.25">
      <c r="A216" s="60"/>
      <c r="B216" s="60"/>
      <c r="C216" s="60"/>
      <c r="D216" s="60"/>
      <c r="E216" s="60"/>
      <c r="F216" s="60"/>
      <c r="G216" s="60"/>
      <c r="H216" s="60"/>
      <c r="I216" s="60"/>
      <c r="J216" s="60"/>
      <c r="K216" s="60"/>
      <c r="L216" s="60"/>
      <c r="M216" s="60"/>
      <c r="N216" s="60"/>
      <c r="O216" s="60"/>
      <c r="P216" s="60"/>
      <c r="Q216" s="60"/>
      <c r="R216" s="60"/>
      <c r="S216" s="60"/>
      <c r="T216" s="60"/>
      <c r="U216" s="60"/>
      <c r="V216" s="60"/>
      <c r="W216" s="60"/>
      <c r="X216" s="60"/>
      <c r="Y216" s="60"/>
    </row>
    <row r="218" spans="1:25" x14ac:dyDescent="0.25">
      <c r="A218" s="10" t="s">
        <v>144</v>
      </c>
      <c r="B218" s="10"/>
      <c r="C218" s="10"/>
      <c r="D218" s="10"/>
      <c r="E218" s="10"/>
      <c r="F218" s="10"/>
    </row>
    <row r="219" spans="1:25" ht="15.75" thickBot="1" x14ac:dyDescent="0.3"/>
    <row r="220" spans="1:25" x14ac:dyDescent="0.25">
      <c r="D220" s="89" t="s">
        <v>27</v>
      </c>
      <c r="E220" s="90"/>
      <c r="F220" s="90"/>
      <c r="G220" s="90"/>
      <c r="H220" s="90" t="s">
        <v>3</v>
      </c>
      <c r="I220" s="90"/>
      <c r="J220" s="90"/>
      <c r="K220" s="90" t="s">
        <v>22</v>
      </c>
      <c r="L220" s="90"/>
      <c r="M220" s="184"/>
    </row>
    <row r="221" spans="1:25" x14ac:dyDescent="0.25">
      <c r="D221" s="185" t="s">
        <v>20</v>
      </c>
      <c r="E221" s="186"/>
      <c r="F221" s="186"/>
      <c r="G221" s="186"/>
      <c r="H221" s="176">
        <v>303</v>
      </c>
      <c r="I221" s="176"/>
      <c r="J221" s="176"/>
      <c r="K221" s="176">
        <v>447</v>
      </c>
      <c r="L221" s="176"/>
      <c r="M221" s="177"/>
    </row>
    <row r="222" spans="1:25" x14ac:dyDescent="0.25">
      <c r="D222" s="187" t="s">
        <v>140</v>
      </c>
      <c r="E222" s="188"/>
      <c r="F222" s="188"/>
      <c r="G222" s="188"/>
      <c r="H222" s="176">
        <v>11</v>
      </c>
      <c r="I222" s="176"/>
      <c r="J222" s="176"/>
      <c r="K222" s="176">
        <v>32</v>
      </c>
      <c r="L222" s="176"/>
      <c r="M222" s="177"/>
    </row>
    <row r="223" spans="1:25" ht="15.75" thickBot="1" x14ac:dyDescent="0.3">
      <c r="D223" s="295" t="s">
        <v>21</v>
      </c>
      <c r="E223" s="296"/>
      <c r="F223" s="296"/>
      <c r="G223" s="296"/>
      <c r="H223" s="176">
        <v>25</v>
      </c>
      <c r="I223" s="176"/>
      <c r="J223" s="176"/>
      <c r="K223" s="176">
        <v>89</v>
      </c>
      <c r="L223" s="176"/>
      <c r="M223" s="177"/>
    </row>
    <row r="224" spans="1:25" ht="15.75" thickBot="1" x14ac:dyDescent="0.3">
      <c r="D224" s="293" t="s">
        <v>1</v>
      </c>
      <c r="E224" s="294"/>
      <c r="F224" s="294"/>
      <c r="G224" s="294"/>
      <c r="H224" s="97">
        <f>SUM(H221:J223)</f>
        <v>339</v>
      </c>
      <c r="I224" s="97"/>
      <c r="J224" s="97"/>
      <c r="K224" s="97">
        <f>SUM(K221:M223)</f>
        <v>568</v>
      </c>
      <c r="L224" s="97"/>
      <c r="M224" s="98"/>
    </row>
    <row r="225" spans="4:13" x14ac:dyDescent="0.25">
      <c r="D225" s="14"/>
      <c r="E225" s="14"/>
      <c r="F225" s="14"/>
      <c r="G225" s="14"/>
      <c r="H225" s="54"/>
      <c r="I225" s="54"/>
      <c r="J225" s="54"/>
      <c r="K225" s="54"/>
      <c r="L225" s="54"/>
      <c r="M225" s="54"/>
    </row>
    <row r="226" spans="4:13" x14ac:dyDescent="0.25">
      <c r="D226" s="14"/>
      <c r="E226" s="14"/>
      <c r="F226" s="14"/>
      <c r="G226" s="14"/>
      <c r="H226" s="54"/>
      <c r="I226" s="54"/>
      <c r="J226" s="54"/>
      <c r="K226" s="54"/>
      <c r="L226" s="54"/>
      <c r="M226" s="54"/>
    </row>
    <row r="227" spans="4:13" x14ac:dyDescent="0.25">
      <c r="D227" s="14"/>
      <c r="E227" s="14"/>
      <c r="F227" s="14"/>
      <c r="G227" s="14"/>
      <c r="H227" s="54"/>
      <c r="I227" s="54"/>
      <c r="J227" s="54"/>
      <c r="K227" s="54"/>
      <c r="L227" s="54"/>
      <c r="M227" s="54"/>
    </row>
    <row r="228" spans="4:13" x14ac:dyDescent="0.25">
      <c r="D228" s="14"/>
      <c r="E228" s="14"/>
      <c r="F228" s="14"/>
      <c r="G228" s="14"/>
      <c r="H228" s="14"/>
      <c r="I228" s="14"/>
      <c r="J228" s="14"/>
      <c r="K228" s="14"/>
      <c r="L228" s="14"/>
      <c r="M228" s="14"/>
    </row>
    <row r="229" spans="4:13" x14ac:dyDescent="0.25">
      <c r="D229" s="35"/>
      <c r="E229" s="35"/>
      <c r="F229" s="35"/>
      <c r="G229" s="35"/>
      <c r="H229" s="35"/>
      <c r="I229" s="35"/>
      <c r="J229" s="35"/>
      <c r="K229" s="35"/>
      <c r="L229" s="35"/>
      <c r="M229" s="35"/>
    </row>
    <row r="230" spans="4:13" x14ac:dyDescent="0.25">
      <c r="D230" s="35"/>
      <c r="E230" s="35"/>
      <c r="F230" s="35"/>
      <c r="G230" s="35"/>
      <c r="H230" s="35"/>
      <c r="I230" s="35"/>
      <c r="J230" s="35"/>
      <c r="K230" s="35"/>
      <c r="L230" s="35"/>
      <c r="M230" s="35"/>
    </row>
    <row r="231" spans="4:13" x14ac:dyDescent="0.25">
      <c r="D231" s="35"/>
      <c r="E231" s="35"/>
      <c r="F231" s="35"/>
      <c r="G231" s="35"/>
      <c r="H231" s="35"/>
      <c r="I231" s="35"/>
      <c r="J231" s="35"/>
      <c r="K231" s="35"/>
      <c r="L231" s="35"/>
      <c r="M231" s="35"/>
    </row>
    <row r="232" spans="4:13" x14ac:dyDescent="0.25">
      <c r="D232" s="35"/>
      <c r="E232" s="35"/>
      <c r="F232" s="35"/>
      <c r="G232" s="35"/>
      <c r="H232" s="35"/>
      <c r="I232" s="35"/>
      <c r="J232" s="35"/>
      <c r="K232" s="35"/>
      <c r="L232" s="35"/>
      <c r="M232" s="35"/>
    </row>
    <row r="233" spans="4:13" x14ac:dyDescent="0.25">
      <c r="D233" s="35"/>
      <c r="E233" s="35"/>
      <c r="F233" s="35"/>
      <c r="G233" s="35"/>
      <c r="H233" s="35"/>
      <c r="I233" s="35"/>
      <c r="J233" s="35"/>
      <c r="K233" s="35"/>
      <c r="L233" s="35"/>
      <c r="M233" s="35"/>
    </row>
    <row r="234" spans="4:13" x14ac:dyDescent="0.25">
      <c r="D234" s="35"/>
      <c r="E234" s="35"/>
      <c r="F234" s="35"/>
      <c r="G234" s="35"/>
      <c r="H234" s="35"/>
      <c r="I234" s="35"/>
      <c r="J234" s="35"/>
      <c r="K234" s="35"/>
      <c r="L234" s="35"/>
      <c r="M234" s="35"/>
    </row>
    <row r="235" spans="4:13" x14ac:dyDescent="0.25">
      <c r="D235" s="35"/>
      <c r="E235" s="35"/>
      <c r="F235" s="35"/>
      <c r="G235" s="35"/>
      <c r="H235" s="35"/>
      <c r="I235" s="35"/>
      <c r="J235" s="35"/>
      <c r="K235" s="35"/>
      <c r="L235" s="35"/>
      <c r="M235" s="35"/>
    </row>
    <row r="236" spans="4:13" x14ac:dyDescent="0.25">
      <c r="D236" s="35"/>
      <c r="E236" s="35"/>
      <c r="F236" s="35"/>
      <c r="G236" s="35"/>
      <c r="H236" s="35"/>
      <c r="I236" s="35"/>
      <c r="J236" s="35"/>
      <c r="K236" s="35"/>
      <c r="L236" s="35"/>
      <c r="M236" s="35"/>
    </row>
    <row r="237" spans="4:13" x14ac:dyDescent="0.25">
      <c r="D237" s="35"/>
      <c r="E237" s="35"/>
      <c r="F237" s="35"/>
      <c r="G237" s="35"/>
      <c r="H237" s="35"/>
      <c r="I237" s="35"/>
      <c r="J237" s="35"/>
      <c r="K237" s="35"/>
      <c r="L237" s="35"/>
      <c r="M237" s="35"/>
    </row>
    <row r="238" spans="4:13" x14ac:dyDescent="0.25">
      <c r="D238" s="35"/>
      <c r="E238" s="35"/>
      <c r="F238" s="35"/>
      <c r="G238" s="35"/>
      <c r="H238" s="35"/>
      <c r="I238" s="35"/>
      <c r="J238" s="35"/>
      <c r="K238" s="35"/>
      <c r="L238" s="35"/>
      <c r="M238" s="35"/>
    </row>
    <row r="239" spans="4:13" x14ac:dyDescent="0.25">
      <c r="D239" s="35"/>
      <c r="E239" s="35"/>
      <c r="F239" s="35"/>
      <c r="G239" s="35"/>
      <c r="H239" s="35"/>
      <c r="I239" s="35"/>
      <c r="J239" s="35"/>
      <c r="K239" s="35"/>
      <c r="L239" s="35"/>
      <c r="M239" s="35"/>
    </row>
    <row r="240" spans="4:13" x14ac:dyDescent="0.25">
      <c r="D240" s="35"/>
      <c r="E240" s="35"/>
      <c r="F240" s="35"/>
      <c r="G240" s="35"/>
      <c r="H240" s="35"/>
      <c r="I240" s="35"/>
      <c r="J240" s="35"/>
      <c r="K240" s="35"/>
      <c r="L240" s="35"/>
      <c r="M240" s="35"/>
    </row>
    <row r="241" spans="1:25" x14ac:dyDescent="0.25">
      <c r="A241" s="60" t="s">
        <v>172</v>
      </c>
      <c r="B241" s="60"/>
      <c r="C241" s="60"/>
      <c r="D241" s="60"/>
      <c r="E241" s="60"/>
      <c r="F241" s="60"/>
      <c r="G241" s="60"/>
      <c r="H241" s="60"/>
      <c r="I241" s="60"/>
      <c r="J241" s="60"/>
      <c r="K241" s="60"/>
      <c r="L241" s="60"/>
      <c r="M241" s="60"/>
      <c r="N241" s="60"/>
      <c r="O241" s="60"/>
      <c r="P241" s="60"/>
      <c r="Q241" s="60"/>
      <c r="R241" s="60"/>
      <c r="S241" s="60"/>
      <c r="T241" s="60"/>
      <c r="U241" s="60"/>
      <c r="V241" s="60"/>
      <c r="W241" s="60"/>
      <c r="X241" s="60"/>
      <c r="Y241" s="60"/>
    </row>
    <row r="242" spans="1:25" x14ac:dyDescent="0.25">
      <c r="A242" s="60"/>
      <c r="B242" s="60"/>
      <c r="C242" s="60"/>
      <c r="D242" s="60"/>
      <c r="E242" s="60"/>
      <c r="F242" s="60"/>
      <c r="G242" s="60"/>
      <c r="H242" s="60"/>
      <c r="I242" s="60"/>
      <c r="J242" s="60"/>
      <c r="K242" s="60"/>
      <c r="L242" s="60"/>
      <c r="M242" s="60"/>
      <c r="N242" s="60"/>
      <c r="O242" s="60"/>
      <c r="P242" s="60"/>
      <c r="Q242" s="60"/>
      <c r="R242" s="60"/>
      <c r="S242" s="60"/>
      <c r="T242" s="60"/>
      <c r="U242" s="60"/>
      <c r="V242" s="60"/>
      <c r="W242" s="60"/>
      <c r="X242" s="60"/>
      <c r="Y242" s="60"/>
    </row>
    <row r="243" spans="1:25" x14ac:dyDescent="0.25">
      <c r="A243" s="60"/>
      <c r="B243" s="60"/>
      <c r="C243" s="60"/>
      <c r="D243" s="60"/>
      <c r="E243" s="60"/>
      <c r="F243" s="60"/>
      <c r="G243" s="60"/>
      <c r="H243" s="60"/>
      <c r="I243" s="60"/>
      <c r="J243" s="60"/>
      <c r="K243" s="60"/>
      <c r="L243" s="60"/>
      <c r="M243" s="60"/>
      <c r="N243" s="60"/>
      <c r="O243" s="60"/>
      <c r="P243" s="60"/>
      <c r="Q243" s="60"/>
      <c r="R243" s="60"/>
      <c r="S243" s="60"/>
      <c r="T243" s="60"/>
      <c r="U243" s="60"/>
      <c r="V243" s="60"/>
      <c r="W243" s="60"/>
      <c r="X243" s="60"/>
      <c r="Y243" s="60"/>
    </row>
    <row r="244" spans="1:25" x14ac:dyDescent="0.25">
      <c r="A244" s="60"/>
      <c r="B244" s="60"/>
      <c r="C244" s="60"/>
      <c r="D244" s="60"/>
      <c r="E244" s="60"/>
      <c r="F244" s="60"/>
      <c r="G244" s="60"/>
      <c r="H244" s="60"/>
      <c r="I244" s="60"/>
      <c r="J244" s="60"/>
      <c r="K244" s="60"/>
      <c r="L244" s="60"/>
      <c r="M244" s="60"/>
      <c r="N244" s="60"/>
      <c r="O244" s="60"/>
      <c r="P244" s="60"/>
      <c r="Q244" s="60"/>
      <c r="R244" s="60"/>
      <c r="S244" s="60"/>
      <c r="T244" s="60"/>
      <c r="U244" s="60"/>
      <c r="V244" s="60"/>
      <c r="W244" s="60"/>
      <c r="X244" s="60"/>
      <c r="Y244" s="60"/>
    </row>
    <row r="245" spans="1:25" x14ac:dyDescent="0.25">
      <c r="A245" s="60"/>
      <c r="B245" s="60"/>
      <c r="C245" s="60"/>
      <c r="D245" s="60"/>
      <c r="E245" s="60"/>
      <c r="F245" s="60"/>
      <c r="G245" s="60"/>
      <c r="H245" s="60"/>
      <c r="I245" s="60"/>
      <c r="J245" s="60"/>
      <c r="K245" s="60"/>
      <c r="L245" s="60"/>
      <c r="M245" s="60"/>
      <c r="N245" s="60"/>
      <c r="O245" s="60"/>
      <c r="P245" s="60"/>
      <c r="Q245" s="60"/>
      <c r="R245" s="60"/>
      <c r="S245" s="60"/>
      <c r="T245" s="60"/>
      <c r="U245" s="60"/>
      <c r="V245" s="60"/>
      <c r="W245" s="60"/>
      <c r="X245" s="60"/>
      <c r="Y245" s="60"/>
    </row>
    <row r="248" spans="1:25" x14ac:dyDescent="0.25">
      <c r="A248" s="10" t="s">
        <v>145</v>
      </c>
      <c r="B248" s="10"/>
      <c r="C248" s="10"/>
      <c r="D248" s="10"/>
      <c r="E248" s="10"/>
      <c r="F248" s="10"/>
      <c r="G248" s="10"/>
      <c r="H248" s="10"/>
      <c r="I248" s="10"/>
      <c r="J248" s="10"/>
    </row>
    <row r="249" spans="1:25" x14ac:dyDescent="0.25">
      <c r="A249" s="10"/>
      <c r="B249" s="10"/>
      <c r="C249" s="10"/>
      <c r="D249" s="10"/>
      <c r="E249" s="10"/>
      <c r="F249" s="10"/>
      <c r="G249" s="10"/>
      <c r="H249" s="10"/>
      <c r="I249" s="10"/>
      <c r="J249" s="10"/>
    </row>
    <row r="250" spans="1:25" ht="15.75" thickBot="1" x14ac:dyDescent="0.3">
      <c r="A250" s="10"/>
      <c r="B250" s="10"/>
      <c r="C250" s="10"/>
      <c r="D250" s="10"/>
      <c r="E250" s="10"/>
      <c r="F250" s="10"/>
      <c r="G250" s="10"/>
      <c r="H250" s="10"/>
      <c r="I250" s="10"/>
      <c r="J250" s="10"/>
    </row>
    <row r="251" spans="1:25" x14ac:dyDescent="0.25">
      <c r="D251" s="287" t="s">
        <v>48</v>
      </c>
      <c r="E251" s="288"/>
      <c r="F251" s="288"/>
      <c r="G251" s="152" t="str">
        <f>CONCATENATE(Arkusz18!A2," - ",Arkusz18!B2," r.")</f>
        <v>01.04.2020 - 30.04.2020 r.</v>
      </c>
      <c r="H251" s="152"/>
      <c r="I251" s="152"/>
      <c r="J251" s="152"/>
      <c r="K251" s="152"/>
      <c r="L251" s="152"/>
      <c r="M251" s="152"/>
      <c r="N251" s="152"/>
      <c r="O251" s="152"/>
      <c r="P251" s="152"/>
      <c r="Q251" s="152"/>
      <c r="R251" s="153"/>
    </row>
    <row r="252" spans="1:25" ht="31.5" customHeight="1" x14ac:dyDescent="0.25">
      <c r="D252" s="289"/>
      <c r="E252" s="290"/>
      <c r="F252" s="290"/>
      <c r="G252" s="157" t="s">
        <v>64</v>
      </c>
      <c r="H252" s="157"/>
      <c r="I252" s="157"/>
      <c r="J252" s="157" t="s">
        <v>89</v>
      </c>
      <c r="K252" s="157"/>
      <c r="L252" s="157"/>
      <c r="M252" s="157" t="s">
        <v>63</v>
      </c>
      <c r="N252" s="157"/>
      <c r="O252" s="157"/>
      <c r="P252" s="157" t="s">
        <v>88</v>
      </c>
      <c r="Q252" s="157"/>
      <c r="R252" s="166"/>
    </row>
    <row r="253" spans="1:25" x14ac:dyDescent="0.25">
      <c r="D253" s="154" t="s">
        <v>87</v>
      </c>
      <c r="E253" s="155"/>
      <c r="F253" s="155"/>
      <c r="G253" s="156">
        <f>Arkusz16!A2</f>
        <v>0</v>
      </c>
      <c r="H253" s="156"/>
      <c r="I253" s="156"/>
      <c r="J253" s="156">
        <f>Arkusz16!A3</f>
        <v>0</v>
      </c>
      <c r="K253" s="156"/>
      <c r="L253" s="156"/>
      <c r="M253" s="156">
        <f>Arkusz16!A4</f>
        <v>0</v>
      </c>
      <c r="N253" s="156"/>
      <c r="O253" s="156"/>
      <c r="P253" s="156">
        <f>Arkusz16!A5</f>
        <v>0</v>
      </c>
      <c r="Q253" s="156"/>
      <c r="R253" s="156"/>
    </row>
    <row r="254" spans="1:25" x14ac:dyDescent="0.25">
      <c r="D254" s="143" t="s">
        <v>50</v>
      </c>
      <c r="E254" s="144"/>
      <c r="F254" s="144"/>
      <c r="G254" s="145">
        <f>Arkusz16!A6</f>
        <v>0</v>
      </c>
      <c r="H254" s="145"/>
      <c r="I254" s="145"/>
      <c r="J254" s="146">
        <f>Arkusz16!A7</f>
        <v>0</v>
      </c>
      <c r="K254" s="147"/>
      <c r="L254" s="148"/>
      <c r="M254" s="146">
        <f>Arkusz16!A8</f>
        <v>0</v>
      </c>
      <c r="N254" s="147"/>
      <c r="O254" s="148"/>
      <c r="P254" s="146">
        <f>Arkusz16!A9</f>
        <v>0</v>
      </c>
      <c r="Q254" s="147"/>
      <c r="R254" s="148"/>
    </row>
    <row r="255" spans="1:25" ht="15.75" thickBot="1" x14ac:dyDescent="0.3">
      <c r="D255" s="271" t="s">
        <v>51</v>
      </c>
      <c r="E255" s="272"/>
      <c r="F255" s="272"/>
      <c r="G255" s="168">
        <f>Arkusz16!A10</f>
        <v>0</v>
      </c>
      <c r="H255" s="168"/>
      <c r="I255" s="168"/>
      <c r="J255" s="168">
        <f>Arkusz16!A11</f>
        <v>0</v>
      </c>
      <c r="K255" s="168"/>
      <c r="L255" s="168"/>
      <c r="M255" s="168">
        <f>Arkusz16!A12</f>
        <v>0</v>
      </c>
      <c r="N255" s="168"/>
      <c r="O255" s="168"/>
      <c r="P255" s="168">
        <f>Arkusz16!A13</f>
        <v>0</v>
      </c>
      <c r="Q255" s="168"/>
      <c r="R255" s="168"/>
    </row>
    <row r="256" spans="1:25" ht="15.75" thickBot="1" x14ac:dyDescent="0.3">
      <c r="D256" s="158" t="s">
        <v>49</v>
      </c>
      <c r="E256" s="159"/>
      <c r="F256" s="159"/>
      <c r="G256" s="151">
        <f>SUM(G253:I255)</f>
        <v>0</v>
      </c>
      <c r="H256" s="151"/>
      <c r="I256" s="151"/>
      <c r="J256" s="151">
        <f t="shared" ref="J256" si="5">SUM(J253:L255)</f>
        <v>0</v>
      </c>
      <c r="K256" s="151"/>
      <c r="L256" s="151"/>
      <c r="M256" s="151">
        <f t="shared" ref="M256" si="6">SUM(M253:O255)</f>
        <v>0</v>
      </c>
      <c r="N256" s="151"/>
      <c r="O256" s="151"/>
      <c r="P256" s="151">
        <f t="shared" ref="P256" si="7">SUM(P253:R255)</f>
        <v>0</v>
      </c>
      <c r="Q256" s="151"/>
      <c r="R256" s="167"/>
    </row>
    <row r="257" spans="1:25" x14ac:dyDescent="0.25">
      <c r="A257" s="36"/>
      <c r="B257" s="36"/>
      <c r="C257" s="36"/>
      <c r="D257" s="34"/>
      <c r="E257" s="34"/>
      <c r="F257" s="34"/>
      <c r="G257" s="34"/>
      <c r="H257" s="34"/>
      <c r="I257" s="34"/>
      <c r="J257" s="34"/>
      <c r="K257" s="34"/>
      <c r="L257" s="34"/>
      <c r="M257" s="34"/>
      <c r="N257" s="34"/>
      <c r="O257" s="34"/>
    </row>
    <row r="259" spans="1:25" ht="15.75" thickBot="1" x14ac:dyDescent="0.3"/>
    <row r="260" spans="1:25" x14ac:dyDescent="0.25">
      <c r="D260" s="287" t="s">
        <v>48</v>
      </c>
      <c r="E260" s="288"/>
      <c r="F260" s="288"/>
      <c r="G260" s="152" t="str">
        <f>CONCATENATE(Arkusz18!C2," - ",Arkusz18!B2," r.")</f>
        <v>01.01.2020 - 30.04.2020 r.</v>
      </c>
      <c r="H260" s="152"/>
      <c r="I260" s="152"/>
      <c r="J260" s="152"/>
      <c r="K260" s="152"/>
      <c r="L260" s="152"/>
      <c r="M260" s="152"/>
      <c r="N260" s="152"/>
      <c r="O260" s="152"/>
      <c r="P260" s="152"/>
      <c r="Q260" s="152"/>
      <c r="R260" s="153"/>
    </row>
    <row r="261" spans="1:25" ht="32.25" customHeight="1" x14ac:dyDescent="0.25">
      <c r="D261" s="289"/>
      <c r="E261" s="290"/>
      <c r="F261" s="290"/>
      <c r="G261" s="157" t="s">
        <v>64</v>
      </c>
      <c r="H261" s="157"/>
      <c r="I261" s="157"/>
      <c r="J261" s="157" t="s">
        <v>89</v>
      </c>
      <c r="K261" s="157"/>
      <c r="L261" s="157"/>
      <c r="M261" s="157" t="s">
        <v>63</v>
      </c>
      <c r="N261" s="157"/>
      <c r="O261" s="157"/>
      <c r="P261" s="157" t="s">
        <v>88</v>
      </c>
      <c r="Q261" s="157"/>
      <c r="R261" s="166"/>
    </row>
    <row r="262" spans="1:25" x14ac:dyDescent="0.25">
      <c r="D262" s="154" t="s">
        <v>87</v>
      </c>
      <c r="E262" s="155"/>
      <c r="F262" s="155"/>
      <c r="G262" s="156">
        <f>Arkusz17!A2</f>
        <v>0</v>
      </c>
      <c r="H262" s="156"/>
      <c r="I262" s="156"/>
      <c r="J262" s="156">
        <f>Arkusz17!A3</f>
        <v>0</v>
      </c>
      <c r="K262" s="156"/>
      <c r="L262" s="156"/>
      <c r="M262" s="156">
        <f>Arkusz17!A4</f>
        <v>0</v>
      </c>
      <c r="N262" s="156"/>
      <c r="O262" s="156"/>
      <c r="P262" s="156">
        <f>Arkusz17!A5</f>
        <v>0</v>
      </c>
      <c r="Q262" s="156"/>
      <c r="R262" s="156"/>
    </row>
    <row r="263" spans="1:25" x14ac:dyDescent="0.25">
      <c r="D263" s="143" t="s">
        <v>50</v>
      </c>
      <c r="E263" s="144"/>
      <c r="F263" s="144"/>
      <c r="G263" s="145">
        <f>Arkusz17!A6</f>
        <v>2657</v>
      </c>
      <c r="H263" s="145"/>
      <c r="I263" s="145"/>
      <c r="J263" s="145">
        <f>Arkusz17!A7</f>
        <v>17</v>
      </c>
      <c r="K263" s="145"/>
      <c r="L263" s="145"/>
      <c r="M263" s="145">
        <f>Arkusz17!A8</f>
        <v>0</v>
      </c>
      <c r="N263" s="145"/>
      <c r="O263" s="145"/>
      <c r="P263" s="145">
        <f>Arkusz17!A9</f>
        <v>3</v>
      </c>
      <c r="Q263" s="145"/>
      <c r="R263" s="145"/>
    </row>
    <row r="264" spans="1:25" ht="15.75" thickBot="1" x14ac:dyDescent="0.3">
      <c r="D264" s="271" t="s">
        <v>51</v>
      </c>
      <c r="E264" s="272"/>
      <c r="F264" s="272"/>
      <c r="G264" s="168">
        <f>Arkusz17!A10</f>
        <v>943</v>
      </c>
      <c r="H264" s="168"/>
      <c r="I264" s="168"/>
      <c r="J264" s="168">
        <f>Arkusz17!A11</f>
        <v>4</v>
      </c>
      <c r="K264" s="168"/>
      <c r="L264" s="168"/>
      <c r="M264" s="168">
        <f>Arkusz17!A12</f>
        <v>15</v>
      </c>
      <c r="N264" s="168"/>
      <c r="O264" s="168"/>
      <c r="P264" s="168">
        <f>Arkusz17!A13</f>
        <v>10</v>
      </c>
      <c r="Q264" s="168"/>
      <c r="R264" s="168"/>
    </row>
    <row r="265" spans="1:25" ht="15.75" thickBot="1" x14ac:dyDescent="0.3">
      <c r="D265" s="158" t="s">
        <v>49</v>
      </c>
      <c r="E265" s="159"/>
      <c r="F265" s="159"/>
      <c r="G265" s="151">
        <f>SUM(G262:I264)</f>
        <v>3600</v>
      </c>
      <c r="H265" s="151"/>
      <c r="I265" s="151"/>
      <c r="J265" s="151">
        <f t="shared" ref="J265" si="8">SUM(J262:L264)</f>
        <v>21</v>
      </c>
      <c r="K265" s="151"/>
      <c r="L265" s="151"/>
      <c r="M265" s="151">
        <f t="shared" ref="M265" si="9">SUM(M262:O264)</f>
        <v>15</v>
      </c>
      <c r="N265" s="151"/>
      <c r="O265" s="151"/>
      <c r="P265" s="151">
        <f t="shared" ref="P265" si="10">SUM(P262:R264)</f>
        <v>13</v>
      </c>
      <c r="Q265" s="151"/>
      <c r="R265" s="167"/>
    </row>
    <row r="268" spans="1:25" x14ac:dyDescent="0.25">
      <c r="A268" s="60" t="s">
        <v>173</v>
      </c>
      <c r="B268" s="60"/>
      <c r="C268" s="60"/>
      <c r="D268" s="60"/>
      <c r="E268" s="60"/>
      <c r="F268" s="60"/>
      <c r="G268" s="60"/>
      <c r="H268" s="60"/>
      <c r="I268" s="60"/>
      <c r="J268" s="60"/>
      <c r="K268" s="60"/>
      <c r="L268" s="60"/>
      <c r="M268" s="60"/>
      <c r="N268" s="60"/>
      <c r="O268" s="60"/>
      <c r="P268" s="60"/>
      <c r="Q268" s="60"/>
      <c r="R268" s="60"/>
      <c r="S268" s="60"/>
      <c r="T268" s="60"/>
      <c r="U268" s="60"/>
      <c r="V268" s="60"/>
      <c r="W268" s="60"/>
      <c r="X268" s="60"/>
      <c r="Y268" s="60"/>
    </row>
    <row r="269" spans="1:25" x14ac:dyDescent="0.25">
      <c r="A269" s="60"/>
      <c r="B269" s="60"/>
      <c r="C269" s="60"/>
      <c r="D269" s="60"/>
      <c r="E269" s="60"/>
      <c r="F269" s="60"/>
      <c r="G269" s="60"/>
      <c r="H269" s="60"/>
      <c r="I269" s="60"/>
      <c r="J269" s="60"/>
      <c r="K269" s="60"/>
      <c r="L269" s="60"/>
      <c r="M269" s="60"/>
      <c r="N269" s="60"/>
      <c r="O269" s="60"/>
      <c r="P269" s="60"/>
      <c r="Q269" s="60"/>
      <c r="R269" s="60"/>
      <c r="S269" s="60"/>
      <c r="T269" s="60"/>
      <c r="U269" s="60"/>
      <c r="V269" s="60"/>
      <c r="W269" s="60"/>
      <c r="X269" s="60"/>
      <c r="Y269" s="60"/>
    </row>
    <row r="270" spans="1:25" x14ac:dyDescent="0.25">
      <c r="A270" s="60"/>
      <c r="B270" s="60"/>
      <c r="C270" s="60"/>
      <c r="D270" s="60"/>
      <c r="E270" s="60"/>
      <c r="F270" s="60"/>
      <c r="G270" s="60"/>
      <c r="H270" s="60"/>
      <c r="I270" s="60"/>
      <c r="J270" s="60"/>
      <c r="K270" s="60"/>
      <c r="L270" s="60"/>
      <c r="M270" s="60"/>
      <c r="N270" s="60"/>
      <c r="O270" s="60"/>
      <c r="P270" s="60"/>
      <c r="Q270" s="60"/>
      <c r="R270" s="60"/>
      <c r="S270" s="60"/>
      <c r="T270" s="60"/>
      <c r="U270" s="60"/>
      <c r="V270" s="60"/>
      <c r="W270" s="60"/>
      <c r="X270" s="60"/>
      <c r="Y270" s="60"/>
    </row>
    <row r="271" spans="1:25" x14ac:dyDescent="0.25">
      <c r="A271" s="60"/>
      <c r="B271" s="60"/>
      <c r="C271" s="60"/>
      <c r="D271" s="60"/>
      <c r="E271" s="60"/>
      <c r="F271" s="60"/>
      <c r="G271" s="60"/>
      <c r="H271" s="60"/>
      <c r="I271" s="60"/>
      <c r="J271" s="60"/>
      <c r="K271" s="60"/>
      <c r="L271" s="60"/>
      <c r="M271" s="60"/>
      <c r="N271" s="60"/>
      <c r="O271" s="60"/>
      <c r="P271" s="60"/>
      <c r="Q271" s="60"/>
      <c r="R271" s="60"/>
      <c r="S271" s="60"/>
      <c r="T271" s="60"/>
      <c r="U271" s="60"/>
      <c r="V271" s="60"/>
      <c r="W271" s="60"/>
      <c r="X271" s="60"/>
      <c r="Y271" s="60"/>
    </row>
    <row r="272" spans="1:25" x14ac:dyDescent="0.25">
      <c r="A272" s="60"/>
      <c r="B272" s="60"/>
      <c r="C272" s="60"/>
      <c r="D272" s="60"/>
      <c r="E272" s="60"/>
      <c r="F272" s="60"/>
      <c r="G272" s="60"/>
      <c r="H272" s="60"/>
      <c r="I272" s="60"/>
      <c r="J272" s="60"/>
      <c r="K272" s="60"/>
      <c r="L272" s="60"/>
      <c r="M272" s="60"/>
      <c r="N272" s="60"/>
      <c r="O272" s="60"/>
      <c r="P272" s="60"/>
      <c r="Q272" s="60"/>
      <c r="R272" s="60"/>
      <c r="S272" s="60"/>
      <c r="T272" s="60"/>
      <c r="U272" s="60"/>
      <c r="V272" s="60"/>
      <c r="W272" s="60"/>
      <c r="X272" s="60"/>
      <c r="Y272" s="60"/>
    </row>
    <row r="273" spans="1:25" x14ac:dyDescent="0.25">
      <c r="A273" s="60"/>
      <c r="B273" s="60"/>
      <c r="C273" s="60"/>
      <c r="D273" s="60"/>
      <c r="E273" s="60"/>
      <c r="F273" s="60"/>
      <c r="G273" s="60"/>
      <c r="H273" s="60"/>
      <c r="I273" s="60"/>
      <c r="J273" s="60"/>
      <c r="K273" s="60"/>
      <c r="L273" s="60"/>
      <c r="M273" s="60"/>
      <c r="N273" s="60"/>
      <c r="O273" s="60"/>
      <c r="P273" s="60"/>
      <c r="Q273" s="60"/>
      <c r="R273" s="60"/>
      <c r="S273" s="60"/>
      <c r="T273" s="60"/>
      <c r="U273" s="60"/>
      <c r="V273" s="60"/>
      <c r="W273" s="60"/>
      <c r="X273" s="60"/>
      <c r="Y273" s="60"/>
    </row>
    <row r="274" spans="1:25" x14ac:dyDescent="0.25">
      <c r="A274" s="60"/>
      <c r="B274" s="60"/>
      <c r="C274" s="60"/>
      <c r="D274" s="60"/>
      <c r="E274" s="60"/>
      <c r="F274" s="60"/>
      <c r="G274" s="60"/>
      <c r="H274" s="60"/>
      <c r="I274" s="60"/>
      <c r="J274" s="60"/>
      <c r="K274" s="60"/>
      <c r="L274" s="60"/>
      <c r="M274" s="60"/>
      <c r="N274" s="60"/>
      <c r="O274" s="60"/>
      <c r="P274" s="60"/>
      <c r="Q274" s="60"/>
      <c r="R274" s="60"/>
      <c r="S274" s="60"/>
      <c r="T274" s="60"/>
      <c r="U274" s="60"/>
      <c r="V274" s="60"/>
      <c r="W274" s="60"/>
      <c r="X274" s="60"/>
      <c r="Y274" s="60"/>
    </row>
    <row r="275" spans="1:25" x14ac:dyDescent="0.25">
      <c r="A275" s="60"/>
      <c r="B275" s="60"/>
      <c r="C275" s="60"/>
      <c r="D275" s="60"/>
      <c r="E275" s="60"/>
      <c r="F275" s="60"/>
      <c r="G275" s="60"/>
      <c r="H275" s="60"/>
      <c r="I275" s="60"/>
      <c r="J275" s="60"/>
      <c r="K275" s="60"/>
      <c r="L275" s="60"/>
      <c r="M275" s="60"/>
      <c r="N275" s="60"/>
      <c r="O275" s="60"/>
      <c r="P275" s="60"/>
      <c r="Q275" s="60"/>
      <c r="R275" s="60"/>
      <c r="S275" s="60"/>
      <c r="T275" s="60"/>
      <c r="U275" s="60"/>
      <c r="V275" s="60"/>
      <c r="W275" s="60"/>
      <c r="X275" s="60"/>
      <c r="Y275" s="60"/>
    </row>
    <row r="276" spans="1:25" x14ac:dyDescent="0.25">
      <c r="A276" s="60"/>
      <c r="B276" s="60"/>
      <c r="C276" s="60"/>
      <c r="D276" s="60"/>
      <c r="E276" s="60"/>
      <c r="F276" s="60"/>
      <c r="G276" s="60"/>
      <c r="H276" s="60"/>
      <c r="I276" s="60"/>
      <c r="J276" s="60"/>
      <c r="K276" s="60"/>
      <c r="L276" s="60"/>
      <c r="M276" s="60"/>
      <c r="N276" s="60"/>
      <c r="O276" s="60"/>
      <c r="P276" s="60"/>
      <c r="Q276" s="60"/>
      <c r="R276" s="60"/>
      <c r="S276" s="60"/>
      <c r="T276" s="60"/>
      <c r="U276" s="60"/>
      <c r="V276" s="60"/>
      <c r="W276" s="60"/>
      <c r="X276" s="60"/>
      <c r="Y276" s="60"/>
    </row>
    <row r="279" spans="1:25" ht="18.75" x14ac:dyDescent="0.25">
      <c r="A279" s="8" t="s">
        <v>66</v>
      </c>
      <c r="F279" s="9"/>
    </row>
    <row r="280" spans="1:25" x14ac:dyDescent="0.25">
      <c r="F280" s="9"/>
    </row>
    <row r="281" spans="1:25" x14ac:dyDescent="0.25">
      <c r="A281" s="244" t="s">
        <v>146</v>
      </c>
      <c r="B281" s="244"/>
      <c r="C281" s="244"/>
      <c r="D281" s="244"/>
      <c r="E281" s="244"/>
      <c r="F281" s="244"/>
      <c r="G281" s="244"/>
      <c r="H281" s="244"/>
      <c r="I281" s="244"/>
      <c r="J281" s="244"/>
      <c r="K281" s="244"/>
      <c r="L281" s="244"/>
      <c r="M281" s="244"/>
      <c r="N281" s="244"/>
      <c r="O281" s="244"/>
      <c r="P281" s="244"/>
      <c r="Q281" s="244"/>
      <c r="R281" s="244"/>
      <c r="S281" s="244"/>
      <c r="T281" s="244"/>
      <c r="U281" s="244"/>
    </row>
    <row r="282" spans="1:25" x14ac:dyDescent="0.25">
      <c r="A282" s="10"/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</row>
    <row r="283" spans="1:25" ht="15.75" thickBot="1" x14ac:dyDescent="0.3">
      <c r="A283" s="10"/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</row>
    <row r="284" spans="1:25" x14ac:dyDescent="0.25">
      <c r="C284" s="161" t="s">
        <v>0</v>
      </c>
      <c r="D284" s="162"/>
      <c r="E284" s="162"/>
      <c r="F284" s="162"/>
      <c r="G284" s="169" t="str">
        <f>CONCATENATE(Arkusz18!A2," - ",Arkusz18!B2," r.")</f>
        <v>01.04.2020 - 30.04.2020 r.</v>
      </c>
      <c r="H284" s="170"/>
      <c r="I284" s="170"/>
      <c r="J284" s="170"/>
      <c r="K284" s="170"/>
      <c r="L284" s="170"/>
      <c r="M284" s="170"/>
      <c r="N284" s="170"/>
      <c r="O284" s="170"/>
      <c r="P284" s="170"/>
      <c r="Q284" s="170"/>
      <c r="R284" s="170"/>
      <c r="S284" s="170"/>
      <c r="T284" s="170"/>
      <c r="U284" s="170"/>
      <c r="V284" s="171"/>
    </row>
    <row r="285" spans="1:25" x14ac:dyDescent="0.25">
      <c r="C285" s="163"/>
      <c r="D285" s="164"/>
      <c r="E285" s="164"/>
      <c r="F285" s="164"/>
      <c r="G285" s="118" t="s">
        <v>30</v>
      </c>
      <c r="H285" s="122"/>
      <c r="I285" s="122"/>
      <c r="J285" s="160"/>
      <c r="K285" s="118" t="s">
        <v>31</v>
      </c>
      <c r="L285" s="122"/>
      <c r="M285" s="122"/>
      <c r="N285" s="160"/>
      <c r="O285" s="118" t="s">
        <v>102</v>
      </c>
      <c r="P285" s="122"/>
      <c r="Q285" s="122"/>
      <c r="R285" s="160"/>
      <c r="S285" s="118" t="s">
        <v>54</v>
      </c>
      <c r="T285" s="122"/>
      <c r="U285" s="122"/>
      <c r="V285" s="119"/>
    </row>
    <row r="286" spans="1:25" x14ac:dyDescent="0.25">
      <c r="C286" s="163"/>
      <c r="D286" s="164"/>
      <c r="E286" s="164"/>
      <c r="F286" s="164"/>
      <c r="G286" s="120" t="s">
        <v>29</v>
      </c>
      <c r="H286" s="121"/>
      <c r="I286" s="118" t="s">
        <v>10</v>
      </c>
      <c r="J286" s="160"/>
      <c r="K286" s="120" t="s">
        <v>32</v>
      </c>
      <c r="L286" s="121"/>
      <c r="M286" s="118" t="s">
        <v>10</v>
      </c>
      <c r="N286" s="160"/>
      <c r="O286" s="120" t="s">
        <v>29</v>
      </c>
      <c r="P286" s="121"/>
      <c r="Q286" s="118" t="s">
        <v>10</v>
      </c>
      <c r="R286" s="160"/>
      <c r="S286" s="120" t="s">
        <v>29</v>
      </c>
      <c r="T286" s="121"/>
      <c r="U286" s="118" t="s">
        <v>10</v>
      </c>
      <c r="V286" s="119"/>
    </row>
    <row r="287" spans="1:25" x14ac:dyDescent="0.25">
      <c r="C287" s="149" t="str">
        <f>Arkusz2!B2</f>
        <v>ROSJA</v>
      </c>
      <c r="D287" s="150"/>
      <c r="E287" s="150"/>
      <c r="F287" s="150"/>
      <c r="G287" s="95">
        <f>Arkusz2!F2</f>
        <v>2</v>
      </c>
      <c r="H287" s="96"/>
      <c r="I287" s="95">
        <f>Arkusz2!F8</f>
        <v>7</v>
      </c>
      <c r="J287" s="96"/>
      <c r="K287" s="95">
        <f>SUM(Arkusz2!F14,-G287)</f>
        <v>13</v>
      </c>
      <c r="L287" s="96"/>
      <c r="M287" s="95">
        <f>SUM(Arkusz2!F20,-I287)</f>
        <v>32</v>
      </c>
      <c r="N287" s="96"/>
      <c r="O287" s="95">
        <f>Arkusz2!F26</f>
        <v>0</v>
      </c>
      <c r="P287" s="96"/>
      <c r="Q287" s="95">
        <f>Arkusz2!F32</f>
        <v>0</v>
      </c>
      <c r="R287" s="96"/>
      <c r="S287" s="95">
        <f>SUM(Arkusz2!F14,O287)</f>
        <v>15</v>
      </c>
      <c r="T287" s="96"/>
      <c r="U287" s="95">
        <f>SUM(Arkusz2!F20,Q287)</f>
        <v>39</v>
      </c>
      <c r="V287" s="123"/>
    </row>
    <row r="288" spans="1:25" x14ac:dyDescent="0.25">
      <c r="C288" s="83" t="str">
        <f>Arkusz2!B3</f>
        <v>UKRAINA</v>
      </c>
      <c r="D288" s="84"/>
      <c r="E288" s="84"/>
      <c r="F288" s="84"/>
      <c r="G288" s="112">
        <f>Arkusz2!F3</f>
        <v>1</v>
      </c>
      <c r="H288" s="113"/>
      <c r="I288" s="112">
        <f>Arkusz2!F9</f>
        <v>1</v>
      </c>
      <c r="J288" s="113"/>
      <c r="K288" s="112">
        <f>SUM(Arkusz2!F15,-G288)</f>
        <v>3</v>
      </c>
      <c r="L288" s="113"/>
      <c r="M288" s="112">
        <f>SUM(Arkusz2!F21,-I288)</f>
        <v>6</v>
      </c>
      <c r="N288" s="113"/>
      <c r="O288" s="112">
        <f>Arkusz2!F27</f>
        <v>0</v>
      </c>
      <c r="P288" s="113"/>
      <c r="Q288" s="112">
        <f>Arkusz2!F33</f>
        <v>0</v>
      </c>
      <c r="R288" s="113"/>
      <c r="S288" s="112">
        <f>SUM(Arkusz2!F15,O288)</f>
        <v>4</v>
      </c>
      <c r="T288" s="113"/>
      <c r="U288" s="112">
        <f>SUM(Arkusz2!F21,Q288)</f>
        <v>7</v>
      </c>
      <c r="V288" s="165"/>
    </row>
    <row r="289" spans="3:22" x14ac:dyDescent="0.25">
      <c r="C289" s="149" t="str">
        <f>Arkusz2!B4</f>
        <v>KAZACHSTAN</v>
      </c>
      <c r="D289" s="150"/>
      <c r="E289" s="150"/>
      <c r="F289" s="150"/>
      <c r="G289" s="95">
        <f>Arkusz2!F4</f>
        <v>0</v>
      </c>
      <c r="H289" s="96"/>
      <c r="I289" s="95">
        <f>Arkusz2!F10</f>
        <v>0</v>
      </c>
      <c r="J289" s="96"/>
      <c r="K289" s="95">
        <f>SUM(Arkusz2!F16,-G289)</f>
        <v>1</v>
      </c>
      <c r="L289" s="96"/>
      <c r="M289" s="95">
        <f>SUM(Arkusz2!F22,-I289)</f>
        <v>6</v>
      </c>
      <c r="N289" s="96"/>
      <c r="O289" s="95">
        <f>Arkusz2!F28</f>
        <v>0</v>
      </c>
      <c r="P289" s="96"/>
      <c r="Q289" s="95">
        <f>Arkusz2!F34</f>
        <v>0</v>
      </c>
      <c r="R289" s="96"/>
      <c r="S289" s="95">
        <f>SUM(Arkusz2!F16,O289)</f>
        <v>1</v>
      </c>
      <c r="T289" s="96"/>
      <c r="U289" s="95">
        <f>SUM(Arkusz2!F22,Q289)</f>
        <v>6</v>
      </c>
      <c r="V289" s="123"/>
    </row>
    <row r="290" spans="3:22" x14ac:dyDescent="0.25">
      <c r="C290" s="83" t="str">
        <f>Arkusz2!B5</f>
        <v>TURCJA</v>
      </c>
      <c r="D290" s="84"/>
      <c r="E290" s="84"/>
      <c r="F290" s="84"/>
      <c r="G290" s="112">
        <f>Arkusz2!F5</f>
        <v>1</v>
      </c>
      <c r="H290" s="113"/>
      <c r="I290" s="112">
        <f>Arkusz2!F11</f>
        <v>1</v>
      </c>
      <c r="J290" s="113"/>
      <c r="K290" s="112">
        <f>SUM(Arkusz2!F17,-G290)</f>
        <v>1</v>
      </c>
      <c r="L290" s="113"/>
      <c r="M290" s="112">
        <f>SUM(Arkusz2!F23,-I290)</f>
        <v>3</v>
      </c>
      <c r="N290" s="113"/>
      <c r="O290" s="112">
        <f>Arkusz2!F29</f>
        <v>0</v>
      </c>
      <c r="P290" s="113"/>
      <c r="Q290" s="112">
        <f>Arkusz2!F35</f>
        <v>0</v>
      </c>
      <c r="R290" s="113"/>
      <c r="S290" s="112">
        <f>SUM(Arkusz2!F17,O290)</f>
        <v>2</v>
      </c>
      <c r="T290" s="113"/>
      <c r="U290" s="112">
        <f>SUM(Arkusz2!F23,Q290)</f>
        <v>4</v>
      </c>
      <c r="V290" s="165"/>
    </row>
    <row r="291" spans="3:22" x14ac:dyDescent="0.25">
      <c r="C291" s="149" t="str">
        <f>Arkusz2!B6</f>
        <v>BIAŁORUŚ</v>
      </c>
      <c r="D291" s="150"/>
      <c r="E291" s="150"/>
      <c r="F291" s="150"/>
      <c r="G291" s="95">
        <f>Arkusz2!F6</f>
        <v>0</v>
      </c>
      <c r="H291" s="96"/>
      <c r="I291" s="95">
        <f>Arkusz2!F12</f>
        <v>0</v>
      </c>
      <c r="J291" s="96"/>
      <c r="K291" s="95">
        <f>SUM(Arkusz2!F18,-G291)</f>
        <v>1</v>
      </c>
      <c r="L291" s="96"/>
      <c r="M291" s="95">
        <f>SUM(Arkusz2!F24,-I291)</f>
        <v>2</v>
      </c>
      <c r="N291" s="96"/>
      <c r="O291" s="95">
        <f>Arkusz2!F30</f>
        <v>1</v>
      </c>
      <c r="P291" s="96"/>
      <c r="Q291" s="95">
        <f>Arkusz2!F36</f>
        <v>1</v>
      </c>
      <c r="R291" s="96"/>
      <c r="S291" s="95">
        <f>SUM(Arkusz2!F18,O291)</f>
        <v>2</v>
      </c>
      <c r="T291" s="96"/>
      <c r="U291" s="95">
        <f>SUM(Arkusz2!F24,Q291)</f>
        <v>3</v>
      </c>
      <c r="V291" s="123"/>
    </row>
    <row r="292" spans="3:22" ht="15.75" thickBot="1" x14ac:dyDescent="0.3">
      <c r="C292" s="174" t="str">
        <f>Arkusz2!B7</f>
        <v>Pozostałe</v>
      </c>
      <c r="D292" s="175"/>
      <c r="E292" s="175"/>
      <c r="F292" s="175"/>
      <c r="G292" s="202">
        <f>Arkusz2!F7</f>
        <v>2</v>
      </c>
      <c r="H292" s="203"/>
      <c r="I292" s="202">
        <f>Arkusz2!F13</f>
        <v>2</v>
      </c>
      <c r="J292" s="203"/>
      <c r="K292" s="202">
        <f>SUM(Arkusz2!F19,-G292)</f>
        <v>1</v>
      </c>
      <c r="L292" s="203"/>
      <c r="M292" s="202">
        <f>SUM(Arkusz2!F25,-I292)</f>
        <v>1</v>
      </c>
      <c r="N292" s="203"/>
      <c r="O292" s="202">
        <f>Arkusz2!F31</f>
        <v>0</v>
      </c>
      <c r="P292" s="203"/>
      <c r="Q292" s="202">
        <f>Arkusz2!F37</f>
        <v>0</v>
      </c>
      <c r="R292" s="203"/>
      <c r="S292" s="202">
        <f>SUM(Arkusz2!F19,O292)</f>
        <v>3</v>
      </c>
      <c r="T292" s="203"/>
      <c r="U292" s="202">
        <f>SUM(Arkusz2!F25,Q292)</f>
        <v>3</v>
      </c>
      <c r="V292" s="247"/>
    </row>
    <row r="293" spans="3:22" ht="15.75" thickBot="1" x14ac:dyDescent="0.3">
      <c r="C293" s="172" t="s">
        <v>1</v>
      </c>
      <c r="D293" s="173"/>
      <c r="E293" s="173"/>
      <c r="F293" s="173"/>
      <c r="G293" s="182">
        <f>SUM(G287:G292)</f>
        <v>6</v>
      </c>
      <c r="H293" s="183"/>
      <c r="I293" s="182">
        <f>SUM(I287:I292)</f>
        <v>11</v>
      </c>
      <c r="J293" s="183"/>
      <c r="K293" s="182">
        <f>SUM(K287:K292)</f>
        <v>20</v>
      </c>
      <c r="L293" s="183"/>
      <c r="M293" s="182">
        <f>SUM(M287:M292)</f>
        <v>50</v>
      </c>
      <c r="N293" s="183"/>
      <c r="O293" s="182">
        <f>SUM(O287:O292)</f>
        <v>1</v>
      </c>
      <c r="P293" s="183"/>
      <c r="Q293" s="182">
        <f>SUM(Q287:Q292)</f>
        <v>1</v>
      </c>
      <c r="R293" s="183"/>
      <c r="S293" s="182">
        <f>SUM(S287:S292)</f>
        <v>27</v>
      </c>
      <c r="T293" s="183"/>
      <c r="U293" s="182">
        <f>SUM(U287:U292)</f>
        <v>62</v>
      </c>
      <c r="V293" s="246"/>
    </row>
    <row r="297" spans="3:22" x14ac:dyDescent="0.25">
      <c r="M297" s="11"/>
      <c r="N297" s="11"/>
      <c r="O297" s="11"/>
      <c r="P297" s="11"/>
      <c r="Q297" s="11"/>
      <c r="R297" s="11"/>
      <c r="S297" s="11"/>
    </row>
    <row r="298" spans="3:22" x14ac:dyDescent="0.25">
      <c r="M298" s="11"/>
      <c r="N298" s="11"/>
      <c r="O298" s="11"/>
      <c r="P298" s="11"/>
      <c r="Q298" s="11"/>
      <c r="R298" s="11"/>
      <c r="S298" s="11"/>
    </row>
    <row r="299" spans="3:22" x14ac:dyDescent="0.25">
      <c r="M299" s="11"/>
      <c r="N299" s="11"/>
      <c r="O299" s="11"/>
      <c r="P299" s="11"/>
      <c r="Q299" s="11"/>
      <c r="R299" s="11"/>
      <c r="S299" s="11"/>
    </row>
    <row r="300" spans="3:22" x14ac:dyDescent="0.25">
      <c r="M300" s="11"/>
      <c r="N300" s="11"/>
      <c r="O300" s="11"/>
      <c r="P300" s="11"/>
      <c r="Q300" s="11"/>
      <c r="R300" s="11"/>
      <c r="S300" s="11"/>
    </row>
    <row r="301" spans="3:22" x14ac:dyDescent="0.25">
      <c r="M301" s="11"/>
      <c r="N301" s="11"/>
      <c r="O301" s="11"/>
      <c r="P301" s="11"/>
      <c r="Q301" s="11"/>
      <c r="R301" s="11"/>
      <c r="S301" s="11"/>
    </row>
    <row r="302" spans="3:22" x14ac:dyDescent="0.25">
      <c r="M302" s="11"/>
      <c r="N302" s="11"/>
      <c r="O302" s="11"/>
      <c r="P302" s="11"/>
      <c r="Q302" s="11"/>
      <c r="R302" s="11"/>
      <c r="S302" s="11"/>
    </row>
    <row r="303" spans="3:22" x14ac:dyDescent="0.25">
      <c r="M303" s="11"/>
      <c r="N303" s="11"/>
      <c r="O303" s="11"/>
      <c r="P303" s="11"/>
      <c r="Q303" s="11"/>
      <c r="R303" s="11"/>
      <c r="S303" s="11"/>
    </row>
    <row r="304" spans="3:22" x14ac:dyDescent="0.25">
      <c r="M304" s="11"/>
      <c r="N304" s="11"/>
      <c r="O304" s="11"/>
      <c r="P304" s="11"/>
      <c r="Q304" s="11"/>
      <c r="R304" s="11"/>
      <c r="S304" s="11"/>
    </row>
    <row r="305" spans="1:22" x14ac:dyDescent="0.25">
      <c r="D305" s="204"/>
      <c r="E305" s="204"/>
    </row>
    <row r="309" spans="1:22" x14ac:dyDescent="0.25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</row>
    <row r="315" spans="1:22" ht="15.75" thickBot="1" x14ac:dyDescent="0.3"/>
    <row r="316" spans="1:22" x14ac:dyDescent="0.25">
      <c r="C316" s="161" t="s">
        <v>0</v>
      </c>
      <c r="D316" s="162"/>
      <c r="E316" s="162"/>
      <c r="F316" s="162"/>
      <c r="G316" s="213" t="str">
        <f>CONCATENATE(Arkusz18!C2," - ",Arkusz18!B2," r.")</f>
        <v>01.01.2020 - 30.04.2020 r.</v>
      </c>
      <c r="H316" s="213"/>
      <c r="I316" s="213"/>
      <c r="J316" s="213"/>
      <c r="K316" s="213"/>
      <c r="L316" s="213"/>
      <c r="M316" s="213"/>
      <c r="N316" s="213"/>
      <c r="O316" s="213"/>
      <c r="P316" s="213"/>
      <c r="Q316" s="213"/>
      <c r="R316" s="213"/>
      <c r="S316" s="213"/>
      <c r="T316" s="213"/>
      <c r="U316" s="213"/>
      <c r="V316" s="214"/>
    </row>
    <row r="317" spans="1:22" x14ac:dyDescent="0.25">
      <c r="C317" s="163"/>
      <c r="D317" s="164"/>
      <c r="E317" s="164"/>
      <c r="F317" s="164"/>
      <c r="G317" s="164" t="s">
        <v>30</v>
      </c>
      <c r="H317" s="164"/>
      <c r="I317" s="164"/>
      <c r="J317" s="164"/>
      <c r="K317" s="164" t="s">
        <v>31</v>
      </c>
      <c r="L317" s="164"/>
      <c r="M317" s="164"/>
      <c r="N317" s="164"/>
      <c r="O317" s="164" t="s">
        <v>136</v>
      </c>
      <c r="P317" s="164"/>
      <c r="Q317" s="164"/>
      <c r="R317" s="164"/>
      <c r="S317" s="164" t="s">
        <v>54</v>
      </c>
      <c r="T317" s="164"/>
      <c r="U317" s="164"/>
      <c r="V317" s="245"/>
    </row>
    <row r="318" spans="1:22" x14ac:dyDescent="0.25">
      <c r="C318" s="163"/>
      <c r="D318" s="164"/>
      <c r="E318" s="164"/>
      <c r="F318" s="164"/>
      <c r="G318" s="231" t="s">
        <v>29</v>
      </c>
      <c r="H318" s="231"/>
      <c r="I318" s="164" t="s">
        <v>10</v>
      </c>
      <c r="J318" s="164"/>
      <c r="K318" s="231" t="s">
        <v>32</v>
      </c>
      <c r="L318" s="231"/>
      <c r="M318" s="164" t="s">
        <v>10</v>
      </c>
      <c r="N318" s="164"/>
      <c r="O318" s="231" t="s">
        <v>29</v>
      </c>
      <c r="P318" s="231"/>
      <c r="Q318" s="164" t="s">
        <v>10</v>
      </c>
      <c r="R318" s="164"/>
      <c r="S318" s="231" t="s">
        <v>29</v>
      </c>
      <c r="T318" s="231"/>
      <c r="U318" s="164" t="s">
        <v>10</v>
      </c>
      <c r="V318" s="245"/>
    </row>
    <row r="319" spans="1:22" x14ac:dyDescent="0.25">
      <c r="C319" s="149" t="str">
        <f>Arkusz3!B2</f>
        <v>ROSJA</v>
      </c>
      <c r="D319" s="150"/>
      <c r="E319" s="150"/>
      <c r="F319" s="150"/>
      <c r="G319" s="132">
        <f>Arkusz3!F2</f>
        <v>131</v>
      </c>
      <c r="H319" s="132"/>
      <c r="I319" s="132">
        <f>Arkusz3!F8</f>
        <v>378</v>
      </c>
      <c r="J319" s="132"/>
      <c r="K319" s="132">
        <f>SUM(Arkusz3!F14,-G319)</f>
        <v>94</v>
      </c>
      <c r="L319" s="132"/>
      <c r="M319" s="132">
        <f>SUM(Arkusz3!F20,-I319)</f>
        <v>219</v>
      </c>
      <c r="N319" s="132"/>
      <c r="O319" s="132">
        <f>Arkusz3!F26</f>
        <v>16</v>
      </c>
      <c r="P319" s="132"/>
      <c r="Q319" s="132">
        <f>Arkusz3!F32</f>
        <v>36</v>
      </c>
      <c r="R319" s="132"/>
      <c r="S319" s="132">
        <f>SUM(Arkusz3!F14,O319)</f>
        <v>241</v>
      </c>
      <c r="T319" s="132"/>
      <c r="U319" s="132">
        <f>SUM(Arkusz3!F20,Q319)</f>
        <v>633</v>
      </c>
      <c r="V319" s="243"/>
    </row>
    <row r="320" spans="1:22" x14ac:dyDescent="0.25">
      <c r="C320" s="83" t="str">
        <f>Arkusz3!B3</f>
        <v>UKRAINA</v>
      </c>
      <c r="D320" s="84"/>
      <c r="E320" s="84"/>
      <c r="F320" s="84"/>
      <c r="G320" s="242">
        <f>Arkusz3!F3</f>
        <v>30</v>
      </c>
      <c r="H320" s="242"/>
      <c r="I320" s="242">
        <f>Arkusz3!F9</f>
        <v>32</v>
      </c>
      <c r="J320" s="242"/>
      <c r="K320" s="242">
        <f>SUM(Arkusz3!F15,-G320)</f>
        <v>25</v>
      </c>
      <c r="L320" s="242"/>
      <c r="M320" s="242">
        <f>SUM(Arkusz3!F21,-I320)</f>
        <v>34</v>
      </c>
      <c r="N320" s="242"/>
      <c r="O320" s="242">
        <f>Arkusz3!F27</f>
        <v>7</v>
      </c>
      <c r="P320" s="242"/>
      <c r="Q320" s="242">
        <f>Arkusz3!F33</f>
        <v>7</v>
      </c>
      <c r="R320" s="242"/>
      <c r="S320" s="242">
        <f>SUM(Arkusz3!F15,O320)</f>
        <v>62</v>
      </c>
      <c r="T320" s="242"/>
      <c r="U320" s="242">
        <f>SUM(Arkusz3!F21,Q320)</f>
        <v>73</v>
      </c>
      <c r="V320" s="248"/>
    </row>
    <row r="321" spans="1:25" x14ac:dyDescent="0.25">
      <c r="C321" s="149" t="str">
        <f>Arkusz3!B4</f>
        <v>TADŻYKISTAN</v>
      </c>
      <c r="D321" s="150"/>
      <c r="E321" s="150"/>
      <c r="F321" s="150"/>
      <c r="G321" s="132">
        <f>Arkusz3!F4</f>
        <v>10</v>
      </c>
      <c r="H321" s="132"/>
      <c r="I321" s="132">
        <f>Arkusz3!F10</f>
        <v>30</v>
      </c>
      <c r="J321" s="132"/>
      <c r="K321" s="132">
        <f>SUM(Arkusz3!F16,-G321)</f>
        <v>7</v>
      </c>
      <c r="L321" s="132"/>
      <c r="M321" s="132">
        <f>SUM(Arkusz3!F22,-I321)</f>
        <v>23</v>
      </c>
      <c r="N321" s="132"/>
      <c r="O321" s="132">
        <f>Arkusz3!F28</f>
        <v>0</v>
      </c>
      <c r="P321" s="132"/>
      <c r="Q321" s="132">
        <f>Arkusz3!F34</f>
        <v>0</v>
      </c>
      <c r="R321" s="132"/>
      <c r="S321" s="132">
        <f>SUM(Arkusz3!F16,O321)</f>
        <v>17</v>
      </c>
      <c r="T321" s="132"/>
      <c r="U321" s="132">
        <f>SUM(Arkusz3!F22,Q321)</f>
        <v>53</v>
      </c>
      <c r="V321" s="243"/>
    </row>
    <row r="322" spans="1:25" x14ac:dyDescent="0.25">
      <c r="C322" s="83" t="str">
        <f>Arkusz3!B5</f>
        <v>TURCJA</v>
      </c>
      <c r="D322" s="84"/>
      <c r="E322" s="84"/>
      <c r="F322" s="84"/>
      <c r="G322" s="242">
        <f>Arkusz3!F5</f>
        <v>15</v>
      </c>
      <c r="H322" s="242"/>
      <c r="I322" s="242">
        <f>Arkusz3!F11</f>
        <v>24</v>
      </c>
      <c r="J322" s="242"/>
      <c r="K322" s="242">
        <f>SUM(Arkusz3!F17,-G322)</f>
        <v>1</v>
      </c>
      <c r="L322" s="242"/>
      <c r="M322" s="242">
        <f>SUM(Arkusz3!F23,-I322)</f>
        <v>4</v>
      </c>
      <c r="N322" s="242"/>
      <c r="O322" s="242">
        <f>Arkusz3!F29</f>
        <v>0</v>
      </c>
      <c r="P322" s="242"/>
      <c r="Q322" s="242">
        <f>Arkusz3!F35</f>
        <v>0</v>
      </c>
      <c r="R322" s="242"/>
      <c r="S322" s="242">
        <f>SUM(Arkusz3!F17,O322)</f>
        <v>16</v>
      </c>
      <c r="T322" s="242"/>
      <c r="U322" s="242">
        <f>SUM(Arkusz3!F23,Q322)</f>
        <v>28</v>
      </c>
      <c r="V322" s="248"/>
    </row>
    <row r="323" spans="1:25" x14ac:dyDescent="0.25">
      <c r="C323" s="149" t="str">
        <f>Arkusz3!B6</f>
        <v>GRUZJA</v>
      </c>
      <c r="D323" s="150"/>
      <c r="E323" s="150"/>
      <c r="F323" s="150"/>
      <c r="G323" s="132">
        <f>Arkusz3!F6</f>
        <v>6</v>
      </c>
      <c r="H323" s="132"/>
      <c r="I323" s="132">
        <f>Arkusz3!F12</f>
        <v>9</v>
      </c>
      <c r="J323" s="132"/>
      <c r="K323" s="132">
        <f>SUM(Arkusz3!F18,-G323)</f>
        <v>6</v>
      </c>
      <c r="L323" s="132"/>
      <c r="M323" s="132">
        <f>SUM(Arkusz3!F24,-I323)</f>
        <v>13</v>
      </c>
      <c r="N323" s="132"/>
      <c r="O323" s="132">
        <f>Arkusz3!F30</f>
        <v>3</v>
      </c>
      <c r="P323" s="132"/>
      <c r="Q323" s="132">
        <f>Arkusz3!F36</f>
        <v>5</v>
      </c>
      <c r="R323" s="132"/>
      <c r="S323" s="132">
        <f>SUM(Arkusz3!F18,O323)</f>
        <v>15</v>
      </c>
      <c r="T323" s="132"/>
      <c r="U323" s="132">
        <f>SUM(Arkusz3!F24,Q323)</f>
        <v>27</v>
      </c>
      <c r="V323" s="243"/>
    </row>
    <row r="324" spans="1:25" ht="15.75" thickBot="1" x14ac:dyDescent="0.3">
      <c r="C324" s="174" t="str">
        <f>Arkusz3!B7</f>
        <v>Pozostałe</v>
      </c>
      <c r="D324" s="175"/>
      <c r="E324" s="175"/>
      <c r="F324" s="175"/>
      <c r="G324" s="241">
        <f>Arkusz3!F7</f>
        <v>82</v>
      </c>
      <c r="H324" s="241"/>
      <c r="I324" s="241">
        <f>Arkusz3!F13</f>
        <v>103</v>
      </c>
      <c r="J324" s="241"/>
      <c r="K324" s="241">
        <f>SUM(Arkusz3!F19,-G324)</f>
        <v>25</v>
      </c>
      <c r="L324" s="241"/>
      <c r="M324" s="241">
        <f>SUM(Arkusz3!F25,-I324)</f>
        <v>36</v>
      </c>
      <c r="N324" s="241"/>
      <c r="O324" s="241">
        <f>Arkusz3!F31</f>
        <v>7</v>
      </c>
      <c r="P324" s="241"/>
      <c r="Q324" s="241">
        <f>Arkusz3!F37</f>
        <v>8</v>
      </c>
      <c r="R324" s="241"/>
      <c r="S324" s="241">
        <f>SUM(Arkusz3!F19,O324)</f>
        <v>114</v>
      </c>
      <c r="T324" s="241"/>
      <c r="U324" s="241">
        <f>SUM(Arkusz3!F25,Q324)</f>
        <v>147</v>
      </c>
      <c r="V324" s="251"/>
    </row>
    <row r="325" spans="1:25" ht="15.75" thickBot="1" x14ac:dyDescent="0.3">
      <c r="C325" s="205" t="s">
        <v>1</v>
      </c>
      <c r="D325" s="206"/>
      <c r="E325" s="206"/>
      <c r="F325" s="206"/>
      <c r="G325" s="133">
        <f>SUM(G319:G324)</f>
        <v>274</v>
      </c>
      <c r="H325" s="133"/>
      <c r="I325" s="133">
        <f>SUM(I319:I324)</f>
        <v>576</v>
      </c>
      <c r="J325" s="133"/>
      <c r="K325" s="133">
        <f>SUM(K319:K324)</f>
        <v>158</v>
      </c>
      <c r="L325" s="133"/>
      <c r="M325" s="133">
        <f>SUM(M319:M324)</f>
        <v>329</v>
      </c>
      <c r="N325" s="133"/>
      <c r="O325" s="133">
        <f>SUM(O319:O324)</f>
        <v>33</v>
      </c>
      <c r="P325" s="133"/>
      <c r="Q325" s="133">
        <f>SUM(Q319:Q324)</f>
        <v>56</v>
      </c>
      <c r="R325" s="133"/>
      <c r="S325" s="133">
        <f>SUM(S319:S324)</f>
        <v>465</v>
      </c>
      <c r="T325" s="133"/>
      <c r="U325" s="133">
        <f>SUM(U319:U324)</f>
        <v>961</v>
      </c>
      <c r="V325" s="134"/>
    </row>
    <row r="326" spans="1:25" x14ac:dyDescent="0.25">
      <c r="A326" s="4"/>
      <c r="B326" s="12"/>
      <c r="C326" s="13"/>
      <c r="D326" s="13"/>
      <c r="E326" s="13"/>
      <c r="F326" s="13"/>
      <c r="G326" s="14"/>
      <c r="H326" s="14"/>
      <c r="I326" s="14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2"/>
    </row>
    <row r="327" spans="1:25" x14ac:dyDescent="0.25">
      <c r="A327" s="207" t="s">
        <v>139</v>
      </c>
      <c r="B327" s="207"/>
      <c r="C327" s="207"/>
      <c r="D327" s="207"/>
      <c r="E327" s="207"/>
      <c r="F327" s="207"/>
      <c r="G327" s="207"/>
      <c r="H327" s="207"/>
      <c r="I327" s="207"/>
      <c r="J327" s="207"/>
      <c r="K327" s="207"/>
      <c r="L327" s="207"/>
      <c r="M327" s="207"/>
      <c r="N327" s="207"/>
      <c r="O327" s="207"/>
      <c r="P327" s="207"/>
      <c r="Q327" s="207"/>
      <c r="R327" s="207"/>
      <c r="S327" s="207"/>
      <c r="T327" s="207"/>
      <c r="U327" s="207"/>
      <c r="V327" s="207"/>
      <c r="W327" s="207"/>
      <c r="X327" s="207"/>
      <c r="Y327" s="207"/>
    </row>
    <row r="328" spans="1:25" x14ac:dyDescent="0.25">
      <c r="A328" s="15"/>
      <c r="B328" s="15"/>
      <c r="C328" s="15"/>
      <c r="D328" s="15"/>
      <c r="E328" s="15"/>
      <c r="F328" s="15"/>
      <c r="G328" s="15"/>
      <c r="H328" s="15"/>
      <c r="I328" s="15"/>
      <c r="J328" s="15"/>
      <c r="K328" s="15"/>
      <c r="L328" s="15"/>
      <c r="M328" s="15"/>
      <c r="N328" s="15"/>
      <c r="O328" s="15"/>
      <c r="P328" s="15"/>
      <c r="Q328" s="15"/>
      <c r="R328" s="15"/>
      <c r="S328" s="15"/>
      <c r="T328" s="15"/>
      <c r="U328" s="15"/>
      <c r="V328" s="15"/>
      <c r="W328" s="15"/>
      <c r="X328" s="15"/>
      <c r="Y328" s="16"/>
    </row>
    <row r="329" spans="1:25" s="52" customFormat="1" x14ac:dyDescent="0.25">
      <c r="A329" s="53"/>
      <c r="B329" s="53"/>
      <c r="C329" s="53"/>
      <c r="D329" s="53"/>
      <c r="E329" s="53"/>
      <c r="F329" s="53"/>
      <c r="G329" s="53"/>
      <c r="H329" s="53"/>
      <c r="I329" s="53"/>
      <c r="J329" s="53"/>
      <c r="K329" s="53"/>
      <c r="L329" s="53"/>
      <c r="M329" s="53"/>
      <c r="N329" s="53"/>
      <c r="O329" s="53"/>
      <c r="P329" s="53"/>
      <c r="Q329" s="53"/>
      <c r="R329" s="53"/>
      <c r="S329" s="53"/>
      <c r="T329" s="53"/>
      <c r="U329" s="53"/>
      <c r="V329" s="53"/>
      <c r="W329" s="53"/>
      <c r="X329" s="53"/>
      <c r="Y329" s="16"/>
    </row>
    <row r="330" spans="1:25" s="52" customFormat="1" x14ac:dyDescent="0.25">
      <c r="A330" s="53"/>
      <c r="B330" s="53"/>
      <c r="C330" s="53"/>
      <c r="D330" s="53"/>
      <c r="E330" s="53"/>
      <c r="F330" s="53"/>
      <c r="G330" s="53"/>
      <c r="H330" s="53"/>
      <c r="I330" s="53"/>
      <c r="J330" s="53"/>
      <c r="K330" s="53"/>
      <c r="L330" s="53"/>
      <c r="M330" s="53"/>
      <c r="N330" s="53"/>
      <c r="O330" s="53"/>
      <c r="P330" s="53"/>
      <c r="Q330" s="53"/>
      <c r="R330" s="53"/>
      <c r="S330" s="53"/>
      <c r="T330" s="53"/>
      <c r="U330" s="53"/>
      <c r="V330" s="53"/>
      <c r="W330" s="53"/>
      <c r="X330" s="53"/>
      <c r="Y330" s="16"/>
    </row>
    <row r="334" spans="1:25" x14ac:dyDescent="0.25">
      <c r="M334" s="11"/>
      <c r="N334" s="11"/>
      <c r="O334" s="11"/>
      <c r="P334" s="11"/>
      <c r="Q334" s="11"/>
      <c r="R334" s="11"/>
      <c r="S334" s="11"/>
    </row>
    <row r="335" spans="1:25" x14ac:dyDescent="0.25">
      <c r="M335" s="11"/>
      <c r="N335" s="11"/>
      <c r="O335" s="11"/>
      <c r="P335" s="11"/>
      <c r="Q335" s="11"/>
      <c r="R335" s="11"/>
      <c r="S335" s="11"/>
    </row>
    <row r="336" spans="1:25" x14ac:dyDescent="0.25">
      <c r="M336" s="11"/>
      <c r="N336" s="11"/>
      <c r="O336" s="11"/>
      <c r="P336" s="11"/>
      <c r="Q336" s="11"/>
      <c r="R336" s="11"/>
      <c r="S336" s="11"/>
    </row>
    <row r="337" spans="1:25" x14ac:dyDescent="0.25">
      <c r="M337" s="11"/>
      <c r="N337" s="11"/>
      <c r="O337" s="11"/>
      <c r="P337" s="11"/>
      <c r="Q337" s="11"/>
      <c r="R337" s="11"/>
      <c r="S337" s="11"/>
    </row>
    <row r="338" spans="1:25" x14ac:dyDescent="0.25">
      <c r="M338" s="11"/>
      <c r="N338" s="11"/>
      <c r="O338" s="11"/>
      <c r="P338" s="11"/>
      <c r="Q338" s="11"/>
      <c r="R338" s="11"/>
      <c r="S338" s="11"/>
    </row>
    <row r="339" spans="1:25" x14ac:dyDescent="0.25">
      <c r="M339" s="11"/>
      <c r="N339" s="11"/>
      <c r="O339" s="11"/>
      <c r="P339" s="11"/>
      <c r="Q339" s="11"/>
      <c r="R339" s="11"/>
      <c r="S339" s="11"/>
    </row>
    <row r="340" spans="1:25" x14ac:dyDescent="0.25">
      <c r="M340" s="11"/>
      <c r="N340" s="11"/>
      <c r="O340" s="11"/>
      <c r="P340" s="11"/>
      <c r="Q340" s="11"/>
      <c r="R340" s="11"/>
      <c r="S340" s="11"/>
    </row>
    <row r="341" spans="1:25" x14ac:dyDescent="0.25">
      <c r="M341" s="11"/>
      <c r="N341" s="11"/>
      <c r="O341" s="11"/>
      <c r="P341" s="11"/>
      <c r="Q341" s="11"/>
      <c r="R341" s="11"/>
      <c r="S341" s="11"/>
    </row>
    <row r="342" spans="1:25" x14ac:dyDescent="0.25">
      <c r="D342" s="204"/>
      <c r="E342" s="204"/>
    </row>
    <row r="347" spans="1:25" x14ac:dyDescent="0.25">
      <c r="V347" s="17"/>
      <c r="W347" s="17"/>
      <c r="X347" s="17"/>
      <c r="Y347" s="18"/>
    </row>
    <row r="348" spans="1:25" x14ac:dyDescent="0.25">
      <c r="V348" s="17"/>
      <c r="W348" s="17"/>
      <c r="X348" s="17"/>
      <c r="Y348" s="18"/>
    </row>
    <row r="349" spans="1:25" x14ac:dyDescent="0.25">
      <c r="A349" s="19"/>
      <c r="B349" s="19"/>
      <c r="C349" s="19"/>
      <c r="D349" s="19"/>
      <c r="E349" s="19"/>
      <c r="F349" s="19"/>
      <c r="G349" s="19"/>
      <c r="H349" s="19"/>
      <c r="I349" s="19"/>
      <c r="J349" s="19"/>
      <c r="K349" s="19"/>
      <c r="L349" s="19"/>
      <c r="M349" s="19"/>
      <c r="N349" s="19"/>
      <c r="O349" s="19"/>
      <c r="P349" s="19"/>
      <c r="Q349" s="19"/>
      <c r="R349" s="19"/>
      <c r="S349" s="19"/>
      <c r="T349" s="19"/>
      <c r="U349" s="19"/>
      <c r="V349" s="17"/>
      <c r="W349" s="17"/>
      <c r="X349" s="17"/>
      <c r="Y349" s="18"/>
    </row>
    <row r="350" spans="1:25" x14ac:dyDescent="0.25">
      <c r="A350" s="19"/>
      <c r="B350" s="19"/>
      <c r="C350" s="19"/>
      <c r="D350" s="19"/>
      <c r="E350" s="19"/>
      <c r="F350" s="19"/>
      <c r="G350" s="19"/>
      <c r="H350" s="19"/>
      <c r="I350" s="19"/>
      <c r="J350" s="19"/>
      <c r="K350" s="19"/>
      <c r="L350" s="19"/>
      <c r="M350" s="19"/>
      <c r="N350" s="19"/>
      <c r="O350" s="19"/>
      <c r="P350" s="19"/>
      <c r="Q350" s="19"/>
      <c r="R350" s="19"/>
      <c r="S350" s="19"/>
      <c r="T350" s="19"/>
      <c r="U350" s="19"/>
      <c r="V350" s="17"/>
      <c r="W350" s="17"/>
      <c r="X350" s="17"/>
      <c r="Y350" s="18"/>
    </row>
    <row r="351" spans="1:25" x14ac:dyDescent="0.25">
      <c r="A351" s="19"/>
      <c r="B351" s="19"/>
      <c r="C351" s="19"/>
      <c r="D351" s="19"/>
      <c r="E351" s="19"/>
      <c r="F351" s="19"/>
      <c r="G351" s="19"/>
      <c r="H351" s="19"/>
      <c r="I351" s="19"/>
      <c r="J351" s="19"/>
      <c r="K351" s="19"/>
      <c r="L351" s="19"/>
      <c r="M351" s="19"/>
      <c r="N351" s="19"/>
      <c r="O351" s="19"/>
      <c r="P351" s="19"/>
      <c r="Q351" s="19"/>
      <c r="R351" s="19"/>
      <c r="S351" s="19"/>
      <c r="T351" s="19"/>
      <c r="U351" s="19"/>
      <c r="V351" s="17"/>
      <c r="W351" s="17"/>
      <c r="X351" s="17"/>
      <c r="Y351" s="18"/>
    </row>
    <row r="352" spans="1:25" x14ac:dyDescent="0.25">
      <c r="A352" s="19"/>
      <c r="B352" s="19"/>
      <c r="C352" s="19"/>
      <c r="D352" s="19"/>
      <c r="E352" s="19"/>
      <c r="F352" s="19"/>
      <c r="G352" s="19"/>
      <c r="H352" s="19"/>
      <c r="I352" s="19"/>
      <c r="J352" s="19"/>
      <c r="K352" s="19"/>
      <c r="L352" s="19"/>
      <c r="M352" s="19"/>
      <c r="N352" s="19"/>
      <c r="O352" s="19"/>
      <c r="P352" s="19"/>
      <c r="Q352" s="19"/>
      <c r="R352" s="19"/>
      <c r="S352" s="19"/>
      <c r="T352" s="19"/>
      <c r="U352" s="19"/>
      <c r="V352" s="17"/>
      <c r="W352" s="17"/>
      <c r="X352" s="17"/>
      <c r="Y352" s="18"/>
    </row>
    <row r="353" spans="1:25" x14ac:dyDescent="0.25">
      <c r="A353" s="19"/>
      <c r="B353" s="19"/>
      <c r="C353" s="19"/>
      <c r="D353" s="19"/>
      <c r="E353" s="19"/>
      <c r="F353" s="19"/>
      <c r="G353" s="19"/>
      <c r="H353" s="19"/>
      <c r="I353" s="19"/>
      <c r="J353" s="19"/>
      <c r="K353" s="19"/>
      <c r="L353" s="19"/>
      <c r="M353" s="19"/>
      <c r="N353" s="19"/>
      <c r="O353" s="19"/>
      <c r="P353" s="19"/>
      <c r="Q353" s="19"/>
      <c r="R353" s="19"/>
      <c r="S353" s="19"/>
      <c r="T353" s="19"/>
      <c r="U353" s="19"/>
      <c r="V353" s="17"/>
      <c r="W353" s="17"/>
      <c r="X353" s="17"/>
      <c r="Y353" s="18"/>
    </row>
    <row r="354" spans="1:25" x14ac:dyDescent="0.25">
      <c r="A354" s="60" t="s">
        <v>170</v>
      </c>
      <c r="B354" s="60"/>
      <c r="C354" s="60"/>
      <c r="D354" s="60"/>
      <c r="E354" s="60"/>
      <c r="F354" s="60"/>
      <c r="G354" s="60"/>
      <c r="H354" s="60"/>
      <c r="I354" s="60"/>
      <c r="J354" s="60"/>
      <c r="K354" s="60"/>
      <c r="L354" s="60"/>
      <c r="M354" s="60"/>
      <c r="N354" s="60"/>
      <c r="O354" s="60"/>
      <c r="P354" s="60"/>
      <c r="Q354" s="60"/>
      <c r="R354" s="60"/>
      <c r="S354" s="60"/>
      <c r="T354" s="60"/>
      <c r="U354" s="60"/>
      <c r="V354" s="60"/>
      <c r="W354" s="60"/>
      <c r="X354" s="60"/>
      <c r="Y354" s="60"/>
    </row>
    <row r="355" spans="1:25" x14ac:dyDescent="0.25">
      <c r="A355" s="60"/>
      <c r="B355" s="60"/>
      <c r="C355" s="60"/>
      <c r="D355" s="60"/>
      <c r="E355" s="60"/>
      <c r="F355" s="60"/>
      <c r="G355" s="60"/>
      <c r="H355" s="60"/>
      <c r="I355" s="60"/>
      <c r="J355" s="60"/>
      <c r="K355" s="60"/>
      <c r="L355" s="60"/>
      <c r="M355" s="60"/>
      <c r="N355" s="60"/>
      <c r="O355" s="60"/>
      <c r="P355" s="60"/>
      <c r="Q355" s="60"/>
      <c r="R355" s="60"/>
      <c r="S355" s="60"/>
      <c r="T355" s="60"/>
      <c r="U355" s="60"/>
      <c r="V355" s="60"/>
      <c r="W355" s="60"/>
      <c r="X355" s="60"/>
      <c r="Y355" s="60"/>
    </row>
    <row r="356" spans="1:25" x14ac:dyDescent="0.25">
      <c r="A356" s="60"/>
      <c r="B356" s="60"/>
      <c r="C356" s="60"/>
      <c r="D356" s="60"/>
      <c r="E356" s="60"/>
      <c r="F356" s="60"/>
      <c r="G356" s="60"/>
      <c r="H356" s="60"/>
      <c r="I356" s="60"/>
      <c r="J356" s="60"/>
      <c r="K356" s="60"/>
      <c r="L356" s="60"/>
      <c r="M356" s="60"/>
      <c r="N356" s="60"/>
      <c r="O356" s="60"/>
      <c r="P356" s="60"/>
      <c r="Q356" s="60"/>
      <c r="R356" s="60"/>
      <c r="S356" s="60"/>
      <c r="T356" s="60"/>
      <c r="U356" s="60"/>
      <c r="V356" s="60"/>
      <c r="W356" s="60"/>
      <c r="X356" s="60"/>
      <c r="Y356" s="60"/>
    </row>
    <row r="357" spans="1:25" x14ac:dyDescent="0.25">
      <c r="A357" s="60"/>
      <c r="B357" s="60"/>
      <c r="C357" s="60"/>
      <c r="D357" s="60"/>
      <c r="E357" s="60"/>
      <c r="F357" s="60"/>
      <c r="G357" s="60"/>
      <c r="H357" s="60"/>
      <c r="I357" s="60"/>
      <c r="J357" s="60"/>
      <c r="K357" s="60"/>
      <c r="L357" s="60"/>
      <c r="M357" s="60"/>
      <c r="N357" s="60"/>
      <c r="O357" s="60"/>
      <c r="P357" s="60"/>
      <c r="Q357" s="60"/>
      <c r="R357" s="60"/>
      <c r="S357" s="60"/>
      <c r="T357" s="60"/>
      <c r="U357" s="60"/>
      <c r="V357" s="60"/>
      <c r="W357" s="60"/>
      <c r="X357" s="60"/>
      <c r="Y357" s="60"/>
    </row>
    <row r="358" spans="1:25" x14ac:dyDescent="0.25">
      <c r="A358" s="60"/>
      <c r="B358" s="60"/>
      <c r="C358" s="60"/>
      <c r="D358" s="60"/>
      <c r="E358" s="60"/>
      <c r="F358" s="60"/>
      <c r="G358" s="60"/>
      <c r="H358" s="60"/>
      <c r="I358" s="60"/>
      <c r="J358" s="60"/>
      <c r="K358" s="60"/>
      <c r="L358" s="60"/>
      <c r="M358" s="60"/>
      <c r="N358" s="60"/>
      <c r="O358" s="60"/>
      <c r="P358" s="60"/>
      <c r="Q358" s="60"/>
      <c r="R358" s="60"/>
      <c r="S358" s="60"/>
      <c r="T358" s="60"/>
      <c r="U358" s="60"/>
      <c r="V358" s="60"/>
      <c r="W358" s="60"/>
      <c r="X358" s="60"/>
      <c r="Y358" s="60"/>
    </row>
    <row r="359" spans="1:25" x14ac:dyDescent="0.25">
      <c r="A359" s="60"/>
      <c r="B359" s="60"/>
      <c r="C359" s="60"/>
      <c r="D359" s="60"/>
      <c r="E359" s="60"/>
      <c r="F359" s="60"/>
      <c r="G359" s="60"/>
      <c r="H359" s="60"/>
      <c r="I359" s="60"/>
      <c r="J359" s="60"/>
      <c r="K359" s="60"/>
      <c r="L359" s="60"/>
      <c r="M359" s="60"/>
      <c r="N359" s="60"/>
      <c r="O359" s="60"/>
      <c r="P359" s="60"/>
      <c r="Q359" s="60"/>
      <c r="R359" s="60"/>
      <c r="S359" s="60"/>
      <c r="T359" s="60"/>
      <c r="U359" s="60"/>
      <c r="V359" s="60"/>
      <c r="W359" s="60"/>
      <c r="X359" s="60"/>
      <c r="Y359" s="60"/>
    </row>
    <row r="360" spans="1:25" s="48" customFormat="1" x14ac:dyDescent="0.25">
      <c r="A360" s="60"/>
      <c r="B360" s="60"/>
      <c r="C360" s="60"/>
      <c r="D360" s="60"/>
      <c r="E360" s="60"/>
      <c r="F360" s="60"/>
      <c r="G360" s="60"/>
      <c r="H360" s="60"/>
      <c r="I360" s="60"/>
      <c r="J360" s="60"/>
      <c r="K360" s="60"/>
      <c r="L360" s="60"/>
      <c r="M360" s="60"/>
      <c r="N360" s="60"/>
      <c r="O360" s="60"/>
      <c r="P360" s="60"/>
      <c r="Q360" s="60"/>
      <c r="R360" s="60"/>
      <c r="S360" s="60"/>
      <c r="T360" s="60"/>
      <c r="U360" s="60"/>
      <c r="V360" s="60"/>
      <c r="W360" s="60"/>
      <c r="X360" s="60"/>
      <c r="Y360" s="60"/>
    </row>
    <row r="361" spans="1:25" x14ac:dyDescent="0.25">
      <c r="A361" s="60"/>
      <c r="B361" s="60"/>
      <c r="C361" s="60"/>
      <c r="D361" s="60"/>
      <c r="E361" s="60"/>
      <c r="F361" s="60"/>
      <c r="G361" s="60"/>
      <c r="H361" s="60"/>
      <c r="I361" s="60"/>
      <c r="J361" s="60"/>
      <c r="K361" s="60"/>
      <c r="L361" s="60"/>
      <c r="M361" s="60"/>
      <c r="N361" s="60"/>
      <c r="O361" s="60"/>
      <c r="P361" s="60"/>
      <c r="Q361" s="60"/>
      <c r="R361" s="60"/>
      <c r="S361" s="60"/>
      <c r="T361" s="60"/>
      <c r="U361" s="60"/>
      <c r="V361" s="60"/>
      <c r="W361" s="60"/>
      <c r="X361" s="60"/>
      <c r="Y361" s="60"/>
    </row>
    <row r="366" spans="1:25" x14ac:dyDescent="0.25">
      <c r="A366" s="137" t="s">
        <v>147</v>
      </c>
      <c r="B366" s="137"/>
      <c r="C366" s="137"/>
      <c r="D366" s="137"/>
      <c r="E366" s="137"/>
      <c r="F366" s="137"/>
      <c r="G366" s="137"/>
      <c r="H366" s="137"/>
      <c r="I366" s="137"/>
      <c r="J366" s="137"/>
      <c r="K366" s="137"/>
      <c r="L366" s="137"/>
      <c r="M366" s="137"/>
      <c r="N366" s="137"/>
      <c r="O366" s="137"/>
      <c r="P366" s="137"/>
      <c r="Q366" s="137"/>
      <c r="R366" s="137"/>
      <c r="S366" s="137"/>
      <c r="T366" s="137"/>
      <c r="U366" s="137"/>
    </row>
    <row r="367" spans="1:25" x14ac:dyDescent="0.25">
      <c r="A367" s="20"/>
      <c r="B367" s="20"/>
      <c r="C367" s="20"/>
      <c r="D367" s="20"/>
      <c r="E367" s="20"/>
      <c r="F367" s="20"/>
      <c r="G367" s="20"/>
      <c r="H367" s="20"/>
      <c r="I367" s="20"/>
      <c r="J367" s="20"/>
      <c r="K367" s="20"/>
      <c r="L367" s="20"/>
      <c r="M367" s="20"/>
      <c r="N367" s="20"/>
      <c r="O367" s="20"/>
      <c r="P367" s="20"/>
      <c r="Q367" s="20"/>
      <c r="R367" s="20"/>
      <c r="S367" s="20"/>
      <c r="T367" s="20"/>
      <c r="U367" s="20"/>
    </row>
    <row r="369" spans="1:25" ht="15.75" thickBot="1" x14ac:dyDescent="0.3"/>
    <row r="370" spans="1:25" x14ac:dyDescent="0.25">
      <c r="A370" s="238" t="str">
        <f>CONCATENATE(Arkusz18!C2," - ",Arkusz18!B2," r.")</f>
        <v>01.01.2020 - 30.04.2020 r.</v>
      </c>
      <c r="B370" s="239"/>
      <c r="C370" s="239"/>
      <c r="D370" s="239"/>
      <c r="E370" s="239"/>
      <c r="F370" s="239"/>
      <c r="G370" s="239"/>
      <c r="H370" s="239"/>
      <c r="I370" s="240"/>
      <c r="M370" s="238" t="str">
        <f>CONCATENATE(Arkusz18!C2," - ",Arkusz18!B2," r.")</f>
        <v>01.01.2020 - 30.04.2020 r.</v>
      </c>
      <c r="N370" s="239"/>
      <c r="O370" s="239"/>
      <c r="P370" s="239"/>
      <c r="Q370" s="239"/>
      <c r="R370" s="239"/>
      <c r="S370" s="239"/>
      <c r="T370" s="239"/>
      <c r="U370" s="240"/>
    </row>
    <row r="371" spans="1:25" ht="52.5" customHeight="1" x14ac:dyDescent="0.25">
      <c r="A371" s="232" t="s">
        <v>55</v>
      </c>
      <c r="B371" s="233"/>
      <c r="C371" s="234"/>
      <c r="D371" s="198" t="s">
        <v>56</v>
      </c>
      <c r="E371" s="199"/>
      <c r="F371" s="198" t="s">
        <v>57</v>
      </c>
      <c r="G371" s="199"/>
      <c r="H371" s="198" t="s">
        <v>53</v>
      </c>
      <c r="I371" s="252"/>
      <c r="M371" s="232" t="s">
        <v>55</v>
      </c>
      <c r="N371" s="233"/>
      <c r="O371" s="234"/>
      <c r="P371" s="198" t="s">
        <v>58</v>
      </c>
      <c r="Q371" s="199"/>
      <c r="R371" s="198" t="s">
        <v>57</v>
      </c>
      <c r="S371" s="199"/>
      <c r="T371" s="198" t="s">
        <v>53</v>
      </c>
      <c r="U371" s="252"/>
    </row>
    <row r="372" spans="1:25" x14ac:dyDescent="0.25">
      <c r="A372" s="235"/>
      <c r="B372" s="236"/>
      <c r="C372" s="237"/>
      <c r="D372" s="200"/>
      <c r="E372" s="201"/>
      <c r="F372" s="200"/>
      <c r="G372" s="201"/>
      <c r="H372" s="200"/>
      <c r="I372" s="253"/>
      <c r="M372" s="235"/>
      <c r="N372" s="236"/>
      <c r="O372" s="237"/>
      <c r="P372" s="200"/>
      <c r="Q372" s="201"/>
      <c r="R372" s="200"/>
      <c r="S372" s="201"/>
      <c r="T372" s="200"/>
      <c r="U372" s="253"/>
    </row>
    <row r="373" spans="1:25" x14ac:dyDescent="0.25">
      <c r="A373" s="125" t="str">
        <f>Arkusz4!B2</f>
        <v>NIEMCY</v>
      </c>
      <c r="B373" s="126"/>
      <c r="C373" s="126"/>
      <c r="D373" s="127">
        <f>Arkusz4!C2</f>
        <v>556</v>
      </c>
      <c r="E373" s="127"/>
      <c r="F373" s="127">
        <f>Arkusz4!D2</f>
        <v>531</v>
      </c>
      <c r="G373" s="127"/>
      <c r="H373" s="127">
        <f>Arkusz4!E2</f>
        <v>66</v>
      </c>
      <c r="I373" s="127"/>
      <c r="M373" s="125" t="str">
        <f>Arkusz5!B2</f>
        <v>NIEMCY</v>
      </c>
      <c r="N373" s="126"/>
      <c r="O373" s="126"/>
      <c r="P373" s="127">
        <f>Arkusz5!C2</f>
        <v>17</v>
      </c>
      <c r="Q373" s="127"/>
      <c r="R373" s="127">
        <f>Arkusz5!D2</f>
        <v>15</v>
      </c>
      <c r="S373" s="127"/>
      <c r="T373" s="127">
        <f>Arkusz5!E2</f>
        <v>2</v>
      </c>
      <c r="U373" s="208"/>
    </row>
    <row r="374" spans="1:25" x14ac:dyDescent="0.25">
      <c r="A374" s="139" t="str">
        <f>Arkusz4!B3</f>
        <v>FRANCJA</v>
      </c>
      <c r="B374" s="140"/>
      <c r="C374" s="140"/>
      <c r="D374" s="124">
        <f>Arkusz4!C3</f>
        <v>290</v>
      </c>
      <c r="E374" s="124"/>
      <c r="F374" s="124">
        <f>Arkusz4!D3</f>
        <v>254</v>
      </c>
      <c r="G374" s="124"/>
      <c r="H374" s="124">
        <f>Arkusz4!E3</f>
        <v>13</v>
      </c>
      <c r="I374" s="124"/>
      <c r="M374" s="139" t="str">
        <f>Arkusz5!B3</f>
        <v>FRANCJA</v>
      </c>
      <c r="N374" s="140"/>
      <c r="O374" s="140"/>
      <c r="P374" s="124">
        <f>Arkusz5!C3</f>
        <v>9</v>
      </c>
      <c r="Q374" s="124"/>
      <c r="R374" s="124">
        <f>Arkusz5!D3</f>
        <v>8</v>
      </c>
      <c r="S374" s="124"/>
      <c r="T374" s="124">
        <f>Arkusz5!E3</f>
        <v>4</v>
      </c>
      <c r="U374" s="209"/>
    </row>
    <row r="375" spans="1:25" x14ac:dyDescent="0.25">
      <c r="A375" s="125" t="str">
        <f>Arkusz4!B4</f>
        <v>BELGIA</v>
      </c>
      <c r="B375" s="126"/>
      <c r="C375" s="126"/>
      <c r="D375" s="127">
        <f>Arkusz4!C4</f>
        <v>95</v>
      </c>
      <c r="E375" s="127"/>
      <c r="F375" s="127">
        <f>Arkusz4!D4</f>
        <v>58</v>
      </c>
      <c r="G375" s="127"/>
      <c r="H375" s="127">
        <f>Arkusz4!E4</f>
        <v>3</v>
      </c>
      <c r="I375" s="127"/>
      <c r="M375" s="125" t="str">
        <f>Arkusz5!B4</f>
        <v>FINLANDIA</v>
      </c>
      <c r="N375" s="126"/>
      <c r="O375" s="126"/>
      <c r="P375" s="127">
        <f>Arkusz5!C4</f>
        <v>3</v>
      </c>
      <c r="Q375" s="127"/>
      <c r="R375" s="127">
        <f>Arkusz5!D4</f>
        <v>1</v>
      </c>
      <c r="S375" s="127"/>
      <c r="T375" s="127">
        <f>Arkusz5!E4</f>
        <v>0</v>
      </c>
      <c r="U375" s="208"/>
    </row>
    <row r="376" spans="1:25" x14ac:dyDescent="0.25">
      <c r="A376" s="139" t="str">
        <f>Arkusz4!B5</f>
        <v>NIDERLANDY</v>
      </c>
      <c r="B376" s="140"/>
      <c r="C376" s="140"/>
      <c r="D376" s="124">
        <f>Arkusz4!C5</f>
        <v>41</v>
      </c>
      <c r="E376" s="124"/>
      <c r="F376" s="124">
        <f>Arkusz4!D5</f>
        <v>37</v>
      </c>
      <c r="G376" s="124"/>
      <c r="H376" s="124">
        <f>Arkusz4!E5</f>
        <v>8</v>
      </c>
      <c r="I376" s="124"/>
      <c r="M376" s="139" t="str">
        <f>Arkusz5!B5</f>
        <v>NIDERLANDY</v>
      </c>
      <c r="N376" s="140"/>
      <c r="O376" s="140"/>
      <c r="P376" s="124">
        <f>Arkusz5!C5</f>
        <v>2</v>
      </c>
      <c r="Q376" s="124"/>
      <c r="R376" s="124">
        <f>Arkusz5!D5</f>
        <v>0</v>
      </c>
      <c r="S376" s="124"/>
      <c r="T376" s="124">
        <f>Arkusz5!E5</f>
        <v>0</v>
      </c>
      <c r="U376" s="209"/>
    </row>
    <row r="377" spans="1:25" x14ac:dyDescent="0.25">
      <c r="A377" s="125" t="str">
        <f>Arkusz4!B6</f>
        <v>SZWECJA</v>
      </c>
      <c r="B377" s="126"/>
      <c r="C377" s="126"/>
      <c r="D377" s="127">
        <f>Arkusz4!C6</f>
        <v>38</v>
      </c>
      <c r="E377" s="127"/>
      <c r="F377" s="127">
        <f>Arkusz4!D6</f>
        <v>28</v>
      </c>
      <c r="G377" s="127"/>
      <c r="H377" s="127">
        <f>Arkusz4!E6</f>
        <v>6</v>
      </c>
      <c r="I377" s="127"/>
      <c r="M377" s="125" t="str">
        <f>Arkusz5!B6</f>
        <v>SZWECJA</v>
      </c>
      <c r="N377" s="126"/>
      <c r="O377" s="126"/>
      <c r="P377" s="127">
        <f>Arkusz5!C6</f>
        <v>2</v>
      </c>
      <c r="Q377" s="127"/>
      <c r="R377" s="127">
        <f>Arkusz5!D6</f>
        <v>1</v>
      </c>
      <c r="S377" s="127"/>
      <c r="T377" s="127">
        <f>Arkusz5!E6</f>
        <v>0</v>
      </c>
      <c r="U377" s="208"/>
    </row>
    <row r="378" spans="1:25" ht="15.75" thickBot="1" x14ac:dyDescent="0.3">
      <c r="A378" s="215" t="str">
        <f>Arkusz4!B7</f>
        <v>Pozostałe</v>
      </c>
      <c r="B378" s="216"/>
      <c r="C378" s="216"/>
      <c r="D378" s="135">
        <f>Arkusz4!C7</f>
        <v>60</v>
      </c>
      <c r="E378" s="135"/>
      <c r="F378" s="135">
        <f>Arkusz4!D7</f>
        <v>38</v>
      </c>
      <c r="G378" s="135"/>
      <c r="H378" s="135">
        <f>Arkusz4!E7</f>
        <v>6</v>
      </c>
      <c r="I378" s="135"/>
      <c r="M378" s="215" t="str">
        <f>Arkusz5!B7</f>
        <v>Pozostałe</v>
      </c>
      <c r="N378" s="216"/>
      <c r="O378" s="216"/>
      <c r="P378" s="135">
        <f>Arkusz5!C7</f>
        <v>8</v>
      </c>
      <c r="Q378" s="135"/>
      <c r="R378" s="135">
        <f>Arkusz5!D7</f>
        <v>5</v>
      </c>
      <c r="S378" s="135"/>
      <c r="T378" s="135">
        <f>Arkusz5!E7</f>
        <v>2</v>
      </c>
      <c r="U378" s="138"/>
    </row>
    <row r="379" spans="1:25" ht="15.75" thickBot="1" x14ac:dyDescent="0.3">
      <c r="A379" s="217" t="s">
        <v>68</v>
      </c>
      <c r="B379" s="218"/>
      <c r="C379" s="218"/>
      <c r="D379" s="133">
        <f>SUM(D373:E378)</f>
        <v>1080</v>
      </c>
      <c r="E379" s="133"/>
      <c r="F379" s="133">
        <f>SUM(F373:G378)</f>
        <v>946</v>
      </c>
      <c r="G379" s="133"/>
      <c r="H379" s="133">
        <f>SUM(H373:I378)</f>
        <v>102</v>
      </c>
      <c r="I379" s="134"/>
      <c r="M379" s="217" t="s">
        <v>68</v>
      </c>
      <c r="N379" s="218"/>
      <c r="O379" s="218"/>
      <c r="P379" s="133">
        <f>SUM(P373:Q378)</f>
        <v>41</v>
      </c>
      <c r="Q379" s="133"/>
      <c r="R379" s="133">
        <f t="shared" ref="R379" si="11">SUM(R373:S378)</f>
        <v>30</v>
      </c>
      <c r="S379" s="133"/>
      <c r="T379" s="133">
        <f>SUM(T373:U378)</f>
        <v>8</v>
      </c>
      <c r="U379" s="134"/>
    </row>
    <row r="381" spans="1:25" x14ac:dyDescent="0.25">
      <c r="A381" s="60" t="s">
        <v>167</v>
      </c>
      <c r="B381" s="136"/>
      <c r="C381" s="136"/>
      <c r="D381" s="136"/>
      <c r="E381" s="136"/>
      <c r="F381" s="136"/>
      <c r="G381" s="136"/>
      <c r="H381" s="136"/>
      <c r="I381" s="136"/>
      <c r="J381" s="136"/>
      <c r="K381" s="136"/>
      <c r="L381" s="136"/>
      <c r="M381" s="136"/>
      <c r="N381" s="136"/>
      <c r="O381" s="136"/>
      <c r="P381" s="136"/>
      <c r="Q381" s="136"/>
      <c r="R381" s="136"/>
      <c r="S381" s="136"/>
      <c r="T381" s="136"/>
      <c r="U381" s="136"/>
      <c r="V381" s="136"/>
      <c r="W381" s="136"/>
      <c r="X381" s="136"/>
      <c r="Y381" s="136"/>
    </row>
    <row r="382" spans="1:25" x14ac:dyDescent="0.25">
      <c r="A382" s="136"/>
      <c r="B382" s="136"/>
      <c r="C382" s="136"/>
      <c r="D382" s="136"/>
      <c r="E382" s="136"/>
      <c r="F382" s="136"/>
      <c r="G382" s="136"/>
      <c r="H382" s="136"/>
      <c r="I382" s="136"/>
      <c r="J382" s="136"/>
      <c r="K382" s="136"/>
      <c r="L382" s="136"/>
      <c r="M382" s="136"/>
      <c r="N382" s="136"/>
      <c r="O382" s="136"/>
      <c r="P382" s="136"/>
      <c r="Q382" s="136"/>
      <c r="R382" s="136"/>
      <c r="S382" s="136"/>
      <c r="T382" s="136"/>
      <c r="U382" s="136"/>
      <c r="V382" s="136"/>
      <c r="W382" s="136"/>
      <c r="X382" s="136"/>
      <c r="Y382" s="136"/>
    </row>
    <row r="383" spans="1:25" x14ac:dyDescent="0.25">
      <c r="A383" s="136"/>
      <c r="B383" s="136"/>
      <c r="C383" s="136"/>
      <c r="D383" s="136"/>
      <c r="E383" s="136"/>
      <c r="F383" s="136"/>
      <c r="G383" s="136"/>
      <c r="H383" s="136"/>
      <c r="I383" s="136"/>
      <c r="J383" s="136"/>
      <c r="K383" s="136"/>
      <c r="L383" s="136"/>
      <c r="M383" s="136"/>
      <c r="N383" s="136"/>
      <c r="O383" s="136"/>
      <c r="P383" s="136"/>
      <c r="Q383" s="136"/>
      <c r="R383" s="136"/>
      <c r="S383" s="136"/>
      <c r="T383" s="136"/>
      <c r="U383" s="136"/>
      <c r="V383" s="136"/>
      <c r="W383" s="136"/>
      <c r="X383" s="136"/>
      <c r="Y383" s="136"/>
    </row>
    <row r="384" spans="1:25" x14ac:dyDescent="0.25">
      <c r="A384" s="136"/>
      <c r="B384" s="136"/>
      <c r="C384" s="136"/>
      <c r="D384" s="136"/>
      <c r="E384" s="136"/>
      <c r="F384" s="136"/>
      <c r="G384" s="136"/>
      <c r="H384" s="136"/>
      <c r="I384" s="136"/>
      <c r="J384" s="136"/>
      <c r="K384" s="136"/>
      <c r="L384" s="136"/>
      <c r="M384" s="136"/>
      <c r="N384" s="136"/>
      <c r="O384" s="136"/>
      <c r="P384" s="136"/>
      <c r="Q384" s="136"/>
      <c r="R384" s="136"/>
      <c r="S384" s="136"/>
      <c r="T384" s="136"/>
      <c r="U384" s="136"/>
      <c r="V384" s="136"/>
      <c r="W384" s="136"/>
      <c r="X384" s="136"/>
      <c r="Y384" s="136"/>
    </row>
    <row r="385" spans="1:25" x14ac:dyDescent="0.25">
      <c r="A385" s="136"/>
      <c r="B385" s="136"/>
      <c r="C385" s="136"/>
      <c r="D385" s="136"/>
      <c r="E385" s="136"/>
      <c r="F385" s="136"/>
      <c r="G385" s="136"/>
      <c r="H385" s="136"/>
      <c r="I385" s="136"/>
      <c r="J385" s="136"/>
      <c r="K385" s="136"/>
      <c r="L385" s="136"/>
      <c r="M385" s="136"/>
      <c r="N385" s="136"/>
      <c r="O385" s="136"/>
      <c r="P385" s="136"/>
      <c r="Q385" s="136"/>
      <c r="R385" s="136"/>
      <c r="S385" s="136"/>
      <c r="T385" s="136"/>
      <c r="U385" s="136"/>
      <c r="V385" s="136"/>
      <c r="W385" s="136"/>
      <c r="X385" s="136"/>
      <c r="Y385" s="136"/>
    </row>
    <row r="386" spans="1:25" x14ac:dyDescent="0.25">
      <c r="A386" s="136"/>
      <c r="B386" s="136"/>
      <c r="C386" s="136"/>
      <c r="D386" s="136"/>
      <c r="E386" s="136"/>
      <c r="F386" s="136"/>
      <c r="G386" s="136"/>
      <c r="H386" s="136"/>
      <c r="I386" s="136"/>
      <c r="J386" s="136"/>
      <c r="K386" s="136"/>
      <c r="L386" s="136"/>
      <c r="M386" s="136"/>
      <c r="N386" s="136"/>
      <c r="O386" s="136"/>
      <c r="P386" s="136"/>
      <c r="Q386" s="136"/>
      <c r="R386" s="136"/>
      <c r="S386" s="136"/>
      <c r="T386" s="136"/>
      <c r="U386" s="136"/>
      <c r="V386" s="136"/>
      <c r="W386" s="136"/>
      <c r="X386" s="136"/>
      <c r="Y386" s="136"/>
    </row>
    <row r="387" spans="1:25" x14ac:dyDescent="0.25">
      <c r="A387" s="136"/>
      <c r="B387" s="136"/>
      <c r="C387" s="136"/>
      <c r="D387" s="136"/>
      <c r="E387" s="136"/>
      <c r="F387" s="136"/>
      <c r="G387" s="136"/>
      <c r="H387" s="136"/>
      <c r="I387" s="136"/>
      <c r="J387" s="136"/>
      <c r="K387" s="136"/>
      <c r="L387" s="136"/>
      <c r="M387" s="136"/>
      <c r="N387" s="136"/>
      <c r="O387" s="136"/>
      <c r="P387" s="136"/>
      <c r="Q387" s="136"/>
      <c r="R387" s="136"/>
      <c r="S387" s="136"/>
      <c r="T387" s="136"/>
      <c r="U387" s="136"/>
      <c r="V387" s="136"/>
      <c r="W387" s="136"/>
      <c r="X387" s="136"/>
      <c r="Y387" s="136"/>
    </row>
    <row r="388" spans="1:25" x14ac:dyDescent="0.25">
      <c r="A388" s="136"/>
      <c r="B388" s="136"/>
      <c r="C388" s="136"/>
      <c r="D388" s="136"/>
      <c r="E388" s="136"/>
      <c r="F388" s="136"/>
      <c r="G388" s="136"/>
      <c r="H388" s="136"/>
      <c r="I388" s="136"/>
      <c r="J388" s="136"/>
      <c r="K388" s="136"/>
      <c r="L388" s="136"/>
      <c r="M388" s="136"/>
      <c r="N388" s="136"/>
      <c r="O388" s="136"/>
      <c r="P388" s="136"/>
      <c r="Q388" s="136"/>
      <c r="R388" s="136"/>
      <c r="S388" s="136"/>
      <c r="T388" s="136"/>
      <c r="U388" s="136"/>
      <c r="V388" s="136"/>
      <c r="W388" s="136"/>
      <c r="X388" s="136"/>
      <c r="Y388" s="136"/>
    </row>
    <row r="390" spans="1:25" x14ac:dyDescent="0.25">
      <c r="A390" s="207" t="s">
        <v>67</v>
      </c>
      <c r="B390" s="207"/>
      <c r="C390" s="207"/>
      <c r="D390" s="207"/>
      <c r="E390" s="207"/>
      <c r="F390" s="207"/>
      <c r="G390" s="207"/>
      <c r="H390" s="207"/>
      <c r="I390" s="207"/>
      <c r="J390" s="207"/>
      <c r="K390" s="207"/>
      <c r="L390" s="207"/>
      <c r="M390" s="207"/>
      <c r="N390" s="207"/>
      <c r="O390" s="207"/>
      <c r="P390" s="207"/>
      <c r="Q390" s="207"/>
      <c r="R390" s="207"/>
      <c r="S390" s="207"/>
      <c r="T390" s="207"/>
      <c r="U390" s="207"/>
      <c r="V390" s="207"/>
      <c r="W390" s="207"/>
      <c r="X390" s="207"/>
      <c r="Y390" s="207"/>
    </row>
    <row r="391" spans="1:25" x14ac:dyDescent="0.25">
      <c r="A391" s="21"/>
      <c r="B391" s="21"/>
      <c r="C391" s="21"/>
      <c r="D391" s="21"/>
      <c r="E391" s="21"/>
      <c r="F391" s="21"/>
      <c r="G391" s="21"/>
      <c r="H391" s="21"/>
      <c r="I391" s="21"/>
      <c r="J391" s="21"/>
      <c r="K391" s="21"/>
      <c r="L391" s="21"/>
      <c r="M391" s="21"/>
      <c r="N391" s="21"/>
      <c r="O391" s="21"/>
      <c r="P391" s="21"/>
      <c r="Q391" s="21"/>
      <c r="R391" s="21"/>
      <c r="S391" s="21"/>
      <c r="T391" s="21"/>
      <c r="U391" s="21"/>
    </row>
    <row r="392" spans="1:25" s="52" customFormat="1" x14ac:dyDescent="0.25">
      <c r="A392" s="21"/>
      <c r="B392" s="21"/>
      <c r="C392" s="21"/>
      <c r="D392" s="21"/>
      <c r="E392" s="21"/>
      <c r="F392" s="21"/>
      <c r="G392" s="21"/>
      <c r="H392" s="21"/>
      <c r="I392" s="21"/>
      <c r="J392" s="21"/>
      <c r="K392" s="21"/>
      <c r="L392" s="21"/>
      <c r="M392" s="21"/>
      <c r="N392" s="21"/>
      <c r="O392" s="21"/>
      <c r="P392" s="21"/>
      <c r="Q392" s="21"/>
      <c r="R392" s="21"/>
      <c r="S392" s="21"/>
      <c r="T392" s="21"/>
      <c r="U392" s="21"/>
      <c r="Y392" s="6"/>
    </row>
    <row r="393" spans="1:25" s="52" customFormat="1" x14ac:dyDescent="0.25">
      <c r="A393" s="21"/>
      <c r="B393" s="21"/>
      <c r="C393" s="21"/>
      <c r="D393" s="21"/>
      <c r="E393" s="21"/>
      <c r="F393" s="21"/>
      <c r="G393" s="21"/>
      <c r="H393" s="21"/>
      <c r="I393" s="21"/>
      <c r="J393" s="21"/>
      <c r="K393" s="21"/>
      <c r="L393" s="21"/>
      <c r="M393" s="21"/>
      <c r="N393" s="21"/>
      <c r="O393" s="21"/>
      <c r="P393" s="21"/>
      <c r="Q393" s="21"/>
      <c r="R393" s="21"/>
      <c r="S393" s="21"/>
      <c r="T393" s="21"/>
      <c r="U393" s="21"/>
      <c r="Y393" s="6"/>
    </row>
    <row r="394" spans="1:25" s="52" customFormat="1" x14ac:dyDescent="0.25">
      <c r="A394" s="21"/>
      <c r="B394" s="21"/>
      <c r="C394" s="21"/>
      <c r="D394" s="21"/>
      <c r="E394" s="21"/>
      <c r="F394" s="21"/>
      <c r="G394" s="21"/>
      <c r="H394" s="21"/>
      <c r="I394" s="21"/>
      <c r="J394" s="21"/>
      <c r="K394" s="21"/>
      <c r="L394" s="21"/>
      <c r="M394" s="21"/>
      <c r="N394" s="21"/>
      <c r="O394" s="21"/>
      <c r="P394" s="21"/>
      <c r="Q394" s="21"/>
      <c r="R394" s="21"/>
      <c r="S394" s="21"/>
      <c r="T394" s="21"/>
      <c r="U394" s="21"/>
      <c r="Y394" s="6"/>
    </row>
    <row r="395" spans="1:25" s="52" customFormat="1" x14ac:dyDescent="0.25">
      <c r="A395" s="21"/>
      <c r="B395" s="21"/>
      <c r="C395" s="21"/>
      <c r="D395" s="21"/>
      <c r="E395" s="21"/>
      <c r="F395" s="21"/>
      <c r="G395" s="21"/>
      <c r="H395" s="21"/>
      <c r="I395" s="21"/>
      <c r="J395" s="21"/>
      <c r="K395" s="21"/>
      <c r="L395" s="21"/>
      <c r="M395" s="21"/>
      <c r="N395" s="21"/>
      <c r="O395" s="21"/>
      <c r="P395" s="21"/>
      <c r="Q395" s="21"/>
      <c r="R395" s="21"/>
      <c r="S395" s="21"/>
      <c r="T395" s="21"/>
      <c r="U395" s="21"/>
      <c r="Y395" s="6"/>
    </row>
    <row r="396" spans="1:25" s="52" customFormat="1" x14ac:dyDescent="0.25">
      <c r="A396" s="21"/>
      <c r="B396" s="21"/>
      <c r="C396" s="21"/>
      <c r="D396" s="21"/>
      <c r="E396" s="21"/>
      <c r="F396" s="21"/>
      <c r="G396" s="21"/>
      <c r="H396" s="21"/>
      <c r="I396" s="21"/>
      <c r="J396" s="21"/>
      <c r="K396" s="21"/>
      <c r="L396" s="21"/>
      <c r="M396" s="21"/>
      <c r="N396" s="21"/>
      <c r="O396" s="21"/>
      <c r="P396" s="21"/>
      <c r="Q396" s="21"/>
      <c r="R396" s="21"/>
      <c r="S396" s="21"/>
      <c r="T396" s="21"/>
      <c r="U396" s="21"/>
      <c r="Y396" s="6"/>
    </row>
    <row r="397" spans="1:25" s="52" customFormat="1" x14ac:dyDescent="0.25">
      <c r="A397" s="21"/>
      <c r="B397" s="21"/>
      <c r="C397" s="21"/>
      <c r="D397" s="21"/>
      <c r="E397" s="21"/>
      <c r="F397" s="21"/>
      <c r="G397" s="21"/>
      <c r="H397" s="21"/>
      <c r="I397" s="21"/>
      <c r="J397" s="21"/>
      <c r="K397" s="21"/>
      <c r="L397" s="21"/>
      <c r="M397" s="21"/>
      <c r="N397" s="21"/>
      <c r="O397" s="21"/>
      <c r="P397" s="21"/>
      <c r="Q397" s="21"/>
      <c r="R397" s="21"/>
      <c r="S397" s="21"/>
      <c r="T397" s="21"/>
      <c r="U397" s="21"/>
      <c r="Y397" s="6"/>
    </row>
    <row r="398" spans="1:25" s="52" customFormat="1" x14ac:dyDescent="0.25">
      <c r="A398" s="21"/>
      <c r="B398" s="21"/>
      <c r="C398" s="21"/>
      <c r="D398" s="21"/>
      <c r="E398" s="21"/>
      <c r="F398" s="21"/>
      <c r="G398" s="21"/>
      <c r="H398" s="21"/>
      <c r="I398" s="21"/>
      <c r="J398" s="21"/>
      <c r="K398" s="21"/>
      <c r="L398" s="21"/>
      <c r="M398" s="21"/>
      <c r="N398" s="21"/>
      <c r="O398" s="21"/>
      <c r="P398" s="21"/>
      <c r="Q398" s="21"/>
      <c r="R398" s="21"/>
      <c r="S398" s="21"/>
      <c r="T398" s="21"/>
      <c r="U398" s="21"/>
      <c r="Y398" s="6"/>
    </row>
    <row r="399" spans="1:25" x14ac:dyDescent="0.25">
      <c r="A399" s="137" t="s">
        <v>148</v>
      </c>
      <c r="B399" s="137"/>
      <c r="C399" s="137"/>
      <c r="D399" s="137"/>
      <c r="E399" s="137"/>
      <c r="F399" s="137"/>
      <c r="G399" s="137"/>
      <c r="H399" s="137"/>
      <c r="I399" s="137"/>
      <c r="J399" s="137"/>
      <c r="K399" s="137"/>
      <c r="L399" s="137"/>
      <c r="M399" s="137"/>
      <c r="N399" s="137"/>
      <c r="O399" s="137"/>
      <c r="P399" s="137"/>
      <c r="Q399" s="137"/>
      <c r="R399" s="137"/>
      <c r="S399" s="137"/>
      <c r="T399" s="137"/>
      <c r="U399" s="137"/>
    </row>
    <row r="400" spans="1:25" ht="15.75" thickBot="1" x14ac:dyDescent="0.3">
      <c r="A400" s="20"/>
      <c r="B400" s="20"/>
      <c r="C400" s="20"/>
      <c r="D400" s="20"/>
      <c r="E400" s="20"/>
      <c r="F400" s="20"/>
      <c r="G400" s="20"/>
      <c r="H400" s="20"/>
      <c r="I400" s="20"/>
      <c r="J400" s="20"/>
      <c r="K400" s="20"/>
      <c r="L400" s="20"/>
      <c r="M400" s="20"/>
      <c r="N400" s="20"/>
      <c r="O400" s="20"/>
      <c r="P400" s="20"/>
      <c r="Q400" s="20"/>
      <c r="R400" s="20"/>
      <c r="S400" s="20"/>
      <c r="T400" s="20"/>
      <c r="U400" s="20"/>
    </row>
    <row r="401" spans="3:21" x14ac:dyDescent="0.25">
      <c r="C401" s="130" t="s">
        <v>0</v>
      </c>
      <c r="D401" s="131"/>
      <c r="E401" s="131"/>
      <c r="F401" s="131"/>
      <c r="G401" s="213" t="str">
        <f>CONCATENATE(Arkusz18!A2," - ",Arkusz18!B2," r.")</f>
        <v>01.04.2020 - 30.04.2020 r.</v>
      </c>
      <c r="H401" s="213"/>
      <c r="I401" s="213"/>
      <c r="J401" s="213"/>
      <c r="K401" s="213"/>
      <c r="L401" s="213"/>
      <c r="M401" s="213"/>
      <c r="N401" s="213"/>
      <c r="O401" s="213"/>
      <c r="P401" s="213"/>
      <c r="Q401" s="213"/>
      <c r="R401" s="213"/>
      <c r="S401" s="213"/>
      <c r="T401" s="213"/>
      <c r="U401" s="214"/>
    </row>
    <row r="402" spans="3:21" ht="73.5" customHeight="1" x14ac:dyDescent="0.25">
      <c r="C402" s="196"/>
      <c r="D402" s="197"/>
      <c r="E402" s="197"/>
      <c r="F402" s="197"/>
      <c r="G402" s="99" t="s">
        <v>59</v>
      </c>
      <c r="H402" s="100"/>
      <c r="I402" s="101"/>
      <c r="J402" s="99" t="s">
        <v>60</v>
      </c>
      <c r="K402" s="100"/>
      <c r="L402" s="101"/>
      <c r="M402" s="99" t="s">
        <v>61</v>
      </c>
      <c r="N402" s="100"/>
      <c r="O402" s="101"/>
      <c r="P402" s="99" t="s">
        <v>70</v>
      </c>
      <c r="Q402" s="100"/>
      <c r="R402" s="101"/>
      <c r="S402" s="99" t="s">
        <v>62</v>
      </c>
      <c r="T402" s="100"/>
      <c r="U402" s="212"/>
    </row>
    <row r="403" spans="3:21" x14ac:dyDescent="0.25">
      <c r="C403" s="191" t="str">
        <f>Arkusz6!B2</f>
        <v>ROSJA</v>
      </c>
      <c r="D403" s="192"/>
      <c r="E403" s="192"/>
      <c r="F403" s="192"/>
      <c r="G403" s="115">
        <f>Arkusz6!C2</f>
        <v>0</v>
      </c>
      <c r="H403" s="115"/>
      <c r="I403" s="115"/>
      <c r="J403" s="115">
        <f>Arkusz6!D2</f>
        <v>4</v>
      </c>
      <c r="K403" s="115"/>
      <c r="L403" s="115"/>
      <c r="M403" s="115">
        <f>Arkusz6!E2</f>
        <v>1</v>
      </c>
      <c r="N403" s="115"/>
      <c r="O403" s="115"/>
      <c r="P403" s="115">
        <f>Arkusz6!F2</f>
        <v>143</v>
      </c>
      <c r="Q403" s="115"/>
      <c r="R403" s="115"/>
      <c r="S403" s="115">
        <f>Arkusz6!G2</f>
        <v>58</v>
      </c>
      <c r="T403" s="115"/>
      <c r="U403" s="115"/>
    </row>
    <row r="404" spans="3:21" x14ac:dyDescent="0.25">
      <c r="C404" s="141" t="str">
        <f>Arkusz6!B3</f>
        <v>UKRAINA</v>
      </c>
      <c r="D404" s="142"/>
      <c r="E404" s="142"/>
      <c r="F404" s="142"/>
      <c r="G404" s="111">
        <f>Arkusz6!C3</f>
        <v>0</v>
      </c>
      <c r="H404" s="111"/>
      <c r="I404" s="111"/>
      <c r="J404" s="111">
        <f>Arkusz6!D3</f>
        <v>0</v>
      </c>
      <c r="K404" s="111"/>
      <c r="L404" s="111"/>
      <c r="M404" s="111">
        <f>Arkusz6!E3</f>
        <v>0</v>
      </c>
      <c r="N404" s="111"/>
      <c r="O404" s="111"/>
      <c r="P404" s="111">
        <f>Arkusz6!F3</f>
        <v>19</v>
      </c>
      <c r="Q404" s="111"/>
      <c r="R404" s="111"/>
      <c r="S404" s="111">
        <f>Arkusz6!G3</f>
        <v>1</v>
      </c>
      <c r="T404" s="111"/>
      <c r="U404" s="111"/>
    </row>
    <row r="405" spans="3:21" x14ac:dyDescent="0.25">
      <c r="C405" s="191" t="str">
        <f>Arkusz6!B4</f>
        <v>TURCJA</v>
      </c>
      <c r="D405" s="192"/>
      <c r="E405" s="192"/>
      <c r="F405" s="192"/>
      <c r="G405" s="115">
        <f>Arkusz6!C4</f>
        <v>17</v>
      </c>
      <c r="H405" s="115"/>
      <c r="I405" s="115"/>
      <c r="J405" s="115">
        <f>Arkusz6!D4</f>
        <v>0</v>
      </c>
      <c r="K405" s="115"/>
      <c r="L405" s="115"/>
      <c r="M405" s="115">
        <f>Arkusz6!E4</f>
        <v>0</v>
      </c>
      <c r="N405" s="115"/>
      <c r="O405" s="115"/>
      <c r="P405" s="115">
        <f>Arkusz6!F4</f>
        <v>1</v>
      </c>
      <c r="Q405" s="115"/>
      <c r="R405" s="115"/>
      <c r="S405" s="115">
        <f>Arkusz6!G4</f>
        <v>0</v>
      </c>
      <c r="T405" s="115"/>
      <c r="U405" s="115"/>
    </row>
    <row r="406" spans="3:21" x14ac:dyDescent="0.25">
      <c r="C406" s="141" t="str">
        <f>Arkusz6!B5</f>
        <v>KIRGISTAN</v>
      </c>
      <c r="D406" s="142"/>
      <c r="E406" s="142"/>
      <c r="F406" s="142"/>
      <c r="G406" s="111">
        <f>Arkusz6!C5</f>
        <v>0</v>
      </c>
      <c r="H406" s="111"/>
      <c r="I406" s="111"/>
      <c r="J406" s="111">
        <f>Arkusz6!D5</f>
        <v>0</v>
      </c>
      <c r="K406" s="111"/>
      <c r="L406" s="111"/>
      <c r="M406" s="111">
        <f>Arkusz6!E5</f>
        <v>0</v>
      </c>
      <c r="N406" s="111"/>
      <c r="O406" s="111"/>
      <c r="P406" s="111">
        <f>Arkusz6!F5</f>
        <v>9</v>
      </c>
      <c r="Q406" s="111"/>
      <c r="R406" s="111"/>
      <c r="S406" s="111">
        <f>Arkusz6!G5</f>
        <v>0</v>
      </c>
      <c r="T406" s="111"/>
      <c r="U406" s="111"/>
    </row>
    <row r="407" spans="3:21" x14ac:dyDescent="0.25">
      <c r="C407" s="191" t="str">
        <f>Arkusz6!B6</f>
        <v>JEMEN</v>
      </c>
      <c r="D407" s="192"/>
      <c r="E407" s="192"/>
      <c r="F407" s="192"/>
      <c r="G407" s="115">
        <f>Arkusz6!C6</f>
        <v>0</v>
      </c>
      <c r="H407" s="115"/>
      <c r="I407" s="115"/>
      <c r="J407" s="115">
        <f>Arkusz6!D6</f>
        <v>6</v>
      </c>
      <c r="K407" s="115"/>
      <c r="L407" s="115"/>
      <c r="M407" s="115">
        <f>Arkusz6!E6</f>
        <v>0</v>
      </c>
      <c r="N407" s="115"/>
      <c r="O407" s="115"/>
      <c r="P407" s="115">
        <f>Arkusz6!F6</f>
        <v>0</v>
      </c>
      <c r="Q407" s="115"/>
      <c r="R407" s="115"/>
      <c r="S407" s="115">
        <f>Arkusz6!G6</f>
        <v>0</v>
      </c>
      <c r="T407" s="115"/>
      <c r="U407" s="115"/>
    </row>
    <row r="408" spans="3:21" ht="15.75" thickBot="1" x14ac:dyDescent="0.3">
      <c r="C408" s="210" t="str">
        <f>Arkusz6!B7</f>
        <v>Pozostałe</v>
      </c>
      <c r="D408" s="211"/>
      <c r="E408" s="211"/>
      <c r="F408" s="211"/>
      <c r="G408" s="114">
        <f>Arkusz6!C7</f>
        <v>12</v>
      </c>
      <c r="H408" s="114"/>
      <c r="I408" s="114"/>
      <c r="J408" s="114">
        <f>Arkusz6!D7</f>
        <v>5</v>
      </c>
      <c r="K408" s="114"/>
      <c r="L408" s="114"/>
      <c r="M408" s="114">
        <f>Arkusz6!E7</f>
        <v>0</v>
      </c>
      <c r="N408" s="114"/>
      <c r="O408" s="114"/>
      <c r="P408" s="114">
        <f>Arkusz6!F7</f>
        <v>36</v>
      </c>
      <c r="Q408" s="114"/>
      <c r="R408" s="114"/>
      <c r="S408" s="114">
        <f>Arkusz6!G7</f>
        <v>10</v>
      </c>
      <c r="T408" s="114"/>
      <c r="U408" s="114"/>
    </row>
    <row r="409" spans="3:21" ht="15.75" thickBot="1" x14ac:dyDescent="0.3">
      <c r="C409" s="194" t="s">
        <v>1</v>
      </c>
      <c r="D409" s="195"/>
      <c r="E409" s="195"/>
      <c r="F409" s="195"/>
      <c r="G409" s="97">
        <f>SUM(G403:I408)</f>
        <v>29</v>
      </c>
      <c r="H409" s="97"/>
      <c r="I409" s="97"/>
      <c r="J409" s="97">
        <f t="shared" ref="J409" si="12">SUM(J403:L408)</f>
        <v>15</v>
      </c>
      <c r="K409" s="97"/>
      <c r="L409" s="97"/>
      <c r="M409" s="97">
        <f t="shared" ref="M409" si="13">SUM(M403:O408)</f>
        <v>1</v>
      </c>
      <c r="N409" s="97"/>
      <c r="O409" s="97"/>
      <c r="P409" s="97">
        <f t="shared" ref="P409" si="14">SUM(P403:R408)</f>
        <v>208</v>
      </c>
      <c r="Q409" s="97"/>
      <c r="R409" s="97"/>
      <c r="S409" s="97">
        <f>SUM(S403:U408)</f>
        <v>69</v>
      </c>
      <c r="T409" s="97"/>
      <c r="U409" s="98"/>
    </row>
    <row r="410" spans="3:21" ht="15.75" thickBot="1" x14ac:dyDescent="0.3"/>
    <row r="411" spans="3:21" x14ac:dyDescent="0.25">
      <c r="C411" s="130" t="s">
        <v>0</v>
      </c>
      <c r="D411" s="131"/>
      <c r="E411" s="131"/>
      <c r="F411" s="131"/>
      <c r="G411" s="213" t="str">
        <f>CONCATENATE(Arkusz18!C2," - ",Arkusz18!B2," r.")</f>
        <v>01.01.2020 - 30.04.2020 r.</v>
      </c>
      <c r="H411" s="213"/>
      <c r="I411" s="213"/>
      <c r="J411" s="213"/>
      <c r="K411" s="213"/>
      <c r="L411" s="213"/>
      <c r="M411" s="213"/>
      <c r="N411" s="213"/>
      <c r="O411" s="213"/>
      <c r="P411" s="213"/>
      <c r="Q411" s="213"/>
      <c r="R411" s="213"/>
      <c r="S411" s="213"/>
      <c r="T411" s="213"/>
      <c r="U411" s="214"/>
    </row>
    <row r="412" spans="3:21" ht="71.25" customHeight="1" x14ac:dyDescent="0.25">
      <c r="C412" s="196"/>
      <c r="D412" s="197"/>
      <c r="E412" s="197"/>
      <c r="F412" s="197"/>
      <c r="G412" s="99" t="s">
        <v>59</v>
      </c>
      <c r="H412" s="100"/>
      <c r="I412" s="101"/>
      <c r="J412" s="99" t="s">
        <v>60</v>
      </c>
      <c r="K412" s="100"/>
      <c r="L412" s="101"/>
      <c r="M412" s="99" t="s">
        <v>61</v>
      </c>
      <c r="N412" s="100"/>
      <c r="O412" s="101"/>
      <c r="P412" s="99" t="s">
        <v>70</v>
      </c>
      <c r="Q412" s="100"/>
      <c r="R412" s="101"/>
      <c r="S412" s="99" t="s">
        <v>62</v>
      </c>
      <c r="T412" s="100"/>
      <c r="U412" s="212"/>
    </row>
    <row r="413" spans="3:21" x14ac:dyDescent="0.25">
      <c r="C413" s="191" t="str">
        <f>Arkusz7!B2</f>
        <v>ROSJA</v>
      </c>
      <c r="D413" s="192"/>
      <c r="E413" s="192"/>
      <c r="F413" s="192"/>
      <c r="G413" s="115">
        <f>Arkusz7!C2</f>
        <v>11</v>
      </c>
      <c r="H413" s="115"/>
      <c r="I413" s="115"/>
      <c r="J413" s="115">
        <f>Arkusz7!D2</f>
        <v>21</v>
      </c>
      <c r="K413" s="115"/>
      <c r="L413" s="115"/>
      <c r="M413" s="115">
        <f>Arkusz7!E2</f>
        <v>1</v>
      </c>
      <c r="N413" s="115"/>
      <c r="O413" s="115"/>
      <c r="P413" s="115">
        <f>Arkusz7!F2</f>
        <v>424</v>
      </c>
      <c r="Q413" s="115"/>
      <c r="R413" s="115"/>
      <c r="S413" s="115">
        <f>Arkusz7!G2</f>
        <v>511</v>
      </c>
      <c r="T413" s="115"/>
      <c r="U413" s="115"/>
    </row>
    <row r="414" spans="3:21" x14ac:dyDescent="0.25">
      <c r="C414" s="141" t="str">
        <f>Arkusz7!B3</f>
        <v>UKRAINA</v>
      </c>
      <c r="D414" s="142"/>
      <c r="E414" s="142"/>
      <c r="F414" s="142"/>
      <c r="G414" s="111">
        <f>Arkusz7!C3</f>
        <v>0</v>
      </c>
      <c r="H414" s="111"/>
      <c r="I414" s="111"/>
      <c r="J414" s="111">
        <f>Arkusz7!D3</f>
        <v>5</v>
      </c>
      <c r="K414" s="111"/>
      <c r="L414" s="111"/>
      <c r="M414" s="111">
        <f>Arkusz7!E3</f>
        <v>0</v>
      </c>
      <c r="N414" s="111"/>
      <c r="O414" s="111"/>
      <c r="P414" s="111">
        <f>Arkusz7!F3</f>
        <v>146</v>
      </c>
      <c r="Q414" s="111"/>
      <c r="R414" s="111"/>
      <c r="S414" s="111">
        <f>Arkusz7!G3</f>
        <v>19</v>
      </c>
      <c r="T414" s="111"/>
      <c r="U414" s="111"/>
    </row>
    <row r="415" spans="3:21" x14ac:dyDescent="0.25">
      <c r="C415" s="191" t="str">
        <f>Arkusz7!B4</f>
        <v>TURCJA</v>
      </c>
      <c r="D415" s="192"/>
      <c r="E415" s="192"/>
      <c r="F415" s="192"/>
      <c r="G415" s="115">
        <f>Arkusz7!C4</f>
        <v>29</v>
      </c>
      <c r="H415" s="115"/>
      <c r="I415" s="115"/>
      <c r="J415" s="115">
        <f>Arkusz7!D4</f>
        <v>0</v>
      </c>
      <c r="K415" s="115"/>
      <c r="L415" s="115"/>
      <c r="M415" s="115">
        <f>Arkusz7!E4</f>
        <v>0</v>
      </c>
      <c r="N415" s="115"/>
      <c r="O415" s="115"/>
      <c r="P415" s="115">
        <f>Arkusz7!F4</f>
        <v>11</v>
      </c>
      <c r="Q415" s="115"/>
      <c r="R415" s="115"/>
      <c r="S415" s="115">
        <f>Arkusz7!G4</f>
        <v>10</v>
      </c>
      <c r="T415" s="115"/>
      <c r="U415" s="115"/>
    </row>
    <row r="416" spans="3:21" x14ac:dyDescent="0.25">
      <c r="C416" s="141" t="str">
        <f>Arkusz7!B5</f>
        <v>TADŻYKISTAN</v>
      </c>
      <c r="D416" s="142"/>
      <c r="E416" s="142"/>
      <c r="F416" s="142"/>
      <c r="G416" s="111">
        <f>Arkusz7!C5</f>
        <v>1</v>
      </c>
      <c r="H416" s="111"/>
      <c r="I416" s="111"/>
      <c r="J416" s="111">
        <f>Arkusz7!D5</f>
        <v>11</v>
      </c>
      <c r="K416" s="111"/>
      <c r="L416" s="111"/>
      <c r="M416" s="111">
        <f>Arkusz7!E5</f>
        <v>0</v>
      </c>
      <c r="N416" s="111"/>
      <c r="O416" s="111"/>
      <c r="P416" s="111">
        <f>Arkusz7!F5</f>
        <v>17</v>
      </c>
      <c r="Q416" s="111"/>
      <c r="R416" s="111"/>
      <c r="S416" s="111">
        <f>Arkusz7!G5</f>
        <v>18</v>
      </c>
      <c r="T416" s="111"/>
      <c r="U416" s="111"/>
    </row>
    <row r="417" spans="1:25" x14ac:dyDescent="0.25">
      <c r="C417" s="191" t="str">
        <f>Arkusz7!B6</f>
        <v>GRUZJA</v>
      </c>
      <c r="D417" s="192"/>
      <c r="E417" s="192"/>
      <c r="F417" s="192"/>
      <c r="G417" s="115">
        <f>Arkusz7!C6</f>
        <v>0</v>
      </c>
      <c r="H417" s="115"/>
      <c r="I417" s="115"/>
      <c r="J417" s="115">
        <f>Arkusz7!D6</f>
        <v>0</v>
      </c>
      <c r="K417" s="115"/>
      <c r="L417" s="115"/>
      <c r="M417" s="115">
        <f>Arkusz7!E6</f>
        <v>0</v>
      </c>
      <c r="N417" s="115"/>
      <c r="O417" s="115"/>
      <c r="P417" s="115">
        <f>Arkusz7!F6</f>
        <v>19</v>
      </c>
      <c r="Q417" s="115"/>
      <c r="R417" s="115"/>
      <c r="S417" s="115">
        <f>Arkusz7!G6</f>
        <v>17</v>
      </c>
      <c r="T417" s="115"/>
      <c r="U417" s="115"/>
    </row>
    <row r="418" spans="1:25" ht="15.75" thickBot="1" x14ac:dyDescent="0.3">
      <c r="C418" s="210" t="str">
        <f>Arkusz7!B7</f>
        <v>Pozostałe</v>
      </c>
      <c r="D418" s="211"/>
      <c r="E418" s="211"/>
      <c r="F418" s="211"/>
      <c r="G418" s="114">
        <f>Arkusz7!C7</f>
        <v>20</v>
      </c>
      <c r="H418" s="114"/>
      <c r="I418" s="114"/>
      <c r="J418" s="114">
        <f>Arkusz7!D7</f>
        <v>20</v>
      </c>
      <c r="K418" s="114"/>
      <c r="L418" s="114"/>
      <c r="M418" s="114">
        <f>Arkusz7!E7</f>
        <v>0</v>
      </c>
      <c r="N418" s="114"/>
      <c r="O418" s="114"/>
      <c r="P418" s="114">
        <f>Arkusz7!F7</f>
        <v>132</v>
      </c>
      <c r="Q418" s="114"/>
      <c r="R418" s="114"/>
      <c r="S418" s="114">
        <f>Arkusz7!G7</f>
        <v>68</v>
      </c>
      <c r="T418" s="114"/>
      <c r="U418" s="114"/>
    </row>
    <row r="419" spans="1:25" ht="15.75" thickBot="1" x14ac:dyDescent="0.3">
      <c r="C419" s="194" t="s">
        <v>1</v>
      </c>
      <c r="D419" s="195"/>
      <c r="E419" s="195"/>
      <c r="F419" s="195"/>
      <c r="G419" s="97">
        <f>SUM(G413:I418)</f>
        <v>61</v>
      </c>
      <c r="H419" s="97"/>
      <c r="I419" s="97"/>
      <c r="J419" s="97">
        <f t="shared" ref="J419" si="15">SUM(J413:L418)</f>
        <v>57</v>
      </c>
      <c r="K419" s="97"/>
      <c r="L419" s="97"/>
      <c r="M419" s="97">
        <f t="shared" ref="M419" si="16">SUM(M413:O418)</f>
        <v>1</v>
      </c>
      <c r="N419" s="97"/>
      <c r="O419" s="97"/>
      <c r="P419" s="97">
        <f t="shared" ref="P419" si="17">SUM(P413:R418)</f>
        <v>749</v>
      </c>
      <c r="Q419" s="97"/>
      <c r="R419" s="97"/>
      <c r="S419" s="97">
        <f>SUM(S413:U418)</f>
        <v>643</v>
      </c>
      <c r="T419" s="97"/>
      <c r="U419" s="98"/>
    </row>
    <row r="422" spans="1:25" x14ac:dyDescent="0.25">
      <c r="A422" s="60" t="s">
        <v>175</v>
      </c>
      <c r="B422" s="136"/>
      <c r="C422" s="136"/>
      <c r="D422" s="136"/>
      <c r="E422" s="136"/>
      <c r="F422" s="136"/>
      <c r="G422" s="136"/>
      <c r="H422" s="136"/>
      <c r="I422" s="136"/>
      <c r="J422" s="136"/>
      <c r="K422" s="136"/>
      <c r="L422" s="136"/>
      <c r="M422" s="136"/>
      <c r="N422" s="136"/>
      <c r="O422" s="136"/>
      <c r="P422" s="136"/>
      <c r="Q422" s="136"/>
      <c r="R422" s="136"/>
      <c r="S422" s="136"/>
      <c r="T422" s="136"/>
      <c r="U422" s="136"/>
      <c r="V422" s="136"/>
      <c r="W422" s="136"/>
      <c r="X422" s="136"/>
      <c r="Y422" s="136"/>
    </row>
    <row r="423" spans="1:25" x14ac:dyDescent="0.25">
      <c r="A423" s="136"/>
      <c r="B423" s="136"/>
      <c r="C423" s="136"/>
      <c r="D423" s="136"/>
      <c r="E423" s="136"/>
      <c r="F423" s="136"/>
      <c r="G423" s="136"/>
      <c r="H423" s="136"/>
      <c r="I423" s="136"/>
      <c r="J423" s="136"/>
      <c r="K423" s="136"/>
      <c r="L423" s="136"/>
      <c r="M423" s="136"/>
      <c r="N423" s="136"/>
      <c r="O423" s="136"/>
      <c r="P423" s="136"/>
      <c r="Q423" s="136"/>
      <c r="R423" s="136"/>
      <c r="S423" s="136"/>
      <c r="T423" s="136"/>
      <c r="U423" s="136"/>
      <c r="V423" s="136"/>
      <c r="W423" s="136"/>
      <c r="X423" s="136"/>
      <c r="Y423" s="136"/>
    </row>
    <row r="424" spans="1:25" x14ac:dyDescent="0.25">
      <c r="A424" s="136"/>
      <c r="B424" s="136"/>
      <c r="C424" s="136"/>
      <c r="D424" s="136"/>
      <c r="E424" s="136"/>
      <c r="F424" s="136"/>
      <c r="G424" s="136"/>
      <c r="H424" s="136"/>
      <c r="I424" s="136"/>
      <c r="J424" s="136"/>
      <c r="K424" s="136"/>
      <c r="L424" s="136"/>
      <c r="M424" s="136"/>
      <c r="N424" s="136"/>
      <c r="O424" s="136"/>
      <c r="P424" s="136"/>
      <c r="Q424" s="136"/>
      <c r="R424" s="136"/>
      <c r="S424" s="136"/>
      <c r="T424" s="136"/>
      <c r="U424" s="136"/>
      <c r="V424" s="136"/>
      <c r="W424" s="136"/>
      <c r="X424" s="136"/>
      <c r="Y424" s="136"/>
    </row>
    <row r="425" spans="1:25" x14ac:dyDescent="0.25">
      <c r="A425" s="136"/>
      <c r="B425" s="136"/>
      <c r="C425" s="136"/>
      <c r="D425" s="136"/>
      <c r="E425" s="136"/>
      <c r="F425" s="136"/>
      <c r="G425" s="136"/>
      <c r="H425" s="136"/>
      <c r="I425" s="136"/>
      <c r="J425" s="136"/>
      <c r="K425" s="136"/>
      <c r="L425" s="136"/>
      <c r="M425" s="136"/>
      <c r="N425" s="136"/>
      <c r="O425" s="136"/>
      <c r="P425" s="136"/>
      <c r="Q425" s="136"/>
      <c r="R425" s="136"/>
      <c r="S425" s="136"/>
      <c r="T425" s="136"/>
      <c r="U425" s="136"/>
      <c r="V425" s="136"/>
      <c r="W425" s="136"/>
      <c r="X425" s="136"/>
      <c r="Y425" s="136"/>
    </row>
    <row r="426" spans="1:25" x14ac:dyDescent="0.25">
      <c r="A426" s="136"/>
      <c r="B426" s="136"/>
      <c r="C426" s="136"/>
      <c r="D426" s="136"/>
      <c r="E426" s="136"/>
      <c r="F426" s="136"/>
      <c r="G426" s="136"/>
      <c r="H426" s="136"/>
      <c r="I426" s="136"/>
      <c r="J426" s="136"/>
      <c r="K426" s="136"/>
      <c r="L426" s="136"/>
      <c r="M426" s="136"/>
      <c r="N426" s="136"/>
      <c r="O426" s="136"/>
      <c r="P426" s="136"/>
      <c r="Q426" s="136"/>
      <c r="R426" s="136"/>
      <c r="S426" s="136"/>
      <c r="T426" s="136"/>
      <c r="U426" s="136"/>
      <c r="V426" s="136"/>
      <c r="W426" s="136"/>
      <c r="X426" s="136"/>
      <c r="Y426" s="136"/>
    </row>
    <row r="427" spans="1:25" x14ac:dyDescent="0.25">
      <c r="A427" s="136"/>
      <c r="B427" s="136"/>
      <c r="C427" s="136"/>
      <c r="D427" s="136"/>
      <c r="E427" s="136"/>
      <c r="F427" s="136"/>
      <c r="G427" s="136"/>
      <c r="H427" s="136"/>
      <c r="I427" s="136"/>
      <c r="J427" s="136"/>
      <c r="K427" s="136"/>
      <c r="L427" s="136"/>
      <c r="M427" s="136"/>
      <c r="N427" s="136"/>
      <c r="O427" s="136"/>
      <c r="P427" s="136"/>
      <c r="Q427" s="136"/>
      <c r="R427" s="136"/>
      <c r="S427" s="136"/>
      <c r="T427" s="136"/>
      <c r="U427" s="136"/>
      <c r="V427" s="136"/>
      <c r="W427" s="136"/>
      <c r="X427" s="136"/>
      <c r="Y427" s="136"/>
    </row>
    <row r="428" spans="1:25" x14ac:dyDescent="0.25">
      <c r="A428" s="136"/>
      <c r="B428" s="136"/>
      <c r="C428" s="136"/>
      <c r="D428" s="136"/>
      <c r="E428" s="136"/>
      <c r="F428" s="136"/>
      <c r="G428" s="136"/>
      <c r="H428" s="136"/>
      <c r="I428" s="136"/>
      <c r="J428" s="136"/>
      <c r="K428" s="136"/>
      <c r="L428" s="136"/>
      <c r="M428" s="136"/>
      <c r="N428" s="136"/>
      <c r="O428" s="136"/>
      <c r="P428" s="136"/>
      <c r="Q428" s="136"/>
      <c r="R428" s="136"/>
      <c r="S428" s="136"/>
      <c r="T428" s="136"/>
      <c r="U428" s="136"/>
      <c r="V428" s="136"/>
      <c r="W428" s="136"/>
      <c r="X428" s="136"/>
      <c r="Y428" s="136"/>
    </row>
    <row r="429" spans="1:25" x14ac:dyDescent="0.25">
      <c r="A429" s="136"/>
      <c r="B429" s="136"/>
      <c r="C429" s="136"/>
      <c r="D429" s="136"/>
      <c r="E429" s="136"/>
      <c r="F429" s="136"/>
      <c r="G429" s="136"/>
      <c r="H429" s="136"/>
      <c r="I429" s="136"/>
      <c r="J429" s="136"/>
      <c r="K429" s="136"/>
      <c r="L429" s="136"/>
      <c r="M429" s="136"/>
      <c r="N429" s="136"/>
      <c r="O429" s="136"/>
      <c r="P429" s="136"/>
      <c r="Q429" s="136"/>
      <c r="R429" s="136"/>
      <c r="S429" s="136"/>
      <c r="T429" s="136"/>
      <c r="U429" s="136"/>
      <c r="V429" s="136"/>
      <c r="W429" s="136"/>
      <c r="X429" s="136"/>
      <c r="Y429" s="136"/>
    </row>
    <row r="430" spans="1:25" x14ac:dyDescent="0.25">
      <c r="A430" s="136"/>
      <c r="B430" s="136"/>
      <c r="C430" s="136"/>
      <c r="D430" s="136"/>
      <c r="E430" s="136"/>
      <c r="F430" s="136"/>
      <c r="G430" s="136"/>
      <c r="H430" s="136"/>
      <c r="I430" s="136"/>
      <c r="J430" s="136"/>
      <c r="K430" s="136"/>
      <c r="L430" s="136"/>
      <c r="M430" s="136"/>
      <c r="N430" s="136"/>
      <c r="O430" s="136"/>
      <c r="P430" s="136"/>
      <c r="Q430" s="136"/>
      <c r="R430" s="136"/>
      <c r="S430" s="136"/>
      <c r="T430" s="136"/>
      <c r="U430" s="136"/>
      <c r="V430" s="136"/>
      <c r="W430" s="136"/>
      <c r="X430" s="136"/>
      <c r="Y430" s="136"/>
    </row>
    <row r="431" spans="1:25" x14ac:dyDescent="0.25">
      <c r="A431" s="136"/>
      <c r="B431" s="136"/>
      <c r="C431" s="136"/>
      <c r="D431" s="136"/>
      <c r="E431" s="136"/>
      <c r="F431" s="136"/>
      <c r="G431" s="136"/>
      <c r="H431" s="136"/>
      <c r="I431" s="136"/>
      <c r="J431" s="136"/>
      <c r="K431" s="136"/>
      <c r="L431" s="136"/>
      <c r="M431" s="136"/>
      <c r="N431" s="136"/>
      <c r="O431" s="136"/>
      <c r="P431" s="136"/>
      <c r="Q431" s="136"/>
      <c r="R431" s="136"/>
      <c r="S431" s="136"/>
      <c r="T431" s="136"/>
      <c r="U431" s="136"/>
      <c r="V431" s="136"/>
      <c r="W431" s="136"/>
      <c r="X431" s="136"/>
      <c r="Y431" s="136"/>
    </row>
    <row r="432" spans="1:25" s="48" customFormat="1" x14ac:dyDescent="0.25">
      <c r="A432" s="136"/>
      <c r="B432" s="136"/>
      <c r="C432" s="136"/>
      <c r="D432" s="136"/>
      <c r="E432" s="136"/>
      <c r="F432" s="136"/>
      <c r="G432" s="136"/>
      <c r="H432" s="136"/>
      <c r="I432" s="136"/>
      <c r="J432" s="136"/>
      <c r="K432" s="136"/>
      <c r="L432" s="136"/>
      <c r="M432" s="136"/>
      <c r="N432" s="136"/>
      <c r="O432" s="136"/>
      <c r="P432" s="136"/>
      <c r="Q432" s="136"/>
      <c r="R432" s="136"/>
      <c r="S432" s="136"/>
      <c r="T432" s="136"/>
      <c r="U432" s="136"/>
      <c r="V432" s="136"/>
      <c r="W432" s="136"/>
      <c r="X432" s="136"/>
      <c r="Y432" s="136"/>
    </row>
    <row r="433" spans="1:25" s="48" customFormat="1" x14ac:dyDescent="0.25">
      <c r="A433" s="136"/>
      <c r="B433" s="136"/>
      <c r="C433" s="136"/>
      <c r="D433" s="136"/>
      <c r="E433" s="136"/>
      <c r="F433" s="136"/>
      <c r="G433" s="136"/>
      <c r="H433" s="136"/>
      <c r="I433" s="136"/>
      <c r="J433" s="136"/>
      <c r="K433" s="136"/>
      <c r="L433" s="136"/>
      <c r="M433" s="136"/>
      <c r="N433" s="136"/>
      <c r="O433" s="136"/>
      <c r="P433" s="136"/>
      <c r="Q433" s="136"/>
      <c r="R433" s="136"/>
      <c r="S433" s="136"/>
      <c r="T433" s="136"/>
      <c r="U433" s="136"/>
      <c r="V433" s="136"/>
      <c r="W433" s="136"/>
      <c r="X433" s="136"/>
      <c r="Y433" s="136"/>
    </row>
    <row r="434" spans="1:25" x14ac:dyDescent="0.25">
      <c r="A434" s="136"/>
      <c r="B434" s="136"/>
      <c r="C434" s="136"/>
      <c r="D434" s="136"/>
      <c r="E434" s="136"/>
      <c r="F434" s="136"/>
      <c r="G434" s="136"/>
      <c r="H434" s="136"/>
      <c r="I434" s="136"/>
      <c r="J434" s="136"/>
      <c r="K434" s="136"/>
      <c r="L434" s="136"/>
      <c r="M434" s="136"/>
      <c r="N434" s="136"/>
      <c r="O434" s="136"/>
      <c r="P434" s="136"/>
      <c r="Q434" s="136"/>
      <c r="R434" s="136"/>
      <c r="S434" s="136"/>
      <c r="T434" s="136"/>
      <c r="U434" s="136"/>
      <c r="V434" s="136"/>
      <c r="W434" s="136"/>
      <c r="X434" s="136"/>
      <c r="Y434" s="136"/>
    </row>
    <row r="437" spans="1:25" x14ac:dyDescent="0.25">
      <c r="A437" s="137" t="s">
        <v>149</v>
      </c>
      <c r="B437" s="137"/>
      <c r="C437" s="137"/>
      <c r="D437" s="137"/>
      <c r="E437" s="137"/>
      <c r="F437" s="137"/>
      <c r="G437" s="137"/>
      <c r="H437" s="137"/>
      <c r="I437" s="137"/>
      <c r="J437" s="137"/>
      <c r="K437" s="137"/>
      <c r="L437" s="137"/>
      <c r="M437" s="137"/>
      <c r="N437" s="137"/>
      <c r="O437" s="137"/>
      <c r="P437" s="137"/>
      <c r="Q437" s="137"/>
      <c r="R437" s="137"/>
      <c r="S437" s="137"/>
      <c r="T437" s="137"/>
      <c r="U437" s="137"/>
      <c r="V437" s="137"/>
      <c r="W437" s="137"/>
      <c r="X437" s="137"/>
      <c r="Y437" s="137"/>
    </row>
    <row r="438" spans="1:25" x14ac:dyDescent="0.25">
      <c r="A438" s="137"/>
      <c r="B438" s="137"/>
      <c r="C438" s="137"/>
      <c r="D438" s="137"/>
      <c r="E438" s="137"/>
      <c r="F438" s="137"/>
      <c r="G438" s="137"/>
      <c r="H438" s="137"/>
      <c r="I438" s="137"/>
      <c r="J438" s="137"/>
      <c r="K438" s="137"/>
      <c r="L438" s="137"/>
      <c r="M438" s="137"/>
      <c r="N438" s="137"/>
      <c r="O438" s="137"/>
      <c r="P438" s="137"/>
      <c r="Q438" s="137"/>
      <c r="R438" s="137"/>
      <c r="S438" s="137"/>
      <c r="T438" s="137"/>
      <c r="U438" s="137"/>
      <c r="V438" s="137"/>
      <c r="W438" s="137"/>
      <c r="X438" s="137"/>
      <c r="Y438" s="137"/>
    </row>
    <row r="439" spans="1:25" ht="15.75" thickBot="1" x14ac:dyDescent="0.3">
      <c r="A439" s="20"/>
      <c r="B439" s="20"/>
      <c r="C439" s="20"/>
      <c r="D439" s="20"/>
      <c r="E439" s="20"/>
      <c r="F439" s="20"/>
      <c r="G439" s="20"/>
      <c r="H439" s="20"/>
      <c r="I439" s="20"/>
      <c r="J439" s="20"/>
      <c r="K439" s="20"/>
      <c r="L439" s="20"/>
      <c r="M439" s="20"/>
      <c r="N439" s="20"/>
      <c r="O439" s="20"/>
      <c r="P439" s="20"/>
      <c r="Q439" s="20"/>
      <c r="R439" s="20"/>
      <c r="S439" s="20"/>
      <c r="T439" s="20"/>
      <c r="U439" s="20"/>
    </row>
    <row r="440" spans="1:25" ht="30" customHeight="1" x14ac:dyDescent="0.25">
      <c r="B440" s="130" t="s">
        <v>9</v>
      </c>
      <c r="C440" s="131"/>
      <c r="D440" s="131"/>
      <c r="E440" s="131"/>
      <c r="F440" s="131"/>
      <c r="G440" s="131"/>
      <c r="H440" s="131"/>
      <c r="I440" s="131"/>
      <c r="J440" s="255" t="str">
        <f>Arkusz8!C6</f>
        <v>27.03.2020 - 02.04.2020</v>
      </c>
      <c r="K440" s="255"/>
      <c r="L440" s="255"/>
      <c r="M440" s="255" t="str">
        <f>Arkusz8!C10</f>
        <v>03.04.2020 - 09.04.2020</v>
      </c>
      <c r="N440" s="255"/>
      <c r="O440" s="255"/>
      <c r="P440" s="255" t="str">
        <f>Arkusz8!C9</f>
        <v>10.04.2020 - 16.04.2020</v>
      </c>
      <c r="Q440" s="255"/>
      <c r="R440" s="255"/>
      <c r="S440" s="255" t="str">
        <f>Arkusz8!C8</f>
        <v>17.04.2020 - 23.04.2020</v>
      </c>
      <c r="T440" s="255"/>
      <c r="U440" s="255"/>
      <c r="V440" s="255" t="str">
        <f>Arkusz8!C7</f>
        <v>24.04.2020 - 30.04.2020</v>
      </c>
      <c r="W440" s="255"/>
      <c r="X440" s="256"/>
    </row>
    <row r="441" spans="1:25" x14ac:dyDescent="0.25">
      <c r="B441" s="128" t="s">
        <v>28</v>
      </c>
      <c r="C441" s="129"/>
      <c r="D441" s="129"/>
      <c r="E441" s="129"/>
      <c r="F441" s="129"/>
      <c r="G441" s="129"/>
      <c r="H441" s="129"/>
      <c r="I441" s="129"/>
      <c r="J441" s="193">
        <f>Arkusz8!A6</f>
        <v>1288</v>
      </c>
      <c r="K441" s="193"/>
      <c r="L441" s="193"/>
      <c r="M441" s="193">
        <f>Arkusz8!A5</f>
        <v>1286</v>
      </c>
      <c r="N441" s="193"/>
      <c r="O441" s="193"/>
      <c r="P441" s="193">
        <f>Arkusz8!A4</f>
        <v>1286</v>
      </c>
      <c r="Q441" s="193"/>
      <c r="R441" s="193"/>
      <c r="S441" s="193">
        <f>Arkusz8!A3</f>
        <v>1294</v>
      </c>
      <c r="T441" s="193"/>
      <c r="U441" s="193"/>
      <c r="V441" s="193">
        <f>Arkusz8!A2</f>
        <v>1296</v>
      </c>
      <c r="W441" s="193"/>
      <c r="X441" s="193"/>
    </row>
    <row r="442" spans="1:25" x14ac:dyDescent="0.25">
      <c r="B442" s="189" t="s">
        <v>5</v>
      </c>
      <c r="C442" s="190"/>
      <c r="D442" s="190"/>
      <c r="E442" s="190"/>
      <c r="F442" s="190"/>
      <c r="G442" s="190"/>
      <c r="H442" s="190"/>
      <c r="I442" s="190"/>
      <c r="J442" s="115">
        <f>Arkusz8!A11</f>
        <v>1827</v>
      </c>
      <c r="K442" s="115"/>
      <c r="L442" s="115"/>
      <c r="M442" s="115">
        <f>Arkusz8!A10</f>
        <v>1817</v>
      </c>
      <c r="N442" s="115"/>
      <c r="O442" s="115"/>
      <c r="P442" s="115">
        <f>Arkusz8!A9</f>
        <v>1800</v>
      </c>
      <c r="Q442" s="115"/>
      <c r="R442" s="115"/>
      <c r="S442" s="115">
        <f>Arkusz8!A8</f>
        <v>1787</v>
      </c>
      <c r="T442" s="115"/>
      <c r="U442" s="115"/>
      <c r="V442" s="115">
        <f>Arkusz8!A7</f>
        <v>1766</v>
      </c>
      <c r="W442" s="115"/>
      <c r="X442" s="115"/>
    </row>
    <row r="443" spans="1:25" x14ac:dyDescent="0.25">
      <c r="B443" s="128" t="s">
        <v>6</v>
      </c>
      <c r="C443" s="129"/>
      <c r="D443" s="129"/>
      <c r="E443" s="129"/>
      <c r="F443" s="129"/>
      <c r="G443" s="129"/>
      <c r="H443" s="129"/>
      <c r="I443" s="129"/>
      <c r="J443" s="193">
        <f>Arkusz8!A16</f>
        <v>16</v>
      </c>
      <c r="K443" s="193"/>
      <c r="L443" s="193"/>
      <c r="M443" s="193">
        <f>Arkusz8!A15</f>
        <v>15</v>
      </c>
      <c r="N443" s="193"/>
      <c r="O443" s="193"/>
      <c r="P443" s="193">
        <f>Arkusz8!A14</f>
        <v>26</v>
      </c>
      <c r="Q443" s="193"/>
      <c r="R443" s="193"/>
      <c r="S443" s="193">
        <f>Arkusz8!A13</f>
        <v>30</v>
      </c>
      <c r="T443" s="193"/>
      <c r="U443" s="193"/>
      <c r="V443" s="193">
        <f>Arkusz8!A12</f>
        <v>9</v>
      </c>
      <c r="W443" s="193"/>
      <c r="X443" s="193"/>
    </row>
    <row r="444" spans="1:25" x14ac:dyDescent="0.25">
      <c r="B444" s="249" t="s">
        <v>7</v>
      </c>
      <c r="C444" s="250"/>
      <c r="D444" s="250"/>
      <c r="E444" s="250"/>
      <c r="F444" s="250"/>
      <c r="G444" s="250"/>
      <c r="H444" s="250"/>
      <c r="I444" s="250"/>
      <c r="J444" s="115">
        <f>Arkusz8!A21</f>
        <v>5</v>
      </c>
      <c r="K444" s="115"/>
      <c r="L444" s="115"/>
      <c r="M444" s="115">
        <f>Arkusz8!A20</f>
        <v>3</v>
      </c>
      <c r="N444" s="115"/>
      <c r="O444" s="115"/>
      <c r="P444" s="115">
        <f>Arkusz8!A19</f>
        <v>10</v>
      </c>
      <c r="Q444" s="115"/>
      <c r="R444" s="115"/>
      <c r="S444" s="115">
        <f>Arkusz8!A18</f>
        <v>13</v>
      </c>
      <c r="T444" s="115"/>
      <c r="U444" s="115"/>
      <c r="V444" s="115">
        <f>Arkusz8!A17</f>
        <v>2</v>
      </c>
      <c r="W444" s="115"/>
      <c r="X444" s="115"/>
    </row>
    <row r="445" spans="1:25" ht="15.75" thickBot="1" x14ac:dyDescent="0.3">
      <c r="B445" s="274" t="s">
        <v>91</v>
      </c>
      <c r="C445" s="275"/>
      <c r="D445" s="275"/>
      <c r="E445" s="275"/>
      <c r="F445" s="275"/>
      <c r="G445" s="275"/>
      <c r="H445" s="275"/>
      <c r="I445" s="275"/>
      <c r="J445" s="254">
        <f>Arkusz8!A26</f>
        <v>1</v>
      </c>
      <c r="K445" s="254"/>
      <c r="L445" s="254"/>
      <c r="M445" s="254">
        <f>Arkusz8!A25</f>
        <v>1</v>
      </c>
      <c r="N445" s="254"/>
      <c r="O445" s="254"/>
      <c r="P445" s="254">
        <f>Arkusz8!A24</f>
        <v>1</v>
      </c>
      <c r="Q445" s="254"/>
      <c r="R445" s="254"/>
      <c r="S445" s="254">
        <f>Arkusz8!A23</f>
        <v>1</v>
      </c>
      <c r="T445" s="254"/>
      <c r="U445" s="254"/>
      <c r="V445" s="254">
        <f>Arkusz8!A22</f>
        <v>1</v>
      </c>
      <c r="W445" s="254"/>
      <c r="X445" s="254"/>
    </row>
    <row r="446" spans="1:25" ht="15.75" thickBot="1" x14ac:dyDescent="0.3">
      <c r="B446" s="258" t="s">
        <v>92</v>
      </c>
      <c r="C446" s="259"/>
      <c r="D446" s="259"/>
      <c r="E446" s="259"/>
      <c r="F446" s="259"/>
      <c r="G446" s="259"/>
      <c r="H446" s="259"/>
      <c r="I446" s="259"/>
      <c r="J446" s="257">
        <f>SUM(J441,J442,J445)</f>
        <v>3116</v>
      </c>
      <c r="K446" s="257"/>
      <c r="L446" s="257"/>
      <c r="M446" s="257">
        <f>SUM(M441,M442,M445)</f>
        <v>3104</v>
      </c>
      <c r="N446" s="257"/>
      <c r="O446" s="257"/>
      <c r="P446" s="257">
        <f>SUM(P441,P442,P445)</f>
        <v>3087</v>
      </c>
      <c r="Q446" s="257"/>
      <c r="R446" s="257"/>
      <c r="S446" s="257">
        <f>SUM(S441,S442,S445)</f>
        <v>3082</v>
      </c>
      <c r="T446" s="257"/>
      <c r="U446" s="257"/>
      <c r="V446" s="257">
        <f>SUM(V441,V442,V445)</f>
        <v>3063</v>
      </c>
      <c r="W446" s="257"/>
      <c r="X446" s="273"/>
    </row>
    <row r="447" spans="1:25" x14ac:dyDescent="0.25">
      <c r="B447" s="22"/>
      <c r="C447" s="22"/>
      <c r="D447" s="22"/>
      <c r="E447" s="22"/>
      <c r="F447" s="22"/>
      <c r="G447" s="22"/>
      <c r="H447" s="22"/>
      <c r="I447" s="22"/>
      <c r="J447" s="23"/>
      <c r="K447" s="23"/>
      <c r="L447" s="23"/>
      <c r="M447" s="23"/>
      <c r="N447" s="23"/>
      <c r="O447" s="23"/>
      <c r="P447" s="23"/>
      <c r="Q447" s="23"/>
      <c r="R447" s="23"/>
      <c r="S447" s="23"/>
      <c r="T447" s="23"/>
      <c r="U447" s="23"/>
      <c r="V447" s="23"/>
      <c r="W447" s="23"/>
      <c r="X447" s="23"/>
    </row>
    <row r="461" spans="1:25" x14ac:dyDescent="0.25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</row>
    <row r="462" spans="1:25" x14ac:dyDescent="0.25">
      <c r="A462" s="24"/>
      <c r="B462" s="24"/>
      <c r="C462" s="24"/>
      <c r="D462" s="24"/>
      <c r="E462" s="24"/>
      <c r="F462" s="24"/>
      <c r="G462" s="24"/>
      <c r="H462" s="24"/>
      <c r="I462" s="24"/>
      <c r="J462" s="24"/>
      <c r="K462" s="24"/>
      <c r="L462" s="24"/>
      <c r="M462" s="24"/>
      <c r="N462" s="24"/>
      <c r="O462" s="24"/>
      <c r="P462" s="24"/>
      <c r="Q462" s="24"/>
      <c r="R462" s="24"/>
      <c r="S462" s="24"/>
      <c r="T462" s="24"/>
      <c r="U462" s="24"/>
    </row>
    <row r="463" spans="1:25" x14ac:dyDescent="0.25">
      <c r="A463" s="60" t="s">
        <v>168</v>
      </c>
      <c r="B463" s="60"/>
      <c r="C463" s="60"/>
      <c r="D463" s="60"/>
      <c r="E463" s="60"/>
      <c r="F463" s="60"/>
      <c r="G463" s="60"/>
      <c r="H463" s="60"/>
      <c r="I463" s="60"/>
      <c r="J463" s="60"/>
      <c r="K463" s="60"/>
      <c r="L463" s="60"/>
      <c r="M463" s="60"/>
      <c r="N463" s="60"/>
      <c r="O463" s="60"/>
      <c r="P463" s="60"/>
      <c r="Q463" s="60"/>
      <c r="R463" s="60"/>
      <c r="S463" s="60"/>
      <c r="T463" s="60"/>
      <c r="U463" s="60"/>
      <c r="V463" s="60"/>
      <c r="W463" s="60"/>
      <c r="X463" s="60"/>
      <c r="Y463" s="60"/>
    </row>
    <row r="464" spans="1:25" x14ac:dyDescent="0.25">
      <c r="A464" s="60"/>
      <c r="B464" s="60"/>
      <c r="C464" s="60"/>
      <c r="D464" s="60"/>
      <c r="E464" s="60"/>
      <c r="F464" s="60"/>
      <c r="G464" s="60"/>
      <c r="H464" s="60"/>
      <c r="I464" s="60"/>
      <c r="J464" s="60"/>
      <c r="K464" s="60"/>
      <c r="L464" s="60"/>
      <c r="M464" s="60"/>
      <c r="N464" s="60"/>
      <c r="O464" s="60"/>
      <c r="P464" s="60"/>
      <c r="Q464" s="60"/>
      <c r="R464" s="60"/>
      <c r="S464" s="60"/>
      <c r="T464" s="60"/>
      <c r="U464" s="60"/>
      <c r="V464" s="60"/>
      <c r="W464" s="60"/>
      <c r="X464" s="60"/>
      <c r="Y464" s="60"/>
    </row>
    <row r="465" spans="1:25" x14ac:dyDescent="0.25">
      <c r="A465" s="60"/>
      <c r="B465" s="60"/>
      <c r="C465" s="60"/>
      <c r="D465" s="60"/>
      <c r="E465" s="60"/>
      <c r="F465" s="60"/>
      <c r="G465" s="60"/>
      <c r="H465" s="60"/>
      <c r="I465" s="60"/>
      <c r="J465" s="60"/>
      <c r="K465" s="60"/>
      <c r="L465" s="60"/>
      <c r="M465" s="60"/>
      <c r="N465" s="60"/>
      <c r="O465" s="60"/>
      <c r="P465" s="60"/>
      <c r="Q465" s="60"/>
      <c r="R465" s="60"/>
      <c r="S465" s="60"/>
      <c r="T465" s="60"/>
      <c r="U465" s="60"/>
      <c r="V465" s="60"/>
      <c r="W465" s="60"/>
      <c r="X465" s="60"/>
      <c r="Y465" s="60"/>
    </row>
    <row r="466" spans="1:25" x14ac:dyDescent="0.25">
      <c r="A466" s="60"/>
      <c r="B466" s="60"/>
      <c r="C466" s="60"/>
      <c r="D466" s="60"/>
      <c r="E466" s="60"/>
      <c r="F466" s="60"/>
      <c r="G466" s="60"/>
      <c r="H466" s="60"/>
      <c r="I466" s="60"/>
      <c r="J466" s="60"/>
      <c r="K466" s="60"/>
      <c r="L466" s="60"/>
      <c r="M466" s="60"/>
      <c r="N466" s="60"/>
      <c r="O466" s="60"/>
      <c r="P466" s="60"/>
      <c r="Q466" s="60"/>
      <c r="R466" s="60"/>
      <c r="S466" s="60"/>
      <c r="T466" s="60"/>
      <c r="U466" s="60"/>
      <c r="V466" s="60"/>
      <c r="W466" s="60"/>
      <c r="X466" s="60"/>
      <c r="Y466" s="60"/>
    </row>
    <row r="467" spans="1:25" x14ac:dyDescent="0.25">
      <c r="A467" s="60"/>
      <c r="B467" s="60"/>
      <c r="C467" s="60"/>
      <c r="D467" s="60"/>
      <c r="E467" s="60"/>
      <c r="F467" s="60"/>
      <c r="G467" s="60"/>
      <c r="H467" s="60"/>
      <c r="I467" s="60"/>
      <c r="J467" s="60"/>
      <c r="K467" s="60"/>
      <c r="L467" s="60"/>
      <c r="M467" s="60"/>
      <c r="N467" s="60"/>
      <c r="O467" s="60"/>
      <c r="P467" s="60"/>
      <c r="Q467" s="60"/>
      <c r="R467" s="60"/>
      <c r="S467" s="60"/>
      <c r="T467" s="60"/>
      <c r="U467" s="60"/>
      <c r="V467" s="60"/>
      <c r="W467" s="60"/>
      <c r="X467" s="60"/>
      <c r="Y467" s="60"/>
    </row>
    <row r="468" spans="1:25" x14ac:dyDescent="0.25">
      <c r="A468" s="60"/>
      <c r="B468" s="60"/>
      <c r="C468" s="60"/>
      <c r="D468" s="60"/>
      <c r="E468" s="60"/>
      <c r="F468" s="60"/>
      <c r="G468" s="60"/>
      <c r="H468" s="60"/>
      <c r="I468" s="60"/>
      <c r="J468" s="60"/>
      <c r="K468" s="60"/>
      <c r="L468" s="60"/>
      <c r="M468" s="60"/>
      <c r="N468" s="60"/>
      <c r="O468" s="60"/>
      <c r="P468" s="60"/>
      <c r="Q468" s="60"/>
      <c r="R468" s="60"/>
      <c r="S468" s="60"/>
      <c r="T468" s="60"/>
      <c r="U468" s="60"/>
      <c r="V468" s="60"/>
      <c r="W468" s="60"/>
      <c r="X468" s="60"/>
      <c r="Y468" s="60"/>
    </row>
    <row r="469" spans="1:25" x14ac:dyDescent="0.25">
      <c r="A469" s="60"/>
      <c r="B469" s="60"/>
      <c r="C469" s="60"/>
      <c r="D469" s="60"/>
      <c r="E469" s="60"/>
      <c r="F469" s="60"/>
      <c r="G469" s="60"/>
      <c r="H469" s="60"/>
      <c r="I469" s="60"/>
      <c r="J469" s="60"/>
      <c r="K469" s="60"/>
      <c r="L469" s="60"/>
      <c r="M469" s="60"/>
      <c r="N469" s="60"/>
      <c r="O469" s="60"/>
      <c r="P469" s="60"/>
      <c r="Q469" s="60"/>
      <c r="R469" s="60"/>
      <c r="S469" s="60"/>
      <c r="T469" s="60"/>
      <c r="U469" s="60"/>
      <c r="V469" s="60"/>
      <c r="W469" s="60"/>
      <c r="X469" s="60"/>
      <c r="Y469" s="60"/>
    </row>
    <row r="470" spans="1:25" x14ac:dyDescent="0.25">
      <c r="A470" s="60"/>
      <c r="B470" s="60"/>
      <c r="C470" s="60"/>
      <c r="D470" s="60"/>
      <c r="E470" s="60"/>
      <c r="F470" s="60"/>
      <c r="G470" s="60"/>
      <c r="H470" s="60"/>
      <c r="I470" s="60"/>
      <c r="J470" s="60"/>
      <c r="K470" s="60"/>
      <c r="L470" s="60"/>
      <c r="M470" s="60"/>
      <c r="N470" s="60"/>
      <c r="O470" s="60"/>
      <c r="P470" s="60"/>
      <c r="Q470" s="60"/>
      <c r="R470" s="60"/>
      <c r="S470" s="60"/>
      <c r="T470" s="60"/>
      <c r="U470" s="60"/>
      <c r="V470" s="60"/>
      <c r="W470" s="60"/>
      <c r="X470" s="60"/>
      <c r="Y470" s="60"/>
    </row>
    <row r="471" spans="1:25" x14ac:dyDescent="0.25">
      <c r="A471" s="60"/>
      <c r="B471" s="60"/>
      <c r="C471" s="60"/>
      <c r="D471" s="60"/>
      <c r="E471" s="60"/>
      <c r="F471" s="60"/>
      <c r="G471" s="60"/>
      <c r="H471" s="60"/>
      <c r="I471" s="60"/>
      <c r="J471" s="60"/>
      <c r="K471" s="60"/>
      <c r="L471" s="60"/>
      <c r="M471" s="60"/>
      <c r="N471" s="60"/>
      <c r="O471" s="60"/>
      <c r="P471" s="60"/>
      <c r="Q471" s="60"/>
      <c r="R471" s="60"/>
      <c r="S471" s="60"/>
      <c r="T471" s="60"/>
      <c r="U471" s="60"/>
      <c r="V471" s="60"/>
      <c r="W471" s="60"/>
      <c r="X471" s="60"/>
      <c r="Y471" s="60"/>
    </row>
    <row r="474" spans="1:25" x14ac:dyDescent="0.25">
      <c r="A474" s="37" t="s">
        <v>47</v>
      </c>
      <c r="B474" s="37"/>
      <c r="C474" s="37"/>
      <c r="D474" s="37"/>
      <c r="E474" s="37"/>
      <c r="F474" s="37"/>
      <c r="G474" s="37"/>
      <c r="H474" s="37"/>
      <c r="I474" s="37"/>
      <c r="J474" s="37"/>
      <c r="K474" s="37"/>
      <c r="L474" s="37"/>
      <c r="M474" s="37"/>
      <c r="N474" s="37"/>
      <c r="O474" s="37"/>
      <c r="R474" s="38"/>
      <c r="S474" s="38"/>
      <c r="T474" s="38"/>
    </row>
    <row r="475" spans="1:25" x14ac:dyDescent="0.25">
      <c r="P475" s="39"/>
      <c r="Q475" s="39"/>
      <c r="R475" s="38"/>
      <c r="S475" s="38"/>
      <c r="T475" s="38"/>
      <c r="U475" s="39"/>
    </row>
    <row r="476" spans="1:25" x14ac:dyDescent="0.25"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</row>
    <row r="477" spans="1:25" ht="14.45" customHeight="1" x14ac:dyDescent="0.25">
      <c r="A477" s="60" t="s">
        <v>178</v>
      </c>
      <c r="B477" s="60"/>
      <c r="C477" s="60"/>
      <c r="D477" s="60"/>
      <c r="E477" s="60"/>
      <c r="F477" s="60"/>
      <c r="G477" s="60"/>
      <c r="H477" s="60"/>
      <c r="I477" s="60"/>
      <c r="J477" s="60"/>
      <c r="K477" s="60"/>
      <c r="L477" s="60"/>
      <c r="M477" s="60"/>
      <c r="N477" s="60"/>
      <c r="O477" s="60"/>
      <c r="P477" s="60"/>
      <c r="Q477" s="60"/>
      <c r="R477" s="60"/>
      <c r="S477" s="60"/>
      <c r="T477" s="60"/>
      <c r="U477" s="60"/>
      <c r="V477" s="60"/>
      <c r="W477" s="60"/>
      <c r="X477" s="60"/>
      <c r="Y477" s="60"/>
    </row>
    <row r="478" spans="1:25" x14ac:dyDescent="0.25">
      <c r="A478" s="60"/>
      <c r="B478" s="60"/>
      <c r="C478" s="60"/>
      <c r="D478" s="60"/>
      <c r="E478" s="60"/>
      <c r="F478" s="60"/>
      <c r="G478" s="60"/>
      <c r="H478" s="60"/>
      <c r="I478" s="60"/>
      <c r="J478" s="60"/>
      <c r="K478" s="60"/>
      <c r="L478" s="60"/>
      <c r="M478" s="60"/>
      <c r="N478" s="60"/>
      <c r="O478" s="60"/>
      <c r="P478" s="60"/>
      <c r="Q478" s="60"/>
      <c r="R478" s="60"/>
      <c r="S478" s="60"/>
      <c r="T478" s="60"/>
      <c r="U478" s="60"/>
      <c r="V478" s="60"/>
      <c r="W478" s="60"/>
      <c r="X478" s="60"/>
      <c r="Y478" s="60"/>
    </row>
    <row r="479" spans="1:25" x14ac:dyDescent="0.25">
      <c r="A479" s="60"/>
      <c r="B479" s="60"/>
      <c r="C479" s="60"/>
      <c r="D479" s="60"/>
      <c r="E479" s="60"/>
      <c r="F479" s="60"/>
      <c r="G479" s="60"/>
      <c r="H479" s="60"/>
      <c r="I479" s="60"/>
      <c r="J479" s="60"/>
      <c r="K479" s="60"/>
      <c r="L479" s="60"/>
      <c r="M479" s="60"/>
      <c r="N479" s="60"/>
      <c r="O479" s="60"/>
      <c r="P479" s="60"/>
      <c r="Q479" s="60"/>
      <c r="R479" s="60"/>
      <c r="S479" s="60"/>
      <c r="T479" s="60"/>
      <c r="U479" s="60"/>
      <c r="V479" s="60"/>
      <c r="W479" s="60"/>
      <c r="X479" s="60"/>
      <c r="Y479" s="60"/>
    </row>
    <row r="480" spans="1:25" x14ac:dyDescent="0.25">
      <c r="A480" s="60"/>
      <c r="B480" s="60"/>
      <c r="C480" s="60"/>
      <c r="D480" s="60"/>
      <c r="E480" s="60"/>
      <c r="F480" s="60"/>
      <c r="G480" s="60"/>
      <c r="H480" s="60"/>
      <c r="I480" s="60"/>
      <c r="J480" s="60"/>
      <c r="K480" s="60"/>
      <c r="L480" s="60"/>
      <c r="M480" s="60"/>
      <c r="N480" s="60"/>
      <c r="O480" s="60"/>
      <c r="P480" s="60"/>
      <c r="Q480" s="60"/>
      <c r="R480" s="60"/>
      <c r="S480" s="60"/>
      <c r="T480" s="60"/>
      <c r="U480" s="60"/>
      <c r="V480" s="60"/>
      <c r="W480" s="60"/>
      <c r="X480" s="60"/>
      <c r="Y480" s="60"/>
    </row>
    <row r="481" spans="1:25" x14ac:dyDescent="0.25">
      <c r="A481" s="60"/>
      <c r="B481" s="60"/>
      <c r="C481" s="60"/>
      <c r="D481" s="60"/>
      <c r="E481" s="60"/>
      <c r="F481" s="60"/>
      <c r="G481" s="60"/>
      <c r="H481" s="60"/>
      <c r="I481" s="60"/>
      <c r="J481" s="60"/>
      <c r="K481" s="60"/>
      <c r="L481" s="60"/>
      <c r="M481" s="60"/>
      <c r="N481" s="60"/>
      <c r="O481" s="60"/>
      <c r="P481" s="60"/>
      <c r="Q481" s="60"/>
      <c r="R481" s="60"/>
      <c r="S481" s="60"/>
      <c r="T481" s="60"/>
      <c r="U481" s="60"/>
      <c r="V481" s="60"/>
      <c r="W481" s="60"/>
      <c r="X481" s="60"/>
      <c r="Y481" s="60"/>
    </row>
    <row r="482" spans="1:25" x14ac:dyDescent="0.25">
      <c r="A482" s="60"/>
      <c r="B482" s="60"/>
      <c r="C482" s="60"/>
      <c r="D482" s="60"/>
      <c r="E482" s="60"/>
      <c r="F482" s="60"/>
      <c r="G482" s="60"/>
      <c r="H482" s="60"/>
      <c r="I482" s="60"/>
      <c r="J482" s="60"/>
      <c r="K482" s="60"/>
      <c r="L482" s="60"/>
      <c r="M482" s="60"/>
      <c r="N482" s="60"/>
      <c r="O482" s="60"/>
      <c r="P482" s="60"/>
      <c r="Q482" s="60"/>
      <c r="R482" s="60"/>
      <c r="S482" s="60"/>
      <c r="T482" s="60"/>
      <c r="U482" s="60"/>
      <c r="V482" s="60"/>
      <c r="W482" s="60"/>
      <c r="X482" s="60"/>
      <c r="Y482" s="60"/>
    </row>
    <row r="483" spans="1:25" x14ac:dyDescent="0.25">
      <c r="A483" s="60"/>
      <c r="B483" s="60"/>
      <c r="C483" s="60"/>
      <c r="D483" s="60"/>
      <c r="E483" s="60"/>
      <c r="F483" s="60"/>
      <c r="G483" s="60"/>
      <c r="H483" s="60"/>
      <c r="I483" s="60"/>
      <c r="J483" s="60"/>
      <c r="K483" s="60"/>
      <c r="L483" s="60"/>
      <c r="M483" s="60"/>
      <c r="N483" s="60"/>
      <c r="O483" s="60"/>
      <c r="P483" s="60"/>
      <c r="Q483" s="60"/>
      <c r="R483" s="60"/>
      <c r="S483" s="60"/>
      <c r="T483" s="60"/>
      <c r="U483" s="60"/>
      <c r="V483" s="60"/>
      <c r="W483" s="60"/>
      <c r="X483" s="60"/>
      <c r="Y483" s="60"/>
    </row>
    <row r="484" spans="1:25" x14ac:dyDescent="0.25">
      <c r="A484" s="60"/>
      <c r="B484" s="60"/>
      <c r="C484" s="60"/>
      <c r="D484" s="60"/>
      <c r="E484" s="60"/>
      <c r="F484" s="60"/>
      <c r="G484" s="60"/>
      <c r="H484" s="60"/>
      <c r="I484" s="60"/>
      <c r="J484" s="60"/>
      <c r="K484" s="60"/>
      <c r="L484" s="60"/>
      <c r="M484" s="60"/>
      <c r="N484" s="60"/>
      <c r="O484" s="60"/>
      <c r="P484" s="60"/>
      <c r="Q484" s="60"/>
      <c r="R484" s="60"/>
      <c r="S484" s="60"/>
      <c r="T484" s="60"/>
      <c r="U484" s="60"/>
      <c r="V484" s="60"/>
      <c r="W484" s="60"/>
      <c r="X484" s="60"/>
      <c r="Y484" s="60"/>
    </row>
    <row r="485" spans="1:25" x14ac:dyDescent="0.25">
      <c r="A485" s="60"/>
      <c r="B485" s="60"/>
      <c r="C485" s="60"/>
      <c r="D485" s="60"/>
      <c r="E485" s="60"/>
      <c r="F485" s="60"/>
      <c r="G485" s="60"/>
      <c r="H485" s="60"/>
      <c r="I485" s="60"/>
      <c r="J485" s="60"/>
      <c r="K485" s="60"/>
      <c r="L485" s="60"/>
      <c r="M485" s="60"/>
      <c r="N485" s="60"/>
      <c r="O485" s="60"/>
      <c r="P485" s="60"/>
      <c r="Q485" s="60"/>
      <c r="R485" s="60"/>
      <c r="S485" s="60"/>
      <c r="T485" s="60"/>
      <c r="U485" s="60"/>
      <c r="V485" s="60"/>
      <c r="W485" s="60"/>
      <c r="X485" s="60"/>
      <c r="Y485" s="60"/>
    </row>
    <row r="486" spans="1:25" x14ac:dyDescent="0.25">
      <c r="A486" s="60"/>
      <c r="B486" s="60"/>
      <c r="C486" s="60"/>
      <c r="D486" s="60"/>
      <c r="E486" s="60"/>
      <c r="F486" s="60"/>
      <c r="G486" s="60"/>
      <c r="H486" s="60"/>
      <c r="I486" s="60"/>
      <c r="J486" s="60"/>
      <c r="K486" s="60"/>
      <c r="L486" s="60"/>
      <c r="M486" s="60"/>
      <c r="N486" s="60"/>
      <c r="O486" s="60"/>
      <c r="P486" s="60"/>
      <c r="Q486" s="60"/>
      <c r="R486" s="60"/>
      <c r="S486" s="60"/>
      <c r="T486" s="60"/>
      <c r="U486" s="60"/>
      <c r="V486" s="60"/>
      <c r="W486" s="60"/>
      <c r="X486" s="60"/>
      <c r="Y486" s="60"/>
    </row>
    <row r="487" spans="1:25" x14ac:dyDescent="0.25">
      <c r="A487" s="60"/>
      <c r="B487" s="60"/>
      <c r="C487" s="60"/>
      <c r="D487" s="60"/>
      <c r="E487" s="60"/>
      <c r="F487" s="60"/>
      <c r="G487" s="60"/>
      <c r="H487" s="60"/>
      <c r="I487" s="60"/>
      <c r="J487" s="60"/>
      <c r="K487" s="60"/>
      <c r="L487" s="60"/>
      <c r="M487" s="60"/>
      <c r="N487" s="60"/>
      <c r="O487" s="60"/>
      <c r="P487" s="60"/>
      <c r="Q487" s="60"/>
      <c r="R487" s="60"/>
      <c r="S487" s="60"/>
      <c r="T487" s="60"/>
      <c r="U487" s="60"/>
      <c r="V487" s="60"/>
      <c r="W487" s="60"/>
      <c r="X487" s="60"/>
      <c r="Y487" s="60"/>
    </row>
    <row r="488" spans="1:25" x14ac:dyDescent="0.25">
      <c r="A488" s="60"/>
      <c r="B488" s="60"/>
      <c r="C488" s="60"/>
      <c r="D488" s="60"/>
      <c r="E488" s="60"/>
      <c r="F488" s="60"/>
      <c r="G488" s="60"/>
      <c r="H488" s="60"/>
      <c r="I488" s="60"/>
      <c r="J488" s="60"/>
      <c r="K488" s="60"/>
      <c r="L488" s="60"/>
      <c r="M488" s="60"/>
      <c r="N488" s="60"/>
      <c r="O488" s="60"/>
      <c r="P488" s="60"/>
      <c r="Q488" s="60"/>
      <c r="R488" s="60"/>
      <c r="S488" s="60"/>
      <c r="T488" s="60"/>
      <c r="U488" s="60"/>
      <c r="V488" s="60"/>
      <c r="W488" s="60"/>
      <c r="X488" s="60"/>
      <c r="Y488" s="60"/>
    </row>
    <row r="489" spans="1:25" x14ac:dyDescent="0.25">
      <c r="A489" s="60"/>
      <c r="B489" s="60"/>
      <c r="C489" s="60"/>
      <c r="D489" s="60"/>
      <c r="E489" s="60"/>
      <c r="F489" s="60"/>
      <c r="G489" s="60"/>
      <c r="H489" s="60"/>
      <c r="I489" s="60"/>
      <c r="J489" s="60"/>
      <c r="K489" s="60"/>
      <c r="L489" s="60"/>
      <c r="M489" s="60"/>
      <c r="N489" s="60"/>
      <c r="O489" s="60"/>
      <c r="P489" s="60"/>
      <c r="Q489" s="60"/>
      <c r="R489" s="60"/>
      <c r="S489" s="60"/>
      <c r="T489" s="60"/>
      <c r="U489" s="60"/>
      <c r="V489" s="60"/>
      <c r="W489" s="60"/>
      <c r="X489" s="60"/>
      <c r="Y489" s="60"/>
    </row>
    <row r="490" spans="1:25" x14ac:dyDescent="0.25">
      <c r="A490" s="60"/>
      <c r="B490" s="60"/>
      <c r="C490" s="60"/>
      <c r="D490" s="60"/>
      <c r="E490" s="60"/>
      <c r="F490" s="60"/>
      <c r="G490" s="60"/>
      <c r="H490" s="60"/>
      <c r="I490" s="60"/>
      <c r="J490" s="60"/>
      <c r="K490" s="60"/>
      <c r="L490" s="60"/>
      <c r="M490" s="60"/>
      <c r="N490" s="60"/>
      <c r="O490" s="60"/>
      <c r="P490" s="60"/>
      <c r="Q490" s="60"/>
      <c r="R490" s="60"/>
      <c r="S490" s="60"/>
      <c r="T490" s="60"/>
      <c r="U490" s="60"/>
      <c r="V490" s="60"/>
      <c r="W490" s="60"/>
      <c r="X490" s="60"/>
      <c r="Y490" s="60"/>
    </row>
    <row r="491" spans="1:25" x14ac:dyDescent="0.25">
      <c r="A491" s="60"/>
      <c r="B491" s="60"/>
      <c r="C491" s="60"/>
      <c r="D491" s="60"/>
      <c r="E491" s="60"/>
      <c r="F491" s="60"/>
      <c r="G491" s="60"/>
      <c r="H491" s="60"/>
      <c r="I491" s="60"/>
      <c r="J491" s="60"/>
      <c r="K491" s="60"/>
      <c r="L491" s="60"/>
      <c r="M491" s="60"/>
      <c r="N491" s="60"/>
      <c r="O491" s="60"/>
      <c r="P491" s="60"/>
      <c r="Q491" s="60"/>
      <c r="R491" s="60"/>
      <c r="S491" s="60"/>
      <c r="T491" s="60"/>
      <c r="U491" s="60"/>
      <c r="V491" s="60"/>
      <c r="W491" s="60"/>
      <c r="X491" s="60"/>
      <c r="Y491" s="60"/>
    </row>
    <row r="492" spans="1:25" x14ac:dyDescent="0.25">
      <c r="A492" s="57"/>
      <c r="B492" s="57"/>
      <c r="C492" s="57"/>
      <c r="D492" s="57"/>
      <c r="E492" s="57"/>
      <c r="F492" s="57"/>
      <c r="G492" s="57"/>
      <c r="H492" s="57"/>
      <c r="I492" s="57"/>
      <c r="J492" s="57"/>
      <c r="K492" s="57"/>
      <c r="L492" s="57"/>
      <c r="M492" s="57"/>
      <c r="N492" s="57"/>
      <c r="O492" s="57"/>
      <c r="P492" s="57"/>
      <c r="Q492" s="57"/>
      <c r="R492" s="57"/>
      <c r="S492" s="57"/>
      <c r="T492" s="57"/>
      <c r="U492" s="57"/>
      <c r="V492" s="57"/>
      <c r="W492" s="57"/>
      <c r="X492" s="57"/>
      <c r="Y492" s="57"/>
    </row>
    <row r="493" spans="1:25" x14ac:dyDescent="0.25">
      <c r="A493" s="42" t="s">
        <v>169</v>
      </c>
      <c r="B493" s="57"/>
      <c r="C493" s="57"/>
      <c r="D493" s="57"/>
      <c r="E493" s="57"/>
      <c r="F493" s="57"/>
      <c r="G493" s="57"/>
      <c r="H493" s="57"/>
      <c r="I493" s="57"/>
      <c r="J493" s="57"/>
      <c r="K493" s="57"/>
      <c r="L493" s="57"/>
      <c r="M493" s="57"/>
      <c r="N493" s="57"/>
      <c r="O493" s="57"/>
      <c r="P493" s="57"/>
      <c r="Q493" s="57"/>
      <c r="R493" s="57"/>
      <c r="S493" s="57"/>
      <c r="T493" s="57"/>
      <c r="U493" s="57"/>
      <c r="V493" s="57"/>
      <c r="W493" s="57"/>
      <c r="X493" s="57"/>
      <c r="Y493" s="57"/>
    </row>
    <row r="494" spans="1:25" x14ac:dyDescent="0.25">
      <c r="A494" s="57"/>
      <c r="B494" s="57"/>
      <c r="C494" s="57"/>
      <c r="D494" s="57"/>
      <c r="E494" s="57"/>
      <c r="F494" s="57"/>
      <c r="G494" s="57"/>
      <c r="H494" s="57"/>
      <c r="I494" s="57"/>
      <c r="J494" s="57"/>
      <c r="K494" s="57"/>
      <c r="L494" s="57"/>
      <c r="M494" s="57"/>
      <c r="N494" s="57"/>
      <c r="O494" s="57"/>
      <c r="P494" s="57"/>
      <c r="Q494" s="57"/>
      <c r="R494" s="57"/>
      <c r="S494" s="57"/>
      <c r="T494" s="57"/>
      <c r="U494" s="57"/>
      <c r="V494" s="57"/>
      <c r="W494" s="57"/>
      <c r="X494" s="57"/>
      <c r="Y494" s="57"/>
    </row>
    <row r="495" spans="1:25" x14ac:dyDescent="0.25">
      <c r="A495" s="57"/>
      <c r="B495" s="57"/>
      <c r="C495" s="57"/>
      <c r="D495" s="57"/>
      <c r="E495" s="57"/>
      <c r="F495" s="57"/>
      <c r="G495" s="57"/>
      <c r="H495" s="57"/>
      <c r="I495" s="57"/>
      <c r="J495" s="57"/>
      <c r="K495" s="57"/>
      <c r="L495" s="57"/>
      <c r="M495" s="57"/>
      <c r="N495" s="57"/>
      <c r="O495" s="57"/>
      <c r="P495" s="57"/>
      <c r="Q495" s="57"/>
      <c r="R495" s="57"/>
      <c r="S495" s="57"/>
      <c r="T495" s="57"/>
      <c r="U495" s="57"/>
      <c r="V495" s="57"/>
      <c r="W495" s="57"/>
      <c r="X495" s="57"/>
      <c r="Y495" s="57"/>
    </row>
    <row r="496" spans="1:25" x14ac:dyDescent="0.25">
      <c r="A496" s="57"/>
      <c r="B496" s="57"/>
      <c r="C496" s="57"/>
      <c r="D496" s="57"/>
      <c r="E496" s="57"/>
      <c r="F496" s="57"/>
      <c r="G496" s="57"/>
      <c r="H496" s="57"/>
      <c r="I496" s="57"/>
      <c r="J496" s="57"/>
      <c r="K496" s="57"/>
      <c r="L496" s="57"/>
      <c r="M496" s="57"/>
      <c r="N496" s="57"/>
      <c r="O496" s="57"/>
      <c r="P496" s="57"/>
      <c r="Q496" s="57"/>
      <c r="R496" s="57"/>
      <c r="S496" s="57"/>
      <c r="T496" s="57"/>
      <c r="U496" s="57"/>
      <c r="V496" s="57"/>
      <c r="W496" s="57"/>
      <c r="X496" s="57"/>
      <c r="Y496" s="57"/>
    </row>
    <row r="497" spans="1:25" x14ac:dyDescent="0.25">
      <c r="A497" s="57"/>
      <c r="B497" s="57"/>
      <c r="C497" s="57"/>
      <c r="D497" s="57"/>
      <c r="E497" s="57"/>
      <c r="F497" s="57"/>
      <c r="G497" s="57"/>
      <c r="H497" s="57"/>
      <c r="I497" s="57"/>
      <c r="J497" s="57"/>
      <c r="K497" s="57"/>
      <c r="L497" s="57"/>
      <c r="M497" s="57"/>
      <c r="N497" s="57"/>
      <c r="O497" s="57"/>
      <c r="P497" s="57"/>
      <c r="Q497" s="57"/>
      <c r="R497" s="57"/>
      <c r="S497" s="57"/>
      <c r="T497" s="57"/>
      <c r="U497" s="57"/>
      <c r="V497" s="57"/>
      <c r="W497" s="57"/>
      <c r="X497" s="57"/>
      <c r="Y497" s="57"/>
    </row>
    <row r="498" spans="1:25" x14ac:dyDescent="0.25">
      <c r="A498" s="57"/>
      <c r="B498" s="57"/>
      <c r="C498" s="57"/>
      <c r="D498" s="57"/>
      <c r="E498" s="57"/>
      <c r="F498" s="57"/>
      <c r="G498" s="57"/>
      <c r="H498" s="57"/>
      <c r="I498" s="57"/>
      <c r="J498" s="57"/>
      <c r="K498" s="57"/>
      <c r="L498" s="57"/>
      <c r="M498" s="57"/>
      <c r="N498" s="57"/>
      <c r="O498" s="57"/>
      <c r="P498" s="57"/>
      <c r="Q498" s="57"/>
      <c r="R498" s="57"/>
      <c r="S498" s="57"/>
      <c r="T498" s="57"/>
      <c r="U498" s="57"/>
      <c r="V498" s="57"/>
      <c r="W498" s="57"/>
      <c r="X498" s="57"/>
      <c r="Y498" s="57"/>
    </row>
    <row r="499" spans="1:25" x14ac:dyDescent="0.25">
      <c r="A499" s="57"/>
      <c r="B499" s="57"/>
      <c r="C499" s="57"/>
      <c r="D499" s="57"/>
      <c r="E499" s="57"/>
      <c r="F499" s="57"/>
      <c r="G499" s="57"/>
      <c r="H499" s="57"/>
      <c r="I499" s="57"/>
      <c r="J499" s="57"/>
      <c r="K499" s="57"/>
      <c r="L499" s="57"/>
      <c r="M499" s="57"/>
      <c r="N499" s="57"/>
      <c r="O499" s="57"/>
      <c r="P499" s="57"/>
      <c r="Q499" s="57"/>
      <c r="R499" s="57"/>
      <c r="S499" s="57"/>
      <c r="T499" s="57"/>
      <c r="U499" s="57"/>
      <c r="V499" s="57"/>
      <c r="W499" s="57"/>
      <c r="X499" s="57"/>
      <c r="Y499" s="57"/>
    </row>
    <row r="500" spans="1:25" x14ac:dyDescent="0.25">
      <c r="A500" s="57"/>
      <c r="B500" s="57"/>
      <c r="C500" s="57"/>
      <c r="D500" s="57"/>
      <c r="E500" s="57"/>
      <c r="F500" s="57"/>
      <c r="G500" s="57"/>
      <c r="H500" s="57"/>
      <c r="I500" s="57"/>
      <c r="J500" s="57"/>
      <c r="K500" s="57"/>
      <c r="L500" s="57"/>
      <c r="M500" s="57"/>
      <c r="N500" s="57"/>
      <c r="O500" s="57"/>
      <c r="P500" s="57"/>
      <c r="Q500" s="57"/>
      <c r="R500" s="57"/>
      <c r="S500" s="57"/>
      <c r="T500" s="57"/>
      <c r="U500" s="57"/>
      <c r="V500" s="57"/>
      <c r="W500" s="57"/>
      <c r="X500" s="57"/>
      <c r="Y500" s="57"/>
    </row>
    <row r="501" spans="1:25" x14ac:dyDescent="0.25">
      <c r="A501" s="57"/>
      <c r="B501" s="57"/>
      <c r="C501" s="57"/>
      <c r="D501" s="57"/>
      <c r="E501" s="57"/>
      <c r="F501" s="57"/>
      <c r="G501" s="57"/>
      <c r="H501" s="57"/>
      <c r="I501" s="57"/>
      <c r="J501" s="57"/>
      <c r="K501" s="57"/>
      <c r="L501" s="57"/>
      <c r="M501" s="57"/>
      <c r="N501" s="57"/>
      <c r="O501" s="57"/>
      <c r="P501" s="57"/>
      <c r="Q501" s="57"/>
      <c r="R501" s="57"/>
      <c r="S501" s="57"/>
      <c r="T501" s="57"/>
      <c r="U501" s="57"/>
      <c r="V501" s="57"/>
      <c r="W501" s="57"/>
      <c r="X501" s="57"/>
      <c r="Y501" s="57"/>
    </row>
    <row r="502" spans="1:25" x14ac:dyDescent="0.25">
      <c r="A502" s="39"/>
      <c r="B502" s="39"/>
      <c r="C502" s="39"/>
      <c r="D502" s="39"/>
      <c r="E502" s="39"/>
      <c r="F502" s="39"/>
      <c r="G502" s="39"/>
      <c r="H502" s="39"/>
      <c r="I502" s="39"/>
      <c r="J502" s="39"/>
      <c r="K502" s="39"/>
      <c r="L502" s="39"/>
      <c r="M502" s="39"/>
      <c r="N502" s="39"/>
      <c r="O502" s="39"/>
      <c r="P502" s="39"/>
      <c r="Q502" s="39"/>
      <c r="R502" s="39"/>
      <c r="S502" s="39"/>
      <c r="T502" s="39"/>
      <c r="U502" s="39"/>
    </row>
    <row r="503" spans="1:25" x14ac:dyDescent="0.25">
      <c r="A503" s="39"/>
      <c r="B503" s="39"/>
      <c r="C503" s="39"/>
      <c r="D503" s="39"/>
      <c r="E503" s="39"/>
      <c r="F503" s="39"/>
      <c r="G503" s="39"/>
      <c r="H503" s="39"/>
      <c r="I503" s="39"/>
      <c r="J503" s="39"/>
      <c r="K503" s="39"/>
      <c r="L503" s="39"/>
      <c r="M503" s="39"/>
      <c r="N503" s="39"/>
      <c r="O503" s="39"/>
      <c r="P503" s="39"/>
      <c r="Q503" s="39"/>
      <c r="R503" s="39"/>
      <c r="S503" s="39"/>
      <c r="T503" s="39"/>
      <c r="U503" s="39"/>
    </row>
    <row r="504" spans="1:25" x14ac:dyDescent="0.25">
      <c r="P504" s="41"/>
      <c r="Q504" s="41"/>
      <c r="R504" s="40"/>
      <c r="S504" s="40"/>
      <c r="T504" s="40"/>
      <c r="U504" s="41"/>
    </row>
    <row r="505" spans="1:25" x14ac:dyDescent="0.25">
      <c r="B505" s="42"/>
      <c r="C505" s="42"/>
      <c r="D505" s="42"/>
      <c r="E505" s="42"/>
      <c r="F505" s="42"/>
      <c r="G505" s="42"/>
      <c r="H505" s="42"/>
      <c r="I505" s="42"/>
      <c r="N505" s="41"/>
      <c r="O505" s="41"/>
      <c r="P505" s="43"/>
      <c r="Q505" s="43"/>
      <c r="R505" s="40"/>
      <c r="S505" s="40"/>
      <c r="T505" s="40"/>
    </row>
    <row r="506" spans="1:25" x14ac:dyDescent="0.25">
      <c r="M506" s="44"/>
      <c r="N506" s="44"/>
      <c r="R506" s="40"/>
      <c r="S506" s="40"/>
      <c r="T506" s="40"/>
    </row>
    <row r="507" spans="1:25" x14ac:dyDescent="0.25">
      <c r="R507" s="40"/>
      <c r="S507" s="40"/>
      <c r="T507" s="40"/>
    </row>
    <row r="508" spans="1:25" x14ac:dyDescent="0.25">
      <c r="D508" s="7"/>
      <c r="E508" s="7"/>
      <c r="P508" s="44"/>
      <c r="Q508" s="44"/>
      <c r="R508" s="40"/>
      <c r="S508" s="40"/>
      <c r="T508" s="40"/>
      <c r="U508" s="44"/>
    </row>
    <row r="509" spans="1:25" x14ac:dyDescent="0.25">
      <c r="A509" s="45"/>
      <c r="B509" s="45"/>
      <c r="C509" s="45"/>
      <c r="D509" s="46"/>
      <c r="E509" s="46"/>
      <c r="F509" s="44"/>
      <c r="G509" s="44"/>
      <c r="H509" s="44"/>
      <c r="I509" s="44"/>
      <c r="J509" s="44"/>
      <c r="K509" s="44"/>
      <c r="L509" s="44"/>
      <c r="M509" s="44"/>
      <c r="N509" s="44"/>
      <c r="O509" s="44"/>
      <c r="P509" s="44"/>
      <c r="Q509" s="44"/>
      <c r="U509" s="44"/>
    </row>
    <row r="510" spans="1:25" ht="17.25" customHeight="1" x14ac:dyDescent="0.25">
      <c r="A510" s="270"/>
      <c r="B510" s="270"/>
      <c r="C510" s="270"/>
      <c r="D510" s="46"/>
      <c r="E510" s="46"/>
      <c r="F510" s="44"/>
      <c r="G510" s="44"/>
      <c r="H510" s="44"/>
      <c r="I510" s="44"/>
      <c r="J510" s="44"/>
      <c r="K510" s="44"/>
      <c r="L510" s="44"/>
      <c r="M510" s="44"/>
      <c r="N510" s="44"/>
      <c r="O510" s="44"/>
      <c r="P510" s="40"/>
      <c r="Q510" s="40"/>
      <c r="R510" s="47"/>
      <c r="U510" s="40"/>
    </row>
    <row r="511" spans="1:25" x14ac:dyDescent="0.25">
      <c r="A511" s="61"/>
      <c r="B511" s="61"/>
      <c r="C511" s="61"/>
      <c r="D511" s="61"/>
      <c r="E511" s="61"/>
      <c r="F511" s="61"/>
      <c r="G511" s="61"/>
      <c r="H511" s="61"/>
      <c r="I511" s="61"/>
      <c r="J511" s="61"/>
      <c r="K511" s="61"/>
      <c r="L511" s="61"/>
      <c r="M511" s="61"/>
      <c r="N511" s="61"/>
      <c r="O511" s="61"/>
      <c r="P511" s="61"/>
      <c r="Q511" s="61"/>
      <c r="R511" s="61"/>
      <c r="S511" s="61"/>
      <c r="T511" s="61"/>
      <c r="U511" s="61"/>
      <c r="V511" s="61"/>
      <c r="W511" s="61"/>
      <c r="X511" s="61"/>
    </row>
    <row r="512" spans="1:25" x14ac:dyDescent="0.25">
      <c r="A512" s="40"/>
      <c r="B512" s="40"/>
      <c r="C512" s="40"/>
      <c r="D512" s="40"/>
      <c r="E512" s="40"/>
      <c r="F512" s="40"/>
      <c r="G512" s="40"/>
      <c r="H512" s="40"/>
      <c r="I512" s="40"/>
      <c r="J512" s="40"/>
      <c r="K512" s="40"/>
      <c r="L512" s="40"/>
      <c r="M512" s="40"/>
      <c r="N512" s="40"/>
      <c r="O512" s="40"/>
      <c r="P512" s="40"/>
      <c r="Q512" s="40"/>
      <c r="U512" s="40"/>
    </row>
    <row r="513" spans="1:21" x14ac:dyDescent="0.25">
      <c r="A513" s="40"/>
      <c r="B513" s="40"/>
      <c r="C513" s="40"/>
      <c r="D513" s="40"/>
      <c r="E513" s="40"/>
      <c r="F513" s="40"/>
      <c r="G513" s="40"/>
      <c r="H513" s="40"/>
      <c r="I513" s="40"/>
      <c r="J513" s="40"/>
      <c r="K513" s="40"/>
      <c r="L513" s="40"/>
      <c r="M513" s="40"/>
      <c r="N513" s="40"/>
      <c r="O513" s="40"/>
      <c r="P513" s="40"/>
      <c r="Q513" s="40"/>
      <c r="U513" s="40"/>
    </row>
  </sheetData>
  <sheetProtection formatCells="0" insertColumns="0" insertRows="0" deleteColumns="0" deleteRows="0"/>
  <mergeCells count="629">
    <mergeCell ref="G210:J210"/>
    <mergeCell ref="K210:L210"/>
    <mergeCell ref="A463:Y471"/>
    <mergeCell ref="A88:Y110"/>
    <mergeCell ref="A177:Y194"/>
    <mergeCell ref="C146:K146"/>
    <mergeCell ref="L134:M134"/>
    <mergeCell ref="L135:M135"/>
    <mergeCell ref="V131:W131"/>
    <mergeCell ref="L131:M131"/>
    <mergeCell ref="L132:M132"/>
    <mergeCell ref="A128:U129"/>
    <mergeCell ref="V140:W140"/>
    <mergeCell ref="V141:W141"/>
    <mergeCell ref="V142:W142"/>
    <mergeCell ref="V143:W143"/>
    <mergeCell ref="C145:K145"/>
    <mergeCell ref="Q173:S173"/>
    <mergeCell ref="K206:L206"/>
    <mergeCell ref="K205:L205"/>
    <mergeCell ref="C144:K144"/>
    <mergeCell ref="V147:W147"/>
    <mergeCell ref="V144:W144"/>
    <mergeCell ref="A213:Y216"/>
    <mergeCell ref="G211:J211"/>
    <mergeCell ref="K211:L211"/>
    <mergeCell ref="M21:N21"/>
    <mergeCell ref="O21:P21"/>
    <mergeCell ref="Q21:R21"/>
    <mergeCell ref="Q22:R22"/>
    <mergeCell ref="E5:Q8"/>
    <mergeCell ref="E9:Q9"/>
    <mergeCell ref="Q20:R20"/>
    <mergeCell ref="K19:L20"/>
    <mergeCell ref="K21:L21"/>
    <mergeCell ref="O20:P20"/>
    <mergeCell ref="M23:N23"/>
    <mergeCell ref="M22:N22"/>
    <mergeCell ref="O22:P22"/>
    <mergeCell ref="G58:J58"/>
    <mergeCell ref="K24:L24"/>
    <mergeCell ref="M24:N24"/>
    <mergeCell ref="O24:P24"/>
    <mergeCell ref="Q24:R24"/>
    <mergeCell ref="G24:J24"/>
    <mergeCell ref="M25:N25"/>
    <mergeCell ref="M54:N54"/>
    <mergeCell ref="G207:J207"/>
    <mergeCell ref="V139:W139"/>
    <mergeCell ref="V132:W132"/>
    <mergeCell ref="V133:W133"/>
    <mergeCell ref="V134:W134"/>
    <mergeCell ref="V135:W135"/>
    <mergeCell ref="V136:W136"/>
    <mergeCell ref="V137:W137"/>
    <mergeCell ref="V138:W138"/>
    <mergeCell ref="L139:M139"/>
    <mergeCell ref="L133:M133"/>
    <mergeCell ref="L136:M136"/>
    <mergeCell ref="L137:M137"/>
    <mergeCell ref="L138:M138"/>
    <mergeCell ref="V145:W145"/>
    <mergeCell ref="V146:W146"/>
    <mergeCell ref="P256:R256"/>
    <mergeCell ref="D260:F261"/>
    <mergeCell ref="G261:I261"/>
    <mergeCell ref="J261:L261"/>
    <mergeCell ref="H220:J220"/>
    <mergeCell ref="G209:J209"/>
    <mergeCell ref="D224:G224"/>
    <mergeCell ref="K224:M224"/>
    <mergeCell ref="H223:J223"/>
    <mergeCell ref="H224:J224"/>
    <mergeCell ref="D251:F252"/>
    <mergeCell ref="G251:R251"/>
    <mergeCell ref="G252:I252"/>
    <mergeCell ref="J252:L252"/>
    <mergeCell ref="M252:O252"/>
    <mergeCell ref="P252:R252"/>
    <mergeCell ref="D223:G223"/>
    <mergeCell ref="K223:M223"/>
    <mergeCell ref="A241:Y245"/>
    <mergeCell ref="G199:J199"/>
    <mergeCell ref="K201:L201"/>
    <mergeCell ref="K198:L198"/>
    <mergeCell ref="C147:K147"/>
    <mergeCell ref="L173:M173"/>
    <mergeCell ref="Q174:S174"/>
    <mergeCell ref="G206:J206"/>
    <mergeCell ref="G205:J205"/>
    <mergeCell ref="G203:J203"/>
    <mergeCell ref="G202:J202"/>
    <mergeCell ref="G201:J201"/>
    <mergeCell ref="G200:J200"/>
    <mergeCell ref="A510:C510"/>
    <mergeCell ref="D264:F264"/>
    <mergeCell ref="G264:I264"/>
    <mergeCell ref="J264:L264"/>
    <mergeCell ref="D255:F255"/>
    <mergeCell ref="G255:I255"/>
    <mergeCell ref="J255:L255"/>
    <mergeCell ref="A268:Y276"/>
    <mergeCell ref="V446:X446"/>
    <mergeCell ref="P446:R446"/>
    <mergeCell ref="J442:L442"/>
    <mergeCell ref="M442:O442"/>
    <mergeCell ref="J408:L408"/>
    <mergeCell ref="M408:O408"/>
    <mergeCell ref="C418:F418"/>
    <mergeCell ref="G418:I418"/>
    <mergeCell ref="G419:I419"/>
    <mergeCell ref="C409:F409"/>
    <mergeCell ref="C411:F412"/>
    <mergeCell ref="P440:R440"/>
    <mergeCell ref="B445:I445"/>
    <mergeCell ref="M255:O255"/>
    <mergeCell ref="P255:R255"/>
    <mergeCell ref="A422:Y434"/>
    <mergeCell ref="K321:L321"/>
    <mergeCell ref="I325:J325"/>
    <mergeCell ref="K325:L325"/>
    <mergeCell ref="M325:N325"/>
    <mergeCell ref="O325:P325"/>
    <mergeCell ref="Q323:R323"/>
    <mergeCell ref="M319:N319"/>
    <mergeCell ref="G321:H321"/>
    <mergeCell ref="G322:H322"/>
    <mergeCell ref="G324:H324"/>
    <mergeCell ref="Q320:R320"/>
    <mergeCell ref="O321:P321"/>
    <mergeCell ref="Q321:R321"/>
    <mergeCell ref="O322:P322"/>
    <mergeCell ref="Q322:R322"/>
    <mergeCell ref="O324:P324"/>
    <mergeCell ref="Q324:R324"/>
    <mergeCell ref="O320:P320"/>
    <mergeCell ref="M322:N322"/>
    <mergeCell ref="O293:P293"/>
    <mergeCell ref="Q293:R293"/>
    <mergeCell ref="I292:J292"/>
    <mergeCell ref="M292:N292"/>
    <mergeCell ref="O292:P292"/>
    <mergeCell ref="Q292:R292"/>
    <mergeCell ref="L140:M140"/>
    <mergeCell ref="L141:M141"/>
    <mergeCell ref="L142:M142"/>
    <mergeCell ref="L143:M143"/>
    <mergeCell ref="L144:M144"/>
    <mergeCell ref="L145:M145"/>
    <mergeCell ref="L146:M146"/>
    <mergeCell ref="K207:L207"/>
    <mergeCell ref="G208:J208"/>
    <mergeCell ref="K208:L208"/>
    <mergeCell ref="A196:U196"/>
    <mergeCell ref="K199:L199"/>
    <mergeCell ref="K200:L200"/>
    <mergeCell ref="D173:K173"/>
    <mergeCell ref="K203:L203"/>
    <mergeCell ref="K202:L202"/>
    <mergeCell ref="L147:M147"/>
    <mergeCell ref="C291:F291"/>
    <mergeCell ref="J446:L446"/>
    <mergeCell ref="M446:O446"/>
    <mergeCell ref="S446:U446"/>
    <mergeCell ref="B446:I446"/>
    <mergeCell ref="M19:R19"/>
    <mergeCell ref="M20:N20"/>
    <mergeCell ref="K22:L22"/>
    <mergeCell ref="G22:J22"/>
    <mergeCell ref="G21:J21"/>
    <mergeCell ref="G19:J20"/>
    <mergeCell ref="K58:L58"/>
    <mergeCell ref="O58:P58"/>
    <mergeCell ref="Q58:R58"/>
    <mergeCell ref="M58:N58"/>
    <mergeCell ref="G56:J56"/>
    <mergeCell ref="K56:L56"/>
    <mergeCell ref="M56:N56"/>
    <mergeCell ref="O56:P56"/>
    <mergeCell ref="Q56:R56"/>
    <mergeCell ref="G57:J57"/>
    <mergeCell ref="K57:L57"/>
    <mergeCell ref="M57:N57"/>
    <mergeCell ref="Q57:R57"/>
    <mergeCell ref="O57:P57"/>
    <mergeCell ref="M445:O445"/>
    <mergeCell ref="P445:R445"/>
    <mergeCell ref="J440:L440"/>
    <mergeCell ref="V442:X442"/>
    <mergeCell ref="J443:L443"/>
    <mergeCell ref="S443:U443"/>
    <mergeCell ref="V445:X445"/>
    <mergeCell ref="J444:L444"/>
    <mergeCell ref="M444:O444"/>
    <mergeCell ref="P444:R444"/>
    <mergeCell ref="S444:U444"/>
    <mergeCell ref="M440:O440"/>
    <mergeCell ref="P442:R442"/>
    <mergeCell ref="M443:O443"/>
    <mergeCell ref="P443:R443"/>
    <mergeCell ref="V443:X443"/>
    <mergeCell ref="V440:X440"/>
    <mergeCell ref="J441:L441"/>
    <mergeCell ref="S440:U440"/>
    <mergeCell ref="V441:X441"/>
    <mergeCell ref="S445:U445"/>
    <mergeCell ref="J445:L445"/>
    <mergeCell ref="U320:V320"/>
    <mergeCell ref="S321:T321"/>
    <mergeCell ref="U321:V321"/>
    <mergeCell ref="U323:V323"/>
    <mergeCell ref="S323:T323"/>
    <mergeCell ref="U322:V322"/>
    <mergeCell ref="S322:T322"/>
    <mergeCell ref="V444:X444"/>
    <mergeCell ref="B444:I444"/>
    <mergeCell ref="S415:U415"/>
    <mergeCell ref="S441:U441"/>
    <mergeCell ref="U324:V324"/>
    <mergeCell ref="S324:T324"/>
    <mergeCell ref="Q325:R325"/>
    <mergeCell ref="G325:H325"/>
    <mergeCell ref="M370:U370"/>
    <mergeCell ref="T371:U372"/>
    <mergeCell ref="P371:Q372"/>
    <mergeCell ref="R371:S372"/>
    <mergeCell ref="D373:E373"/>
    <mergeCell ref="F373:G373"/>
    <mergeCell ref="H371:I372"/>
    <mergeCell ref="H373:I373"/>
    <mergeCell ref="G320:H320"/>
    <mergeCell ref="O317:R317"/>
    <mergeCell ref="O319:P319"/>
    <mergeCell ref="Q319:R319"/>
    <mergeCell ref="K324:L324"/>
    <mergeCell ref="A281:U281"/>
    <mergeCell ref="M324:N324"/>
    <mergeCell ref="G316:V316"/>
    <mergeCell ref="S317:V317"/>
    <mergeCell ref="S318:T318"/>
    <mergeCell ref="U318:V318"/>
    <mergeCell ref="K285:N285"/>
    <mergeCell ref="M318:N318"/>
    <mergeCell ref="U293:V293"/>
    <mergeCell ref="S293:T293"/>
    <mergeCell ref="D305:E305"/>
    <mergeCell ref="G293:H293"/>
    <mergeCell ref="M293:N293"/>
    <mergeCell ref="G323:H323"/>
    <mergeCell ref="I323:J323"/>
    <mergeCell ref="I319:J319"/>
    <mergeCell ref="I321:J321"/>
    <mergeCell ref="U292:V292"/>
    <mergeCell ref="S292:T292"/>
    <mergeCell ref="G292:H292"/>
    <mergeCell ref="C316:F318"/>
    <mergeCell ref="I287:J287"/>
    <mergeCell ref="K290:L290"/>
    <mergeCell ref="A366:U366"/>
    <mergeCell ref="G317:J317"/>
    <mergeCell ref="K317:N317"/>
    <mergeCell ref="I324:J324"/>
    <mergeCell ref="K318:L318"/>
    <mergeCell ref="K319:L319"/>
    <mergeCell ref="K320:L320"/>
    <mergeCell ref="K322:L322"/>
    <mergeCell ref="I318:J318"/>
    <mergeCell ref="I320:J320"/>
    <mergeCell ref="S319:T319"/>
    <mergeCell ref="U319:V319"/>
    <mergeCell ref="I322:J322"/>
    <mergeCell ref="G318:H318"/>
    <mergeCell ref="G319:H319"/>
    <mergeCell ref="K323:L323"/>
    <mergeCell ref="S325:T325"/>
    <mergeCell ref="S320:T320"/>
    <mergeCell ref="A354:Y361"/>
    <mergeCell ref="M320:N320"/>
    <mergeCell ref="M321:N321"/>
    <mergeCell ref="O318:P318"/>
    <mergeCell ref="Q318:R318"/>
    <mergeCell ref="M371:O372"/>
    <mergeCell ref="D379:E379"/>
    <mergeCell ref="F379:G379"/>
    <mergeCell ref="H379:I379"/>
    <mergeCell ref="M379:O379"/>
    <mergeCell ref="A371:C372"/>
    <mergeCell ref="G291:H291"/>
    <mergeCell ref="I291:J291"/>
    <mergeCell ref="K291:L291"/>
    <mergeCell ref="H374:I374"/>
    <mergeCell ref="H375:I375"/>
    <mergeCell ref="H376:I376"/>
    <mergeCell ref="H377:I377"/>
    <mergeCell ref="H378:I378"/>
    <mergeCell ref="A370:I370"/>
    <mergeCell ref="D376:E376"/>
    <mergeCell ref="D374:E374"/>
    <mergeCell ref="F374:G374"/>
    <mergeCell ref="D377:E377"/>
    <mergeCell ref="F377:G377"/>
    <mergeCell ref="F375:G375"/>
    <mergeCell ref="D378:E378"/>
    <mergeCell ref="F378:G378"/>
    <mergeCell ref="D375:E375"/>
    <mergeCell ref="G198:J198"/>
    <mergeCell ref="O23:P23"/>
    <mergeCell ref="Q23:R23"/>
    <mergeCell ref="K23:L23"/>
    <mergeCell ref="A15:U17"/>
    <mergeCell ref="G55:J55"/>
    <mergeCell ref="K55:L55"/>
    <mergeCell ref="G85:N85"/>
    <mergeCell ref="G204:J204"/>
    <mergeCell ref="K204:L204"/>
    <mergeCell ref="G84:N84"/>
    <mergeCell ref="O84:P84"/>
    <mergeCell ref="C131:K131"/>
    <mergeCell ref="C132:K132"/>
    <mergeCell ref="C133:K133"/>
    <mergeCell ref="C134:K134"/>
    <mergeCell ref="C135:K135"/>
    <mergeCell ref="C136:K136"/>
    <mergeCell ref="N173:P173"/>
    <mergeCell ref="L174:M174"/>
    <mergeCell ref="N174:P174"/>
    <mergeCell ref="D174:K174"/>
    <mergeCell ref="C414:F414"/>
    <mergeCell ref="M377:O377"/>
    <mergeCell ref="M376:O376"/>
    <mergeCell ref="A378:C378"/>
    <mergeCell ref="A377:C377"/>
    <mergeCell ref="A376:C376"/>
    <mergeCell ref="A379:C379"/>
    <mergeCell ref="G403:I403"/>
    <mergeCell ref="G407:I407"/>
    <mergeCell ref="J404:L404"/>
    <mergeCell ref="M405:O405"/>
    <mergeCell ref="G409:I409"/>
    <mergeCell ref="J409:L409"/>
    <mergeCell ref="M409:O409"/>
    <mergeCell ref="G406:I406"/>
    <mergeCell ref="M378:O378"/>
    <mergeCell ref="C413:F413"/>
    <mergeCell ref="G411:U411"/>
    <mergeCell ref="G412:I412"/>
    <mergeCell ref="J412:L412"/>
    <mergeCell ref="M412:O412"/>
    <mergeCell ref="J405:L405"/>
    <mergeCell ref="C406:F406"/>
    <mergeCell ref="S412:U412"/>
    <mergeCell ref="T374:U374"/>
    <mergeCell ref="S402:U402"/>
    <mergeCell ref="S405:U405"/>
    <mergeCell ref="S409:U409"/>
    <mergeCell ref="J403:L403"/>
    <mergeCell ref="S408:U408"/>
    <mergeCell ref="P405:R405"/>
    <mergeCell ref="P377:Q377"/>
    <mergeCell ref="P373:Q373"/>
    <mergeCell ref="M373:O373"/>
    <mergeCell ref="T373:U373"/>
    <mergeCell ref="P379:Q379"/>
    <mergeCell ref="R379:S379"/>
    <mergeCell ref="T379:U379"/>
    <mergeCell ref="R373:S373"/>
    <mergeCell ref="G401:U401"/>
    <mergeCell ref="M403:O403"/>
    <mergeCell ref="P403:R403"/>
    <mergeCell ref="S403:U403"/>
    <mergeCell ref="G402:I402"/>
    <mergeCell ref="P376:Q376"/>
    <mergeCell ref="R376:S376"/>
    <mergeCell ref="M402:O402"/>
    <mergeCell ref="P409:R409"/>
    <mergeCell ref="P404:R404"/>
    <mergeCell ref="M413:O413"/>
    <mergeCell ref="J413:L413"/>
    <mergeCell ref="S413:U413"/>
    <mergeCell ref="C405:F405"/>
    <mergeCell ref="G405:I405"/>
    <mergeCell ref="P412:R412"/>
    <mergeCell ref="C407:F407"/>
    <mergeCell ref="C408:F408"/>
    <mergeCell ref="G408:I408"/>
    <mergeCell ref="G404:I404"/>
    <mergeCell ref="M406:O406"/>
    <mergeCell ref="M404:O404"/>
    <mergeCell ref="J407:L407"/>
    <mergeCell ref="M407:O407"/>
    <mergeCell ref="P413:R413"/>
    <mergeCell ref="P408:R408"/>
    <mergeCell ref="P407:R407"/>
    <mergeCell ref="P406:R406"/>
    <mergeCell ref="G413:I413"/>
    <mergeCell ref="C403:F403"/>
    <mergeCell ref="F376:G376"/>
    <mergeCell ref="A373:C373"/>
    <mergeCell ref="C401:F402"/>
    <mergeCell ref="D371:E372"/>
    <mergeCell ref="K292:L292"/>
    <mergeCell ref="D342:E342"/>
    <mergeCell ref="F371:G372"/>
    <mergeCell ref="A374:C374"/>
    <mergeCell ref="K293:L293"/>
    <mergeCell ref="C319:F319"/>
    <mergeCell ref="C320:F320"/>
    <mergeCell ref="C321:F321"/>
    <mergeCell ref="C322:F322"/>
    <mergeCell ref="C323:F323"/>
    <mergeCell ref="C324:F324"/>
    <mergeCell ref="C325:F325"/>
    <mergeCell ref="A327:Y327"/>
    <mergeCell ref="A390:Y390"/>
    <mergeCell ref="R375:S375"/>
    <mergeCell ref="T375:U375"/>
    <mergeCell ref="T376:U376"/>
    <mergeCell ref="T377:U377"/>
    <mergeCell ref="J402:L402"/>
    <mergeCell ref="M415:O415"/>
    <mergeCell ref="P415:R415"/>
    <mergeCell ref="B442:I442"/>
    <mergeCell ref="B443:I443"/>
    <mergeCell ref="C417:F417"/>
    <mergeCell ref="G417:I417"/>
    <mergeCell ref="J417:L417"/>
    <mergeCell ref="M441:O441"/>
    <mergeCell ref="P441:R441"/>
    <mergeCell ref="A437:Y438"/>
    <mergeCell ref="J419:L419"/>
    <mergeCell ref="J418:L418"/>
    <mergeCell ref="P416:R416"/>
    <mergeCell ref="G416:I416"/>
    <mergeCell ref="J416:L416"/>
    <mergeCell ref="M416:O416"/>
    <mergeCell ref="C419:F419"/>
    <mergeCell ref="C415:F415"/>
    <mergeCell ref="S417:U417"/>
    <mergeCell ref="S418:U418"/>
    <mergeCell ref="S442:U442"/>
    <mergeCell ref="C416:F416"/>
    <mergeCell ref="P419:R419"/>
    <mergeCell ref="M418:O418"/>
    <mergeCell ref="C293:F293"/>
    <mergeCell ref="C290:F290"/>
    <mergeCell ref="C292:F292"/>
    <mergeCell ref="K209:L209"/>
    <mergeCell ref="C137:K137"/>
    <mergeCell ref="C138:K138"/>
    <mergeCell ref="C139:K139"/>
    <mergeCell ref="C140:K140"/>
    <mergeCell ref="C141:K141"/>
    <mergeCell ref="C142:K142"/>
    <mergeCell ref="C143:K143"/>
    <mergeCell ref="I293:J293"/>
    <mergeCell ref="G286:H286"/>
    <mergeCell ref="I286:J286"/>
    <mergeCell ref="K286:L286"/>
    <mergeCell ref="D220:G220"/>
    <mergeCell ref="K220:M220"/>
    <mergeCell ref="D221:G221"/>
    <mergeCell ref="K221:M221"/>
    <mergeCell ref="D222:G222"/>
    <mergeCell ref="K222:M222"/>
    <mergeCell ref="H222:J222"/>
    <mergeCell ref="H221:J221"/>
    <mergeCell ref="D253:F253"/>
    <mergeCell ref="C287:F287"/>
    <mergeCell ref="O285:R285"/>
    <mergeCell ref="M286:N286"/>
    <mergeCell ref="O286:P286"/>
    <mergeCell ref="Q286:R286"/>
    <mergeCell ref="P261:R261"/>
    <mergeCell ref="P265:R265"/>
    <mergeCell ref="D263:F263"/>
    <mergeCell ref="G263:I263"/>
    <mergeCell ref="J263:L263"/>
    <mergeCell ref="M265:O265"/>
    <mergeCell ref="M263:O263"/>
    <mergeCell ref="M264:O264"/>
    <mergeCell ref="P263:R263"/>
    <mergeCell ref="P264:R264"/>
    <mergeCell ref="D265:F265"/>
    <mergeCell ref="G287:H287"/>
    <mergeCell ref="G284:V284"/>
    <mergeCell ref="P253:R253"/>
    <mergeCell ref="G253:I253"/>
    <mergeCell ref="J253:L253"/>
    <mergeCell ref="M253:O253"/>
    <mergeCell ref="G265:I265"/>
    <mergeCell ref="U290:V290"/>
    <mergeCell ref="S290:T290"/>
    <mergeCell ref="Q290:R290"/>
    <mergeCell ref="O290:P290"/>
    <mergeCell ref="M290:N290"/>
    <mergeCell ref="U288:V288"/>
    <mergeCell ref="S288:T288"/>
    <mergeCell ref="Q288:R288"/>
    <mergeCell ref="O288:P288"/>
    <mergeCell ref="M288:N288"/>
    <mergeCell ref="K288:L288"/>
    <mergeCell ref="I288:J288"/>
    <mergeCell ref="G288:H288"/>
    <mergeCell ref="U287:V287"/>
    <mergeCell ref="S287:T287"/>
    <mergeCell ref="Q287:R287"/>
    <mergeCell ref="O287:P287"/>
    <mergeCell ref="M287:N287"/>
    <mergeCell ref="K287:L287"/>
    <mergeCell ref="D254:F254"/>
    <mergeCell ref="G254:I254"/>
    <mergeCell ref="J254:L254"/>
    <mergeCell ref="M254:O254"/>
    <mergeCell ref="P254:R254"/>
    <mergeCell ref="C288:F288"/>
    <mergeCell ref="C289:F289"/>
    <mergeCell ref="J265:L265"/>
    <mergeCell ref="G260:R260"/>
    <mergeCell ref="D262:F262"/>
    <mergeCell ref="G262:I262"/>
    <mergeCell ref="J262:L262"/>
    <mergeCell ref="M262:O262"/>
    <mergeCell ref="P262:R262"/>
    <mergeCell ref="M261:O261"/>
    <mergeCell ref="D256:F256"/>
    <mergeCell ref="G256:I256"/>
    <mergeCell ref="J256:L256"/>
    <mergeCell ref="M256:O256"/>
    <mergeCell ref="K289:L289"/>
    <mergeCell ref="I289:J289"/>
    <mergeCell ref="G289:H289"/>
    <mergeCell ref="G285:J285"/>
    <mergeCell ref="C284:F286"/>
    <mergeCell ref="B441:I441"/>
    <mergeCell ref="B440:I440"/>
    <mergeCell ref="O323:P323"/>
    <mergeCell ref="M323:N323"/>
    <mergeCell ref="U325:V325"/>
    <mergeCell ref="S407:U407"/>
    <mergeCell ref="S404:U404"/>
    <mergeCell ref="R377:S377"/>
    <mergeCell ref="P378:Q378"/>
    <mergeCell ref="R378:S378"/>
    <mergeCell ref="A381:Y388"/>
    <mergeCell ref="S406:U406"/>
    <mergeCell ref="A375:C375"/>
    <mergeCell ref="A399:U399"/>
    <mergeCell ref="T378:U378"/>
    <mergeCell ref="M374:O374"/>
    <mergeCell ref="P374:Q374"/>
    <mergeCell ref="C404:F404"/>
    <mergeCell ref="J406:L406"/>
    <mergeCell ref="G415:I415"/>
    <mergeCell ref="J415:L415"/>
    <mergeCell ref="J414:L414"/>
    <mergeCell ref="M414:O414"/>
    <mergeCell ref="P417:R417"/>
    <mergeCell ref="I290:J290"/>
    <mergeCell ref="G290:H290"/>
    <mergeCell ref="P414:R414"/>
    <mergeCell ref="S414:U414"/>
    <mergeCell ref="S416:U416"/>
    <mergeCell ref="P418:R418"/>
    <mergeCell ref="M417:O417"/>
    <mergeCell ref="M55:N55"/>
    <mergeCell ref="O55:P55"/>
    <mergeCell ref="Q55:R55"/>
    <mergeCell ref="U286:V286"/>
    <mergeCell ref="S286:T286"/>
    <mergeCell ref="S285:V285"/>
    <mergeCell ref="U289:V289"/>
    <mergeCell ref="S289:T289"/>
    <mergeCell ref="Q289:R289"/>
    <mergeCell ref="O289:P289"/>
    <mergeCell ref="M289:N289"/>
    <mergeCell ref="R374:S374"/>
    <mergeCell ref="M375:O375"/>
    <mergeCell ref="P375:Q375"/>
    <mergeCell ref="U291:V291"/>
    <mergeCell ref="S291:T291"/>
    <mergeCell ref="Q291:R291"/>
    <mergeCell ref="O291:P291"/>
    <mergeCell ref="M291:N291"/>
    <mergeCell ref="S419:U419"/>
    <mergeCell ref="P402:R402"/>
    <mergeCell ref="G23:J23"/>
    <mergeCell ref="O48:P48"/>
    <mergeCell ref="O49:P49"/>
    <mergeCell ref="G47:N47"/>
    <mergeCell ref="G48:N48"/>
    <mergeCell ref="G46:N46"/>
    <mergeCell ref="G49:N49"/>
    <mergeCell ref="O45:P45"/>
    <mergeCell ref="O46:P46"/>
    <mergeCell ref="O47:P47"/>
    <mergeCell ref="G45:N45"/>
    <mergeCell ref="Q43:R44"/>
    <mergeCell ref="Q45:R45"/>
    <mergeCell ref="Q46:R46"/>
    <mergeCell ref="M419:O419"/>
    <mergeCell ref="O54:P54"/>
    <mergeCell ref="Q54:R54"/>
    <mergeCell ref="G43:N44"/>
    <mergeCell ref="O43:P44"/>
    <mergeCell ref="G414:I414"/>
    <mergeCell ref="A477:Y491"/>
    <mergeCell ref="A511:X511"/>
    <mergeCell ref="Q47:R47"/>
    <mergeCell ref="Q48:R48"/>
    <mergeCell ref="Q49:R49"/>
    <mergeCell ref="Q82:R82"/>
    <mergeCell ref="Q83:R83"/>
    <mergeCell ref="Q84:R84"/>
    <mergeCell ref="Q85:R85"/>
    <mergeCell ref="Q79:R80"/>
    <mergeCell ref="Q81:R81"/>
    <mergeCell ref="L130:V130"/>
    <mergeCell ref="O85:P85"/>
    <mergeCell ref="G79:N80"/>
    <mergeCell ref="O79:P80"/>
    <mergeCell ref="G81:N81"/>
    <mergeCell ref="O81:P81"/>
    <mergeCell ref="G82:N82"/>
    <mergeCell ref="O82:P82"/>
    <mergeCell ref="G83:N83"/>
    <mergeCell ref="O83:P83"/>
    <mergeCell ref="G53:J54"/>
    <mergeCell ref="K53:L54"/>
    <mergeCell ref="M53:R53"/>
  </mergeCells>
  <pageMargins left="0.11811023622047245" right="0.11811023622047245" top="0.15748031496062992" bottom="0.15748031496062992" header="0.11811023622047245" footer="0.11811023622047245"/>
  <pageSetup paperSize="9" scale="77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D13"/>
  <sheetViews>
    <sheetView workbookViewId="0"/>
  </sheetViews>
  <sheetFormatPr defaultRowHeight="15" x14ac:dyDescent="0.25"/>
  <cols>
    <col min="1" max="1" width="8.5703125" bestFit="1" customWidth="1"/>
    <col min="2" max="2" width="11.5703125" bestFit="1" customWidth="1"/>
    <col min="3" max="3" width="24.5703125" bestFit="1" customWidth="1"/>
    <col min="4" max="4" width="5.28515625" bestFit="1" customWidth="1"/>
  </cols>
  <sheetData>
    <row r="1" spans="1:4" x14ac:dyDescent="0.25">
      <c r="A1" t="s">
        <v>99</v>
      </c>
      <c r="B1" t="s">
        <v>117</v>
      </c>
      <c r="C1" t="s">
        <v>109</v>
      </c>
      <c r="D1" t="s">
        <v>94</v>
      </c>
    </row>
    <row r="2" spans="1:4" x14ac:dyDescent="0.25">
      <c r="A2">
        <v>0</v>
      </c>
      <c r="B2" t="s">
        <v>87</v>
      </c>
      <c r="C2" t="s">
        <v>64</v>
      </c>
      <c r="D2">
        <v>1</v>
      </c>
    </row>
    <row r="3" spans="1:4" x14ac:dyDescent="0.25">
      <c r="A3">
        <v>0</v>
      </c>
      <c r="B3" t="s">
        <v>87</v>
      </c>
      <c r="C3" t="s">
        <v>89</v>
      </c>
      <c r="D3">
        <v>2</v>
      </c>
    </row>
    <row r="4" spans="1:4" x14ac:dyDescent="0.25">
      <c r="A4">
        <v>0</v>
      </c>
      <c r="B4" t="s">
        <v>87</v>
      </c>
      <c r="C4" t="s">
        <v>63</v>
      </c>
      <c r="D4">
        <v>3</v>
      </c>
    </row>
    <row r="5" spans="1:4" x14ac:dyDescent="0.25">
      <c r="A5">
        <v>0</v>
      </c>
      <c r="B5" t="s">
        <v>87</v>
      </c>
      <c r="C5" t="s">
        <v>88</v>
      </c>
      <c r="D5">
        <v>4</v>
      </c>
    </row>
    <row r="6" spans="1:4" x14ac:dyDescent="0.25">
      <c r="A6">
        <v>2657</v>
      </c>
      <c r="B6" t="s">
        <v>50</v>
      </c>
      <c r="C6" t="s">
        <v>64</v>
      </c>
      <c r="D6">
        <v>1</v>
      </c>
    </row>
    <row r="7" spans="1:4" x14ac:dyDescent="0.25">
      <c r="A7">
        <v>17</v>
      </c>
      <c r="B7" t="s">
        <v>50</v>
      </c>
      <c r="C7" t="s">
        <v>89</v>
      </c>
      <c r="D7">
        <v>2</v>
      </c>
    </row>
    <row r="8" spans="1:4" x14ac:dyDescent="0.25">
      <c r="A8">
        <v>0</v>
      </c>
      <c r="B8" t="s">
        <v>50</v>
      </c>
      <c r="C8" t="s">
        <v>63</v>
      </c>
      <c r="D8">
        <v>3</v>
      </c>
    </row>
    <row r="9" spans="1:4" x14ac:dyDescent="0.25">
      <c r="A9">
        <v>3</v>
      </c>
      <c r="B9" t="s">
        <v>50</v>
      </c>
      <c r="C9" t="s">
        <v>88</v>
      </c>
      <c r="D9">
        <v>4</v>
      </c>
    </row>
    <row r="10" spans="1:4" x14ac:dyDescent="0.25">
      <c r="A10">
        <v>943</v>
      </c>
      <c r="B10" t="s">
        <v>51</v>
      </c>
      <c r="C10" t="s">
        <v>64</v>
      </c>
      <c r="D10">
        <v>1</v>
      </c>
    </row>
    <row r="11" spans="1:4" x14ac:dyDescent="0.25">
      <c r="A11">
        <v>4</v>
      </c>
      <c r="B11" t="s">
        <v>51</v>
      </c>
      <c r="C11" t="s">
        <v>89</v>
      </c>
      <c r="D11">
        <v>2</v>
      </c>
    </row>
    <row r="12" spans="1:4" x14ac:dyDescent="0.25">
      <c r="A12">
        <v>15</v>
      </c>
      <c r="B12" t="s">
        <v>51</v>
      </c>
      <c r="C12" t="s">
        <v>63</v>
      </c>
      <c r="D12">
        <v>3</v>
      </c>
    </row>
    <row r="13" spans="1:4" x14ac:dyDescent="0.25">
      <c r="A13">
        <v>10</v>
      </c>
      <c r="B13" t="s">
        <v>51</v>
      </c>
      <c r="C13" t="s">
        <v>88</v>
      </c>
      <c r="D13">
        <v>4</v>
      </c>
    </row>
  </sheetData>
  <pageMargins left="0.7" right="0.7" top="0.75" bottom="0.75" header="0.3" footer="0.3"/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G7"/>
  <sheetViews>
    <sheetView workbookViewId="0"/>
  </sheetViews>
  <sheetFormatPr defaultRowHeight="15" x14ac:dyDescent="0.25"/>
  <cols>
    <col min="1" max="1" width="5.28515625" bestFit="1" customWidth="1"/>
    <col min="2" max="2" width="14.5703125" bestFit="1" customWidth="1"/>
    <col min="3" max="3" width="17.42578125" bestFit="1" customWidth="1"/>
    <col min="4" max="4" width="23.7109375" bestFit="1" customWidth="1"/>
    <col min="5" max="5" width="19.140625" bestFit="1" customWidth="1"/>
    <col min="6" max="6" width="13.28515625" bestFit="1" customWidth="1"/>
    <col min="7" max="7" width="13.140625" bestFit="1" customWidth="1"/>
  </cols>
  <sheetData>
    <row r="1" spans="1:7" x14ac:dyDescent="0.25">
      <c r="A1" t="s">
        <v>94</v>
      </c>
      <c r="B1" t="s">
        <v>104</v>
      </c>
      <c r="C1" t="s">
        <v>59</v>
      </c>
      <c r="D1" t="s">
        <v>60</v>
      </c>
      <c r="E1" t="s">
        <v>61</v>
      </c>
      <c r="F1" t="s">
        <v>70</v>
      </c>
      <c r="G1" t="s">
        <v>62</v>
      </c>
    </row>
    <row r="2" spans="1:7" x14ac:dyDescent="0.25">
      <c r="A2">
        <v>1</v>
      </c>
      <c r="B2" t="s">
        <v>122</v>
      </c>
      <c r="C2">
        <v>0</v>
      </c>
      <c r="D2">
        <v>4</v>
      </c>
      <c r="E2">
        <v>1</v>
      </c>
      <c r="F2">
        <v>143</v>
      </c>
      <c r="G2">
        <v>58</v>
      </c>
    </row>
    <row r="3" spans="1:7" x14ac:dyDescent="0.25">
      <c r="A3">
        <v>2</v>
      </c>
      <c r="B3" t="s">
        <v>121</v>
      </c>
      <c r="C3">
        <v>0</v>
      </c>
      <c r="D3">
        <v>0</v>
      </c>
      <c r="E3">
        <v>0</v>
      </c>
      <c r="F3">
        <v>19</v>
      </c>
      <c r="G3">
        <v>1</v>
      </c>
    </row>
    <row r="4" spans="1:7" x14ac:dyDescent="0.25">
      <c r="A4">
        <v>3</v>
      </c>
      <c r="B4" t="s">
        <v>154</v>
      </c>
      <c r="C4">
        <v>17</v>
      </c>
      <c r="D4">
        <v>0</v>
      </c>
      <c r="E4">
        <v>0</v>
      </c>
      <c r="F4">
        <v>1</v>
      </c>
      <c r="G4">
        <v>0</v>
      </c>
    </row>
    <row r="5" spans="1:7" x14ac:dyDescent="0.25">
      <c r="A5">
        <v>4</v>
      </c>
      <c r="B5" t="s">
        <v>133</v>
      </c>
      <c r="C5">
        <v>0</v>
      </c>
      <c r="D5">
        <v>0</v>
      </c>
      <c r="E5">
        <v>0</v>
      </c>
      <c r="F5">
        <v>9</v>
      </c>
      <c r="G5">
        <v>0</v>
      </c>
    </row>
    <row r="6" spans="1:7" x14ac:dyDescent="0.25">
      <c r="A6">
        <v>5</v>
      </c>
      <c r="B6" t="s">
        <v>158</v>
      </c>
      <c r="C6">
        <v>0</v>
      </c>
      <c r="D6">
        <v>6</v>
      </c>
      <c r="E6">
        <v>0</v>
      </c>
      <c r="F6">
        <v>0</v>
      </c>
      <c r="G6">
        <v>0</v>
      </c>
    </row>
    <row r="7" spans="1:7" x14ac:dyDescent="0.25">
      <c r="A7">
        <v>6</v>
      </c>
      <c r="B7" t="s">
        <v>101</v>
      </c>
      <c r="C7">
        <v>12</v>
      </c>
      <c r="D7">
        <v>5</v>
      </c>
      <c r="E7">
        <v>0</v>
      </c>
      <c r="F7">
        <v>36</v>
      </c>
      <c r="G7">
        <v>10</v>
      </c>
    </row>
  </sheetData>
  <pageMargins left="0.7" right="0.7" top="0.75" bottom="0.75" header="0.3" footer="0.3"/>
  <tableParts count="1">
    <tablePart r:id="rId1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/>
  <dimension ref="A1:G7"/>
  <sheetViews>
    <sheetView workbookViewId="0"/>
  </sheetViews>
  <sheetFormatPr defaultRowHeight="15" x14ac:dyDescent="0.25"/>
  <cols>
    <col min="1" max="1" width="5.28515625" bestFit="1" customWidth="1"/>
    <col min="2" max="2" width="14.5703125" bestFit="1" customWidth="1"/>
    <col min="3" max="3" width="17.42578125" bestFit="1" customWidth="1"/>
    <col min="4" max="4" width="23.7109375" bestFit="1" customWidth="1"/>
    <col min="5" max="5" width="19.140625" bestFit="1" customWidth="1"/>
    <col min="6" max="6" width="13.28515625" bestFit="1" customWidth="1"/>
    <col min="7" max="7" width="13.140625" bestFit="1" customWidth="1"/>
  </cols>
  <sheetData>
    <row r="1" spans="1:7" x14ac:dyDescent="0.25">
      <c r="A1" t="s">
        <v>94</v>
      </c>
      <c r="B1" t="s">
        <v>104</v>
      </c>
      <c r="C1" t="s">
        <v>59</v>
      </c>
      <c r="D1" t="s">
        <v>60</v>
      </c>
      <c r="E1" t="s">
        <v>61</v>
      </c>
      <c r="F1" t="s">
        <v>70</v>
      </c>
      <c r="G1" t="s">
        <v>62</v>
      </c>
    </row>
    <row r="2" spans="1:7" x14ac:dyDescent="0.25">
      <c r="A2">
        <v>1</v>
      </c>
      <c r="B2" t="s">
        <v>122</v>
      </c>
      <c r="C2">
        <v>11</v>
      </c>
      <c r="D2">
        <v>21</v>
      </c>
      <c r="E2">
        <v>1</v>
      </c>
      <c r="F2">
        <v>424</v>
      </c>
      <c r="G2">
        <v>511</v>
      </c>
    </row>
    <row r="3" spans="1:7" x14ac:dyDescent="0.25">
      <c r="A3">
        <v>2</v>
      </c>
      <c r="B3" t="s">
        <v>121</v>
      </c>
      <c r="C3">
        <v>0</v>
      </c>
      <c r="D3">
        <v>5</v>
      </c>
      <c r="E3">
        <v>0</v>
      </c>
      <c r="F3">
        <v>146</v>
      </c>
      <c r="G3">
        <v>19</v>
      </c>
    </row>
    <row r="4" spans="1:7" x14ac:dyDescent="0.25">
      <c r="A4">
        <v>3</v>
      </c>
      <c r="B4" t="s">
        <v>154</v>
      </c>
      <c r="C4">
        <v>29</v>
      </c>
      <c r="D4">
        <v>0</v>
      </c>
      <c r="E4">
        <v>0</v>
      </c>
      <c r="F4">
        <v>11</v>
      </c>
      <c r="G4">
        <v>10</v>
      </c>
    </row>
    <row r="5" spans="1:7" x14ac:dyDescent="0.25">
      <c r="A5">
        <v>4</v>
      </c>
      <c r="B5" t="s">
        <v>135</v>
      </c>
      <c r="C5">
        <v>1</v>
      </c>
      <c r="D5">
        <v>11</v>
      </c>
      <c r="E5">
        <v>0</v>
      </c>
      <c r="F5">
        <v>17</v>
      </c>
      <c r="G5">
        <v>18</v>
      </c>
    </row>
    <row r="6" spans="1:7" x14ac:dyDescent="0.25">
      <c r="A6">
        <v>5</v>
      </c>
      <c r="B6" t="s">
        <v>134</v>
      </c>
      <c r="C6">
        <v>0</v>
      </c>
      <c r="D6">
        <v>0</v>
      </c>
      <c r="E6">
        <v>0</v>
      </c>
      <c r="F6">
        <v>19</v>
      </c>
      <c r="G6">
        <v>17</v>
      </c>
    </row>
    <row r="7" spans="1:7" x14ac:dyDescent="0.25">
      <c r="A7">
        <v>6</v>
      </c>
      <c r="B7" t="s">
        <v>101</v>
      </c>
      <c r="C7">
        <v>20</v>
      </c>
      <c r="D7">
        <v>20</v>
      </c>
      <c r="E7">
        <v>0</v>
      </c>
      <c r="F7">
        <v>132</v>
      </c>
      <c r="G7">
        <v>68</v>
      </c>
    </row>
  </sheetData>
  <pageMargins left="0.7" right="0.7" top="0.75" bottom="0.75" header="0.3" footer="0.3"/>
  <tableParts count="1">
    <tablePart r:id="rId1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/>
  <dimension ref="A1:C26"/>
  <sheetViews>
    <sheetView workbookViewId="0"/>
  </sheetViews>
  <sheetFormatPr defaultRowHeight="15" x14ac:dyDescent="0.25"/>
  <cols>
    <col min="1" max="1" width="7.28515625" bestFit="1" customWidth="1"/>
    <col min="2" max="2" width="26.7109375" bestFit="1" customWidth="1"/>
    <col min="3" max="3" width="21.140625" bestFit="1" customWidth="1"/>
  </cols>
  <sheetData>
    <row r="1" spans="1:3" x14ac:dyDescent="0.25">
      <c r="A1" t="s">
        <v>105</v>
      </c>
      <c r="B1" t="s">
        <v>9</v>
      </c>
      <c r="C1" t="s">
        <v>106</v>
      </c>
    </row>
    <row r="2" spans="1:3" x14ac:dyDescent="0.25">
      <c r="A2">
        <v>1296</v>
      </c>
      <c r="B2" t="s">
        <v>107</v>
      </c>
      <c r="C2" t="s">
        <v>159</v>
      </c>
    </row>
    <row r="3" spans="1:3" x14ac:dyDescent="0.25">
      <c r="A3">
        <v>1294</v>
      </c>
      <c r="B3" t="s">
        <v>107</v>
      </c>
      <c r="C3" t="s">
        <v>160</v>
      </c>
    </row>
    <row r="4" spans="1:3" x14ac:dyDescent="0.25">
      <c r="A4">
        <v>1286</v>
      </c>
      <c r="B4" t="s">
        <v>107</v>
      </c>
      <c r="C4" t="s">
        <v>161</v>
      </c>
    </row>
    <row r="5" spans="1:3" x14ac:dyDescent="0.25">
      <c r="A5">
        <v>1286</v>
      </c>
      <c r="B5" t="s">
        <v>107</v>
      </c>
      <c r="C5" t="s">
        <v>162</v>
      </c>
    </row>
    <row r="6" spans="1:3" x14ac:dyDescent="0.25">
      <c r="A6">
        <v>1288</v>
      </c>
      <c r="B6" t="s">
        <v>107</v>
      </c>
      <c r="C6" t="s">
        <v>163</v>
      </c>
    </row>
    <row r="7" spans="1:3" x14ac:dyDescent="0.25">
      <c r="A7">
        <v>1766</v>
      </c>
      <c r="B7" t="s">
        <v>5</v>
      </c>
      <c r="C7" t="s">
        <v>159</v>
      </c>
    </row>
    <row r="8" spans="1:3" x14ac:dyDescent="0.25">
      <c r="A8">
        <v>1787</v>
      </c>
      <c r="B8" t="s">
        <v>5</v>
      </c>
      <c r="C8" t="s">
        <v>160</v>
      </c>
    </row>
    <row r="9" spans="1:3" x14ac:dyDescent="0.25">
      <c r="A9">
        <v>1800</v>
      </c>
      <c r="B9" t="s">
        <v>5</v>
      </c>
      <c r="C9" t="s">
        <v>161</v>
      </c>
    </row>
    <row r="10" spans="1:3" x14ac:dyDescent="0.25">
      <c r="A10">
        <v>1817</v>
      </c>
      <c r="B10" t="s">
        <v>5</v>
      </c>
      <c r="C10" t="s">
        <v>162</v>
      </c>
    </row>
    <row r="11" spans="1:3" x14ac:dyDescent="0.25">
      <c r="A11">
        <v>1827</v>
      </c>
      <c r="B11" t="s">
        <v>5</v>
      </c>
      <c r="C11" t="s">
        <v>163</v>
      </c>
    </row>
    <row r="12" spans="1:3" x14ac:dyDescent="0.25">
      <c r="A12">
        <v>9</v>
      </c>
      <c r="B12" t="s">
        <v>6</v>
      </c>
      <c r="C12" t="s">
        <v>159</v>
      </c>
    </row>
    <row r="13" spans="1:3" x14ac:dyDescent="0.25">
      <c r="A13">
        <v>30</v>
      </c>
      <c r="B13" t="s">
        <v>6</v>
      </c>
      <c r="C13" t="s">
        <v>160</v>
      </c>
    </row>
    <row r="14" spans="1:3" x14ac:dyDescent="0.25">
      <c r="A14">
        <v>26</v>
      </c>
      <c r="B14" t="s">
        <v>6</v>
      </c>
      <c r="C14" t="s">
        <v>161</v>
      </c>
    </row>
    <row r="15" spans="1:3" x14ac:dyDescent="0.25">
      <c r="A15">
        <v>15</v>
      </c>
      <c r="B15" t="s">
        <v>6</v>
      </c>
      <c r="C15" t="s">
        <v>162</v>
      </c>
    </row>
    <row r="16" spans="1:3" x14ac:dyDescent="0.25">
      <c r="A16">
        <v>16</v>
      </c>
      <c r="B16" t="s">
        <v>6</v>
      </c>
      <c r="C16" t="s">
        <v>163</v>
      </c>
    </row>
    <row r="17" spans="1:3" x14ac:dyDescent="0.25">
      <c r="A17">
        <v>2</v>
      </c>
      <c r="B17" t="s">
        <v>7</v>
      </c>
      <c r="C17" t="s">
        <v>159</v>
      </c>
    </row>
    <row r="18" spans="1:3" x14ac:dyDescent="0.25">
      <c r="A18">
        <v>13</v>
      </c>
      <c r="B18" t="s">
        <v>7</v>
      </c>
      <c r="C18" t="s">
        <v>160</v>
      </c>
    </row>
    <row r="19" spans="1:3" x14ac:dyDescent="0.25">
      <c r="A19">
        <v>10</v>
      </c>
      <c r="B19" t="s">
        <v>7</v>
      </c>
      <c r="C19" t="s">
        <v>161</v>
      </c>
    </row>
    <row r="20" spans="1:3" x14ac:dyDescent="0.25">
      <c r="A20">
        <v>3</v>
      </c>
      <c r="B20" t="s">
        <v>7</v>
      </c>
      <c r="C20" t="s">
        <v>162</v>
      </c>
    </row>
    <row r="21" spans="1:3" x14ac:dyDescent="0.25">
      <c r="A21" s="2">
        <v>5</v>
      </c>
      <c r="B21" s="2" t="s">
        <v>7</v>
      </c>
      <c r="C21" s="2" t="s">
        <v>163</v>
      </c>
    </row>
    <row r="22" spans="1:3" x14ac:dyDescent="0.25">
      <c r="A22" s="2">
        <v>1</v>
      </c>
      <c r="B22" s="2" t="s">
        <v>131</v>
      </c>
      <c r="C22" s="2" t="s">
        <v>159</v>
      </c>
    </row>
    <row r="23" spans="1:3" x14ac:dyDescent="0.25">
      <c r="A23" s="2">
        <v>1</v>
      </c>
      <c r="B23" s="2" t="s">
        <v>131</v>
      </c>
      <c r="C23" s="2" t="s">
        <v>160</v>
      </c>
    </row>
    <row r="24" spans="1:3" x14ac:dyDescent="0.25">
      <c r="A24" s="2">
        <v>1</v>
      </c>
      <c r="B24" s="2" t="s">
        <v>131</v>
      </c>
      <c r="C24" s="2" t="s">
        <v>161</v>
      </c>
    </row>
    <row r="25" spans="1:3" x14ac:dyDescent="0.25">
      <c r="A25" s="2">
        <v>1</v>
      </c>
      <c r="B25" s="2" t="s">
        <v>131</v>
      </c>
      <c r="C25" s="2" t="s">
        <v>162</v>
      </c>
    </row>
    <row r="26" spans="1:3" x14ac:dyDescent="0.25">
      <c r="A26" s="2">
        <v>1</v>
      </c>
      <c r="B26" s="2" t="s">
        <v>131</v>
      </c>
      <c r="C26" s="2" t="s">
        <v>163</v>
      </c>
    </row>
  </sheetData>
  <pageMargins left="0.7" right="0.7" top="0.75" bottom="0.75" header="0.3" footer="0.3"/>
  <tableParts count="1">
    <tablePart r:id="rId1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"/>
  <dimension ref="A1:C13"/>
  <sheetViews>
    <sheetView workbookViewId="0">
      <selection activeCell="B8" sqref="B8"/>
    </sheetView>
  </sheetViews>
  <sheetFormatPr defaultRowHeight="15" x14ac:dyDescent="0.25"/>
  <cols>
    <col min="1" max="1" width="21.7109375" bestFit="1" customWidth="1"/>
    <col min="2" max="2" width="8.5703125" bestFit="1" customWidth="1"/>
    <col min="3" max="3" width="14.85546875" bestFit="1" customWidth="1"/>
  </cols>
  <sheetData>
    <row r="1" spans="1:3" x14ac:dyDescent="0.25">
      <c r="A1" t="s">
        <v>108</v>
      </c>
      <c r="B1" t="s">
        <v>99</v>
      </c>
      <c r="C1" t="s">
        <v>109</v>
      </c>
    </row>
    <row r="2" spans="1:3" x14ac:dyDescent="0.25">
      <c r="A2" t="s">
        <v>110</v>
      </c>
      <c r="B2">
        <v>3788</v>
      </c>
      <c r="C2" t="s">
        <v>33</v>
      </c>
    </row>
    <row r="3" spans="1:3" x14ac:dyDescent="0.25">
      <c r="A3" t="s">
        <v>111</v>
      </c>
      <c r="B3">
        <v>12899</v>
      </c>
      <c r="C3" t="s">
        <v>33</v>
      </c>
    </row>
    <row r="4" spans="1:3" x14ac:dyDescent="0.25">
      <c r="A4" t="s">
        <v>112</v>
      </c>
      <c r="B4">
        <v>682</v>
      </c>
      <c r="C4" t="s">
        <v>33</v>
      </c>
    </row>
    <row r="5" spans="1:3" x14ac:dyDescent="0.25">
      <c r="A5" t="s">
        <v>29</v>
      </c>
      <c r="B5">
        <v>22256</v>
      </c>
      <c r="C5" t="s">
        <v>33</v>
      </c>
    </row>
    <row r="6" spans="1:3" x14ac:dyDescent="0.25">
      <c r="A6" t="s">
        <v>110</v>
      </c>
      <c r="B6">
        <v>42</v>
      </c>
      <c r="C6" t="s">
        <v>23</v>
      </c>
    </row>
    <row r="7" spans="1:3" x14ac:dyDescent="0.25">
      <c r="A7" t="s">
        <v>111</v>
      </c>
      <c r="B7">
        <v>188</v>
      </c>
      <c r="C7" t="s">
        <v>23</v>
      </c>
    </row>
    <row r="8" spans="1:3" x14ac:dyDescent="0.25">
      <c r="A8" t="s">
        <v>112</v>
      </c>
      <c r="B8">
        <v>27</v>
      </c>
      <c r="C8" t="s">
        <v>23</v>
      </c>
    </row>
    <row r="9" spans="1:3" x14ac:dyDescent="0.25">
      <c r="A9" t="s">
        <v>29</v>
      </c>
      <c r="B9">
        <v>221</v>
      </c>
      <c r="C9" t="s">
        <v>23</v>
      </c>
    </row>
    <row r="10" spans="1:3" x14ac:dyDescent="0.25">
      <c r="A10" t="s">
        <v>110</v>
      </c>
      <c r="B10">
        <v>131</v>
      </c>
      <c r="C10" t="s">
        <v>34</v>
      </c>
    </row>
    <row r="11" spans="1:3" x14ac:dyDescent="0.25">
      <c r="A11" t="s">
        <v>111</v>
      </c>
      <c r="B11">
        <v>913</v>
      </c>
      <c r="C11" t="s">
        <v>34</v>
      </c>
    </row>
    <row r="12" spans="1:3" x14ac:dyDescent="0.25">
      <c r="A12" t="s">
        <v>112</v>
      </c>
      <c r="B12">
        <v>21</v>
      </c>
      <c r="C12" t="s">
        <v>34</v>
      </c>
    </row>
    <row r="13" spans="1:3" x14ac:dyDescent="0.25">
      <c r="A13" t="s">
        <v>29</v>
      </c>
      <c r="B13">
        <v>560</v>
      </c>
      <c r="C13" t="s">
        <v>34</v>
      </c>
    </row>
  </sheetData>
  <pageMargins left="0.7" right="0.7" top="0.75" bottom="0.75" header="0.3" footer="0.3"/>
  <tableParts count="1">
    <tablePart r:id="rId1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/>
  <dimension ref="A1:D9"/>
  <sheetViews>
    <sheetView workbookViewId="0">
      <selection activeCell="A8" sqref="A8"/>
    </sheetView>
  </sheetViews>
  <sheetFormatPr defaultRowHeight="15" x14ac:dyDescent="0.25"/>
  <cols>
    <col min="1" max="1" width="8.5703125" bestFit="1" customWidth="1"/>
    <col min="2" max="2" width="76.42578125" bestFit="1" customWidth="1"/>
    <col min="3" max="3" width="18.85546875" bestFit="1" customWidth="1"/>
    <col min="4" max="4" width="5.28515625" bestFit="1" customWidth="1"/>
  </cols>
  <sheetData>
    <row r="1" spans="1:4" x14ac:dyDescent="0.25">
      <c r="A1" t="s">
        <v>99</v>
      </c>
      <c r="B1" t="s">
        <v>109</v>
      </c>
      <c r="C1" t="s">
        <v>97</v>
      </c>
      <c r="D1" t="s">
        <v>94</v>
      </c>
    </row>
    <row r="2" spans="1:4" x14ac:dyDescent="0.25">
      <c r="A2">
        <v>70</v>
      </c>
      <c r="B2" t="s">
        <v>132</v>
      </c>
      <c r="C2" t="s">
        <v>3</v>
      </c>
      <c r="D2">
        <v>1</v>
      </c>
    </row>
    <row r="3" spans="1:4" x14ac:dyDescent="0.25">
      <c r="A3">
        <v>104</v>
      </c>
      <c r="B3" t="s">
        <v>132</v>
      </c>
      <c r="C3" t="s">
        <v>76</v>
      </c>
      <c r="D3">
        <v>1</v>
      </c>
    </row>
    <row r="4" spans="1:4" x14ac:dyDescent="0.25">
      <c r="A4">
        <v>7</v>
      </c>
      <c r="B4" t="s">
        <v>164</v>
      </c>
      <c r="C4" t="s">
        <v>3</v>
      </c>
      <c r="D4">
        <v>2</v>
      </c>
    </row>
    <row r="5" spans="1:4" x14ac:dyDescent="0.25">
      <c r="A5">
        <v>42</v>
      </c>
      <c r="B5" t="s">
        <v>164</v>
      </c>
      <c r="C5" t="s">
        <v>76</v>
      </c>
      <c r="D5">
        <v>2</v>
      </c>
    </row>
    <row r="6" spans="1:4" x14ac:dyDescent="0.25">
      <c r="A6">
        <v>5</v>
      </c>
      <c r="B6" t="s">
        <v>165</v>
      </c>
      <c r="C6" t="s">
        <v>3</v>
      </c>
      <c r="D6">
        <v>3</v>
      </c>
    </row>
    <row r="7" spans="1:4" x14ac:dyDescent="0.25">
      <c r="A7">
        <v>8</v>
      </c>
      <c r="B7" t="s">
        <v>165</v>
      </c>
      <c r="C7" t="s">
        <v>76</v>
      </c>
      <c r="D7">
        <v>3</v>
      </c>
    </row>
    <row r="8" spans="1:4" x14ac:dyDescent="0.25">
      <c r="A8">
        <v>1</v>
      </c>
      <c r="B8" t="s">
        <v>166</v>
      </c>
      <c r="C8" t="s">
        <v>3</v>
      </c>
      <c r="D8">
        <v>4</v>
      </c>
    </row>
    <row r="9" spans="1:4" x14ac:dyDescent="0.25">
      <c r="A9">
        <v>1</v>
      </c>
      <c r="B9" t="s">
        <v>166</v>
      </c>
      <c r="C9" t="s">
        <v>76</v>
      </c>
      <c r="D9">
        <v>4</v>
      </c>
    </row>
  </sheetData>
  <pageMargins left="0.7" right="0.7" top="0.75" bottom="0.75" header="0.3" footer="0.3"/>
  <tableParts count="1">
    <tablePart r:id="rId1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C13"/>
  <sheetViews>
    <sheetView workbookViewId="0"/>
  </sheetViews>
  <sheetFormatPr defaultRowHeight="15" x14ac:dyDescent="0.25"/>
  <cols>
    <col min="1" max="1" width="21.7109375" bestFit="1" customWidth="1"/>
    <col min="2" max="2" width="8.5703125" bestFit="1" customWidth="1"/>
    <col min="3" max="3" width="14.85546875" bestFit="1" customWidth="1"/>
  </cols>
  <sheetData>
    <row r="1" spans="1:3" x14ac:dyDescent="0.25">
      <c r="A1" t="s">
        <v>108</v>
      </c>
      <c r="B1" t="s">
        <v>99</v>
      </c>
      <c r="C1" t="s">
        <v>109</v>
      </c>
    </row>
    <row r="2" spans="1:3" x14ac:dyDescent="0.25">
      <c r="A2" t="s">
        <v>110</v>
      </c>
      <c r="B2">
        <v>13947</v>
      </c>
      <c r="C2" t="s">
        <v>33</v>
      </c>
    </row>
    <row r="3" spans="1:3" x14ac:dyDescent="0.25">
      <c r="A3" t="s">
        <v>111</v>
      </c>
      <c r="B3">
        <v>54696</v>
      </c>
      <c r="C3" t="s">
        <v>33</v>
      </c>
    </row>
    <row r="4" spans="1:3" x14ac:dyDescent="0.25">
      <c r="A4" t="s">
        <v>112</v>
      </c>
      <c r="B4">
        <v>3079</v>
      </c>
      <c r="C4" t="s">
        <v>33</v>
      </c>
    </row>
    <row r="5" spans="1:3" x14ac:dyDescent="0.25">
      <c r="A5" t="s">
        <v>29</v>
      </c>
      <c r="B5">
        <v>85991</v>
      </c>
      <c r="C5" t="s">
        <v>33</v>
      </c>
    </row>
    <row r="6" spans="1:3" x14ac:dyDescent="0.25">
      <c r="A6" t="s">
        <v>110</v>
      </c>
      <c r="B6">
        <v>199</v>
      </c>
      <c r="C6" t="s">
        <v>23</v>
      </c>
    </row>
    <row r="7" spans="1:3" x14ac:dyDescent="0.25">
      <c r="A7" t="s">
        <v>111</v>
      </c>
      <c r="B7">
        <v>698</v>
      </c>
      <c r="C7" t="s">
        <v>23</v>
      </c>
    </row>
    <row r="8" spans="1:3" x14ac:dyDescent="0.25">
      <c r="A8" t="s">
        <v>112</v>
      </c>
      <c r="B8">
        <v>142</v>
      </c>
      <c r="C8" t="s">
        <v>23</v>
      </c>
    </row>
    <row r="9" spans="1:3" x14ac:dyDescent="0.25">
      <c r="A9" t="s">
        <v>29</v>
      </c>
      <c r="B9">
        <v>1115</v>
      </c>
      <c r="C9" t="s">
        <v>23</v>
      </c>
    </row>
    <row r="10" spans="1:3" x14ac:dyDescent="0.25">
      <c r="A10" t="s">
        <v>110</v>
      </c>
      <c r="B10">
        <v>804</v>
      </c>
      <c r="C10" t="s">
        <v>34</v>
      </c>
    </row>
    <row r="11" spans="1:3" x14ac:dyDescent="0.25">
      <c r="A11" t="s">
        <v>111</v>
      </c>
      <c r="B11">
        <v>4441</v>
      </c>
      <c r="C11" t="s">
        <v>34</v>
      </c>
    </row>
    <row r="12" spans="1:3" x14ac:dyDescent="0.25">
      <c r="A12" t="s">
        <v>112</v>
      </c>
      <c r="B12">
        <v>239</v>
      </c>
      <c r="C12" t="s">
        <v>34</v>
      </c>
    </row>
    <row r="13" spans="1:3" x14ac:dyDescent="0.25">
      <c r="A13" t="s">
        <v>29</v>
      </c>
      <c r="B13">
        <v>4721</v>
      </c>
      <c r="C13" t="s">
        <v>34</v>
      </c>
    </row>
  </sheetData>
  <pageMargins left="0.7" right="0.7" top="0.75" bottom="0.75" header="0.3" footer="0.3"/>
  <tableParts count="1">
    <tablePart r:id="rId1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D9"/>
  <sheetViews>
    <sheetView workbookViewId="0"/>
  </sheetViews>
  <sheetFormatPr defaultRowHeight="15" x14ac:dyDescent="0.25"/>
  <cols>
    <col min="1" max="1" width="8.5703125" bestFit="1" customWidth="1"/>
    <col min="2" max="2" width="76.42578125" bestFit="1" customWidth="1"/>
    <col min="3" max="3" width="18.85546875" bestFit="1" customWidth="1"/>
    <col min="4" max="4" width="5.28515625" bestFit="1" customWidth="1"/>
  </cols>
  <sheetData>
    <row r="1" spans="1:4" x14ac:dyDescent="0.25">
      <c r="A1" t="s">
        <v>99</v>
      </c>
      <c r="B1" t="s">
        <v>109</v>
      </c>
      <c r="C1" t="s">
        <v>97</v>
      </c>
      <c r="D1" t="s">
        <v>94</v>
      </c>
    </row>
    <row r="2" spans="1:4" x14ac:dyDescent="0.25">
      <c r="A2">
        <v>1634</v>
      </c>
      <c r="B2" t="s">
        <v>132</v>
      </c>
      <c r="C2" t="s">
        <v>3</v>
      </c>
      <c r="D2">
        <v>1</v>
      </c>
    </row>
    <row r="3" spans="1:4" x14ac:dyDescent="0.25">
      <c r="A3">
        <v>1886</v>
      </c>
      <c r="B3" t="s">
        <v>132</v>
      </c>
      <c r="C3" t="s">
        <v>76</v>
      </c>
      <c r="D3">
        <v>1</v>
      </c>
    </row>
    <row r="4" spans="1:4" x14ac:dyDescent="0.25">
      <c r="A4">
        <v>208</v>
      </c>
      <c r="B4" t="s">
        <v>164</v>
      </c>
      <c r="C4" t="s">
        <v>3</v>
      </c>
      <c r="D4">
        <v>2</v>
      </c>
    </row>
    <row r="5" spans="1:4" x14ac:dyDescent="0.25">
      <c r="A5">
        <v>516</v>
      </c>
      <c r="B5" t="s">
        <v>164</v>
      </c>
      <c r="C5" t="s">
        <v>76</v>
      </c>
      <c r="D5">
        <v>2</v>
      </c>
    </row>
    <row r="6" spans="1:4" x14ac:dyDescent="0.25">
      <c r="A6">
        <v>80</v>
      </c>
      <c r="B6" t="s">
        <v>165</v>
      </c>
      <c r="C6" t="s">
        <v>3</v>
      </c>
      <c r="D6">
        <v>3</v>
      </c>
    </row>
    <row r="7" spans="1:4" x14ac:dyDescent="0.25">
      <c r="A7">
        <v>134</v>
      </c>
      <c r="B7" t="s">
        <v>165</v>
      </c>
      <c r="C7" t="s">
        <v>76</v>
      </c>
      <c r="D7">
        <v>3</v>
      </c>
    </row>
    <row r="8" spans="1:4" x14ac:dyDescent="0.25">
      <c r="A8">
        <v>6</v>
      </c>
      <c r="B8" t="s">
        <v>166</v>
      </c>
      <c r="C8" t="s">
        <v>3</v>
      </c>
      <c r="D8">
        <v>4</v>
      </c>
    </row>
    <row r="9" spans="1:4" x14ac:dyDescent="0.25">
      <c r="A9">
        <v>6</v>
      </c>
      <c r="B9" t="s">
        <v>166</v>
      </c>
      <c r="C9" t="s">
        <v>76</v>
      </c>
      <c r="D9">
        <v>4</v>
      </c>
    </row>
  </sheetData>
  <pageMargins left="0.7" right="0.7" top="0.75" bottom="0.75" header="0.3" footer="0.3"/>
  <tableParts count="1">
    <tablePart r:id="rId1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E145"/>
  <sheetViews>
    <sheetView topLeftCell="A105" workbookViewId="0">
      <selection activeCell="C124" sqref="C124"/>
    </sheetView>
  </sheetViews>
  <sheetFormatPr defaultRowHeight="15" x14ac:dyDescent="0.25"/>
  <cols>
    <col min="1" max="1" width="5.28515625" bestFit="1" customWidth="1"/>
    <col min="2" max="2" width="41.140625" bestFit="1" customWidth="1"/>
    <col min="3" max="3" width="8.5703125" bestFit="1" customWidth="1"/>
    <col min="4" max="4" width="41.28515625" bestFit="1" customWidth="1"/>
    <col min="5" max="5" width="10" bestFit="1" customWidth="1"/>
  </cols>
  <sheetData>
    <row r="1" spans="1:5" x14ac:dyDescent="0.25">
      <c r="A1" t="s">
        <v>94</v>
      </c>
      <c r="B1" t="s">
        <v>2</v>
      </c>
      <c r="C1" t="s">
        <v>99</v>
      </c>
      <c r="D1" t="s">
        <v>109</v>
      </c>
      <c r="E1" t="s">
        <v>113</v>
      </c>
    </row>
    <row r="2" spans="1:5" x14ac:dyDescent="0.25">
      <c r="A2">
        <v>1</v>
      </c>
      <c r="B2" t="s">
        <v>33</v>
      </c>
      <c r="C2">
        <v>6212</v>
      </c>
      <c r="D2" t="s">
        <v>114</v>
      </c>
      <c r="E2">
        <v>1</v>
      </c>
    </row>
    <row r="3" spans="1:5" x14ac:dyDescent="0.25">
      <c r="A3">
        <v>2</v>
      </c>
      <c r="B3" t="s">
        <v>34</v>
      </c>
      <c r="C3">
        <v>266</v>
      </c>
      <c r="D3" t="s">
        <v>114</v>
      </c>
      <c r="E3">
        <v>1</v>
      </c>
    </row>
    <row r="4" spans="1:5" x14ac:dyDescent="0.25">
      <c r="A4">
        <v>3</v>
      </c>
      <c r="B4" t="s">
        <v>35</v>
      </c>
      <c r="C4">
        <v>95</v>
      </c>
      <c r="D4" t="s">
        <v>114</v>
      </c>
      <c r="E4">
        <v>1</v>
      </c>
    </row>
    <row r="5" spans="1:5" x14ac:dyDescent="0.25">
      <c r="A5">
        <v>4</v>
      </c>
      <c r="B5" t="s">
        <v>36</v>
      </c>
      <c r="C5">
        <v>6</v>
      </c>
      <c r="D5" t="s">
        <v>114</v>
      </c>
      <c r="E5">
        <v>1</v>
      </c>
    </row>
    <row r="6" spans="1:5" x14ac:dyDescent="0.25">
      <c r="A6">
        <v>5</v>
      </c>
      <c r="B6" t="s">
        <v>37</v>
      </c>
      <c r="C6">
        <v>1</v>
      </c>
      <c r="D6" t="s">
        <v>114</v>
      </c>
      <c r="E6">
        <v>1</v>
      </c>
    </row>
    <row r="7" spans="1:5" x14ac:dyDescent="0.25">
      <c r="A7">
        <v>6</v>
      </c>
      <c r="B7" t="s">
        <v>45</v>
      </c>
      <c r="C7">
        <v>1</v>
      </c>
      <c r="D7" t="s">
        <v>114</v>
      </c>
      <c r="E7">
        <v>1</v>
      </c>
    </row>
    <row r="8" spans="1:5" x14ac:dyDescent="0.25">
      <c r="A8">
        <v>7</v>
      </c>
      <c r="B8" t="s">
        <v>115</v>
      </c>
      <c r="C8">
        <v>0</v>
      </c>
      <c r="D8" t="s">
        <v>114</v>
      </c>
      <c r="E8">
        <v>1</v>
      </c>
    </row>
    <row r="9" spans="1:5" x14ac:dyDescent="0.25">
      <c r="A9">
        <v>8</v>
      </c>
      <c r="B9" t="s">
        <v>4</v>
      </c>
      <c r="C9">
        <v>0</v>
      </c>
      <c r="D9" t="s">
        <v>114</v>
      </c>
      <c r="E9">
        <v>1</v>
      </c>
    </row>
    <row r="10" spans="1:5" x14ac:dyDescent="0.25">
      <c r="A10">
        <v>9</v>
      </c>
      <c r="B10" t="s">
        <v>38</v>
      </c>
      <c r="C10">
        <v>0</v>
      </c>
      <c r="D10" t="s">
        <v>114</v>
      </c>
      <c r="E10">
        <v>1</v>
      </c>
    </row>
    <row r="11" spans="1:5" x14ac:dyDescent="0.25">
      <c r="A11">
        <v>10</v>
      </c>
      <c r="B11" t="s">
        <v>39</v>
      </c>
      <c r="C11">
        <v>0</v>
      </c>
      <c r="D11" t="s">
        <v>114</v>
      </c>
      <c r="E11">
        <v>1</v>
      </c>
    </row>
    <row r="12" spans="1:5" x14ac:dyDescent="0.25">
      <c r="A12">
        <v>11</v>
      </c>
      <c r="B12" t="s">
        <v>40</v>
      </c>
      <c r="C12">
        <v>506</v>
      </c>
      <c r="D12" t="s">
        <v>114</v>
      </c>
      <c r="E12">
        <v>1</v>
      </c>
    </row>
    <row r="13" spans="1:5" x14ac:dyDescent="0.25">
      <c r="A13">
        <v>12</v>
      </c>
      <c r="B13" t="s">
        <v>41</v>
      </c>
      <c r="C13">
        <v>0</v>
      </c>
      <c r="D13" t="s">
        <v>114</v>
      </c>
      <c r="E13">
        <v>1</v>
      </c>
    </row>
    <row r="14" spans="1:5" x14ac:dyDescent="0.25">
      <c r="A14">
        <v>13</v>
      </c>
      <c r="B14" t="s">
        <v>11</v>
      </c>
      <c r="C14">
        <v>1</v>
      </c>
      <c r="D14" t="s">
        <v>114</v>
      </c>
      <c r="E14">
        <v>1</v>
      </c>
    </row>
    <row r="15" spans="1:5" x14ac:dyDescent="0.25">
      <c r="A15">
        <v>14</v>
      </c>
      <c r="B15" t="s">
        <v>42</v>
      </c>
      <c r="C15">
        <v>4</v>
      </c>
      <c r="D15" t="s">
        <v>114</v>
      </c>
      <c r="E15">
        <v>1</v>
      </c>
    </row>
    <row r="16" spans="1:5" x14ac:dyDescent="0.25">
      <c r="A16">
        <v>15</v>
      </c>
      <c r="B16" t="s">
        <v>43</v>
      </c>
      <c r="C16">
        <v>0</v>
      </c>
      <c r="D16" t="s">
        <v>114</v>
      </c>
      <c r="E16">
        <v>1</v>
      </c>
    </row>
    <row r="17" spans="1:5" x14ac:dyDescent="0.25">
      <c r="A17">
        <v>16</v>
      </c>
      <c r="B17" t="s">
        <v>44</v>
      </c>
      <c r="C17">
        <v>0</v>
      </c>
      <c r="D17" t="s">
        <v>114</v>
      </c>
      <c r="E17">
        <v>1</v>
      </c>
    </row>
    <row r="18" spans="1:5" x14ac:dyDescent="0.25">
      <c r="A18">
        <v>1</v>
      </c>
      <c r="B18" t="s">
        <v>33</v>
      </c>
      <c r="C18">
        <v>1125</v>
      </c>
      <c r="D18" t="s">
        <v>12</v>
      </c>
      <c r="E18">
        <v>2</v>
      </c>
    </row>
    <row r="19" spans="1:5" x14ac:dyDescent="0.25">
      <c r="A19">
        <v>2</v>
      </c>
      <c r="B19" t="s">
        <v>34</v>
      </c>
      <c r="C19">
        <v>39</v>
      </c>
      <c r="D19" t="s">
        <v>12</v>
      </c>
      <c r="E19">
        <v>2</v>
      </c>
    </row>
    <row r="20" spans="1:5" x14ac:dyDescent="0.25">
      <c r="A20">
        <v>3</v>
      </c>
      <c r="B20" t="s">
        <v>35</v>
      </c>
      <c r="C20">
        <v>16</v>
      </c>
      <c r="D20" t="s">
        <v>12</v>
      </c>
      <c r="E20">
        <v>2</v>
      </c>
    </row>
    <row r="21" spans="1:5" x14ac:dyDescent="0.25">
      <c r="A21">
        <v>4</v>
      </c>
      <c r="B21" t="s">
        <v>36</v>
      </c>
      <c r="C21">
        <v>0</v>
      </c>
      <c r="D21" t="s">
        <v>12</v>
      </c>
      <c r="E21">
        <v>2</v>
      </c>
    </row>
    <row r="22" spans="1:5" x14ac:dyDescent="0.25">
      <c r="A22">
        <v>5</v>
      </c>
      <c r="B22" t="s">
        <v>37</v>
      </c>
      <c r="C22">
        <v>0</v>
      </c>
      <c r="D22" t="s">
        <v>12</v>
      </c>
      <c r="E22">
        <v>2</v>
      </c>
    </row>
    <row r="23" spans="1:5" x14ac:dyDescent="0.25">
      <c r="A23">
        <v>6</v>
      </c>
      <c r="B23" t="s">
        <v>45</v>
      </c>
      <c r="C23">
        <v>0</v>
      </c>
      <c r="D23" t="s">
        <v>12</v>
      </c>
      <c r="E23">
        <v>2</v>
      </c>
    </row>
    <row r="24" spans="1:5" x14ac:dyDescent="0.25">
      <c r="A24">
        <v>7</v>
      </c>
      <c r="B24" t="s">
        <v>115</v>
      </c>
      <c r="C24">
        <v>0</v>
      </c>
      <c r="D24" t="s">
        <v>12</v>
      </c>
      <c r="E24">
        <v>2</v>
      </c>
    </row>
    <row r="25" spans="1:5" x14ac:dyDescent="0.25">
      <c r="A25">
        <v>8</v>
      </c>
      <c r="B25" t="s">
        <v>4</v>
      </c>
      <c r="C25">
        <v>0</v>
      </c>
      <c r="D25" t="s">
        <v>12</v>
      </c>
      <c r="E25">
        <v>2</v>
      </c>
    </row>
    <row r="26" spans="1:5" x14ac:dyDescent="0.25">
      <c r="A26">
        <v>9</v>
      </c>
      <c r="B26" t="s">
        <v>38</v>
      </c>
      <c r="C26">
        <v>1</v>
      </c>
      <c r="D26" t="s">
        <v>12</v>
      </c>
      <c r="E26">
        <v>2</v>
      </c>
    </row>
    <row r="27" spans="1:5" x14ac:dyDescent="0.25">
      <c r="A27">
        <v>10</v>
      </c>
      <c r="B27" t="s">
        <v>39</v>
      </c>
      <c r="C27">
        <v>0</v>
      </c>
      <c r="D27" t="s">
        <v>12</v>
      </c>
      <c r="E27">
        <v>2</v>
      </c>
    </row>
    <row r="28" spans="1:5" x14ac:dyDescent="0.25">
      <c r="A28">
        <v>11</v>
      </c>
      <c r="B28" t="s">
        <v>40</v>
      </c>
      <c r="C28">
        <v>266</v>
      </c>
      <c r="D28" t="s">
        <v>12</v>
      </c>
      <c r="E28">
        <v>2</v>
      </c>
    </row>
    <row r="29" spans="1:5" x14ac:dyDescent="0.25">
      <c r="A29">
        <v>12</v>
      </c>
      <c r="B29" t="s">
        <v>41</v>
      </c>
      <c r="C29">
        <v>0</v>
      </c>
      <c r="D29" t="s">
        <v>12</v>
      </c>
      <c r="E29">
        <v>2</v>
      </c>
    </row>
    <row r="30" spans="1:5" x14ac:dyDescent="0.25">
      <c r="A30">
        <v>13</v>
      </c>
      <c r="B30" t="s">
        <v>11</v>
      </c>
      <c r="C30">
        <v>0</v>
      </c>
      <c r="D30" t="s">
        <v>12</v>
      </c>
      <c r="E30">
        <v>2</v>
      </c>
    </row>
    <row r="31" spans="1:5" x14ac:dyDescent="0.25">
      <c r="A31">
        <v>14</v>
      </c>
      <c r="B31" t="s">
        <v>42</v>
      </c>
      <c r="C31">
        <v>0</v>
      </c>
      <c r="D31" t="s">
        <v>12</v>
      </c>
      <c r="E31">
        <v>2</v>
      </c>
    </row>
    <row r="32" spans="1:5" x14ac:dyDescent="0.25">
      <c r="A32">
        <v>15</v>
      </c>
      <c r="B32" t="s">
        <v>43</v>
      </c>
      <c r="C32">
        <v>0</v>
      </c>
      <c r="D32" t="s">
        <v>12</v>
      </c>
      <c r="E32">
        <v>2</v>
      </c>
    </row>
    <row r="33" spans="1:5" x14ac:dyDescent="0.25">
      <c r="A33">
        <v>16</v>
      </c>
      <c r="B33" t="s">
        <v>44</v>
      </c>
      <c r="C33">
        <v>0</v>
      </c>
      <c r="D33" t="s">
        <v>12</v>
      </c>
      <c r="E33">
        <v>2</v>
      </c>
    </row>
    <row r="34" spans="1:5" x14ac:dyDescent="0.25">
      <c r="A34">
        <v>1</v>
      </c>
      <c r="B34" t="s">
        <v>33</v>
      </c>
      <c r="C34">
        <v>685</v>
      </c>
      <c r="D34" t="s">
        <v>93</v>
      </c>
      <c r="E34">
        <v>3</v>
      </c>
    </row>
    <row r="35" spans="1:5" x14ac:dyDescent="0.25">
      <c r="A35">
        <v>2</v>
      </c>
      <c r="B35" t="s">
        <v>34</v>
      </c>
      <c r="C35">
        <v>27</v>
      </c>
      <c r="D35" t="s">
        <v>93</v>
      </c>
      <c r="E35">
        <v>3</v>
      </c>
    </row>
    <row r="36" spans="1:5" x14ac:dyDescent="0.25">
      <c r="A36">
        <v>3</v>
      </c>
      <c r="B36" t="s">
        <v>35</v>
      </c>
      <c r="C36">
        <v>37</v>
      </c>
      <c r="D36" t="s">
        <v>93</v>
      </c>
      <c r="E36">
        <v>3</v>
      </c>
    </row>
    <row r="37" spans="1:5" x14ac:dyDescent="0.25">
      <c r="A37">
        <v>4</v>
      </c>
      <c r="B37" t="s">
        <v>36</v>
      </c>
      <c r="C37">
        <v>0</v>
      </c>
      <c r="D37" t="s">
        <v>93</v>
      </c>
      <c r="E37">
        <v>3</v>
      </c>
    </row>
    <row r="38" spans="1:5" x14ac:dyDescent="0.25">
      <c r="A38">
        <v>5</v>
      </c>
      <c r="B38" t="s">
        <v>37</v>
      </c>
      <c r="C38">
        <v>0</v>
      </c>
      <c r="D38" t="s">
        <v>93</v>
      </c>
      <c r="E38">
        <v>3</v>
      </c>
    </row>
    <row r="39" spans="1:5" x14ac:dyDescent="0.25">
      <c r="A39">
        <v>6</v>
      </c>
      <c r="B39" t="s">
        <v>45</v>
      </c>
      <c r="C39">
        <v>0</v>
      </c>
      <c r="D39" t="s">
        <v>93</v>
      </c>
      <c r="E39">
        <v>3</v>
      </c>
    </row>
    <row r="40" spans="1:5" x14ac:dyDescent="0.25">
      <c r="A40">
        <v>7</v>
      </c>
      <c r="B40" t="s">
        <v>115</v>
      </c>
      <c r="C40">
        <v>0</v>
      </c>
      <c r="D40" t="s">
        <v>93</v>
      </c>
      <c r="E40">
        <v>3</v>
      </c>
    </row>
    <row r="41" spans="1:5" x14ac:dyDescent="0.25">
      <c r="A41">
        <v>8</v>
      </c>
      <c r="B41" t="s">
        <v>4</v>
      </c>
      <c r="C41">
        <v>0</v>
      </c>
      <c r="D41" t="s">
        <v>93</v>
      </c>
      <c r="E41">
        <v>3</v>
      </c>
    </row>
    <row r="42" spans="1:5" x14ac:dyDescent="0.25">
      <c r="A42">
        <v>9</v>
      </c>
      <c r="B42" t="s">
        <v>38</v>
      </c>
      <c r="C42">
        <v>0</v>
      </c>
      <c r="D42" t="s">
        <v>93</v>
      </c>
      <c r="E42">
        <v>3</v>
      </c>
    </row>
    <row r="43" spans="1:5" x14ac:dyDescent="0.25">
      <c r="A43">
        <v>10</v>
      </c>
      <c r="B43" t="s">
        <v>39</v>
      </c>
      <c r="C43">
        <v>0</v>
      </c>
      <c r="D43" t="s">
        <v>93</v>
      </c>
      <c r="E43">
        <v>3</v>
      </c>
    </row>
    <row r="44" spans="1:5" x14ac:dyDescent="0.25">
      <c r="A44">
        <v>11</v>
      </c>
      <c r="B44" t="s">
        <v>40</v>
      </c>
      <c r="C44">
        <v>3</v>
      </c>
      <c r="D44" t="s">
        <v>93</v>
      </c>
      <c r="E44">
        <v>3</v>
      </c>
    </row>
    <row r="45" spans="1:5" x14ac:dyDescent="0.25">
      <c r="A45">
        <v>12</v>
      </c>
      <c r="B45" t="s">
        <v>41</v>
      </c>
      <c r="C45">
        <v>0</v>
      </c>
      <c r="D45" t="s">
        <v>93</v>
      </c>
      <c r="E45">
        <v>3</v>
      </c>
    </row>
    <row r="46" spans="1:5" x14ac:dyDescent="0.25">
      <c r="A46">
        <v>13</v>
      </c>
      <c r="B46" t="s">
        <v>11</v>
      </c>
      <c r="C46">
        <v>0</v>
      </c>
      <c r="D46" t="s">
        <v>93</v>
      </c>
      <c r="E46">
        <v>3</v>
      </c>
    </row>
    <row r="47" spans="1:5" x14ac:dyDescent="0.25">
      <c r="A47">
        <v>14</v>
      </c>
      <c r="B47" t="s">
        <v>42</v>
      </c>
      <c r="C47">
        <v>0</v>
      </c>
      <c r="D47" t="s">
        <v>93</v>
      </c>
      <c r="E47">
        <v>3</v>
      </c>
    </row>
    <row r="48" spans="1:5" x14ac:dyDescent="0.25">
      <c r="A48">
        <v>15</v>
      </c>
      <c r="B48" t="s">
        <v>43</v>
      </c>
      <c r="C48">
        <v>0</v>
      </c>
      <c r="D48" t="s">
        <v>93</v>
      </c>
      <c r="E48">
        <v>3</v>
      </c>
    </row>
    <row r="49" spans="1:5" x14ac:dyDescent="0.25">
      <c r="A49">
        <v>16</v>
      </c>
      <c r="B49" t="s">
        <v>44</v>
      </c>
      <c r="C49">
        <v>0</v>
      </c>
      <c r="D49" t="s">
        <v>93</v>
      </c>
      <c r="E49">
        <v>3</v>
      </c>
    </row>
    <row r="50" spans="1:5" x14ac:dyDescent="0.25">
      <c r="A50">
        <v>1</v>
      </c>
      <c r="B50" t="s">
        <v>33</v>
      </c>
      <c r="C50">
        <v>758</v>
      </c>
      <c r="D50" t="s">
        <v>83</v>
      </c>
      <c r="E50">
        <v>4</v>
      </c>
    </row>
    <row r="51" spans="1:5" x14ac:dyDescent="0.25">
      <c r="A51">
        <v>2</v>
      </c>
      <c r="B51" t="s">
        <v>34</v>
      </c>
      <c r="C51">
        <v>39</v>
      </c>
      <c r="D51" t="s">
        <v>83</v>
      </c>
      <c r="E51">
        <v>4</v>
      </c>
    </row>
    <row r="52" spans="1:5" x14ac:dyDescent="0.25">
      <c r="A52">
        <v>3</v>
      </c>
      <c r="B52" t="s">
        <v>35</v>
      </c>
      <c r="C52">
        <v>14</v>
      </c>
      <c r="D52" t="s">
        <v>83</v>
      </c>
      <c r="E52">
        <v>4</v>
      </c>
    </row>
    <row r="53" spans="1:5" x14ac:dyDescent="0.25">
      <c r="A53">
        <v>4</v>
      </c>
      <c r="B53" t="s">
        <v>36</v>
      </c>
      <c r="C53">
        <v>0</v>
      </c>
      <c r="D53" t="s">
        <v>83</v>
      </c>
      <c r="E53">
        <v>4</v>
      </c>
    </row>
    <row r="54" spans="1:5" x14ac:dyDescent="0.25">
      <c r="A54">
        <v>5</v>
      </c>
      <c r="B54" t="s">
        <v>37</v>
      </c>
      <c r="C54">
        <v>0</v>
      </c>
      <c r="D54" t="s">
        <v>83</v>
      </c>
      <c r="E54">
        <v>4</v>
      </c>
    </row>
    <row r="55" spans="1:5" x14ac:dyDescent="0.25">
      <c r="A55">
        <v>6</v>
      </c>
      <c r="B55" t="s">
        <v>45</v>
      </c>
      <c r="C55">
        <v>0</v>
      </c>
      <c r="D55" t="s">
        <v>83</v>
      </c>
      <c r="E55">
        <v>4</v>
      </c>
    </row>
    <row r="56" spans="1:5" x14ac:dyDescent="0.25">
      <c r="A56">
        <v>7</v>
      </c>
      <c r="B56" t="s">
        <v>115</v>
      </c>
      <c r="C56">
        <v>0</v>
      </c>
      <c r="D56" t="s">
        <v>83</v>
      </c>
      <c r="E56">
        <v>4</v>
      </c>
    </row>
    <row r="57" spans="1:5" x14ac:dyDescent="0.25">
      <c r="A57">
        <v>8</v>
      </c>
      <c r="B57" t="s">
        <v>4</v>
      </c>
      <c r="C57">
        <v>0</v>
      </c>
      <c r="D57" t="s">
        <v>83</v>
      </c>
      <c r="E57">
        <v>4</v>
      </c>
    </row>
    <row r="58" spans="1:5" x14ac:dyDescent="0.25">
      <c r="A58">
        <v>9</v>
      </c>
      <c r="B58" t="s">
        <v>38</v>
      </c>
      <c r="C58">
        <v>4</v>
      </c>
      <c r="D58" t="s">
        <v>83</v>
      </c>
      <c r="E58">
        <v>4</v>
      </c>
    </row>
    <row r="59" spans="1:5" x14ac:dyDescent="0.25">
      <c r="A59">
        <v>10</v>
      </c>
      <c r="B59" t="s">
        <v>39</v>
      </c>
      <c r="C59">
        <v>0</v>
      </c>
      <c r="D59" t="s">
        <v>83</v>
      </c>
      <c r="E59">
        <v>4</v>
      </c>
    </row>
    <row r="60" spans="1:5" x14ac:dyDescent="0.25">
      <c r="A60">
        <v>11</v>
      </c>
      <c r="B60" t="s">
        <v>40</v>
      </c>
      <c r="C60">
        <v>15</v>
      </c>
      <c r="D60" t="s">
        <v>83</v>
      </c>
      <c r="E60">
        <v>4</v>
      </c>
    </row>
    <row r="61" spans="1:5" x14ac:dyDescent="0.25">
      <c r="A61">
        <v>12</v>
      </c>
      <c r="B61" t="s">
        <v>41</v>
      </c>
      <c r="C61">
        <v>0</v>
      </c>
      <c r="D61" t="s">
        <v>83</v>
      </c>
      <c r="E61">
        <v>4</v>
      </c>
    </row>
    <row r="62" spans="1:5" x14ac:dyDescent="0.25">
      <c r="A62">
        <v>13</v>
      </c>
      <c r="B62" t="s">
        <v>11</v>
      </c>
      <c r="C62">
        <v>0</v>
      </c>
      <c r="D62" t="s">
        <v>83</v>
      </c>
      <c r="E62">
        <v>4</v>
      </c>
    </row>
    <row r="63" spans="1:5" x14ac:dyDescent="0.25">
      <c r="A63">
        <v>14</v>
      </c>
      <c r="B63" t="s">
        <v>42</v>
      </c>
      <c r="C63">
        <v>0</v>
      </c>
      <c r="D63" t="s">
        <v>83</v>
      </c>
      <c r="E63">
        <v>4</v>
      </c>
    </row>
    <row r="64" spans="1:5" x14ac:dyDescent="0.25">
      <c r="A64">
        <v>15</v>
      </c>
      <c r="B64" t="s">
        <v>43</v>
      </c>
      <c r="C64">
        <v>0</v>
      </c>
      <c r="D64" t="s">
        <v>83</v>
      </c>
      <c r="E64">
        <v>4</v>
      </c>
    </row>
    <row r="65" spans="1:5" x14ac:dyDescent="0.25">
      <c r="A65">
        <v>16</v>
      </c>
      <c r="B65" t="s">
        <v>44</v>
      </c>
      <c r="C65">
        <v>0</v>
      </c>
      <c r="D65" t="s">
        <v>83</v>
      </c>
      <c r="E65">
        <v>4</v>
      </c>
    </row>
    <row r="66" spans="1:5" x14ac:dyDescent="0.25">
      <c r="A66">
        <v>1</v>
      </c>
      <c r="B66" t="s">
        <v>33</v>
      </c>
      <c r="C66">
        <v>146</v>
      </c>
      <c r="D66" t="s">
        <v>116</v>
      </c>
      <c r="E66">
        <v>5</v>
      </c>
    </row>
    <row r="67" spans="1:5" x14ac:dyDescent="0.25">
      <c r="A67">
        <v>2</v>
      </c>
      <c r="B67" t="s">
        <v>34</v>
      </c>
      <c r="C67">
        <v>15</v>
      </c>
      <c r="D67" t="s">
        <v>116</v>
      </c>
      <c r="E67">
        <v>5</v>
      </c>
    </row>
    <row r="68" spans="1:5" x14ac:dyDescent="0.25">
      <c r="A68">
        <v>3</v>
      </c>
      <c r="B68" t="s">
        <v>35</v>
      </c>
      <c r="C68">
        <v>10</v>
      </c>
      <c r="D68" t="s">
        <v>116</v>
      </c>
      <c r="E68">
        <v>5</v>
      </c>
    </row>
    <row r="69" spans="1:5" x14ac:dyDescent="0.25">
      <c r="A69">
        <v>4</v>
      </c>
      <c r="B69" t="s">
        <v>36</v>
      </c>
      <c r="C69">
        <v>0</v>
      </c>
      <c r="D69" t="s">
        <v>116</v>
      </c>
      <c r="E69">
        <v>5</v>
      </c>
    </row>
    <row r="70" spans="1:5" x14ac:dyDescent="0.25">
      <c r="A70">
        <v>5</v>
      </c>
      <c r="B70" t="s">
        <v>37</v>
      </c>
      <c r="C70">
        <v>0</v>
      </c>
      <c r="D70" t="s">
        <v>116</v>
      </c>
      <c r="E70">
        <v>5</v>
      </c>
    </row>
    <row r="71" spans="1:5" x14ac:dyDescent="0.25">
      <c r="A71">
        <v>6</v>
      </c>
      <c r="B71" t="s">
        <v>45</v>
      </c>
      <c r="C71">
        <v>0</v>
      </c>
      <c r="D71" t="s">
        <v>116</v>
      </c>
      <c r="E71">
        <v>5</v>
      </c>
    </row>
    <row r="72" spans="1:5" x14ac:dyDescent="0.25">
      <c r="A72">
        <v>7</v>
      </c>
      <c r="B72" t="s">
        <v>115</v>
      </c>
      <c r="C72">
        <v>0</v>
      </c>
      <c r="D72" t="s">
        <v>116</v>
      </c>
      <c r="E72">
        <v>5</v>
      </c>
    </row>
    <row r="73" spans="1:5" x14ac:dyDescent="0.25">
      <c r="A73">
        <v>8</v>
      </c>
      <c r="B73" t="s">
        <v>4</v>
      </c>
      <c r="C73">
        <v>0</v>
      </c>
      <c r="D73" t="s">
        <v>116</v>
      </c>
      <c r="E73">
        <v>5</v>
      </c>
    </row>
    <row r="74" spans="1:5" x14ac:dyDescent="0.25">
      <c r="A74">
        <v>9</v>
      </c>
      <c r="B74" t="s">
        <v>38</v>
      </c>
      <c r="C74">
        <v>0</v>
      </c>
      <c r="D74" t="s">
        <v>116</v>
      </c>
      <c r="E74">
        <v>5</v>
      </c>
    </row>
    <row r="75" spans="1:5" x14ac:dyDescent="0.25">
      <c r="A75">
        <v>10</v>
      </c>
      <c r="B75" t="s">
        <v>39</v>
      </c>
      <c r="C75">
        <v>0</v>
      </c>
      <c r="D75" t="s">
        <v>116</v>
      </c>
      <c r="E75">
        <v>5</v>
      </c>
    </row>
    <row r="76" spans="1:5" x14ac:dyDescent="0.25">
      <c r="A76">
        <v>11</v>
      </c>
      <c r="B76" t="s">
        <v>40</v>
      </c>
      <c r="C76">
        <v>57</v>
      </c>
      <c r="D76" t="s">
        <v>116</v>
      </c>
      <c r="E76">
        <v>5</v>
      </c>
    </row>
    <row r="77" spans="1:5" x14ac:dyDescent="0.25">
      <c r="A77">
        <v>12</v>
      </c>
      <c r="B77" t="s">
        <v>41</v>
      </c>
      <c r="C77">
        <v>0</v>
      </c>
      <c r="D77" t="s">
        <v>116</v>
      </c>
      <c r="E77">
        <v>5</v>
      </c>
    </row>
    <row r="78" spans="1:5" x14ac:dyDescent="0.25">
      <c r="A78">
        <v>13</v>
      </c>
      <c r="B78" t="s">
        <v>11</v>
      </c>
      <c r="C78">
        <v>0</v>
      </c>
      <c r="D78" t="s">
        <v>116</v>
      </c>
      <c r="E78">
        <v>5</v>
      </c>
    </row>
    <row r="79" spans="1:5" x14ac:dyDescent="0.25">
      <c r="A79">
        <v>14</v>
      </c>
      <c r="B79" t="s">
        <v>42</v>
      </c>
      <c r="C79">
        <v>0</v>
      </c>
      <c r="D79" t="s">
        <v>116</v>
      </c>
      <c r="E79">
        <v>5</v>
      </c>
    </row>
    <row r="80" spans="1:5" x14ac:dyDescent="0.25">
      <c r="A80">
        <v>15</v>
      </c>
      <c r="B80" t="s">
        <v>43</v>
      </c>
      <c r="C80">
        <v>0</v>
      </c>
      <c r="D80" t="s">
        <v>116</v>
      </c>
      <c r="E80">
        <v>5</v>
      </c>
    </row>
    <row r="81" spans="1:5" x14ac:dyDescent="0.25">
      <c r="A81">
        <v>16</v>
      </c>
      <c r="B81" t="s">
        <v>44</v>
      </c>
      <c r="C81">
        <v>0</v>
      </c>
      <c r="D81" t="s">
        <v>116</v>
      </c>
      <c r="E81">
        <v>5</v>
      </c>
    </row>
    <row r="82" spans="1:5" x14ac:dyDescent="0.25">
      <c r="A82">
        <v>1</v>
      </c>
      <c r="B82" t="s">
        <v>33</v>
      </c>
      <c r="C82">
        <v>0</v>
      </c>
      <c r="D82" t="s">
        <v>38</v>
      </c>
      <c r="E82">
        <v>6</v>
      </c>
    </row>
    <row r="83" spans="1:5" x14ac:dyDescent="0.25">
      <c r="A83">
        <v>2</v>
      </c>
      <c r="B83" t="s">
        <v>34</v>
      </c>
      <c r="C83">
        <v>0</v>
      </c>
      <c r="D83" t="s">
        <v>38</v>
      </c>
      <c r="E83">
        <v>6</v>
      </c>
    </row>
    <row r="84" spans="1:5" x14ac:dyDescent="0.25">
      <c r="A84">
        <v>3</v>
      </c>
      <c r="B84" t="s">
        <v>35</v>
      </c>
      <c r="C84">
        <v>0</v>
      </c>
      <c r="D84" t="s">
        <v>38</v>
      </c>
      <c r="E84">
        <v>6</v>
      </c>
    </row>
    <row r="85" spans="1:5" x14ac:dyDescent="0.25">
      <c r="A85">
        <v>4</v>
      </c>
      <c r="B85" t="s">
        <v>36</v>
      </c>
      <c r="C85">
        <v>0</v>
      </c>
      <c r="D85" t="s">
        <v>38</v>
      </c>
      <c r="E85">
        <v>6</v>
      </c>
    </row>
    <row r="86" spans="1:5" x14ac:dyDescent="0.25">
      <c r="A86">
        <v>5</v>
      </c>
      <c r="B86" t="s">
        <v>37</v>
      </c>
      <c r="C86">
        <v>0</v>
      </c>
      <c r="D86" t="s">
        <v>38</v>
      </c>
      <c r="E86">
        <v>6</v>
      </c>
    </row>
    <row r="87" spans="1:5" x14ac:dyDescent="0.25">
      <c r="A87">
        <v>6</v>
      </c>
      <c r="B87" t="s">
        <v>45</v>
      </c>
      <c r="C87">
        <v>0</v>
      </c>
      <c r="D87" t="s">
        <v>38</v>
      </c>
      <c r="E87">
        <v>6</v>
      </c>
    </row>
    <row r="88" spans="1:5" x14ac:dyDescent="0.25">
      <c r="A88">
        <v>7</v>
      </c>
      <c r="B88" t="s">
        <v>115</v>
      </c>
      <c r="C88">
        <v>0</v>
      </c>
      <c r="D88" t="s">
        <v>38</v>
      </c>
      <c r="E88">
        <v>6</v>
      </c>
    </row>
    <row r="89" spans="1:5" x14ac:dyDescent="0.25">
      <c r="A89">
        <v>8</v>
      </c>
      <c r="B89" t="s">
        <v>4</v>
      </c>
      <c r="C89">
        <v>0</v>
      </c>
      <c r="D89" t="s">
        <v>38</v>
      </c>
      <c r="E89">
        <v>6</v>
      </c>
    </row>
    <row r="90" spans="1:5" x14ac:dyDescent="0.25">
      <c r="A90">
        <v>9</v>
      </c>
      <c r="B90" t="s">
        <v>38</v>
      </c>
      <c r="C90">
        <v>0</v>
      </c>
      <c r="D90" t="s">
        <v>38</v>
      </c>
      <c r="E90">
        <v>6</v>
      </c>
    </row>
    <row r="91" spans="1:5" x14ac:dyDescent="0.25">
      <c r="A91">
        <v>10</v>
      </c>
      <c r="B91" t="s">
        <v>39</v>
      </c>
      <c r="C91">
        <v>0</v>
      </c>
      <c r="D91" t="s">
        <v>38</v>
      </c>
      <c r="E91">
        <v>6</v>
      </c>
    </row>
    <row r="92" spans="1:5" x14ac:dyDescent="0.25">
      <c r="A92">
        <v>11</v>
      </c>
      <c r="B92" t="s">
        <v>40</v>
      </c>
      <c r="C92">
        <v>33</v>
      </c>
      <c r="D92" t="s">
        <v>38</v>
      </c>
      <c r="E92">
        <v>6</v>
      </c>
    </row>
    <row r="93" spans="1:5" x14ac:dyDescent="0.25">
      <c r="A93">
        <v>12</v>
      </c>
      <c r="B93" t="s">
        <v>41</v>
      </c>
      <c r="C93">
        <v>0</v>
      </c>
      <c r="D93" t="s">
        <v>38</v>
      </c>
      <c r="E93">
        <v>6</v>
      </c>
    </row>
    <row r="94" spans="1:5" x14ac:dyDescent="0.25">
      <c r="A94">
        <v>13</v>
      </c>
      <c r="B94" t="s">
        <v>11</v>
      </c>
      <c r="C94">
        <v>0</v>
      </c>
      <c r="D94" t="s">
        <v>38</v>
      </c>
      <c r="E94">
        <v>6</v>
      </c>
    </row>
    <row r="95" spans="1:5" x14ac:dyDescent="0.25">
      <c r="A95">
        <v>14</v>
      </c>
      <c r="B95" t="s">
        <v>42</v>
      </c>
      <c r="C95">
        <v>0</v>
      </c>
      <c r="D95" t="s">
        <v>38</v>
      </c>
      <c r="E95">
        <v>6</v>
      </c>
    </row>
    <row r="96" spans="1:5" x14ac:dyDescent="0.25">
      <c r="A96">
        <v>15</v>
      </c>
      <c r="B96" t="s">
        <v>43</v>
      </c>
      <c r="C96">
        <v>0</v>
      </c>
      <c r="D96" t="s">
        <v>38</v>
      </c>
      <c r="E96">
        <v>6</v>
      </c>
    </row>
    <row r="97" spans="1:5" x14ac:dyDescent="0.25">
      <c r="A97">
        <v>16</v>
      </c>
      <c r="B97" t="s">
        <v>44</v>
      </c>
      <c r="C97">
        <v>0</v>
      </c>
      <c r="D97" t="s">
        <v>38</v>
      </c>
      <c r="E97">
        <v>6</v>
      </c>
    </row>
    <row r="98" spans="1:5" x14ac:dyDescent="0.25">
      <c r="A98">
        <v>1</v>
      </c>
      <c r="B98" t="s">
        <v>33</v>
      </c>
      <c r="C98">
        <v>0</v>
      </c>
      <c r="D98" t="s">
        <v>4</v>
      </c>
      <c r="E98">
        <v>7</v>
      </c>
    </row>
    <row r="99" spans="1:5" x14ac:dyDescent="0.25">
      <c r="A99">
        <v>2</v>
      </c>
      <c r="B99" t="s">
        <v>34</v>
      </c>
      <c r="C99">
        <v>0</v>
      </c>
      <c r="D99" t="s">
        <v>4</v>
      </c>
      <c r="E99">
        <v>7</v>
      </c>
    </row>
    <row r="100" spans="1:5" x14ac:dyDescent="0.25">
      <c r="A100">
        <v>3</v>
      </c>
      <c r="B100" t="s">
        <v>35</v>
      </c>
      <c r="C100">
        <v>0</v>
      </c>
      <c r="D100" t="s">
        <v>4</v>
      </c>
      <c r="E100">
        <v>7</v>
      </c>
    </row>
    <row r="101" spans="1:5" x14ac:dyDescent="0.25">
      <c r="A101">
        <v>4</v>
      </c>
      <c r="B101" t="s">
        <v>36</v>
      </c>
      <c r="C101">
        <v>0</v>
      </c>
      <c r="D101" t="s">
        <v>4</v>
      </c>
      <c r="E101">
        <v>7</v>
      </c>
    </row>
    <row r="102" spans="1:5" x14ac:dyDescent="0.25">
      <c r="A102">
        <v>5</v>
      </c>
      <c r="B102" t="s">
        <v>37</v>
      </c>
      <c r="C102">
        <v>0</v>
      </c>
      <c r="D102" t="s">
        <v>4</v>
      </c>
      <c r="E102">
        <v>7</v>
      </c>
    </row>
    <row r="103" spans="1:5" x14ac:dyDescent="0.25">
      <c r="A103">
        <v>6</v>
      </c>
      <c r="B103" t="s">
        <v>45</v>
      </c>
      <c r="C103">
        <v>0</v>
      </c>
      <c r="D103" t="s">
        <v>4</v>
      </c>
      <c r="E103">
        <v>7</v>
      </c>
    </row>
    <row r="104" spans="1:5" x14ac:dyDescent="0.25">
      <c r="A104">
        <v>7</v>
      </c>
      <c r="B104" t="s">
        <v>115</v>
      </c>
      <c r="C104">
        <v>0</v>
      </c>
      <c r="D104" t="s">
        <v>4</v>
      </c>
      <c r="E104">
        <v>7</v>
      </c>
    </row>
    <row r="105" spans="1:5" x14ac:dyDescent="0.25">
      <c r="A105">
        <v>8</v>
      </c>
      <c r="B105" t="s">
        <v>4</v>
      </c>
      <c r="C105">
        <v>0</v>
      </c>
      <c r="D105" t="s">
        <v>4</v>
      </c>
      <c r="E105">
        <v>7</v>
      </c>
    </row>
    <row r="106" spans="1:5" x14ac:dyDescent="0.25">
      <c r="A106">
        <v>9</v>
      </c>
      <c r="B106" t="s">
        <v>38</v>
      </c>
      <c r="C106">
        <v>0</v>
      </c>
      <c r="D106" t="s">
        <v>4</v>
      </c>
      <c r="E106">
        <v>7</v>
      </c>
    </row>
    <row r="107" spans="1:5" x14ac:dyDescent="0.25">
      <c r="A107">
        <v>10</v>
      </c>
      <c r="B107" t="s">
        <v>39</v>
      </c>
      <c r="C107">
        <v>0</v>
      </c>
      <c r="D107" t="s">
        <v>4</v>
      </c>
      <c r="E107">
        <v>7</v>
      </c>
    </row>
    <row r="108" spans="1:5" x14ac:dyDescent="0.25">
      <c r="A108">
        <v>11</v>
      </c>
      <c r="B108" t="s">
        <v>40</v>
      </c>
      <c r="C108">
        <v>0</v>
      </c>
      <c r="D108" t="s">
        <v>4</v>
      </c>
      <c r="E108">
        <v>7</v>
      </c>
    </row>
    <row r="109" spans="1:5" x14ac:dyDescent="0.25">
      <c r="A109">
        <v>12</v>
      </c>
      <c r="B109" t="s">
        <v>41</v>
      </c>
      <c r="C109">
        <v>0</v>
      </c>
      <c r="D109" t="s">
        <v>4</v>
      </c>
      <c r="E109">
        <v>7</v>
      </c>
    </row>
    <row r="110" spans="1:5" x14ac:dyDescent="0.25">
      <c r="A110">
        <v>13</v>
      </c>
      <c r="B110" t="s">
        <v>11</v>
      </c>
      <c r="C110">
        <v>0</v>
      </c>
      <c r="D110" t="s">
        <v>4</v>
      </c>
      <c r="E110">
        <v>7</v>
      </c>
    </row>
    <row r="111" spans="1:5" x14ac:dyDescent="0.25">
      <c r="A111">
        <v>14</v>
      </c>
      <c r="B111" t="s">
        <v>42</v>
      </c>
      <c r="C111">
        <v>0</v>
      </c>
      <c r="D111" t="s">
        <v>4</v>
      </c>
      <c r="E111">
        <v>7</v>
      </c>
    </row>
    <row r="112" spans="1:5" x14ac:dyDescent="0.25">
      <c r="A112">
        <v>15</v>
      </c>
      <c r="B112" t="s">
        <v>43</v>
      </c>
      <c r="C112">
        <v>0</v>
      </c>
      <c r="D112" t="s">
        <v>4</v>
      </c>
      <c r="E112">
        <v>7</v>
      </c>
    </row>
    <row r="113" spans="1:5" x14ac:dyDescent="0.25">
      <c r="A113">
        <v>16</v>
      </c>
      <c r="B113" t="s">
        <v>44</v>
      </c>
      <c r="C113">
        <v>0</v>
      </c>
      <c r="D113" t="s">
        <v>4</v>
      </c>
      <c r="E113">
        <v>7</v>
      </c>
    </row>
    <row r="114" spans="1:5" x14ac:dyDescent="0.25">
      <c r="A114">
        <v>1</v>
      </c>
      <c r="B114" t="s">
        <v>33</v>
      </c>
      <c r="C114" s="2">
        <v>0</v>
      </c>
      <c r="D114" t="s">
        <v>41</v>
      </c>
      <c r="E114">
        <v>8</v>
      </c>
    </row>
    <row r="115" spans="1:5" x14ac:dyDescent="0.25">
      <c r="A115">
        <v>2</v>
      </c>
      <c r="B115" t="s">
        <v>34</v>
      </c>
      <c r="C115" s="2">
        <v>0</v>
      </c>
      <c r="D115" s="2" t="s">
        <v>41</v>
      </c>
      <c r="E115">
        <v>8</v>
      </c>
    </row>
    <row r="116" spans="1:5" x14ac:dyDescent="0.25">
      <c r="A116">
        <v>3</v>
      </c>
      <c r="B116" t="s">
        <v>35</v>
      </c>
      <c r="C116" s="2">
        <v>0</v>
      </c>
      <c r="D116" s="2" t="s">
        <v>41</v>
      </c>
      <c r="E116">
        <v>8</v>
      </c>
    </row>
    <row r="117" spans="1:5" x14ac:dyDescent="0.25">
      <c r="A117">
        <v>4</v>
      </c>
      <c r="B117" t="s">
        <v>36</v>
      </c>
      <c r="C117" s="2">
        <v>0</v>
      </c>
      <c r="D117" s="2" t="s">
        <v>41</v>
      </c>
      <c r="E117">
        <v>8</v>
      </c>
    </row>
    <row r="118" spans="1:5" x14ac:dyDescent="0.25">
      <c r="A118">
        <v>5</v>
      </c>
      <c r="B118" t="s">
        <v>37</v>
      </c>
      <c r="C118" s="2">
        <v>0</v>
      </c>
      <c r="D118" s="2" t="s">
        <v>41</v>
      </c>
      <c r="E118">
        <v>8</v>
      </c>
    </row>
    <row r="119" spans="1:5" x14ac:dyDescent="0.25">
      <c r="A119">
        <v>6</v>
      </c>
      <c r="B119" t="s">
        <v>45</v>
      </c>
      <c r="C119" s="2">
        <v>0</v>
      </c>
      <c r="D119" s="2" t="s">
        <v>41</v>
      </c>
      <c r="E119">
        <v>8</v>
      </c>
    </row>
    <row r="120" spans="1:5" x14ac:dyDescent="0.25">
      <c r="A120">
        <v>7</v>
      </c>
      <c r="B120" t="s">
        <v>115</v>
      </c>
      <c r="C120" s="2">
        <v>0</v>
      </c>
      <c r="D120" s="2" t="s">
        <v>41</v>
      </c>
      <c r="E120">
        <v>8</v>
      </c>
    </row>
    <row r="121" spans="1:5" x14ac:dyDescent="0.25">
      <c r="A121" s="2">
        <v>8</v>
      </c>
      <c r="B121" s="2" t="s">
        <v>4</v>
      </c>
      <c r="C121" s="2">
        <v>0</v>
      </c>
      <c r="D121" s="2" t="s">
        <v>41</v>
      </c>
      <c r="E121" s="2">
        <v>8</v>
      </c>
    </row>
    <row r="122" spans="1:5" x14ac:dyDescent="0.25">
      <c r="A122" s="2">
        <v>9</v>
      </c>
      <c r="B122" s="2" t="s">
        <v>38</v>
      </c>
      <c r="C122" s="2">
        <v>0</v>
      </c>
      <c r="D122" s="2" t="s">
        <v>41</v>
      </c>
      <c r="E122" s="2">
        <v>8</v>
      </c>
    </row>
    <row r="123" spans="1:5" x14ac:dyDescent="0.25">
      <c r="A123" s="2">
        <v>10</v>
      </c>
      <c r="B123" s="2" t="s">
        <v>39</v>
      </c>
      <c r="C123" s="2">
        <v>0</v>
      </c>
      <c r="D123" s="2" t="s">
        <v>41</v>
      </c>
      <c r="E123" s="2">
        <v>8</v>
      </c>
    </row>
    <row r="124" spans="1:5" x14ac:dyDescent="0.25">
      <c r="A124" s="2">
        <v>11</v>
      </c>
      <c r="B124" s="2" t="s">
        <v>40</v>
      </c>
      <c r="C124" s="2">
        <v>33</v>
      </c>
      <c r="D124" s="2" t="s">
        <v>41</v>
      </c>
      <c r="E124" s="2">
        <v>8</v>
      </c>
    </row>
    <row r="125" spans="1:5" x14ac:dyDescent="0.25">
      <c r="A125" s="2">
        <v>12</v>
      </c>
      <c r="B125" s="2" t="s">
        <v>41</v>
      </c>
      <c r="C125" s="2">
        <v>0</v>
      </c>
      <c r="D125" s="2" t="s">
        <v>41</v>
      </c>
      <c r="E125" s="2">
        <v>8</v>
      </c>
    </row>
    <row r="126" spans="1:5" x14ac:dyDescent="0.25">
      <c r="A126" s="2">
        <v>13</v>
      </c>
      <c r="B126" s="2" t="s">
        <v>11</v>
      </c>
      <c r="C126" s="2">
        <v>0</v>
      </c>
      <c r="D126" s="2" t="s">
        <v>41</v>
      </c>
      <c r="E126" s="2">
        <v>8</v>
      </c>
    </row>
    <row r="127" spans="1:5" x14ac:dyDescent="0.25">
      <c r="A127" s="2">
        <v>14</v>
      </c>
      <c r="B127" s="2" t="s">
        <v>42</v>
      </c>
      <c r="C127" s="2">
        <v>0</v>
      </c>
      <c r="D127" s="2" t="s">
        <v>41</v>
      </c>
      <c r="E127" s="2">
        <v>8</v>
      </c>
    </row>
    <row r="128" spans="1:5" x14ac:dyDescent="0.25">
      <c r="A128" s="2">
        <v>15</v>
      </c>
      <c r="B128" s="2" t="s">
        <v>43</v>
      </c>
      <c r="C128" s="2">
        <v>0</v>
      </c>
      <c r="D128" s="2" t="s">
        <v>41</v>
      </c>
      <c r="E128" s="2">
        <v>8</v>
      </c>
    </row>
    <row r="129" spans="1:5" x14ac:dyDescent="0.25">
      <c r="A129" s="2">
        <v>16</v>
      </c>
      <c r="B129" s="2" t="s">
        <v>44</v>
      </c>
      <c r="C129" s="2">
        <v>0</v>
      </c>
      <c r="D129" s="2" t="s">
        <v>41</v>
      </c>
      <c r="E129" s="2">
        <v>8</v>
      </c>
    </row>
    <row r="130" spans="1:5" x14ac:dyDescent="0.25">
      <c r="A130" s="2">
        <v>1</v>
      </c>
      <c r="B130" s="2" t="s">
        <v>33</v>
      </c>
      <c r="C130" s="2">
        <v>6602</v>
      </c>
      <c r="D130" s="2" t="s">
        <v>82</v>
      </c>
      <c r="E130" s="2">
        <v>9</v>
      </c>
    </row>
    <row r="131" spans="1:5" x14ac:dyDescent="0.25">
      <c r="A131" s="2">
        <v>2</v>
      </c>
      <c r="B131" s="2" t="s">
        <v>34</v>
      </c>
      <c r="C131" s="2">
        <v>206</v>
      </c>
      <c r="D131" s="2" t="s">
        <v>82</v>
      </c>
      <c r="E131" s="2">
        <v>9</v>
      </c>
    </row>
    <row r="132" spans="1:5" x14ac:dyDescent="0.25">
      <c r="A132" s="2">
        <v>3</v>
      </c>
      <c r="B132" s="2" t="s">
        <v>35</v>
      </c>
      <c r="C132" s="2">
        <v>132</v>
      </c>
      <c r="D132" s="2" t="s">
        <v>82</v>
      </c>
      <c r="E132" s="2">
        <v>9</v>
      </c>
    </row>
    <row r="133" spans="1:5" x14ac:dyDescent="0.25">
      <c r="A133" s="2">
        <v>4</v>
      </c>
      <c r="B133" s="2" t="s">
        <v>36</v>
      </c>
      <c r="C133" s="2">
        <v>2</v>
      </c>
      <c r="D133" s="2" t="s">
        <v>82</v>
      </c>
      <c r="E133" s="2">
        <v>9</v>
      </c>
    </row>
    <row r="134" spans="1:5" x14ac:dyDescent="0.25">
      <c r="A134" s="2">
        <v>5</v>
      </c>
      <c r="B134" s="2" t="s">
        <v>37</v>
      </c>
      <c r="C134" s="2">
        <v>1</v>
      </c>
      <c r="D134" s="2" t="s">
        <v>82</v>
      </c>
      <c r="E134" s="2">
        <v>9</v>
      </c>
    </row>
    <row r="135" spans="1:5" x14ac:dyDescent="0.25">
      <c r="A135" s="2">
        <v>6</v>
      </c>
      <c r="B135" s="2" t="s">
        <v>45</v>
      </c>
      <c r="C135" s="2">
        <v>0</v>
      </c>
      <c r="D135" s="2" t="s">
        <v>82</v>
      </c>
      <c r="E135" s="2">
        <v>9</v>
      </c>
    </row>
    <row r="136" spans="1:5" x14ac:dyDescent="0.25">
      <c r="A136" s="2">
        <v>7</v>
      </c>
      <c r="B136" s="2" t="s">
        <v>115</v>
      </c>
      <c r="C136" s="2">
        <v>0</v>
      </c>
      <c r="D136" s="2" t="s">
        <v>82</v>
      </c>
      <c r="E136" s="2">
        <v>9</v>
      </c>
    </row>
    <row r="137" spans="1:5" x14ac:dyDescent="0.25">
      <c r="A137" s="2">
        <v>8</v>
      </c>
      <c r="B137" s="2" t="s">
        <v>4</v>
      </c>
      <c r="C137" s="2">
        <v>0</v>
      </c>
      <c r="D137" s="2" t="s">
        <v>82</v>
      </c>
      <c r="E137" s="2">
        <v>9</v>
      </c>
    </row>
    <row r="138" spans="1:5" x14ac:dyDescent="0.25">
      <c r="A138" s="2">
        <v>9</v>
      </c>
      <c r="B138" s="2" t="s">
        <v>38</v>
      </c>
      <c r="C138" s="2">
        <v>5</v>
      </c>
      <c r="D138" s="2" t="s">
        <v>82</v>
      </c>
      <c r="E138" s="2">
        <v>9</v>
      </c>
    </row>
    <row r="139" spans="1:5" x14ac:dyDescent="0.25">
      <c r="A139" s="2">
        <v>10</v>
      </c>
      <c r="B139" s="2" t="s">
        <v>39</v>
      </c>
      <c r="C139" s="2">
        <v>0</v>
      </c>
      <c r="D139" s="2" t="s">
        <v>82</v>
      </c>
      <c r="E139" s="2">
        <v>9</v>
      </c>
    </row>
    <row r="140" spans="1:5" x14ac:dyDescent="0.25">
      <c r="A140" s="2">
        <v>11</v>
      </c>
      <c r="B140" s="2" t="s">
        <v>40</v>
      </c>
      <c r="C140" s="2">
        <v>528</v>
      </c>
      <c r="D140" s="2" t="s">
        <v>82</v>
      </c>
      <c r="E140" s="2">
        <v>9</v>
      </c>
    </row>
    <row r="141" spans="1:5" x14ac:dyDescent="0.25">
      <c r="A141" s="2">
        <v>12</v>
      </c>
      <c r="B141" s="2" t="s">
        <v>41</v>
      </c>
      <c r="C141" s="2">
        <v>0</v>
      </c>
      <c r="D141" s="2" t="s">
        <v>82</v>
      </c>
      <c r="E141" s="2">
        <v>9</v>
      </c>
    </row>
    <row r="142" spans="1:5" x14ac:dyDescent="0.25">
      <c r="A142" s="2">
        <v>13</v>
      </c>
      <c r="B142" s="2" t="s">
        <v>11</v>
      </c>
      <c r="C142" s="2">
        <v>0</v>
      </c>
      <c r="D142" s="2" t="s">
        <v>82</v>
      </c>
      <c r="E142" s="2">
        <v>9</v>
      </c>
    </row>
    <row r="143" spans="1:5" x14ac:dyDescent="0.25">
      <c r="A143" s="2">
        <v>14</v>
      </c>
      <c r="B143" s="2" t="s">
        <v>42</v>
      </c>
      <c r="C143" s="2">
        <v>0</v>
      </c>
      <c r="D143" s="2" t="s">
        <v>82</v>
      </c>
      <c r="E143" s="2">
        <v>9</v>
      </c>
    </row>
    <row r="144" spans="1:5" x14ac:dyDescent="0.25">
      <c r="A144" s="2">
        <v>15</v>
      </c>
      <c r="B144" s="2" t="s">
        <v>43</v>
      </c>
      <c r="C144" s="2">
        <v>0</v>
      </c>
      <c r="D144" s="2" t="s">
        <v>82</v>
      </c>
      <c r="E144" s="2">
        <v>9</v>
      </c>
    </row>
    <row r="145" spans="1:5" x14ac:dyDescent="0.25">
      <c r="A145" s="2">
        <v>16</v>
      </c>
      <c r="B145" s="2" t="s">
        <v>44</v>
      </c>
      <c r="C145" s="2">
        <v>0</v>
      </c>
      <c r="D145" s="2" t="s">
        <v>82</v>
      </c>
      <c r="E145" s="2">
        <v>9</v>
      </c>
    </row>
  </sheetData>
  <pageMargins left="0.7" right="0.7" top="0.75" bottom="0.75" header="0.3" footer="0.3"/>
  <tableParts count="1">
    <tablePart r:id="rId1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7"/>
  <dimension ref="A1:D4"/>
  <sheetViews>
    <sheetView workbookViewId="0"/>
  </sheetViews>
  <sheetFormatPr defaultRowHeight="15" x14ac:dyDescent="0.25"/>
  <cols>
    <col min="1" max="1" width="5.28515625" bestFit="1" customWidth="1"/>
    <col min="2" max="2" width="8.5703125" bestFit="1" customWidth="1"/>
    <col min="3" max="3" width="38.7109375" bestFit="1" customWidth="1"/>
    <col min="4" max="4" width="18.7109375" bestFit="1" customWidth="1"/>
  </cols>
  <sheetData>
    <row r="1" spans="1:4" x14ac:dyDescent="0.25">
      <c r="A1" t="s">
        <v>94</v>
      </c>
      <c r="B1" t="s">
        <v>99</v>
      </c>
      <c r="C1" t="s">
        <v>2</v>
      </c>
      <c r="D1" t="s">
        <v>109</v>
      </c>
    </row>
    <row r="2" spans="1:4" x14ac:dyDescent="0.25">
      <c r="A2">
        <v>1</v>
      </c>
      <c r="B2">
        <v>7</v>
      </c>
      <c r="C2" t="s">
        <v>84</v>
      </c>
      <c r="D2" t="s">
        <v>3</v>
      </c>
    </row>
    <row r="3" spans="1:4" x14ac:dyDescent="0.25">
      <c r="A3">
        <v>2</v>
      </c>
      <c r="B3">
        <v>9</v>
      </c>
      <c r="C3" t="s">
        <v>84</v>
      </c>
      <c r="D3" t="s">
        <v>85</v>
      </c>
    </row>
    <row r="4" spans="1:4" x14ac:dyDescent="0.25">
      <c r="A4">
        <v>3</v>
      </c>
      <c r="B4">
        <v>0</v>
      </c>
      <c r="C4" t="s">
        <v>84</v>
      </c>
      <c r="D4" t="s">
        <v>86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9"/>
  <dimension ref="A1:C12"/>
  <sheetViews>
    <sheetView workbookViewId="0"/>
  </sheetViews>
  <sheetFormatPr defaultRowHeight="15" x14ac:dyDescent="0.25"/>
  <cols>
    <col min="1" max="1" width="5.28515625" bestFit="1" customWidth="1"/>
    <col min="2" max="2" width="19.42578125" bestFit="1" customWidth="1"/>
    <col min="3" max="3" width="8.5703125" bestFit="1" customWidth="1"/>
  </cols>
  <sheetData>
    <row r="1" spans="1:3" x14ac:dyDescent="0.25">
      <c r="A1" t="s">
        <v>94</v>
      </c>
      <c r="B1" t="s">
        <v>129</v>
      </c>
      <c r="C1" t="s">
        <v>99</v>
      </c>
    </row>
    <row r="2" spans="1:3" x14ac:dyDescent="0.25">
      <c r="A2">
        <v>1</v>
      </c>
      <c r="B2" t="s">
        <v>13</v>
      </c>
      <c r="C2">
        <v>243</v>
      </c>
    </row>
    <row r="3" spans="1:3" x14ac:dyDescent="0.25">
      <c r="A3">
        <v>2</v>
      </c>
      <c r="B3" t="s">
        <v>14</v>
      </c>
      <c r="C3">
        <v>52</v>
      </c>
    </row>
    <row r="4" spans="1:3" x14ac:dyDescent="0.25">
      <c r="A4">
        <v>3</v>
      </c>
      <c r="B4" t="s">
        <v>15</v>
      </c>
      <c r="C4">
        <v>26</v>
      </c>
    </row>
    <row r="5" spans="1:3" x14ac:dyDescent="0.25">
      <c r="A5">
        <v>4</v>
      </c>
      <c r="B5" t="s">
        <v>79</v>
      </c>
      <c r="C5">
        <v>97</v>
      </c>
    </row>
    <row r="6" spans="1:3" x14ac:dyDescent="0.25">
      <c r="A6">
        <v>5</v>
      </c>
      <c r="B6" t="s">
        <v>80</v>
      </c>
      <c r="C6">
        <v>0</v>
      </c>
    </row>
    <row r="7" spans="1:3" x14ac:dyDescent="0.25">
      <c r="A7">
        <v>6</v>
      </c>
      <c r="B7" t="s">
        <v>130</v>
      </c>
      <c r="C7">
        <v>0</v>
      </c>
    </row>
    <row r="8" spans="1:3" x14ac:dyDescent="0.25">
      <c r="A8">
        <v>7</v>
      </c>
      <c r="B8" t="s">
        <v>16</v>
      </c>
      <c r="C8">
        <v>0</v>
      </c>
    </row>
    <row r="9" spans="1:3" x14ac:dyDescent="0.25">
      <c r="A9">
        <v>8</v>
      </c>
      <c r="B9" t="s">
        <v>17</v>
      </c>
      <c r="C9">
        <v>0</v>
      </c>
    </row>
    <row r="10" spans="1:3" x14ac:dyDescent="0.25">
      <c r="A10">
        <v>9</v>
      </c>
      <c r="B10" t="s">
        <v>18</v>
      </c>
      <c r="C10">
        <v>0</v>
      </c>
    </row>
    <row r="11" spans="1:3" x14ac:dyDescent="0.25">
      <c r="A11">
        <v>10</v>
      </c>
      <c r="B11" t="s">
        <v>19</v>
      </c>
      <c r="C11">
        <v>0</v>
      </c>
    </row>
    <row r="12" spans="1:3" x14ac:dyDescent="0.25">
      <c r="A12">
        <v>11</v>
      </c>
      <c r="B12" t="s">
        <v>81</v>
      </c>
      <c r="C12">
        <v>0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/>
  <dimension ref="A1:D4"/>
  <sheetViews>
    <sheetView workbookViewId="0"/>
  </sheetViews>
  <sheetFormatPr defaultRowHeight="15" x14ac:dyDescent="0.25"/>
  <cols>
    <col min="1" max="1" width="5.28515625" bestFit="1" customWidth="1"/>
    <col min="2" max="2" width="14.5703125" bestFit="1" customWidth="1"/>
    <col min="3" max="3" width="10.5703125" bestFit="1" customWidth="1"/>
    <col min="4" max="4" width="10.140625" bestFit="1" customWidth="1"/>
  </cols>
  <sheetData>
    <row r="1" spans="1:4" x14ac:dyDescent="0.25">
      <c r="A1" t="s">
        <v>94</v>
      </c>
      <c r="B1" t="s">
        <v>125</v>
      </c>
      <c r="C1" t="s">
        <v>29</v>
      </c>
      <c r="D1" t="s">
        <v>126</v>
      </c>
    </row>
    <row r="2" spans="1:4" x14ac:dyDescent="0.25">
      <c r="A2">
        <v>1</v>
      </c>
      <c r="B2" t="s">
        <v>127</v>
      </c>
      <c r="C2">
        <v>0</v>
      </c>
      <c r="D2">
        <v>0</v>
      </c>
    </row>
    <row r="3" spans="1:4" x14ac:dyDescent="0.25">
      <c r="A3">
        <v>2</v>
      </c>
      <c r="B3" t="s">
        <v>128</v>
      </c>
      <c r="C3">
        <v>0</v>
      </c>
      <c r="D3">
        <v>0</v>
      </c>
    </row>
    <row r="4" spans="1:4" x14ac:dyDescent="0.25">
      <c r="A4">
        <v>3</v>
      </c>
      <c r="B4" t="s">
        <v>21</v>
      </c>
      <c r="C4">
        <v>0</v>
      </c>
      <c r="D4">
        <v>0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G37"/>
  <sheetViews>
    <sheetView workbookViewId="0">
      <selection activeCell="G19" sqref="G19"/>
    </sheetView>
  </sheetViews>
  <sheetFormatPr defaultRowHeight="15" x14ac:dyDescent="0.25"/>
  <cols>
    <col min="1" max="1" width="5.28515625" bestFit="1" customWidth="1"/>
    <col min="2" max="2" width="19" bestFit="1" customWidth="1"/>
    <col min="3" max="3" width="14.5703125" bestFit="1" customWidth="1"/>
    <col min="4" max="4" width="8.140625" bestFit="1" customWidth="1"/>
    <col min="6" max="6" width="8.5703125" bestFit="1" customWidth="1"/>
    <col min="7" max="7" width="11.28515625" bestFit="1" customWidth="1"/>
  </cols>
  <sheetData>
    <row r="1" spans="1:7" x14ac:dyDescent="0.25">
      <c r="A1" t="s">
        <v>94</v>
      </c>
      <c r="B1" t="s">
        <v>95</v>
      </c>
      <c r="C1" t="s">
        <v>96</v>
      </c>
      <c r="D1" t="s">
        <v>97</v>
      </c>
      <c r="E1" t="s">
        <v>98</v>
      </c>
      <c r="F1" t="s">
        <v>99</v>
      </c>
      <c r="G1" t="s">
        <v>100</v>
      </c>
    </row>
    <row r="2" spans="1:7" x14ac:dyDescent="0.25">
      <c r="A2">
        <v>1</v>
      </c>
      <c r="B2" t="s">
        <v>122</v>
      </c>
      <c r="C2" t="s">
        <v>30</v>
      </c>
      <c r="D2" t="s">
        <v>29</v>
      </c>
      <c r="E2">
        <v>1</v>
      </c>
      <c r="F2">
        <v>2</v>
      </c>
      <c r="G2">
        <v>1</v>
      </c>
    </row>
    <row r="3" spans="1:7" x14ac:dyDescent="0.25">
      <c r="A3">
        <v>2</v>
      </c>
      <c r="B3" t="s">
        <v>121</v>
      </c>
      <c r="C3" t="s">
        <v>30</v>
      </c>
      <c r="D3" t="s">
        <v>29</v>
      </c>
      <c r="E3">
        <v>1</v>
      </c>
      <c r="F3">
        <v>1</v>
      </c>
      <c r="G3">
        <v>1</v>
      </c>
    </row>
    <row r="4" spans="1:7" x14ac:dyDescent="0.25">
      <c r="A4">
        <v>3</v>
      </c>
      <c r="B4" t="s">
        <v>153</v>
      </c>
      <c r="C4" t="s">
        <v>30</v>
      </c>
      <c r="D4" t="s">
        <v>29</v>
      </c>
      <c r="E4">
        <v>1</v>
      </c>
      <c r="G4">
        <v>1</v>
      </c>
    </row>
    <row r="5" spans="1:7" x14ac:dyDescent="0.25">
      <c r="A5">
        <v>4</v>
      </c>
      <c r="B5" t="s">
        <v>154</v>
      </c>
      <c r="C5" t="s">
        <v>30</v>
      </c>
      <c r="D5" t="s">
        <v>29</v>
      </c>
      <c r="E5">
        <v>1</v>
      </c>
      <c r="F5">
        <v>1</v>
      </c>
      <c r="G5">
        <v>1</v>
      </c>
    </row>
    <row r="6" spans="1:7" x14ac:dyDescent="0.25">
      <c r="A6">
        <v>5</v>
      </c>
      <c r="B6" t="s">
        <v>155</v>
      </c>
      <c r="C6" t="s">
        <v>30</v>
      </c>
      <c r="D6" t="s">
        <v>29</v>
      </c>
      <c r="E6">
        <v>1</v>
      </c>
      <c r="G6">
        <v>1</v>
      </c>
    </row>
    <row r="7" spans="1:7" x14ac:dyDescent="0.25">
      <c r="A7">
        <v>6</v>
      </c>
      <c r="B7" t="s">
        <v>101</v>
      </c>
      <c r="C7" t="s">
        <v>30</v>
      </c>
      <c r="D7" t="s">
        <v>29</v>
      </c>
      <c r="E7">
        <v>1</v>
      </c>
      <c r="F7">
        <v>2</v>
      </c>
      <c r="G7">
        <v>1</v>
      </c>
    </row>
    <row r="8" spans="1:7" x14ac:dyDescent="0.25">
      <c r="A8">
        <v>1</v>
      </c>
      <c r="B8" t="s">
        <v>122</v>
      </c>
      <c r="C8" t="s">
        <v>30</v>
      </c>
      <c r="D8" t="s">
        <v>10</v>
      </c>
      <c r="E8">
        <v>2</v>
      </c>
      <c r="F8">
        <v>7</v>
      </c>
      <c r="G8">
        <v>1</v>
      </c>
    </row>
    <row r="9" spans="1:7" x14ac:dyDescent="0.25">
      <c r="A9">
        <v>2</v>
      </c>
      <c r="B9" t="s">
        <v>121</v>
      </c>
      <c r="C9" t="s">
        <v>30</v>
      </c>
      <c r="D9" t="s">
        <v>10</v>
      </c>
      <c r="E9">
        <v>2</v>
      </c>
      <c r="F9">
        <v>1</v>
      </c>
      <c r="G9">
        <v>1</v>
      </c>
    </row>
    <row r="10" spans="1:7" x14ac:dyDescent="0.25">
      <c r="A10">
        <v>3</v>
      </c>
      <c r="B10" t="s">
        <v>153</v>
      </c>
      <c r="C10" t="s">
        <v>30</v>
      </c>
      <c r="D10" t="s">
        <v>10</v>
      </c>
      <c r="E10">
        <v>2</v>
      </c>
      <c r="G10">
        <v>1</v>
      </c>
    </row>
    <row r="11" spans="1:7" x14ac:dyDescent="0.25">
      <c r="A11">
        <v>4</v>
      </c>
      <c r="B11" t="s">
        <v>154</v>
      </c>
      <c r="C11" t="s">
        <v>30</v>
      </c>
      <c r="D11" t="s">
        <v>10</v>
      </c>
      <c r="E11">
        <v>2</v>
      </c>
      <c r="F11">
        <v>1</v>
      </c>
      <c r="G11">
        <v>1</v>
      </c>
    </row>
    <row r="12" spans="1:7" x14ac:dyDescent="0.25">
      <c r="A12">
        <v>5</v>
      </c>
      <c r="B12" t="s">
        <v>155</v>
      </c>
      <c r="C12" t="s">
        <v>30</v>
      </c>
      <c r="D12" t="s">
        <v>10</v>
      </c>
      <c r="E12">
        <v>2</v>
      </c>
      <c r="G12">
        <v>1</v>
      </c>
    </row>
    <row r="13" spans="1:7" x14ac:dyDescent="0.25">
      <c r="A13">
        <v>6</v>
      </c>
      <c r="B13" t="s">
        <v>101</v>
      </c>
      <c r="C13" t="s">
        <v>30</v>
      </c>
      <c r="D13" t="s">
        <v>10</v>
      </c>
      <c r="E13">
        <v>2</v>
      </c>
      <c r="F13">
        <v>2</v>
      </c>
      <c r="G13">
        <v>1</v>
      </c>
    </row>
    <row r="14" spans="1:7" x14ac:dyDescent="0.25">
      <c r="A14">
        <v>1</v>
      </c>
      <c r="B14" t="s">
        <v>122</v>
      </c>
      <c r="C14" t="s">
        <v>54</v>
      </c>
      <c r="D14" t="s">
        <v>29</v>
      </c>
      <c r="E14">
        <v>1</v>
      </c>
      <c r="F14">
        <v>15</v>
      </c>
      <c r="G14">
        <v>2</v>
      </c>
    </row>
    <row r="15" spans="1:7" x14ac:dyDescent="0.25">
      <c r="A15">
        <v>2</v>
      </c>
      <c r="B15" t="s">
        <v>121</v>
      </c>
      <c r="C15" s="2" t="s">
        <v>54</v>
      </c>
      <c r="D15" t="s">
        <v>29</v>
      </c>
      <c r="E15">
        <v>1</v>
      </c>
      <c r="F15" s="2">
        <v>4</v>
      </c>
      <c r="G15">
        <v>2</v>
      </c>
    </row>
    <row r="16" spans="1:7" x14ac:dyDescent="0.25">
      <c r="A16">
        <v>3</v>
      </c>
      <c r="B16" t="s">
        <v>153</v>
      </c>
      <c r="C16" s="2" t="s">
        <v>54</v>
      </c>
      <c r="D16" t="s">
        <v>29</v>
      </c>
      <c r="E16">
        <v>1</v>
      </c>
      <c r="F16" s="2">
        <v>1</v>
      </c>
      <c r="G16">
        <v>2</v>
      </c>
    </row>
    <row r="17" spans="1:7" x14ac:dyDescent="0.25">
      <c r="A17">
        <v>4</v>
      </c>
      <c r="B17" t="s">
        <v>154</v>
      </c>
      <c r="C17" s="2" t="s">
        <v>54</v>
      </c>
      <c r="D17" t="s">
        <v>29</v>
      </c>
      <c r="E17">
        <v>1</v>
      </c>
      <c r="F17" s="2">
        <v>2</v>
      </c>
      <c r="G17">
        <v>2</v>
      </c>
    </row>
    <row r="18" spans="1:7" x14ac:dyDescent="0.25">
      <c r="A18">
        <v>5</v>
      </c>
      <c r="B18" t="s">
        <v>155</v>
      </c>
      <c r="C18" s="2" t="s">
        <v>54</v>
      </c>
      <c r="D18" t="s">
        <v>29</v>
      </c>
      <c r="E18">
        <v>1</v>
      </c>
      <c r="F18" s="2">
        <v>1</v>
      </c>
      <c r="G18">
        <v>2</v>
      </c>
    </row>
    <row r="19" spans="1:7" x14ac:dyDescent="0.25">
      <c r="A19">
        <v>6</v>
      </c>
      <c r="B19" t="s">
        <v>101</v>
      </c>
      <c r="C19" s="2" t="s">
        <v>54</v>
      </c>
      <c r="D19" t="s">
        <v>29</v>
      </c>
      <c r="E19">
        <v>1</v>
      </c>
      <c r="F19" s="2">
        <v>3</v>
      </c>
      <c r="G19">
        <v>2</v>
      </c>
    </row>
    <row r="20" spans="1:7" x14ac:dyDescent="0.25">
      <c r="A20">
        <v>1</v>
      </c>
      <c r="B20" t="s">
        <v>122</v>
      </c>
      <c r="C20" s="2" t="s">
        <v>54</v>
      </c>
      <c r="D20" t="s">
        <v>10</v>
      </c>
      <c r="E20">
        <v>2</v>
      </c>
      <c r="F20" s="2">
        <v>39</v>
      </c>
      <c r="G20">
        <v>2</v>
      </c>
    </row>
    <row r="21" spans="1:7" x14ac:dyDescent="0.25">
      <c r="A21">
        <v>2</v>
      </c>
      <c r="B21" t="s">
        <v>121</v>
      </c>
      <c r="C21" s="2" t="s">
        <v>54</v>
      </c>
      <c r="D21" t="s">
        <v>10</v>
      </c>
      <c r="E21">
        <v>2</v>
      </c>
      <c r="F21" s="2">
        <v>7</v>
      </c>
      <c r="G21">
        <v>2</v>
      </c>
    </row>
    <row r="22" spans="1:7" x14ac:dyDescent="0.25">
      <c r="A22">
        <v>3</v>
      </c>
      <c r="B22" t="s">
        <v>153</v>
      </c>
      <c r="C22" s="2" t="s">
        <v>54</v>
      </c>
      <c r="D22" t="s">
        <v>10</v>
      </c>
      <c r="E22">
        <v>2</v>
      </c>
      <c r="F22" s="2">
        <v>6</v>
      </c>
      <c r="G22">
        <v>2</v>
      </c>
    </row>
    <row r="23" spans="1:7" x14ac:dyDescent="0.25">
      <c r="A23">
        <v>4</v>
      </c>
      <c r="B23" t="s">
        <v>154</v>
      </c>
      <c r="C23" s="2" t="s">
        <v>54</v>
      </c>
      <c r="D23" t="s">
        <v>10</v>
      </c>
      <c r="E23">
        <v>2</v>
      </c>
      <c r="F23" s="2">
        <v>4</v>
      </c>
      <c r="G23">
        <v>2</v>
      </c>
    </row>
    <row r="24" spans="1:7" x14ac:dyDescent="0.25">
      <c r="A24">
        <v>5</v>
      </c>
      <c r="B24" t="s">
        <v>155</v>
      </c>
      <c r="C24" s="2" t="s">
        <v>54</v>
      </c>
      <c r="D24" t="s">
        <v>10</v>
      </c>
      <c r="E24">
        <v>2</v>
      </c>
      <c r="F24" s="2">
        <v>2</v>
      </c>
      <c r="G24">
        <v>2</v>
      </c>
    </row>
    <row r="25" spans="1:7" x14ac:dyDescent="0.25">
      <c r="A25">
        <v>6</v>
      </c>
      <c r="B25" t="s">
        <v>101</v>
      </c>
      <c r="C25" s="2" t="s">
        <v>54</v>
      </c>
      <c r="D25" t="s">
        <v>10</v>
      </c>
      <c r="E25">
        <v>2</v>
      </c>
      <c r="F25" s="2">
        <v>3</v>
      </c>
      <c r="G25">
        <v>2</v>
      </c>
    </row>
    <row r="26" spans="1:7" x14ac:dyDescent="0.25">
      <c r="A26">
        <v>1</v>
      </c>
      <c r="B26" t="s">
        <v>122</v>
      </c>
      <c r="C26" t="s">
        <v>102</v>
      </c>
      <c r="D26" t="s">
        <v>29</v>
      </c>
      <c r="E26">
        <v>1</v>
      </c>
      <c r="F26">
        <v>0</v>
      </c>
      <c r="G26">
        <v>3</v>
      </c>
    </row>
    <row r="27" spans="1:7" x14ac:dyDescent="0.25">
      <c r="A27">
        <v>2</v>
      </c>
      <c r="B27" t="s">
        <v>121</v>
      </c>
      <c r="C27" t="s">
        <v>102</v>
      </c>
      <c r="D27" t="s">
        <v>29</v>
      </c>
      <c r="E27">
        <v>1</v>
      </c>
      <c r="F27">
        <v>0</v>
      </c>
      <c r="G27">
        <v>3</v>
      </c>
    </row>
    <row r="28" spans="1:7" x14ac:dyDescent="0.25">
      <c r="A28">
        <v>3</v>
      </c>
      <c r="B28" t="s">
        <v>153</v>
      </c>
      <c r="C28" t="s">
        <v>102</v>
      </c>
      <c r="D28" t="s">
        <v>29</v>
      </c>
      <c r="E28">
        <v>1</v>
      </c>
      <c r="F28">
        <v>0</v>
      </c>
      <c r="G28">
        <v>3</v>
      </c>
    </row>
    <row r="29" spans="1:7" x14ac:dyDescent="0.25">
      <c r="A29">
        <v>4</v>
      </c>
      <c r="B29" t="s">
        <v>154</v>
      </c>
      <c r="C29" t="s">
        <v>102</v>
      </c>
      <c r="D29" t="s">
        <v>29</v>
      </c>
      <c r="E29">
        <v>1</v>
      </c>
      <c r="F29">
        <v>0</v>
      </c>
      <c r="G29">
        <v>3</v>
      </c>
    </row>
    <row r="30" spans="1:7" x14ac:dyDescent="0.25">
      <c r="A30">
        <v>5</v>
      </c>
      <c r="B30" t="s">
        <v>155</v>
      </c>
      <c r="C30" t="s">
        <v>102</v>
      </c>
      <c r="D30" t="s">
        <v>29</v>
      </c>
      <c r="E30">
        <v>1</v>
      </c>
      <c r="F30">
        <v>1</v>
      </c>
      <c r="G30">
        <v>3</v>
      </c>
    </row>
    <row r="31" spans="1:7" x14ac:dyDescent="0.25">
      <c r="A31">
        <v>6</v>
      </c>
      <c r="B31" t="s">
        <v>101</v>
      </c>
      <c r="C31" t="s">
        <v>102</v>
      </c>
      <c r="D31" t="s">
        <v>29</v>
      </c>
      <c r="E31">
        <v>1</v>
      </c>
      <c r="F31">
        <v>0</v>
      </c>
      <c r="G31">
        <v>3</v>
      </c>
    </row>
    <row r="32" spans="1:7" x14ac:dyDescent="0.25">
      <c r="A32">
        <v>1</v>
      </c>
      <c r="B32" t="s">
        <v>122</v>
      </c>
      <c r="C32" t="s">
        <v>102</v>
      </c>
      <c r="D32" t="s">
        <v>10</v>
      </c>
      <c r="E32">
        <v>2</v>
      </c>
      <c r="F32">
        <v>0</v>
      </c>
      <c r="G32">
        <v>3</v>
      </c>
    </row>
    <row r="33" spans="1:7" x14ac:dyDescent="0.25">
      <c r="A33">
        <v>2</v>
      </c>
      <c r="B33" t="s">
        <v>121</v>
      </c>
      <c r="C33" t="s">
        <v>102</v>
      </c>
      <c r="D33" t="s">
        <v>10</v>
      </c>
      <c r="E33">
        <v>2</v>
      </c>
      <c r="F33">
        <v>0</v>
      </c>
      <c r="G33">
        <v>3</v>
      </c>
    </row>
    <row r="34" spans="1:7" x14ac:dyDescent="0.25">
      <c r="A34">
        <v>3</v>
      </c>
      <c r="B34" t="s">
        <v>153</v>
      </c>
      <c r="C34" t="s">
        <v>102</v>
      </c>
      <c r="D34" t="s">
        <v>10</v>
      </c>
      <c r="E34">
        <v>2</v>
      </c>
      <c r="F34">
        <v>0</v>
      </c>
      <c r="G34">
        <v>3</v>
      </c>
    </row>
    <row r="35" spans="1:7" x14ac:dyDescent="0.25">
      <c r="A35">
        <v>4</v>
      </c>
      <c r="B35" t="s">
        <v>154</v>
      </c>
      <c r="C35" t="s">
        <v>102</v>
      </c>
      <c r="D35" t="s">
        <v>10</v>
      </c>
      <c r="E35">
        <v>2</v>
      </c>
      <c r="F35">
        <v>0</v>
      </c>
      <c r="G35">
        <v>3</v>
      </c>
    </row>
    <row r="36" spans="1:7" x14ac:dyDescent="0.25">
      <c r="A36">
        <v>5</v>
      </c>
      <c r="B36" t="s">
        <v>155</v>
      </c>
      <c r="C36" t="s">
        <v>102</v>
      </c>
      <c r="D36" t="s">
        <v>10</v>
      </c>
      <c r="E36">
        <v>2</v>
      </c>
      <c r="F36">
        <v>1</v>
      </c>
      <c r="G36">
        <v>3</v>
      </c>
    </row>
    <row r="37" spans="1:7" x14ac:dyDescent="0.25">
      <c r="A37">
        <v>6</v>
      </c>
      <c r="B37" t="s">
        <v>101</v>
      </c>
      <c r="C37" t="s">
        <v>102</v>
      </c>
      <c r="D37" t="s">
        <v>10</v>
      </c>
      <c r="E37">
        <v>2</v>
      </c>
      <c r="F37">
        <v>0</v>
      </c>
      <c r="G37">
        <v>3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G37"/>
  <sheetViews>
    <sheetView workbookViewId="0">
      <selection activeCell="E33" sqref="E33"/>
    </sheetView>
  </sheetViews>
  <sheetFormatPr defaultRowHeight="15" x14ac:dyDescent="0.25"/>
  <cols>
    <col min="1" max="1" width="5.28515625" bestFit="1" customWidth="1"/>
    <col min="2" max="2" width="19" bestFit="1" customWidth="1"/>
    <col min="3" max="3" width="14.5703125" bestFit="1" customWidth="1"/>
    <col min="4" max="4" width="8.140625" bestFit="1" customWidth="1"/>
    <col min="6" max="6" width="8.5703125" bestFit="1" customWidth="1"/>
    <col min="7" max="7" width="11.28515625" bestFit="1" customWidth="1"/>
  </cols>
  <sheetData>
    <row r="1" spans="1:7" x14ac:dyDescent="0.25">
      <c r="A1" t="s">
        <v>94</v>
      </c>
      <c r="B1" t="s">
        <v>95</v>
      </c>
      <c r="C1" t="s">
        <v>96</v>
      </c>
      <c r="D1" t="s">
        <v>97</v>
      </c>
      <c r="E1" t="s">
        <v>98</v>
      </c>
      <c r="F1" t="s">
        <v>99</v>
      </c>
      <c r="G1" t="s">
        <v>100</v>
      </c>
    </row>
    <row r="2" spans="1:7" x14ac:dyDescent="0.25">
      <c r="A2">
        <v>1</v>
      </c>
      <c r="B2" t="s">
        <v>122</v>
      </c>
      <c r="C2" t="s">
        <v>30</v>
      </c>
      <c r="D2" t="s">
        <v>29</v>
      </c>
      <c r="E2">
        <v>1</v>
      </c>
      <c r="F2">
        <v>131</v>
      </c>
      <c r="G2">
        <v>1</v>
      </c>
    </row>
    <row r="3" spans="1:7" x14ac:dyDescent="0.25">
      <c r="A3">
        <v>2</v>
      </c>
      <c r="B3" t="s">
        <v>121</v>
      </c>
      <c r="C3" t="s">
        <v>30</v>
      </c>
      <c r="D3" t="s">
        <v>29</v>
      </c>
      <c r="E3">
        <v>1</v>
      </c>
      <c r="F3">
        <v>30</v>
      </c>
      <c r="G3">
        <v>1</v>
      </c>
    </row>
    <row r="4" spans="1:7" x14ac:dyDescent="0.25">
      <c r="A4">
        <v>3</v>
      </c>
      <c r="B4" t="s">
        <v>135</v>
      </c>
      <c r="C4" t="s">
        <v>30</v>
      </c>
      <c r="D4" t="s">
        <v>29</v>
      </c>
      <c r="E4">
        <v>1</v>
      </c>
      <c r="F4">
        <v>10</v>
      </c>
      <c r="G4">
        <v>1</v>
      </c>
    </row>
    <row r="5" spans="1:7" x14ac:dyDescent="0.25">
      <c r="A5">
        <v>4</v>
      </c>
      <c r="B5" t="s">
        <v>154</v>
      </c>
      <c r="C5" t="s">
        <v>30</v>
      </c>
      <c r="D5" t="s">
        <v>29</v>
      </c>
      <c r="E5">
        <v>1</v>
      </c>
      <c r="F5">
        <v>15</v>
      </c>
      <c r="G5">
        <v>1</v>
      </c>
    </row>
    <row r="6" spans="1:7" x14ac:dyDescent="0.25">
      <c r="A6">
        <v>5</v>
      </c>
      <c r="B6" t="s">
        <v>134</v>
      </c>
      <c r="C6" t="s">
        <v>30</v>
      </c>
      <c r="D6" t="s">
        <v>29</v>
      </c>
      <c r="E6">
        <v>1</v>
      </c>
      <c r="F6">
        <v>6</v>
      </c>
      <c r="G6">
        <v>1</v>
      </c>
    </row>
    <row r="7" spans="1:7" x14ac:dyDescent="0.25">
      <c r="A7">
        <v>6</v>
      </c>
      <c r="B7" t="s">
        <v>101</v>
      </c>
      <c r="C7" t="s">
        <v>30</v>
      </c>
      <c r="D7" t="s">
        <v>29</v>
      </c>
      <c r="E7">
        <v>1</v>
      </c>
      <c r="F7">
        <v>82</v>
      </c>
      <c r="G7">
        <v>1</v>
      </c>
    </row>
    <row r="8" spans="1:7" x14ac:dyDescent="0.25">
      <c r="A8">
        <v>1</v>
      </c>
      <c r="B8" t="s">
        <v>122</v>
      </c>
      <c r="C8" t="s">
        <v>30</v>
      </c>
      <c r="D8" t="s">
        <v>10</v>
      </c>
      <c r="E8">
        <v>2</v>
      </c>
      <c r="F8">
        <v>378</v>
      </c>
      <c r="G8">
        <v>1</v>
      </c>
    </row>
    <row r="9" spans="1:7" x14ac:dyDescent="0.25">
      <c r="A9">
        <v>2</v>
      </c>
      <c r="B9" t="s">
        <v>121</v>
      </c>
      <c r="C9" t="s">
        <v>30</v>
      </c>
      <c r="D9" t="s">
        <v>10</v>
      </c>
      <c r="E9">
        <v>2</v>
      </c>
      <c r="F9">
        <v>32</v>
      </c>
      <c r="G9">
        <v>1</v>
      </c>
    </row>
    <row r="10" spans="1:7" x14ac:dyDescent="0.25">
      <c r="A10">
        <v>3</v>
      </c>
      <c r="B10" t="s">
        <v>135</v>
      </c>
      <c r="C10" t="s">
        <v>30</v>
      </c>
      <c r="D10" t="s">
        <v>10</v>
      </c>
      <c r="E10">
        <v>2</v>
      </c>
      <c r="F10">
        <v>30</v>
      </c>
      <c r="G10">
        <v>1</v>
      </c>
    </row>
    <row r="11" spans="1:7" x14ac:dyDescent="0.25">
      <c r="A11">
        <v>4</v>
      </c>
      <c r="B11" t="s">
        <v>154</v>
      </c>
      <c r="C11" t="s">
        <v>30</v>
      </c>
      <c r="D11" t="s">
        <v>10</v>
      </c>
      <c r="E11">
        <v>2</v>
      </c>
      <c r="F11">
        <v>24</v>
      </c>
      <c r="G11">
        <v>1</v>
      </c>
    </row>
    <row r="12" spans="1:7" x14ac:dyDescent="0.25">
      <c r="A12">
        <v>5</v>
      </c>
      <c r="B12" t="s">
        <v>134</v>
      </c>
      <c r="C12" t="s">
        <v>30</v>
      </c>
      <c r="D12" t="s">
        <v>10</v>
      </c>
      <c r="E12">
        <v>2</v>
      </c>
      <c r="F12">
        <v>9</v>
      </c>
      <c r="G12">
        <v>1</v>
      </c>
    </row>
    <row r="13" spans="1:7" x14ac:dyDescent="0.25">
      <c r="A13">
        <v>6</v>
      </c>
      <c r="B13" t="s">
        <v>101</v>
      </c>
      <c r="C13" t="s">
        <v>30</v>
      </c>
      <c r="D13" t="s">
        <v>10</v>
      </c>
      <c r="E13">
        <v>2</v>
      </c>
      <c r="F13">
        <v>103</v>
      </c>
      <c r="G13">
        <v>1</v>
      </c>
    </row>
    <row r="14" spans="1:7" x14ac:dyDescent="0.25">
      <c r="A14">
        <v>1</v>
      </c>
      <c r="B14" t="s">
        <v>122</v>
      </c>
      <c r="C14" t="s">
        <v>54</v>
      </c>
      <c r="D14" t="s">
        <v>29</v>
      </c>
      <c r="E14">
        <v>1</v>
      </c>
      <c r="F14">
        <v>225</v>
      </c>
      <c r="G14">
        <v>2</v>
      </c>
    </row>
    <row r="15" spans="1:7" x14ac:dyDescent="0.25">
      <c r="A15">
        <v>2</v>
      </c>
      <c r="B15" t="s">
        <v>121</v>
      </c>
      <c r="C15" s="2" t="s">
        <v>54</v>
      </c>
      <c r="D15" t="s">
        <v>29</v>
      </c>
      <c r="E15">
        <v>1</v>
      </c>
      <c r="F15" s="2">
        <v>55</v>
      </c>
      <c r="G15">
        <v>2</v>
      </c>
    </row>
    <row r="16" spans="1:7" x14ac:dyDescent="0.25">
      <c r="A16">
        <v>3</v>
      </c>
      <c r="B16" t="s">
        <v>135</v>
      </c>
      <c r="C16" s="2" t="s">
        <v>54</v>
      </c>
      <c r="D16" t="s">
        <v>29</v>
      </c>
      <c r="E16">
        <v>1</v>
      </c>
      <c r="F16" s="2">
        <v>17</v>
      </c>
      <c r="G16">
        <v>2</v>
      </c>
    </row>
    <row r="17" spans="1:7" x14ac:dyDescent="0.25">
      <c r="A17">
        <v>4</v>
      </c>
      <c r="B17" t="s">
        <v>154</v>
      </c>
      <c r="C17" s="2" t="s">
        <v>54</v>
      </c>
      <c r="D17" t="s">
        <v>29</v>
      </c>
      <c r="E17">
        <v>1</v>
      </c>
      <c r="F17" s="2">
        <v>16</v>
      </c>
      <c r="G17">
        <v>2</v>
      </c>
    </row>
    <row r="18" spans="1:7" x14ac:dyDescent="0.25">
      <c r="A18">
        <v>5</v>
      </c>
      <c r="B18" t="s">
        <v>134</v>
      </c>
      <c r="C18" s="2" t="s">
        <v>54</v>
      </c>
      <c r="D18" t="s">
        <v>29</v>
      </c>
      <c r="E18">
        <v>1</v>
      </c>
      <c r="F18" s="2">
        <v>12</v>
      </c>
      <c r="G18">
        <v>2</v>
      </c>
    </row>
    <row r="19" spans="1:7" x14ac:dyDescent="0.25">
      <c r="A19">
        <v>6</v>
      </c>
      <c r="B19" t="s">
        <v>101</v>
      </c>
      <c r="C19" s="2" t="s">
        <v>54</v>
      </c>
      <c r="D19" t="s">
        <v>29</v>
      </c>
      <c r="E19">
        <v>1</v>
      </c>
      <c r="F19" s="2">
        <v>107</v>
      </c>
      <c r="G19">
        <v>2</v>
      </c>
    </row>
    <row r="20" spans="1:7" x14ac:dyDescent="0.25">
      <c r="A20">
        <v>1</v>
      </c>
      <c r="B20" t="s">
        <v>122</v>
      </c>
      <c r="C20" s="2" t="s">
        <v>54</v>
      </c>
      <c r="D20" t="s">
        <v>10</v>
      </c>
      <c r="E20">
        <v>2</v>
      </c>
      <c r="F20" s="2">
        <v>597</v>
      </c>
      <c r="G20">
        <v>2</v>
      </c>
    </row>
    <row r="21" spans="1:7" x14ac:dyDescent="0.25">
      <c r="A21">
        <v>2</v>
      </c>
      <c r="B21" t="s">
        <v>121</v>
      </c>
      <c r="C21" s="2" t="s">
        <v>54</v>
      </c>
      <c r="D21" t="s">
        <v>10</v>
      </c>
      <c r="E21">
        <v>2</v>
      </c>
      <c r="F21" s="2">
        <v>66</v>
      </c>
      <c r="G21">
        <v>2</v>
      </c>
    </row>
    <row r="22" spans="1:7" x14ac:dyDescent="0.25">
      <c r="A22">
        <v>3</v>
      </c>
      <c r="B22" t="s">
        <v>135</v>
      </c>
      <c r="C22" s="2" t="s">
        <v>54</v>
      </c>
      <c r="D22" t="s">
        <v>10</v>
      </c>
      <c r="E22">
        <v>2</v>
      </c>
      <c r="F22" s="2">
        <v>53</v>
      </c>
      <c r="G22">
        <v>2</v>
      </c>
    </row>
    <row r="23" spans="1:7" x14ac:dyDescent="0.25">
      <c r="A23">
        <v>4</v>
      </c>
      <c r="B23" t="s">
        <v>154</v>
      </c>
      <c r="C23" s="2" t="s">
        <v>54</v>
      </c>
      <c r="D23" t="s">
        <v>10</v>
      </c>
      <c r="E23">
        <v>2</v>
      </c>
      <c r="F23" s="2">
        <v>28</v>
      </c>
      <c r="G23">
        <v>2</v>
      </c>
    </row>
    <row r="24" spans="1:7" x14ac:dyDescent="0.25">
      <c r="A24">
        <v>5</v>
      </c>
      <c r="B24" t="s">
        <v>134</v>
      </c>
      <c r="C24" s="2" t="s">
        <v>54</v>
      </c>
      <c r="D24" t="s">
        <v>10</v>
      </c>
      <c r="E24">
        <v>2</v>
      </c>
      <c r="F24" s="2">
        <v>22</v>
      </c>
      <c r="G24">
        <v>2</v>
      </c>
    </row>
    <row r="25" spans="1:7" x14ac:dyDescent="0.25">
      <c r="A25">
        <v>6</v>
      </c>
      <c r="B25" t="s">
        <v>101</v>
      </c>
      <c r="C25" s="2" t="s">
        <v>54</v>
      </c>
      <c r="D25" t="s">
        <v>10</v>
      </c>
      <c r="E25">
        <v>2</v>
      </c>
      <c r="F25" s="2">
        <v>139</v>
      </c>
      <c r="G25">
        <v>2</v>
      </c>
    </row>
    <row r="26" spans="1:7" x14ac:dyDescent="0.25">
      <c r="A26">
        <v>1</v>
      </c>
      <c r="B26" t="s">
        <v>122</v>
      </c>
      <c r="C26" t="s">
        <v>102</v>
      </c>
      <c r="D26" t="s">
        <v>29</v>
      </c>
      <c r="E26">
        <v>1</v>
      </c>
      <c r="F26">
        <v>16</v>
      </c>
      <c r="G26">
        <v>3</v>
      </c>
    </row>
    <row r="27" spans="1:7" x14ac:dyDescent="0.25">
      <c r="A27">
        <v>2</v>
      </c>
      <c r="B27" t="s">
        <v>121</v>
      </c>
      <c r="C27" t="s">
        <v>102</v>
      </c>
      <c r="D27" t="s">
        <v>29</v>
      </c>
      <c r="E27">
        <v>1</v>
      </c>
      <c r="F27">
        <v>7</v>
      </c>
      <c r="G27">
        <v>3</v>
      </c>
    </row>
    <row r="28" spans="1:7" x14ac:dyDescent="0.25">
      <c r="A28">
        <v>3</v>
      </c>
      <c r="B28" t="s">
        <v>135</v>
      </c>
      <c r="C28" t="s">
        <v>102</v>
      </c>
      <c r="D28" t="s">
        <v>29</v>
      </c>
      <c r="E28">
        <v>1</v>
      </c>
      <c r="F28">
        <v>0</v>
      </c>
      <c r="G28">
        <v>3</v>
      </c>
    </row>
    <row r="29" spans="1:7" x14ac:dyDescent="0.25">
      <c r="A29">
        <v>4</v>
      </c>
      <c r="B29" t="s">
        <v>154</v>
      </c>
      <c r="C29" t="s">
        <v>102</v>
      </c>
      <c r="D29" t="s">
        <v>29</v>
      </c>
      <c r="E29">
        <v>1</v>
      </c>
      <c r="F29">
        <v>0</v>
      </c>
      <c r="G29">
        <v>3</v>
      </c>
    </row>
    <row r="30" spans="1:7" x14ac:dyDescent="0.25">
      <c r="A30">
        <v>5</v>
      </c>
      <c r="B30" t="s">
        <v>134</v>
      </c>
      <c r="C30" t="s">
        <v>102</v>
      </c>
      <c r="D30" t="s">
        <v>29</v>
      </c>
      <c r="E30">
        <v>1</v>
      </c>
      <c r="F30">
        <v>3</v>
      </c>
      <c r="G30">
        <v>3</v>
      </c>
    </row>
    <row r="31" spans="1:7" x14ac:dyDescent="0.25">
      <c r="A31">
        <v>6</v>
      </c>
      <c r="B31" t="s">
        <v>101</v>
      </c>
      <c r="C31" t="s">
        <v>102</v>
      </c>
      <c r="D31" t="s">
        <v>29</v>
      </c>
      <c r="E31">
        <v>1</v>
      </c>
      <c r="F31">
        <v>7</v>
      </c>
      <c r="G31">
        <v>3</v>
      </c>
    </row>
    <row r="32" spans="1:7" x14ac:dyDescent="0.25">
      <c r="A32">
        <v>1</v>
      </c>
      <c r="B32" t="s">
        <v>122</v>
      </c>
      <c r="C32" t="s">
        <v>102</v>
      </c>
      <c r="D32" t="s">
        <v>10</v>
      </c>
      <c r="E32">
        <v>2</v>
      </c>
      <c r="F32">
        <v>36</v>
      </c>
      <c r="G32">
        <v>3</v>
      </c>
    </row>
    <row r="33" spans="1:7" x14ac:dyDescent="0.25">
      <c r="A33">
        <v>2</v>
      </c>
      <c r="B33" t="s">
        <v>121</v>
      </c>
      <c r="C33" t="s">
        <v>102</v>
      </c>
      <c r="D33" t="s">
        <v>10</v>
      </c>
      <c r="E33">
        <v>2</v>
      </c>
      <c r="F33">
        <v>7</v>
      </c>
      <c r="G33">
        <v>3</v>
      </c>
    </row>
    <row r="34" spans="1:7" x14ac:dyDescent="0.25">
      <c r="A34">
        <v>3</v>
      </c>
      <c r="B34" t="s">
        <v>135</v>
      </c>
      <c r="C34" t="s">
        <v>102</v>
      </c>
      <c r="D34" t="s">
        <v>10</v>
      </c>
      <c r="E34">
        <v>2</v>
      </c>
      <c r="F34">
        <v>0</v>
      </c>
      <c r="G34">
        <v>3</v>
      </c>
    </row>
    <row r="35" spans="1:7" x14ac:dyDescent="0.25">
      <c r="A35">
        <v>4</v>
      </c>
      <c r="B35" t="s">
        <v>154</v>
      </c>
      <c r="C35" t="s">
        <v>102</v>
      </c>
      <c r="D35" t="s">
        <v>10</v>
      </c>
      <c r="E35">
        <v>2</v>
      </c>
      <c r="F35">
        <v>0</v>
      </c>
      <c r="G35">
        <v>3</v>
      </c>
    </row>
    <row r="36" spans="1:7" x14ac:dyDescent="0.25">
      <c r="A36">
        <v>5</v>
      </c>
      <c r="B36" t="s">
        <v>134</v>
      </c>
      <c r="C36" t="s">
        <v>102</v>
      </c>
      <c r="D36" t="s">
        <v>10</v>
      </c>
      <c r="E36">
        <v>2</v>
      </c>
      <c r="F36">
        <v>5</v>
      </c>
      <c r="G36">
        <v>3</v>
      </c>
    </row>
    <row r="37" spans="1:7" x14ac:dyDescent="0.25">
      <c r="A37">
        <v>6</v>
      </c>
      <c r="B37" t="s">
        <v>101</v>
      </c>
      <c r="C37" t="s">
        <v>102</v>
      </c>
      <c r="D37" t="s">
        <v>10</v>
      </c>
      <c r="E37">
        <v>2</v>
      </c>
      <c r="F37">
        <v>8</v>
      </c>
      <c r="G37">
        <v>3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E7"/>
  <sheetViews>
    <sheetView workbookViewId="0">
      <selection activeCell="B7" sqref="B7"/>
    </sheetView>
  </sheetViews>
  <sheetFormatPr defaultRowHeight="15" x14ac:dyDescent="0.25"/>
  <cols>
    <col min="1" max="1" width="5.28515625" bestFit="1" customWidth="1"/>
    <col min="2" max="2" width="16.28515625" bestFit="1" customWidth="1"/>
    <col min="3" max="3" width="13.5703125" bestFit="1" customWidth="1"/>
    <col min="4" max="4" width="20.5703125" bestFit="1" customWidth="1"/>
    <col min="5" max="5" width="10.5703125" bestFit="1" customWidth="1"/>
  </cols>
  <sheetData>
    <row r="1" spans="1:5" x14ac:dyDescent="0.25">
      <c r="A1" t="s">
        <v>94</v>
      </c>
      <c r="B1" t="s">
        <v>0</v>
      </c>
      <c r="C1" t="s">
        <v>56</v>
      </c>
      <c r="D1" t="s">
        <v>103</v>
      </c>
      <c r="E1" t="s">
        <v>53</v>
      </c>
    </row>
    <row r="2" spans="1:5" x14ac:dyDescent="0.25">
      <c r="A2">
        <v>1</v>
      </c>
      <c r="B2" t="s">
        <v>123</v>
      </c>
      <c r="C2">
        <v>556</v>
      </c>
      <c r="D2">
        <v>531</v>
      </c>
      <c r="E2">
        <v>66</v>
      </c>
    </row>
    <row r="3" spans="1:5" x14ac:dyDescent="0.25">
      <c r="A3">
        <v>2</v>
      </c>
      <c r="B3" t="s">
        <v>124</v>
      </c>
      <c r="C3">
        <v>290</v>
      </c>
      <c r="D3">
        <v>254</v>
      </c>
      <c r="E3">
        <v>13</v>
      </c>
    </row>
    <row r="4" spans="1:5" x14ac:dyDescent="0.25">
      <c r="A4">
        <v>3</v>
      </c>
      <c r="B4" t="s">
        <v>137</v>
      </c>
      <c r="C4">
        <v>95</v>
      </c>
      <c r="D4">
        <v>58</v>
      </c>
      <c r="E4">
        <v>3</v>
      </c>
    </row>
    <row r="5" spans="1:5" x14ac:dyDescent="0.25">
      <c r="A5" s="2">
        <v>4</v>
      </c>
      <c r="B5" s="2" t="s">
        <v>156</v>
      </c>
      <c r="C5" s="2">
        <v>41</v>
      </c>
      <c r="D5" s="2">
        <v>37</v>
      </c>
      <c r="E5" s="2">
        <v>8</v>
      </c>
    </row>
    <row r="6" spans="1:5" x14ac:dyDescent="0.25">
      <c r="A6" s="2">
        <v>5</v>
      </c>
      <c r="B6" s="2" t="s">
        <v>138</v>
      </c>
      <c r="C6" s="2">
        <v>38</v>
      </c>
      <c r="D6" s="2">
        <v>28</v>
      </c>
      <c r="E6" s="2">
        <v>6</v>
      </c>
    </row>
    <row r="7" spans="1:5" x14ac:dyDescent="0.25">
      <c r="A7" s="2">
        <v>6</v>
      </c>
      <c r="B7" s="2" t="s">
        <v>101</v>
      </c>
      <c r="C7" s="2">
        <v>60</v>
      </c>
      <c r="D7" s="2">
        <v>38</v>
      </c>
      <c r="E7" s="2">
        <v>6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E7"/>
  <sheetViews>
    <sheetView workbookViewId="0">
      <selection activeCell="B2" sqref="B2"/>
    </sheetView>
  </sheetViews>
  <sheetFormatPr defaultRowHeight="15" x14ac:dyDescent="0.25"/>
  <cols>
    <col min="1" max="1" width="5.28515625" bestFit="1" customWidth="1"/>
    <col min="2" max="2" width="16.28515625" bestFit="1" customWidth="1"/>
    <col min="3" max="3" width="15.5703125" bestFit="1" customWidth="1"/>
    <col min="4" max="4" width="20.5703125" bestFit="1" customWidth="1"/>
    <col min="5" max="5" width="10.5703125" bestFit="1" customWidth="1"/>
  </cols>
  <sheetData>
    <row r="1" spans="1:5" x14ac:dyDescent="0.25">
      <c r="A1" t="s">
        <v>94</v>
      </c>
      <c r="B1" t="s">
        <v>0</v>
      </c>
      <c r="C1" t="s">
        <v>58</v>
      </c>
      <c r="D1" t="s">
        <v>103</v>
      </c>
      <c r="E1" t="s">
        <v>53</v>
      </c>
    </row>
    <row r="2" spans="1:5" x14ac:dyDescent="0.25">
      <c r="A2" s="2">
        <v>1</v>
      </c>
      <c r="B2" s="2" t="s">
        <v>123</v>
      </c>
      <c r="C2" s="2">
        <v>17</v>
      </c>
      <c r="D2" s="2">
        <v>15</v>
      </c>
      <c r="E2" s="2">
        <v>2</v>
      </c>
    </row>
    <row r="3" spans="1:5" x14ac:dyDescent="0.25">
      <c r="A3" s="2">
        <v>2</v>
      </c>
      <c r="B3" s="2" t="s">
        <v>124</v>
      </c>
      <c r="C3" s="2">
        <v>9</v>
      </c>
      <c r="D3" s="2">
        <v>8</v>
      </c>
      <c r="E3" s="2">
        <v>4</v>
      </c>
    </row>
    <row r="4" spans="1:5" x14ac:dyDescent="0.25">
      <c r="A4" s="2">
        <v>3</v>
      </c>
      <c r="B4" s="2" t="s">
        <v>157</v>
      </c>
      <c r="C4" s="2">
        <v>3</v>
      </c>
      <c r="D4" s="2">
        <v>1</v>
      </c>
      <c r="E4" s="2">
        <v>0</v>
      </c>
    </row>
    <row r="5" spans="1:5" x14ac:dyDescent="0.25">
      <c r="A5" s="2">
        <v>4</v>
      </c>
      <c r="B5" s="2" t="s">
        <v>156</v>
      </c>
      <c r="C5" s="2">
        <v>2</v>
      </c>
      <c r="D5" s="2">
        <v>0</v>
      </c>
      <c r="E5" s="2">
        <v>0</v>
      </c>
    </row>
    <row r="6" spans="1:5" x14ac:dyDescent="0.25">
      <c r="A6" s="2">
        <v>5</v>
      </c>
      <c r="B6" s="2" t="s">
        <v>138</v>
      </c>
      <c r="C6" s="2">
        <v>2</v>
      </c>
      <c r="D6" s="2">
        <v>1</v>
      </c>
      <c r="E6" s="2">
        <v>0</v>
      </c>
    </row>
    <row r="7" spans="1:5" x14ac:dyDescent="0.25">
      <c r="A7" s="2">
        <v>6</v>
      </c>
      <c r="B7" s="2" t="s">
        <v>101</v>
      </c>
      <c r="C7" s="2">
        <v>8</v>
      </c>
      <c r="D7" s="2">
        <v>5</v>
      </c>
      <c r="E7" s="2">
        <v>2</v>
      </c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C2"/>
  <sheetViews>
    <sheetView workbookViewId="0">
      <selection activeCell="A2" sqref="A2"/>
    </sheetView>
  </sheetViews>
  <sheetFormatPr defaultRowHeight="15" x14ac:dyDescent="0.25"/>
  <cols>
    <col min="1" max="3" width="12.140625" bestFit="1" customWidth="1"/>
  </cols>
  <sheetData>
    <row r="1" spans="1:3" x14ac:dyDescent="0.25">
      <c r="A1" t="s">
        <v>118</v>
      </c>
      <c r="B1" t="s">
        <v>119</v>
      </c>
      <c r="C1" t="s">
        <v>120</v>
      </c>
    </row>
    <row r="2" spans="1:3" x14ac:dyDescent="0.25">
      <c r="A2" s="1" t="s">
        <v>150</v>
      </c>
      <c r="B2" s="1" t="s">
        <v>151</v>
      </c>
      <c r="C2" s="1" t="s">
        <v>152</v>
      </c>
    </row>
  </sheetData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D13"/>
  <sheetViews>
    <sheetView workbookViewId="0"/>
  </sheetViews>
  <sheetFormatPr defaultRowHeight="15" x14ac:dyDescent="0.25"/>
  <cols>
    <col min="1" max="1" width="8.5703125" bestFit="1" customWidth="1"/>
    <col min="2" max="2" width="11.5703125" bestFit="1" customWidth="1"/>
    <col min="3" max="3" width="24.5703125" bestFit="1" customWidth="1"/>
    <col min="4" max="4" width="5.28515625" bestFit="1" customWidth="1"/>
  </cols>
  <sheetData>
    <row r="1" spans="1:4" x14ac:dyDescent="0.25">
      <c r="A1" t="s">
        <v>99</v>
      </c>
      <c r="B1" t="s">
        <v>117</v>
      </c>
      <c r="C1" t="s">
        <v>109</v>
      </c>
      <c r="D1" t="s">
        <v>94</v>
      </c>
    </row>
    <row r="2" spans="1:4" x14ac:dyDescent="0.25">
      <c r="A2">
        <v>0</v>
      </c>
      <c r="B2" t="s">
        <v>87</v>
      </c>
      <c r="C2" t="s">
        <v>64</v>
      </c>
      <c r="D2">
        <v>1</v>
      </c>
    </row>
    <row r="3" spans="1:4" x14ac:dyDescent="0.25">
      <c r="A3">
        <v>0</v>
      </c>
      <c r="B3" t="s">
        <v>87</v>
      </c>
      <c r="C3" t="s">
        <v>89</v>
      </c>
      <c r="D3">
        <v>2</v>
      </c>
    </row>
    <row r="4" spans="1:4" x14ac:dyDescent="0.25">
      <c r="A4">
        <v>0</v>
      </c>
      <c r="B4" t="s">
        <v>87</v>
      </c>
      <c r="C4" t="s">
        <v>63</v>
      </c>
      <c r="D4">
        <v>3</v>
      </c>
    </row>
    <row r="5" spans="1:4" x14ac:dyDescent="0.25">
      <c r="A5">
        <v>0</v>
      </c>
      <c r="B5" t="s">
        <v>87</v>
      </c>
      <c r="C5" t="s">
        <v>88</v>
      </c>
      <c r="D5">
        <v>4</v>
      </c>
    </row>
    <row r="6" spans="1:4" x14ac:dyDescent="0.25">
      <c r="A6">
        <v>0</v>
      </c>
      <c r="B6" t="s">
        <v>50</v>
      </c>
      <c r="C6" t="s">
        <v>64</v>
      </c>
      <c r="D6">
        <v>1</v>
      </c>
    </row>
    <row r="7" spans="1:4" x14ac:dyDescent="0.25">
      <c r="A7">
        <v>0</v>
      </c>
      <c r="B7" t="s">
        <v>50</v>
      </c>
      <c r="C7" t="s">
        <v>89</v>
      </c>
      <c r="D7">
        <v>2</v>
      </c>
    </row>
    <row r="8" spans="1:4" x14ac:dyDescent="0.25">
      <c r="A8">
        <v>0</v>
      </c>
      <c r="B8" t="s">
        <v>50</v>
      </c>
      <c r="C8" t="s">
        <v>63</v>
      </c>
      <c r="D8">
        <v>3</v>
      </c>
    </row>
    <row r="9" spans="1:4" x14ac:dyDescent="0.25">
      <c r="A9">
        <v>0</v>
      </c>
      <c r="B9" t="s">
        <v>50</v>
      </c>
      <c r="C9" t="s">
        <v>88</v>
      </c>
      <c r="D9">
        <v>4</v>
      </c>
    </row>
    <row r="10" spans="1:4" x14ac:dyDescent="0.25">
      <c r="A10">
        <v>0</v>
      </c>
      <c r="B10" t="s">
        <v>51</v>
      </c>
      <c r="C10" t="s">
        <v>64</v>
      </c>
      <c r="D10">
        <v>1</v>
      </c>
    </row>
    <row r="11" spans="1:4" x14ac:dyDescent="0.25">
      <c r="A11">
        <v>0</v>
      </c>
      <c r="B11" t="s">
        <v>51</v>
      </c>
      <c r="C11" t="s">
        <v>89</v>
      </c>
      <c r="D11">
        <v>2</v>
      </c>
    </row>
    <row r="12" spans="1:4" x14ac:dyDescent="0.25">
      <c r="A12">
        <v>0</v>
      </c>
      <c r="B12" t="s">
        <v>51</v>
      </c>
      <c r="C12" t="s">
        <v>63</v>
      </c>
      <c r="D12">
        <v>3</v>
      </c>
    </row>
    <row r="13" spans="1:4" x14ac:dyDescent="0.25">
      <c r="A13">
        <v>0</v>
      </c>
      <c r="B13" t="s">
        <v>51</v>
      </c>
      <c r="C13" t="s">
        <v>88</v>
      </c>
      <c r="D13">
        <v>4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Raport programu Report Builder" ma:contentTypeID="0x010100C3676CDFA2F24E1D949A8BF2B06F6B8B009A7B203AB3090D4E8EE8602E25C0B754" ma:contentTypeVersion="1" ma:contentTypeDescription="Tworzy nowy raport programu Report Builder." ma:contentTypeScope="" ma:versionID="2ec256da1ad0f54ef01f7f717a6bf986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2fdb080088ddf1bdd98b8e55b33ddc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D053771-9B70-4F39-9638-641F51FA388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4C4F52F-2DA3-4579-B65D-D56B93E62B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D5FCF27-C05A-47F7-AB6B-3FBE333CBFD7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19</vt:i4>
      </vt:variant>
    </vt:vector>
  </HeadingPairs>
  <TitlesOfParts>
    <vt:vector size="19" baseType="lpstr">
      <vt:lpstr>Meldunek tygodniowy</vt:lpstr>
      <vt:lpstr>Arkusz15</vt:lpstr>
      <vt:lpstr>Arkusz1</vt:lpstr>
      <vt:lpstr>Arkusz2</vt:lpstr>
      <vt:lpstr>Arkusz3</vt:lpstr>
      <vt:lpstr>Arkusz4</vt:lpstr>
      <vt:lpstr>Arkusz5</vt:lpstr>
      <vt:lpstr>Arkusz18</vt:lpstr>
      <vt:lpstr>Arkusz16</vt:lpstr>
      <vt:lpstr>Arkusz17</vt:lpstr>
      <vt:lpstr>Arkusz6</vt:lpstr>
      <vt:lpstr>Arkusz7</vt:lpstr>
      <vt:lpstr>Arkusz8</vt:lpstr>
      <vt:lpstr>Arkusz9</vt:lpstr>
      <vt:lpstr>Arkusz10</vt:lpstr>
      <vt:lpstr>Arkusz11</vt:lpstr>
      <vt:lpstr>Arkusz12</vt:lpstr>
      <vt:lpstr>Arkusz13</vt:lpstr>
      <vt:lpstr>Arkusz14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Meldunek tygodniowy</dc:title>
  <dc:creator>Sebastian</dc:creator>
  <cp:lastModifiedBy>Jankowska Małgorzata</cp:lastModifiedBy>
  <cp:lastPrinted>2020-05-28T07:07:52Z</cp:lastPrinted>
  <dcterms:created xsi:type="dcterms:W3CDTF">2014-07-29T18:33:30Z</dcterms:created>
  <dcterms:modified xsi:type="dcterms:W3CDTF">2020-06-08T12:11:00Z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0x010100C3676CDFA2F24E1D949A8BF2B06F6B8B009A7B203AB3090D4E8EE8602E25C0B754</vt:lpwstr>
  </property>
</Properties>
</file>