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2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3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4.xml" ContentType="application/vnd.openxmlformats-officedocument.drawingml.chart+xml"/>
  <Override PartName="/xl/drawings/drawing10.xml" ContentType="application/vnd.openxmlformats-officedocument.drawing+xml"/>
  <Override PartName="/xl/charts/chart5.xml" ContentType="application/vnd.openxmlformats-officedocument.drawingml.chart+xml"/>
  <Override PartName="/xl/drawings/drawing11.xml" ContentType="application/vnd.openxmlformats-officedocument.drawingml.chartshapes+xml"/>
  <Override PartName="/xl/drawings/drawing12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harts/chart10.xml" ContentType="application/vnd.openxmlformats-officedocument.drawingml.chart+xml"/>
  <Override PartName="/xl/drawings/drawing15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 defaultThemeVersion="124226"/>
  <bookViews>
    <workbookView xWindow="-15" yWindow="7485" windowWidth="24240" windowHeight="4305" tabRatio="926"/>
  </bookViews>
  <sheets>
    <sheet name="Monitoring_2018-2003 " sheetId="10745" r:id="rId1"/>
    <sheet name="Monitoring_2019-2015" sheetId="10806" r:id="rId2"/>
    <sheet name="Raport_SKUP_2018" sheetId="10744" r:id="rId3"/>
    <sheet name="Ceny_zywiec_2019" sheetId="10631" r:id="rId4"/>
    <sheet name="Raport_SKUP_2019" sheetId="10803" r:id="rId5"/>
    <sheet name="Ceny_zywiec_2020" sheetId="10879" r:id="rId6"/>
    <sheet name="Raport_SKUP_2020" sheetId="10878" r:id="rId7"/>
    <sheet name="INFO" sheetId="28" r:id="rId8"/>
    <sheet name="SKUP_SEUROP_tyg" sheetId="10904" r:id="rId9"/>
    <sheet name="Ceny_żywiec_tyg" sheetId="10913" r:id="rId10"/>
    <sheet name="Trzoda chlewna " sheetId="10882" r:id="rId11"/>
    <sheet name="Ceny_TYG_żywiec" sheetId="10632" r:id="rId12"/>
    <sheet name="Ceny zakupu_ZSRIR" sheetId="10861" r:id="rId13"/>
    <sheet name="CENY_MAJ_2021" sheetId="10922" r:id="rId14"/>
    <sheet name="Sprzedaż_Półtusz_tyg" sheetId="10659" r:id="rId15"/>
    <sheet name="SPRZEDAŻ_ELEMENTY_19-25.07.2021" sheetId="10924" r:id="rId16"/>
    <sheet name="ceny zakupu - sieci handlowe" sheetId="10925" r:id="rId17"/>
    <sheet name="Prosięta" sheetId="10883" r:id="rId18"/>
    <sheet name="prosieta_Polska_tyg" sheetId="274" r:id="rId19"/>
    <sheet name="prosieta_targi " sheetId="10887" r:id="rId20"/>
    <sheet name="prosieta_wojew" sheetId="10529" r:id="rId21"/>
    <sheet name="PROSIETA_MAJ_2021" sheetId="10918" r:id="rId22"/>
    <sheet name="ceny_targ_kraj_03_20" sheetId="10864" r:id="rId23"/>
    <sheet name="CENY_POLTUSZE_wieprz_03_21" sheetId="10780" r:id="rId24"/>
    <sheet name="mięso el._Zestawienie MCE" sheetId="10781" r:id="rId25"/>
    <sheet name="świnie kl. E _2021_2020" sheetId="10916" r:id="rId26"/>
    <sheet name="Ceny_tygodniowe_UE" sheetId="10900" r:id="rId27"/>
    <sheet name="Ceny_miesieczneUE_IV_2021" sheetId="10909" r:id="rId28"/>
    <sheet name="świnie kl. E_2019_2020" sheetId="10870" r:id="rId29"/>
    <sheet name="Ceny_miesiące_UE_I-XII_2018_20" sheetId="10884" r:id="rId30"/>
    <sheet name="HANDEL_ZMIANY_I-IV_2021" sheetId="10921" r:id="rId31"/>
    <sheet name="Handel zagr. wg krajów 4_21" sheetId="10920" r:id="rId32"/>
    <sheet name="Handel zagr. wg krajów 12_20" sheetId="10895" r:id="rId33"/>
    <sheet name="HANDEL_I-XII_OSTATECZNY_2019" sheetId="10840" r:id="rId34"/>
    <sheet name="HANDEL_2019kod0103_OSTATECZNY" sheetId="10839" r:id="rId35"/>
    <sheet name="HANDEL_2019kod0203_OSTATECZNY" sheetId="10837" r:id="rId36"/>
    <sheet name="BAZA_Ceny_UE_2009_2020" sheetId="10890" r:id="rId37"/>
    <sheet name="UBOJE_wgGUS" sheetId="10888" r:id="rId38"/>
  </sheets>
  <externalReferences>
    <externalReference r:id="rId39"/>
    <externalReference r:id="rId40"/>
    <externalReference r:id="rId41"/>
    <externalReference r:id="rId42"/>
    <externalReference r:id="rId43"/>
    <externalReference r:id="rId44"/>
    <externalReference r:id="rId45"/>
  </externalReferences>
  <definedNames>
    <definedName name="\a">#N/A</definedName>
    <definedName name="\s" localSheetId="36">#REF!</definedName>
    <definedName name="\s" localSheetId="12">#REF!</definedName>
    <definedName name="\s" localSheetId="29">#REF!</definedName>
    <definedName name="\s" localSheetId="27">#REF!</definedName>
    <definedName name="\s" localSheetId="23">#REF!</definedName>
    <definedName name="\s" localSheetId="22">#REF!</definedName>
    <definedName name="\s" localSheetId="26">#REF!</definedName>
    <definedName name="\s" localSheetId="3">#REF!</definedName>
    <definedName name="\s" localSheetId="5">#REF!</definedName>
    <definedName name="\s" localSheetId="9">#REF!</definedName>
    <definedName name="\s" localSheetId="32">#REF!</definedName>
    <definedName name="\s" localSheetId="31">#REF!</definedName>
    <definedName name="\s" localSheetId="34">#REF!</definedName>
    <definedName name="\s" localSheetId="35">#REF!</definedName>
    <definedName name="\s" localSheetId="33">#REF!</definedName>
    <definedName name="\s" localSheetId="30">#REF!</definedName>
    <definedName name="\s" localSheetId="0">#REF!</definedName>
    <definedName name="\s" localSheetId="1">#REF!</definedName>
    <definedName name="\s" localSheetId="21">#REF!</definedName>
    <definedName name="\s" localSheetId="19">#REF!</definedName>
    <definedName name="\s" localSheetId="17">#REF!</definedName>
    <definedName name="\s" localSheetId="2">#REF!</definedName>
    <definedName name="\s" localSheetId="4">#REF!</definedName>
    <definedName name="\s" localSheetId="6">#REF!</definedName>
    <definedName name="\s" localSheetId="8">#REF!</definedName>
    <definedName name="\s" localSheetId="15">#REF!</definedName>
    <definedName name="\s" localSheetId="14">#REF!</definedName>
    <definedName name="\s" localSheetId="25">#REF!</definedName>
    <definedName name="\s" localSheetId="28">#REF!</definedName>
    <definedName name="\s" localSheetId="10">#REF!</definedName>
    <definedName name="\s" localSheetId="37">#REF!</definedName>
    <definedName name="\s">#REF!</definedName>
    <definedName name="_17_11_2011" localSheetId="36">#REF!</definedName>
    <definedName name="_17_11_2011" localSheetId="12">#REF!</definedName>
    <definedName name="_17_11_2011" localSheetId="13">#REF!</definedName>
    <definedName name="_17_11_2011" localSheetId="29">#REF!</definedName>
    <definedName name="_17_11_2011" localSheetId="27">#REF!</definedName>
    <definedName name="_17_11_2011" localSheetId="22">#REF!</definedName>
    <definedName name="_17_11_2011" localSheetId="26">#REF!</definedName>
    <definedName name="_17_11_2011" localSheetId="5">#REF!</definedName>
    <definedName name="_17_11_2011" localSheetId="9">#REF!</definedName>
    <definedName name="_17_11_2011" localSheetId="32">#REF!</definedName>
    <definedName name="_17_11_2011" localSheetId="31">#REF!</definedName>
    <definedName name="_17_11_2011" localSheetId="34">#REF!</definedName>
    <definedName name="_17_11_2011" localSheetId="35">#REF!</definedName>
    <definedName name="_17_11_2011" localSheetId="0">#REF!</definedName>
    <definedName name="_17_11_2011" localSheetId="1">#REF!</definedName>
    <definedName name="_17_11_2011" localSheetId="21">#REF!</definedName>
    <definedName name="_17_11_2011" localSheetId="19">#REF!</definedName>
    <definedName name="_17_11_2011" localSheetId="17">#REF!</definedName>
    <definedName name="_17_11_2011" localSheetId="6">#REF!</definedName>
    <definedName name="_17_11_2011" localSheetId="8">#REF!</definedName>
    <definedName name="_17_11_2011" localSheetId="15">#REF!</definedName>
    <definedName name="_17_11_2011" localSheetId="25">#REF!</definedName>
    <definedName name="_17_11_2011" localSheetId="28">#REF!</definedName>
    <definedName name="_17_11_2011" localSheetId="10">#REF!</definedName>
    <definedName name="_17_11_2011" localSheetId="37">#REF!</definedName>
    <definedName name="_17_11_2011">#REF!</definedName>
    <definedName name="_7_11_2011" localSheetId="36">#REF!</definedName>
    <definedName name="_7_11_2011" localSheetId="12">#REF!</definedName>
    <definedName name="_7_11_2011" localSheetId="29">#REF!</definedName>
    <definedName name="_7_11_2011" localSheetId="27">#REF!</definedName>
    <definedName name="_7_11_2011" localSheetId="22">#REF!</definedName>
    <definedName name="_7_11_2011" localSheetId="26">#REF!</definedName>
    <definedName name="_7_11_2011" localSheetId="5">#REF!</definedName>
    <definedName name="_7_11_2011" localSheetId="9">#REF!</definedName>
    <definedName name="_7_11_2011" localSheetId="32">#REF!</definedName>
    <definedName name="_7_11_2011" localSheetId="31">#REF!</definedName>
    <definedName name="_7_11_2011" localSheetId="34">#REF!</definedName>
    <definedName name="_7_11_2011" localSheetId="35">#REF!</definedName>
    <definedName name="_7_11_2011" localSheetId="0">#REF!</definedName>
    <definedName name="_7_11_2011" localSheetId="1">#REF!</definedName>
    <definedName name="_7_11_2011" localSheetId="21">#REF!</definedName>
    <definedName name="_7_11_2011" localSheetId="19">#REF!</definedName>
    <definedName name="_7_11_2011" localSheetId="17">#REF!</definedName>
    <definedName name="_7_11_2011" localSheetId="6">#REF!</definedName>
    <definedName name="_7_11_2011" localSheetId="8">#REF!</definedName>
    <definedName name="_7_11_2011" localSheetId="15">#REF!</definedName>
    <definedName name="_7_11_2011" localSheetId="25">#REF!</definedName>
    <definedName name="_7_11_2011" localSheetId="28">#REF!</definedName>
    <definedName name="_7_11_2011" localSheetId="10">#REF!</definedName>
    <definedName name="_7_11_2011" localSheetId="37">#REF!</definedName>
    <definedName name="_7_11_2011">#REF!</definedName>
    <definedName name="_A" localSheetId="36">#REF!</definedName>
    <definedName name="_A" localSheetId="12">#REF!</definedName>
    <definedName name="_A" localSheetId="29">#REF!</definedName>
    <definedName name="_A" localSheetId="27">#REF!</definedName>
    <definedName name="_A" localSheetId="23">#REF!</definedName>
    <definedName name="_A" localSheetId="22">#REF!</definedName>
    <definedName name="_A" localSheetId="26">#REF!</definedName>
    <definedName name="_A" localSheetId="3">#REF!</definedName>
    <definedName name="_A" localSheetId="5">#REF!</definedName>
    <definedName name="_A" localSheetId="9">#REF!</definedName>
    <definedName name="_A" localSheetId="32">#REF!</definedName>
    <definedName name="_A" localSheetId="31">#REF!</definedName>
    <definedName name="_A" localSheetId="34">#REF!</definedName>
    <definedName name="_A" localSheetId="35">#REF!</definedName>
    <definedName name="_A" localSheetId="33">#REF!</definedName>
    <definedName name="_A" localSheetId="30">#REF!</definedName>
    <definedName name="_A" localSheetId="0">#REF!</definedName>
    <definedName name="_A" localSheetId="1">#REF!</definedName>
    <definedName name="_A" localSheetId="21">#REF!</definedName>
    <definedName name="_A" localSheetId="19">#REF!</definedName>
    <definedName name="_A" localSheetId="17">#REF!</definedName>
    <definedName name="_A" localSheetId="2">#REF!</definedName>
    <definedName name="_A" localSheetId="4">#REF!</definedName>
    <definedName name="_A" localSheetId="6">#REF!</definedName>
    <definedName name="_A" localSheetId="8">#REF!</definedName>
    <definedName name="_A" localSheetId="15">#REF!</definedName>
    <definedName name="_A" localSheetId="25">#REF!</definedName>
    <definedName name="_A" localSheetId="28">#REF!</definedName>
    <definedName name="_A" localSheetId="10">#REF!</definedName>
    <definedName name="_A" localSheetId="37">#REF!</definedName>
    <definedName name="_A">#REF!</definedName>
    <definedName name="_xlnm._FilterDatabase" localSheetId="11" hidden="1">Ceny_TYG_żywiec!$J$5:$O$5</definedName>
    <definedName name="_xlnm._FilterDatabase" localSheetId="33" hidden="1">'HANDEL_I-XII_OSTATECZNY_2019'!#REF!</definedName>
    <definedName name="_xlnm._FilterDatabase" localSheetId="30" hidden="1">'HANDEL_ZMIANY_I-IV_2021'!#REF!</definedName>
    <definedName name="_xlnm._FilterDatabase" localSheetId="19" hidden="1">'prosieta_targi '!$B$4:$F$4</definedName>
    <definedName name="_xlnm._FilterDatabase" localSheetId="14" hidden="1">Sprzedaż_Półtusz_tyg!$B$7:$E$48</definedName>
    <definedName name="_Hlk40819138" localSheetId="37">UBOJE_wgGUS!$K$46</definedName>
    <definedName name="a" localSheetId="15">#REF!</definedName>
    <definedName name="a">#REF!</definedName>
    <definedName name="aaaa" localSheetId="36">#REF!</definedName>
    <definedName name="aaaa" localSheetId="12">#REF!</definedName>
    <definedName name="aaaa" localSheetId="29">#REF!</definedName>
    <definedName name="aaaa" localSheetId="27">#REF!</definedName>
    <definedName name="aaaa" localSheetId="22">#REF!</definedName>
    <definedName name="aaaa" localSheetId="26">#REF!</definedName>
    <definedName name="aaaa" localSheetId="5">#REF!</definedName>
    <definedName name="aaaa" localSheetId="9">#REF!</definedName>
    <definedName name="aaaa" localSheetId="32">#REF!</definedName>
    <definedName name="aaaa" localSheetId="31">#REF!</definedName>
    <definedName name="aaaa" localSheetId="34">#REF!</definedName>
    <definedName name="aaaa" localSheetId="35">#REF!</definedName>
    <definedName name="aaaa" localSheetId="21">#REF!</definedName>
    <definedName name="aaaa" localSheetId="19">#REF!</definedName>
    <definedName name="aaaa" localSheetId="17">#REF!</definedName>
    <definedName name="aaaa" localSheetId="6">#REF!</definedName>
    <definedName name="aaaa" localSheetId="8">#REF!</definedName>
    <definedName name="aaaa" localSheetId="15">#REF!</definedName>
    <definedName name="aaaa" localSheetId="25">#REF!</definedName>
    <definedName name="aaaa" localSheetId="28">#REF!</definedName>
    <definedName name="aaaa" localSheetId="10">#REF!</definedName>
    <definedName name="aaaa" localSheetId="37">#REF!</definedName>
    <definedName name="aaaa">#REF!</definedName>
    <definedName name="AllPerc" localSheetId="36">#REF!,#REF!</definedName>
    <definedName name="AllPerc" localSheetId="12">#REF!,#REF!</definedName>
    <definedName name="AllPerc" localSheetId="29">#REF!,#REF!</definedName>
    <definedName name="AllPerc" localSheetId="27">#REF!,#REF!</definedName>
    <definedName name="AllPerc" localSheetId="22">#REF!,#REF!</definedName>
    <definedName name="AllPerc" localSheetId="26">#REF!,#REF!</definedName>
    <definedName name="AllPerc" localSheetId="5">#REF!,#REF!</definedName>
    <definedName name="AllPerc" localSheetId="9">#REF!,#REF!</definedName>
    <definedName name="AllPerc" localSheetId="32">#REF!,#REF!</definedName>
    <definedName name="AllPerc" localSheetId="31">#REF!,#REF!</definedName>
    <definedName name="AllPerc" localSheetId="34">#REF!,#REF!</definedName>
    <definedName name="AllPerc" localSheetId="35">#REF!,#REF!</definedName>
    <definedName name="AllPerc" localSheetId="0">#REF!,#REF!</definedName>
    <definedName name="AllPerc" localSheetId="1">#REF!,#REF!</definedName>
    <definedName name="AllPerc" localSheetId="21">#REF!,#REF!</definedName>
    <definedName name="AllPerc" localSheetId="19">#REF!,#REF!</definedName>
    <definedName name="AllPerc" localSheetId="17">#REF!,#REF!</definedName>
    <definedName name="AllPerc" localSheetId="6">#REF!,#REF!</definedName>
    <definedName name="AllPerc" localSheetId="8">#REF!,#REF!</definedName>
    <definedName name="AllPerc" localSheetId="15">#REF!,#REF!</definedName>
    <definedName name="AllPerc" localSheetId="14">#REF!,#REF!</definedName>
    <definedName name="AllPerc" localSheetId="25">#REF!,#REF!</definedName>
    <definedName name="AllPerc" localSheetId="28">#REF!,#REF!</definedName>
    <definedName name="AllPerc" localSheetId="10">#REF!,#REF!</definedName>
    <definedName name="AllPerc" localSheetId="37">#REF!,#REF!</definedName>
    <definedName name="AllPerc">#REF!,#REF!</definedName>
    <definedName name="AmisDataPig" localSheetId="36">OFFSET(#REF!,0,0,COUNTA(#REF!),20)</definedName>
    <definedName name="AmisDataPig" localSheetId="27">OFFSET(#REF!,0,0,COUNTA(#REF!),20)</definedName>
    <definedName name="AmisDataPig" localSheetId="26">OFFSET(#REF!,0,0,COUNTA(#REF!),20)</definedName>
    <definedName name="AmisDataPig" localSheetId="9">OFFSET(#REF!,0,0,COUNTA(#REF!),20)</definedName>
    <definedName name="AmisDataPig" localSheetId="21">OFFSET(#REF!,0,0,COUNTA(#REF!),20)</definedName>
    <definedName name="AmisDataPig" localSheetId="19">OFFSET(#REF!,0,0,COUNTA(#REF!),20)</definedName>
    <definedName name="AmisDataPig" localSheetId="8">OFFSET(#REF!,0,0,COUNTA(#REF!),20)</definedName>
    <definedName name="AmisDataPig" localSheetId="15">OFFSET(#REF!,0,0,COUNTA(#REF!),20)</definedName>
    <definedName name="AmisDataPig" localSheetId="25">OFFSET(#REF!,0,0,COUNTA(#REF!),20)</definedName>
    <definedName name="AmisDataPig" localSheetId="37">OFFSET(#REF!,0,0,COUNTA(#REF!),20)</definedName>
    <definedName name="AmisDataPig">OFFSET(#REF!,0,0,COUNTA(#REF!),20)</definedName>
    <definedName name="AmisDataPiglet" localSheetId="36">OFFSET(#REF!,0,0,COUNTA(#REF!),27)</definedName>
    <definedName name="AmisDataPiglet" localSheetId="27">OFFSET(#REF!,0,0,COUNTA(#REF!),27)</definedName>
    <definedName name="AmisDataPiglet" localSheetId="26">OFFSET(#REF!,0,0,COUNTA(#REF!),27)</definedName>
    <definedName name="AmisDataPiglet" localSheetId="9">OFFSET(#REF!,0,0,COUNTA(#REF!),27)</definedName>
    <definedName name="AmisDataPiglet" localSheetId="21">OFFSET(#REF!,0,0,COUNTA(#REF!),27)</definedName>
    <definedName name="AmisDataPiglet" localSheetId="19">OFFSET(#REF!,0,0,COUNTA(#REF!),27)</definedName>
    <definedName name="AmisDataPiglet" localSheetId="8">OFFSET(#REF!,0,0,COUNTA(#REF!),27)</definedName>
    <definedName name="AmisDataPiglet" localSheetId="15">OFFSET(#REF!,0,0,COUNTA(#REF!),27)</definedName>
    <definedName name="AmisDataPiglet" localSheetId="25">OFFSET(#REF!,0,0,COUNTA(#REF!),27)</definedName>
    <definedName name="AmisDataPiglet" localSheetId="37">OFFSET(#REF!,0,0,COUNTA(#REF!),27)</definedName>
    <definedName name="AmisDataPiglet">OFFSET(#REF!,0,0,COUNTA(#REF!),27)</definedName>
    <definedName name="aqwq" localSheetId="15">#REF!,#REF!</definedName>
    <definedName name="aqwq">#REF!,#REF!</definedName>
    <definedName name="BothPerc" localSheetId="36">#REF!</definedName>
    <definedName name="BothPerc" localSheetId="12">#REF!</definedName>
    <definedName name="BothPerc" localSheetId="29">#REF!</definedName>
    <definedName name="BothPerc" localSheetId="27">#REF!</definedName>
    <definedName name="BothPerc" localSheetId="22">#REF!</definedName>
    <definedName name="BothPerc" localSheetId="26">#REF!</definedName>
    <definedName name="BothPerc" localSheetId="5">#REF!</definedName>
    <definedName name="BothPerc" localSheetId="9">#REF!</definedName>
    <definedName name="BothPerc" localSheetId="32">#REF!</definedName>
    <definedName name="BothPerc" localSheetId="31">#REF!</definedName>
    <definedName name="BothPerc" localSheetId="34">#REF!</definedName>
    <definedName name="BothPerc" localSheetId="35">#REF!</definedName>
    <definedName name="BothPerc" localSheetId="0">#REF!</definedName>
    <definedName name="BothPerc" localSheetId="1">#REF!</definedName>
    <definedName name="BothPerc" localSheetId="21">#REF!</definedName>
    <definedName name="BothPerc" localSheetId="19">#REF!</definedName>
    <definedName name="BothPerc" localSheetId="17">#REF!</definedName>
    <definedName name="BothPerc" localSheetId="6">#REF!</definedName>
    <definedName name="BothPerc" localSheetId="8">#REF!</definedName>
    <definedName name="BothPerc" localSheetId="15">#REF!</definedName>
    <definedName name="BothPerc" localSheetId="14">#REF!</definedName>
    <definedName name="BothPerc" localSheetId="25">#REF!</definedName>
    <definedName name="BothPerc" localSheetId="28">#REF!</definedName>
    <definedName name="BothPerc" localSheetId="10">#REF!</definedName>
    <definedName name="BothPerc" localSheetId="37">#REF!</definedName>
    <definedName name="BothPerc">#REF!</definedName>
    <definedName name="Ceny" localSheetId="15">#REF!</definedName>
    <definedName name="Ceny">#REF!</definedName>
    <definedName name="cenyd" localSheetId="15">#REF!</definedName>
    <definedName name="cenyd">#REF!</definedName>
    <definedName name="ColPre" localSheetId="36">#REF!</definedName>
    <definedName name="ColPre" localSheetId="12">#REF!</definedName>
    <definedName name="ColPre" localSheetId="29">#REF!</definedName>
    <definedName name="ColPre" localSheetId="27">#REF!</definedName>
    <definedName name="ColPre" localSheetId="22">#REF!</definedName>
    <definedName name="ColPre" localSheetId="26">#REF!</definedName>
    <definedName name="ColPre" localSheetId="5">#REF!</definedName>
    <definedName name="ColPre" localSheetId="9">#REF!</definedName>
    <definedName name="ColPre" localSheetId="32">#REF!</definedName>
    <definedName name="ColPre" localSheetId="31">#REF!</definedName>
    <definedName name="ColPre" localSheetId="34">#REF!</definedName>
    <definedName name="ColPre" localSheetId="35">#REF!</definedName>
    <definedName name="ColPre" localSheetId="0">#REF!</definedName>
    <definedName name="ColPre" localSheetId="1">#REF!</definedName>
    <definedName name="ColPre" localSheetId="21">#REF!</definedName>
    <definedName name="ColPre" localSheetId="19">#REF!</definedName>
    <definedName name="ColPre" localSheetId="17">#REF!</definedName>
    <definedName name="ColPre" localSheetId="6">#REF!</definedName>
    <definedName name="ColPre" localSheetId="8">#REF!</definedName>
    <definedName name="ColPre" localSheetId="15">#REF!</definedName>
    <definedName name="ColPre" localSheetId="25">#REF!</definedName>
    <definedName name="ColPre" localSheetId="28">#REF!</definedName>
    <definedName name="ColPre" localSheetId="10">#REF!</definedName>
    <definedName name="ColPre" localSheetId="37">#REF!</definedName>
    <definedName name="ColPre">#REF!</definedName>
    <definedName name="CurShe" localSheetId="36">#REF!</definedName>
    <definedName name="CurShe" localSheetId="12">#REF!</definedName>
    <definedName name="CurShe" localSheetId="29">#REF!</definedName>
    <definedName name="CurShe" localSheetId="27">#REF!</definedName>
    <definedName name="CurShe" localSheetId="22">#REF!</definedName>
    <definedName name="CurShe" localSheetId="26">#REF!</definedName>
    <definedName name="CurShe" localSheetId="5">#REF!</definedName>
    <definedName name="CurShe" localSheetId="9">#REF!</definedName>
    <definedName name="CurShe" localSheetId="32">#REF!</definedName>
    <definedName name="CurShe" localSheetId="31">#REF!</definedName>
    <definedName name="CurShe" localSheetId="34">#REF!</definedName>
    <definedName name="CurShe" localSheetId="35">#REF!</definedName>
    <definedName name="CurShe" localSheetId="0">#REF!</definedName>
    <definedName name="CurShe" localSheetId="1">#REF!</definedName>
    <definedName name="CurShe" localSheetId="21">#REF!</definedName>
    <definedName name="CurShe" localSheetId="19">#REF!</definedName>
    <definedName name="CurShe" localSheetId="17">#REF!</definedName>
    <definedName name="CurShe" localSheetId="6">#REF!</definedName>
    <definedName name="CurShe" localSheetId="8">#REF!</definedName>
    <definedName name="CurShe" localSheetId="15">#REF!</definedName>
    <definedName name="CurShe" localSheetId="25">#REF!</definedName>
    <definedName name="CurShe" localSheetId="28">#REF!</definedName>
    <definedName name="CurShe" localSheetId="10">#REF!</definedName>
    <definedName name="CurShe" localSheetId="37">#REF!</definedName>
    <definedName name="CurShe">#REF!</definedName>
    <definedName name="FirstPerc" localSheetId="36">#REF!</definedName>
    <definedName name="FirstPerc" localSheetId="12">#REF!</definedName>
    <definedName name="FirstPerc" localSheetId="29">#REF!</definedName>
    <definedName name="FirstPerc" localSheetId="27">#REF!</definedName>
    <definedName name="FirstPerc" localSheetId="22">#REF!</definedName>
    <definedName name="FirstPerc" localSheetId="26">#REF!</definedName>
    <definedName name="FirstPerc" localSheetId="5">#REF!</definedName>
    <definedName name="FirstPerc" localSheetId="9">#REF!</definedName>
    <definedName name="FirstPerc" localSheetId="32">#REF!</definedName>
    <definedName name="FirstPerc" localSheetId="31">#REF!</definedName>
    <definedName name="FirstPerc" localSheetId="34">#REF!</definedName>
    <definedName name="FirstPerc" localSheetId="35">#REF!</definedName>
    <definedName name="FirstPerc" localSheetId="0">#REF!</definedName>
    <definedName name="FirstPerc" localSheetId="1">#REF!</definedName>
    <definedName name="FirstPerc" localSheetId="21">#REF!</definedName>
    <definedName name="FirstPerc" localSheetId="19">#REF!</definedName>
    <definedName name="FirstPerc" localSheetId="17">#REF!</definedName>
    <definedName name="FirstPerc" localSheetId="6">#REF!</definedName>
    <definedName name="FirstPerc" localSheetId="8">#REF!</definedName>
    <definedName name="FirstPerc" localSheetId="15">#REF!</definedName>
    <definedName name="FirstPerc" localSheetId="25">#REF!</definedName>
    <definedName name="FirstPerc" localSheetId="28">#REF!</definedName>
    <definedName name="FirstPerc" localSheetId="10">#REF!</definedName>
    <definedName name="FirstPerc" localSheetId="37">#REF!</definedName>
    <definedName name="FirstPerc">#REF!</definedName>
    <definedName name="gg" localSheetId="36">#REF!</definedName>
    <definedName name="gg" localSheetId="12">#REF!</definedName>
    <definedName name="gg" localSheetId="29">#REF!</definedName>
    <definedName name="gg" localSheetId="27">#REF!</definedName>
    <definedName name="gg" localSheetId="22">#REF!</definedName>
    <definedName name="gg" localSheetId="26">#REF!</definedName>
    <definedName name="gg" localSheetId="5">#REF!</definedName>
    <definedName name="gg" localSheetId="9">#REF!</definedName>
    <definedName name="gg" localSheetId="32">#REF!</definedName>
    <definedName name="gg" localSheetId="31">#REF!</definedName>
    <definedName name="gg" localSheetId="34">#REF!</definedName>
    <definedName name="gg" localSheetId="35">#REF!</definedName>
    <definedName name="gg" localSheetId="0">#REF!</definedName>
    <definedName name="gg" localSheetId="1">#REF!</definedName>
    <definedName name="gg" localSheetId="21">#REF!</definedName>
    <definedName name="gg" localSheetId="19">#REF!</definedName>
    <definedName name="gg" localSheetId="17">#REF!</definedName>
    <definedName name="gg" localSheetId="6">#REF!</definedName>
    <definedName name="gg" localSheetId="8">#REF!</definedName>
    <definedName name="gg" localSheetId="15">#REF!</definedName>
    <definedName name="gg" localSheetId="25">#REF!</definedName>
    <definedName name="gg" localSheetId="28">#REF!</definedName>
    <definedName name="gg" localSheetId="10">#REF!</definedName>
    <definedName name="gg" localSheetId="37">#REF!</definedName>
    <definedName name="gg">#REF!</definedName>
    <definedName name="jose" localSheetId="36">#REF!</definedName>
    <definedName name="jose" localSheetId="12">#REF!</definedName>
    <definedName name="jose" localSheetId="29">#REF!</definedName>
    <definedName name="jose" localSheetId="27">#REF!</definedName>
    <definedName name="jose" localSheetId="22">#REF!</definedName>
    <definedName name="jose" localSheetId="26">#REF!</definedName>
    <definedName name="jose" localSheetId="5">#REF!</definedName>
    <definedName name="jose" localSheetId="9">#REF!</definedName>
    <definedName name="jose" localSheetId="32">#REF!</definedName>
    <definedName name="jose" localSheetId="31">#REF!</definedName>
    <definedName name="jose" localSheetId="34">#REF!</definedName>
    <definedName name="jose" localSheetId="35">#REF!</definedName>
    <definedName name="jose" localSheetId="0">#REF!</definedName>
    <definedName name="jose" localSheetId="1">#REF!</definedName>
    <definedName name="jose" localSheetId="21">#REF!</definedName>
    <definedName name="jose" localSheetId="19">#REF!</definedName>
    <definedName name="jose" localSheetId="17">#REF!</definedName>
    <definedName name="jose" localSheetId="6">#REF!</definedName>
    <definedName name="jose" localSheetId="8">#REF!</definedName>
    <definedName name="jose" localSheetId="15">#REF!</definedName>
    <definedName name="jose" localSheetId="25">#REF!</definedName>
    <definedName name="jose" localSheetId="28">#REF!</definedName>
    <definedName name="jose" localSheetId="10">#REF!</definedName>
    <definedName name="jose" localSheetId="37">#REF!</definedName>
    <definedName name="jose">#REF!</definedName>
    <definedName name="Last5" localSheetId="36">#REF!</definedName>
    <definedName name="Last5" localSheetId="12">#REF!</definedName>
    <definedName name="Last5" localSheetId="29">#REF!</definedName>
    <definedName name="Last5" localSheetId="27">#REF!</definedName>
    <definedName name="Last5" localSheetId="22">#REF!</definedName>
    <definedName name="Last5" localSheetId="26">#REF!</definedName>
    <definedName name="Last5" localSheetId="5">#REF!</definedName>
    <definedName name="Last5" localSheetId="9">#REF!</definedName>
    <definedName name="Last5" localSheetId="32">#REF!</definedName>
    <definedName name="Last5" localSheetId="31">#REF!</definedName>
    <definedName name="Last5" localSheetId="34">#REF!</definedName>
    <definedName name="Last5" localSheetId="35">#REF!</definedName>
    <definedName name="Last5" localSheetId="0">#REF!</definedName>
    <definedName name="Last5" localSheetId="1">#REF!</definedName>
    <definedName name="Last5" localSheetId="21">#REF!</definedName>
    <definedName name="Last5" localSheetId="19">#REF!</definedName>
    <definedName name="Last5" localSheetId="17">#REF!</definedName>
    <definedName name="Last5" localSheetId="6">#REF!</definedName>
    <definedName name="Last5" localSheetId="8">#REF!</definedName>
    <definedName name="Last5" localSheetId="15">#REF!</definedName>
    <definedName name="Last5" localSheetId="25">#REF!</definedName>
    <definedName name="Last5" localSheetId="28">#REF!</definedName>
    <definedName name="Last5" localSheetId="10">#REF!</definedName>
    <definedName name="Last5" localSheetId="37">#REF!</definedName>
    <definedName name="Last5">#REF!</definedName>
    <definedName name="MaxDate" localSheetId="13">'[1]Amis Exchange rate'!$D$2</definedName>
    <definedName name="MaxDate" localSheetId="29">'[2]Amis Exchange rate'!$D$2</definedName>
    <definedName name="MaxDate" localSheetId="27">'[2]Amis Exchange rate'!$D$2</definedName>
    <definedName name="MaxDate" localSheetId="32">'[1]Amis Exchange rate'!$D$2</definedName>
    <definedName name="MaxDate" localSheetId="31">'[1]Amis Exchange rate'!$D$2</definedName>
    <definedName name="MaxDate" localSheetId="34">'[3]Amis Exchange rate'!$D$2</definedName>
    <definedName name="MaxDate" localSheetId="35">'[3]Amis Exchange rate'!$D$2</definedName>
    <definedName name="MaxDate" localSheetId="21">'[1]Amis Exchange rate'!$D$2</definedName>
    <definedName name="MaxDate" localSheetId="17">'[4]Amis Exchange rate'!$D$2</definedName>
    <definedName name="MaxDate" localSheetId="25">'[4]Amis Exchange rate'!$D$2</definedName>
    <definedName name="MaxDate" localSheetId="28">'[4]Amis Exchange rate'!$D$2</definedName>
    <definedName name="MaxDate" localSheetId="10">'[4]Amis Exchange rate'!$D$2</definedName>
    <definedName name="MaxDate">'[4]Amis Exchange rate'!$D$2</definedName>
    <definedName name="MonPre" localSheetId="36">#REF!</definedName>
    <definedName name="MonPre" localSheetId="12">#REF!</definedName>
    <definedName name="MonPre" localSheetId="29">#REF!</definedName>
    <definedName name="MonPre" localSheetId="27">#REF!</definedName>
    <definedName name="MonPre" localSheetId="22">#REF!</definedName>
    <definedName name="MonPre" localSheetId="26">#REF!</definedName>
    <definedName name="MonPre" localSheetId="5">#REF!</definedName>
    <definedName name="MonPre" localSheetId="9">#REF!</definedName>
    <definedName name="MonPre" localSheetId="32">#REF!</definedName>
    <definedName name="MonPre" localSheetId="31">#REF!</definedName>
    <definedName name="MonPre" localSheetId="34">#REF!</definedName>
    <definedName name="MonPre" localSheetId="35">#REF!</definedName>
    <definedName name="MonPre" localSheetId="0">#REF!</definedName>
    <definedName name="MonPre" localSheetId="1">#REF!</definedName>
    <definedName name="MonPre" localSheetId="21">#REF!</definedName>
    <definedName name="MonPre" localSheetId="19">#REF!</definedName>
    <definedName name="MonPre" localSheetId="17">#REF!</definedName>
    <definedName name="MonPre" localSheetId="6">#REF!</definedName>
    <definedName name="MonPre" localSheetId="8">#REF!</definedName>
    <definedName name="MonPre" localSheetId="15">#REF!</definedName>
    <definedName name="MonPre" localSheetId="14">#REF!</definedName>
    <definedName name="MonPre" localSheetId="25">#REF!</definedName>
    <definedName name="MonPre" localSheetId="28">#REF!</definedName>
    <definedName name="MonPre" localSheetId="10">#REF!</definedName>
    <definedName name="MonPre" localSheetId="37">#REF!</definedName>
    <definedName name="MonPre">#REF!</definedName>
    <definedName name="NumPri" localSheetId="36">#REF!</definedName>
    <definedName name="NumPri" localSheetId="12">#REF!</definedName>
    <definedName name="NumPri" localSheetId="29">#REF!</definedName>
    <definedName name="NumPri" localSheetId="27">#REF!</definedName>
    <definedName name="NumPri" localSheetId="22">#REF!</definedName>
    <definedName name="NumPri" localSheetId="26">#REF!</definedName>
    <definedName name="NumPri" localSheetId="5">#REF!</definedName>
    <definedName name="NumPri" localSheetId="9">#REF!</definedName>
    <definedName name="NumPri" localSheetId="32">#REF!</definedName>
    <definedName name="NumPri" localSheetId="31">#REF!</definedName>
    <definedName name="NumPri" localSheetId="34">#REF!</definedName>
    <definedName name="NumPri" localSheetId="35">#REF!</definedName>
    <definedName name="NumPri" localSheetId="0">#REF!</definedName>
    <definedName name="NumPri" localSheetId="1">#REF!</definedName>
    <definedName name="NumPri" localSheetId="21">#REF!</definedName>
    <definedName name="NumPri" localSheetId="19">#REF!</definedName>
    <definedName name="NumPri" localSheetId="17">#REF!</definedName>
    <definedName name="NumPri" localSheetId="6">#REF!</definedName>
    <definedName name="NumPri" localSheetId="8">#REF!</definedName>
    <definedName name="NumPri" localSheetId="15">#REF!</definedName>
    <definedName name="NumPri" localSheetId="25">#REF!</definedName>
    <definedName name="NumPri" localSheetId="28">#REF!</definedName>
    <definedName name="NumPri" localSheetId="10">#REF!</definedName>
    <definedName name="NumPri" localSheetId="37">#REF!</definedName>
    <definedName name="NumPri">#REF!</definedName>
    <definedName name="_xlnm.Print_Area" localSheetId="36">#REF!</definedName>
    <definedName name="_xlnm.Print_Area" localSheetId="12">'Ceny zakupu_ZSRIR'!$A$1:$Q$22</definedName>
    <definedName name="_xlnm.Print_Area" localSheetId="13">#REF!</definedName>
    <definedName name="_xlnm.Print_Area" localSheetId="29">#REF!</definedName>
    <definedName name="_xlnm.Print_Area" localSheetId="27">#REF!</definedName>
    <definedName name="_xlnm.Print_Area" localSheetId="23">#REF!</definedName>
    <definedName name="_xlnm.Print_Area" localSheetId="22">#REF!</definedName>
    <definedName name="_xlnm.Print_Area" localSheetId="26">#REF!</definedName>
    <definedName name="_xlnm.Print_Area" localSheetId="3">#REF!</definedName>
    <definedName name="_xlnm.Print_Area" localSheetId="5">#REF!</definedName>
    <definedName name="_xlnm.Print_Area" localSheetId="9">#REF!</definedName>
    <definedName name="_xlnm.Print_Area" localSheetId="32">#REF!</definedName>
    <definedName name="_xlnm.Print_Area" localSheetId="31">#REF!</definedName>
    <definedName name="_xlnm.Print_Area" localSheetId="34">#REF!</definedName>
    <definedName name="_xlnm.Print_Area" localSheetId="35">#REF!</definedName>
    <definedName name="_xlnm.Print_Area" localSheetId="33">#REF!</definedName>
    <definedName name="_xlnm.Print_Area" localSheetId="30">#REF!</definedName>
    <definedName name="_xlnm.Print_Area" localSheetId="0">#REF!</definedName>
    <definedName name="_xlnm.Print_Area" localSheetId="1">#REF!</definedName>
    <definedName name="_xlnm.Print_Area" localSheetId="21">#REF!</definedName>
    <definedName name="_xlnm.Print_Area" localSheetId="18">prosieta_Polska_tyg!$A$1:$AA$25</definedName>
    <definedName name="_xlnm.Print_Area" localSheetId="19">#REF!</definedName>
    <definedName name="_xlnm.Print_Area" localSheetId="20">prosieta_wojew!$A$1:$H$50</definedName>
    <definedName name="_xlnm.Print_Area" localSheetId="17">#REF!</definedName>
    <definedName name="_xlnm.Print_Area" localSheetId="2">#REF!</definedName>
    <definedName name="_xlnm.Print_Area" localSheetId="4">#REF!</definedName>
    <definedName name="_xlnm.Print_Area" localSheetId="6">#REF!</definedName>
    <definedName name="_xlnm.Print_Area" localSheetId="8">SKUP_SEUROP_tyg!$A$1:$K$60</definedName>
    <definedName name="_xlnm.Print_Area" localSheetId="15">#REF!</definedName>
    <definedName name="_xlnm.Print_Area" localSheetId="14">#REF!</definedName>
    <definedName name="_xlnm.Print_Area" localSheetId="25">#REF!</definedName>
    <definedName name="_xlnm.Print_Area" localSheetId="28">#REF!</definedName>
    <definedName name="_xlnm.Print_Area" localSheetId="10">#REF!</definedName>
    <definedName name="_xlnm.Print_Area" localSheetId="37">UBOJE_wgGUS!$AN$1:$BL$47</definedName>
    <definedName name="_xlnm.Print_Area">#REF!</definedName>
    <definedName name="ppp" localSheetId="36">#REF!</definedName>
    <definedName name="ppp" localSheetId="12">#REF!</definedName>
    <definedName name="ppp" localSheetId="29">#REF!</definedName>
    <definedName name="ppp" localSheetId="27">#REF!</definedName>
    <definedName name="ppp" localSheetId="22">#REF!</definedName>
    <definedName name="ppp" localSheetId="26">#REF!</definedName>
    <definedName name="ppp" localSheetId="5">#REF!</definedName>
    <definedName name="ppp" localSheetId="9">#REF!</definedName>
    <definedName name="ppp" localSheetId="32">#REF!</definedName>
    <definedName name="ppp" localSheetId="31">#REF!</definedName>
    <definedName name="ppp" localSheetId="34">#REF!</definedName>
    <definedName name="ppp" localSheetId="35">#REF!</definedName>
    <definedName name="ppp" localSheetId="0">#REF!</definedName>
    <definedName name="ppp" localSheetId="1">#REF!</definedName>
    <definedName name="ppp" localSheetId="21">#REF!</definedName>
    <definedName name="ppp" localSheetId="19">#REF!</definedName>
    <definedName name="ppp" localSheetId="17">#REF!</definedName>
    <definedName name="ppp" localSheetId="6">#REF!</definedName>
    <definedName name="ppp" localSheetId="8">#REF!</definedName>
    <definedName name="ppp" localSheetId="15">#REF!</definedName>
    <definedName name="ppp" localSheetId="14">#REF!</definedName>
    <definedName name="ppp" localSheetId="25">#REF!</definedName>
    <definedName name="ppp" localSheetId="28">#REF!</definedName>
    <definedName name="ppp" localSheetId="10">#REF!</definedName>
    <definedName name="ppp" localSheetId="37">#REF!</definedName>
    <definedName name="ppp">#REF!</definedName>
    <definedName name="Prosieta" localSheetId="36">#REF!</definedName>
    <definedName name="Prosieta" localSheetId="12">#REF!</definedName>
    <definedName name="Prosieta" localSheetId="29">#REF!</definedName>
    <definedName name="Prosieta" localSheetId="27">#REF!</definedName>
    <definedName name="Prosieta" localSheetId="22">#REF!</definedName>
    <definedName name="Prosieta" localSheetId="26">#REF!</definedName>
    <definedName name="Prosieta" localSheetId="3">#REF!</definedName>
    <definedName name="Prosieta" localSheetId="5">#REF!</definedName>
    <definedName name="Prosieta" localSheetId="9">#REF!</definedName>
    <definedName name="Prosieta" localSheetId="32">#REF!</definedName>
    <definedName name="Prosieta" localSheetId="31">#REF!</definedName>
    <definedName name="Prosieta" localSheetId="34">#REF!</definedName>
    <definedName name="Prosieta" localSheetId="35">#REF!</definedName>
    <definedName name="Prosieta" localSheetId="33">#REF!</definedName>
    <definedName name="Prosieta" localSheetId="30">#REF!</definedName>
    <definedName name="Prosieta" localSheetId="0">#REF!</definedName>
    <definedName name="Prosieta" localSheetId="1">#REF!</definedName>
    <definedName name="Prosieta" localSheetId="21">#REF!</definedName>
    <definedName name="Prosieta" localSheetId="19">#REF!</definedName>
    <definedName name="Prosieta" localSheetId="17">#REF!</definedName>
    <definedName name="Prosieta" localSheetId="2">#REF!</definedName>
    <definedName name="Prosieta" localSheetId="4">#REF!</definedName>
    <definedName name="Prosieta" localSheetId="6">#REF!</definedName>
    <definedName name="Prosieta" localSheetId="8">#REF!</definedName>
    <definedName name="Prosieta" localSheetId="15">#REF!</definedName>
    <definedName name="Prosieta" localSheetId="25">#REF!</definedName>
    <definedName name="Prosieta" localSheetId="28">#REF!</definedName>
    <definedName name="Prosieta" localSheetId="10">#REF!</definedName>
    <definedName name="Prosieta" localSheetId="37">#REF!</definedName>
    <definedName name="Prosieta">#REF!</definedName>
    <definedName name="recap" localSheetId="36">#REF!</definedName>
    <definedName name="recap" localSheetId="12">#REF!</definedName>
    <definedName name="recap" localSheetId="13">#REF!</definedName>
    <definedName name="recap" localSheetId="29">#REF!</definedName>
    <definedName name="recap" localSheetId="27">#REF!</definedName>
    <definedName name="recap" localSheetId="22">#REF!</definedName>
    <definedName name="recap" localSheetId="11">#REF!</definedName>
    <definedName name="recap" localSheetId="26">#REF!</definedName>
    <definedName name="recap" localSheetId="3">#REF!</definedName>
    <definedName name="recap" localSheetId="5">#REF!</definedName>
    <definedName name="recap" localSheetId="9">#REF!</definedName>
    <definedName name="recap" localSheetId="32">#REF!</definedName>
    <definedName name="recap" localSheetId="31">#REF!</definedName>
    <definedName name="recap" localSheetId="34">#REF!</definedName>
    <definedName name="recap" localSheetId="35">#REF!</definedName>
    <definedName name="recap" localSheetId="33">#REF!</definedName>
    <definedName name="recap" localSheetId="30">#REF!</definedName>
    <definedName name="recap" localSheetId="0">#REF!</definedName>
    <definedName name="recap" localSheetId="1">#REF!</definedName>
    <definedName name="recap" localSheetId="21">#REF!</definedName>
    <definedName name="recap" localSheetId="19">#REF!</definedName>
    <definedName name="recap" localSheetId="17">#REF!</definedName>
    <definedName name="recap" localSheetId="2">#REF!</definedName>
    <definedName name="recap" localSheetId="4">#REF!</definedName>
    <definedName name="recap" localSheetId="6">#REF!</definedName>
    <definedName name="recap" localSheetId="8">#REF!</definedName>
    <definedName name="recap" localSheetId="15">#REF!</definedName>
    <definedName name="recap" localSheetId="25">#REF!</definedName>
    <definedName name="recap" localSheetId="28">#REF!</definedName>
    <definedName name="recap" localSheetId="10">#REF!</definedName>
    <definedName name="recap" localSheetId="37">#REF!</definedName>
    <definedName name="recap">#REF!</definedName>
    <definedName name="s" localSheetId="15">#REF!</definedName>
    <definedName name="s">#REF!</definedName>
    <definedName name="SecondPerc" localSheetId="36">#REF!</definedName>
    <definedName name="SecondPerc" localSheetId="12">#REF!</definedName>
    <definedName name="SecondPerc" localSheetId="29">#REF!</definedName>
    <definedName name="SecondPerc" localSheetId="27">#REF!</definedName>
    <definedName name="SecondPerc" localSheetId="22">#REF!</definedName>
    <definedName name="SecondPerc" localSheetId="26">#REF!</definedName>
    <definedName name="SecondPerc" localSheetId="5">#REF!</definedName>
    <definedName name="SecondPerc" localSheetId="9">#REF!</definedName>
    <definedName name="SecondPerc" localSheetId="32">#REF!</definedName>
    <definedName name="SecondPerc" localSheetId="31">#REF!</definedName>
    <definedName name="SecondPerc" localSheetId="34">#REF!</definedName>
    <definedName name="SecondPerc" localSheetId="35">#REF!</definedName>
    <definedName name="SecondPerc" localSheetId="0">#REF!</definedName>
    <definedName name="SecondPerc" localSheetId="1">#REF!</definedName>
    <definedName name="SecondPerc" localSheetId="21">#REF!</definedName>
    <definedName name="SecondPerc" localSheetId="19">#REF!</definedName>
    <definedName name="SecondPerc" localSheetId="17">#REF!</definedName>
    <definedName name="SecondPerc" localSheetId="6">#REF!</definedName>
    <definedName name="SecondPerc" localSheetId="8">#REF!</definedName>
    <definedName name="SecondPerc" localSheetId="15">#REF!</definedName>
    <definedName name="SecondPerc" localSheetId="25">#REF!</definedName>
    <definedName name="SecondPerc" localSheetId="28">#REF!</definedName>
    <definedName name="SecondPerc" localSheetId="10">#REF!</definedName>
    <definedName name="SecondPerc" localSheetId="37">#REF!</definedName>
    <definedName name="SecondPerc">#REF!</definedName>
    <definedName name="ssssaaa" localSheetId="15">#REF!</definedName>
    <definedName name="ssssaaa">#REF!</definedName>
    <definedName name="TodDat" localSheetId="36">#REF!</definedName>
    <definedName name="TodDat" localSheetId="12">#REF!</definedName>
    <definedName name="TodDat" localSheetId="29">#REF!</definedName>
    <definedName name="TodDat" localSheetId="27">#REF!</definedName>
    <definedName name="TodDat" localSheetId="22">#REF!</definedName>
    <definedName name="TodDat" localSheetId="26">#REF!</definedName>
    <definedName name="TodDat" localSheetId="5">#REF!</definedName>
    <definedName name="TodDat" localSheetId="9">#REF!</definedName>
    <definedName name="TodDat" localSheetId="32">#REF!</definedName>
    <definedName name="TodDat" localSheetId="31">#REF!</definedName>
    <definedName name="TodDat" localSheetId="34">#REF!</definedName>
    <definedName name="TodDat" localSheetId="35">#REF!</definedName>
    <definedName name="TodDat" localSheetId="0">#REF!</definedName>
    <definedName name="TodDat" localSheetId="1">#REF!</definedName>
    <definedName name="TodDat" localSheetId="21">#REF!</definedName>
    <definedName name="TodDat" localSheetId="19">#REF!</definedName>
    <definedName name="TodDat" localSheetId="17">#REF!</definedName>
    <definedName name="TodDat" localSheetId="6">#REF!</definedName>
    <definedName name="TodDat" localSheetId="8">#REF!</definedName>
    <definedName name="TodDat" localSheetId="15">#REF!</definedName>
    <definedName name="TodDat" localSheetId="25">#REF!</definedName>
    <definedName name="TodDat" localSheetId="28">#REF!</definedName>
    <definedName name="TodDat" localSheetId="10">#REF!</definedName>
    <definedName name="TodDat" localSheetId="37">#REF!</definedName>
    <definedName name="TodDat">#REF!</definedName>
    <definedName name="WeeNum" localSheetId="36">#REF!</definedName>
    <definedName name="WeeNum" localSheetId="12">#REF!</definedName>
    <definedName name="WeeNum" localSheetId="29">#REF!</definedName>
    <definedName name="WeeNum" localSheetId="27">#REF!</definedName>
    <definedName name="WeeNum" localSheetId="22">#REF!</definedName>
    <definedName name="WeeNum" localSheetId="26">#REF!</definedName>
    <definedName name="WeeNum" localSheetId="5">#REF!</definedName>
    <definedName name="WeeNum" localSheetId="9">#REF!</definedName>
    <definedName name="WeeNum" localSheetId="32">#REF!</definedName>
    <definedName name="WeeNum" localSheetId="31">#REF!</definedName>
    <definedName name="WeeNum" localSheetId="34">#REF!</definedName>
    <definedName name="WeeNum" localSheetId="35">#REF!</definedName>
    <definedName name="WeeNum" localSheetId="0">#REF!</definedName>
    <definedName name="WeeNum" localSheetId="1">#REF!</definedName>
    <definedName name="WeeNum" localSheetId="21">#REF!</definedName>
    <definedName name="WeeNum" localSheetId="19">#REF!</definedName>
    <definedName name="WeeNum" localSheetId="17">#REF!</definedName>
    <definedName name="WeeNum" localSheetId="6">#REF!</definedName>
    <definedName name="WeeNum" localSheetId="8">#REF!</definedName>
    <definedName name="WeeNum" localSheetId="15">#REF!</definedName>
    <definedName name="WeeNum" localSheetId="25">#REF!</definedName>
    <definedName name="WeeNum" localSheetId="28">#REF!</definedName>
    <definedName name="WeeNum" localSheetId="10">#REF!</definedName>
    <definedName name="WeeNum" localSheetId="37">#REF!</definedName>
    <definedName name="WeeNum">#REF!</definedName>
    <definedName name="Z_E0F9B65E_A2BA_47BD_A258_43CA9252F4A1_.wvu.Cols" localSheetId="15" hidden="1">'SPRZEDAŻ_ELEMENTY_19-25.07.2021'!$G:$G</definedName>
    <definedName name="zywiec" localSheetId="36">#REF!</definedName>
    <definedName name="zywiec" localSheetId="12">#REF!</definedName>
    <definedName name="zywiec" localSheetId="29">#REF!</definedName>
    <definedName name="zywiec" localSheetId="27">#REF!</definedName>
    <definedName name="zywiec" localSheetId="22">#REF!</definedName>
    <definedName name="zywiec" localSheetId="26">#REF!</definedName>
    <definedName name="zywiec" localSheetId="3">#REF!</definedName>
    <definedName name="zywiec" localSheetId="5">#REF!</definedName>
    <definedName name="zywiec" localSheetId="9">#REF!</definedName>
    <definedName name="zywiec" localSheetId="32">#REF!</definedName>
    <definedName name="zywiec" localSheetId="31">#REF!</definedName>
    <definedName name="zywiec" localSheetId="34">#REF!</definedName>
    <definedName name="zywiec" localSheetId="35">#REF!</definedName>
    <definedName name="zywiec" localSheetId="33">#REF!</definedName>
    <definedName name="zywiec" localSheetId="30">#REF!</definedName>
    <definedName name="zywiec" localSheetId="0">#REF!</definedName>
    <definedName name="zywiec" localSheetId="1">#REF!</definedName>
    <definedName name="zywiec" localSheetId="21">#REF!</definedName>
    <definedName name="zywiec" localSheetId="19">#REF!</definedName>
    <definedName name="zywiec" localSheetId="17">#REF!</definedName>
    <definedName name="zywiec" localSheetId="2">#REF!</definedName>
    <definedName name="zywiec" localSheetId="4">#REF!</definedName>
    <definedName name="zywiec" localSheetId="6">#REF!</definedName>
    <definedName name="zywiec" localSheetId="8">#REF!</definedName>
    <definedName name="zywiec" localSheetId="15">#REF!</definedName>
    <definedName name="zywiec" localSheetId="25">#REF!</definedName>
    <definedName name="zywiec" localSheetId="28">#REF!</definedName>
    <definedName name="zywiec" localSheetId="10">#REF!</definedName>
    <definedName name="zywiec" localSheetId="37">#REF!</definedName>
    <definedName name="zywiec">#REF!</definedName>
    <definedName name="zzz">#N/A</definedName>
  </definedNames>
  <calcPr calcId="145621"/>
</workbook>
</file>

<file path=xl/calcChain.xml><?xml version="1.0" encoding="utf-8"?>
<calcChain xmlns="http://schemas.openxmlformats.org/spreadsheetml/2006/main">
  <c r="E13" i="10925" l="1"/>
  <c r="E12" i="10925"/>
  <c r="E10" i="10925"/>
  <c r="E9" i="10925"/>
  <c r="C17" i="10913" l="1"/>
  <c r="B17" i="10913" l="1"/>
  <c r="D48" i="10921" l="1"/>
  <c r="C48" i="10921"/>
  <c r="D47" i="10921"/>
  <c r="C47" i="10921"/>
  <c r="D46" i="10921"/>
  <c r="C46" i="10921"/>
  <c r="D45" i="10921"/>
  <c r="C45" i="10921"/>
  <c r="D44" i="10921"/>
  <c r="C44" i="10921"/>
  <c r="D41" i="10921"/>
  <c r="C41" i="10921"/>
  <c r="D40" i="10921"/>
  <c r="C40" i="10921"/>
  <c r="D39" i="10921"/>
  <c r="C39" i="10921"/>
  <c r="D38" i="10921"/>
  <c r="C38" i="10921"/>
  <c r="D36" i="10921"/>
  <c r="C36" i="10921"/>
  <c r="D35" i="10921"/>
  <c r="C35" i="10921"/>
  <c r="D34" i="10921"/>
  <c r="C34" i="10921"/>
  <c r="D33" i="10921"/>
  <c r="C33" i="10921"/>
  <c r="D31" i="10921"/>
  <c r="C31" i="10921"/>
  <c r="D22" i="10921"/>
  <c r="C22" i="10921"/>
  <c r="E15" i="10921"/>
  <c r="D15" i="10921"/>
  <c r="D26" i="10921" s="1"/>
  <c r="C15" i="10921"/>
  <c r="C26" i="10921" s="1"/>
  <c r="E14" i="10921"/>
  <c r="D14" i="10921"/>
  <c r="D25" i="10921" s="1"/>
  <c r="C14" i="10921"/>
  <c r="C25" i="10921" s="1"/>
  <c r="E13" i="10921"/>
  <c r="D13" i="10921"/>
  <c r="D24" i="10921" s="1"/>
  <c r="C13" i="10921"/>
  <c r="C24" i="10921" s="1"/>
  <c r="E12" i="10921"/>
  <c r="D12" i="10921"/>
  <c r="D23" i="10921" s="1"/>
  <c r="C12" i="10921"/>
  <c r="E10" i="10921"/>
  <c r="D10" i="10921"/>
  <c r="C10" i="10921"/>
  <c r="E9" i="10921"/>
  <c r="D9" i="10921"/>
  <c r="C9" i="10921"/>
  <c r="E8" i="10921"/>
  <c r="D8" i="10921"/>
  <c r="C8" i="10921"/>
  <c r="E7" i="10921"/>
  <c r="D7" i="10921"/>
  <c r="C7" i="10921"/>
  <c r="D18" i="10921" l="1"/>
  <c r="D19" i="10921"/>
  <c r="C18" i="10921"/>
  <c r="C19" i="10921"/>
  <c r="C23" i="10921"/>
  <c r="W42" i="10920"/>
  <c r="E32" i="10888" l="1"/>
  <c r="E33" i="10888"/>
  <c r="E34" i="10888"/>
  <c r="E35" i="10888"/>
  <c r="E36" i="10888"/>
  <c r="E37" i="10888"/>
  <c r="E38" i="10888"/>
  <c r="E39" i="10888"/>
  <c r="E40" i="10888"/>
  <c r="E41" i="10888"/>
  <c r="E42" i="10888"/>
  <c r="E31" i="10888"/>
  <c r="C34" i="10888"/>
  <c r="C17" i="10888"/>
  <c r="E141" i="10864" l="1"/>
  <c r="F141" i="10864"/>
  <c r="G141" i="10864"/>
  <c r="E12" i="10659" l="1"/>
  <c r="E11" i="10659"/>
  <c r="E9" i="10659"/>
  <c r="E8" i="10659"/>
  <c r="D12" i="10659"/>
  <c r="D11" i="10659"/>
  <c r="D9" i="10659"/>
  <c r="D8" i="10659"/>
  <c r="C12" i="10659"/>
  <c r="C11" i="10659"/>
  <c r="C9" i="10659"/>
  <c r="C8" i="10659"/>
  <c r="C31" i="10913" l="1"/>
  <c r="C30" i="10913"/>
  <c r="E1" i="10913" l="1"/>
  <c r="J17" i="10913"/>
  <c r="I17" i="10913"/>
  <c r="H17" i="10913"/>
  <c r="G17" i="10913"/>
  <c r="D50" i="10909" l="1"/>
  <c r="E50" i="10909"/>
  <c r="D51" i="10909"/>
  <c r="E51" i="10909"/>
  <c r="D52" i="10909"/>
  <c r="E52" i="10909"/>
  <c r="D53" i="10909"/>
  <c r="E53" i="10909"/>
  <c r="D54" i="10909"/>
  <c r="E54" i="10909"/>
  <c r="D55" i="10909"/>
  <c r="E55" i="10909"/>
  <c r="D56" i="10909"/>
  <c r="E56" i="10909"/>
  <c r="D57" i="10909"/>
  <c r="E57" i="10909"/>
  <c r="D58" i="10909"/>
  <c r="E58" i="10909"/>
  <c r="D59" i="10909"/>
  <c r="E59" i="10909"/>
  <c r="D60" i="10909"/>
  <c r="E60" i="10909"/>
  <c r="D61" i="10909"/>
  <c r="E61" i="10909"/>
  <c r="D62" i="10909"/>
  <c r="E62" i="10909"/>
  <c r="D63" i="10909"/>
  <c r="E63" i="10909"/>
  <c r="D64" i="10909"/>
  <c r="E64" i="10909"/>
  <c r="D65" i="10909"/>
  <c r="E65" i="10909"/>
  <c r="D66" i="10909"/>
  <c r="E66" i="10909"/>
  <c r="D67" i="10909"/>
  <c r="E67" i="10909"/>
  <c r="D68" i="10909"/>
  <c r="E68" i="10909"/>
  <c r="D69" i="10909"/>
  <c r="E69" i="10909"/>
  <c r="D70" i="10909"/>
  <c r="E70" i="10909"/>
  <c r="D71" i="10909"/>
  <c r="E71" i="10909"/>
  <c r="D72" i="10909"/>
  <c r="E72" i="10909"/>
  <c r="D73" i="10909"/>
  <c r="E73" i="10909"/>
  <c r="D74" i="10909"/>
  <c r="E74" i="10909"/>
  <c r="D75" i="10909"/>
  <c r="E75" i="10909"/>
  <c r="C32" i="10888" l="1"/>
  <c r="C33" i="10888" s="1"/>
  <c r="C15" i="10888"/>
  <c r="C16" i="10888" s="1"/>
  <c r="H1" i="10529" l="1"/>
  <c r="G1" i="10887"/>
  <c r="G1" i="274"/>
  <c r="F1" i="10659"/>
  <c r="D15" i="28"/>
  <c r="B44" i="10888" l="1"/>
  <c r="C31" i="10888"/>
  <c r="C14" i="10888"/>
  <c r="E14" i="10888" s="1"/>
  <c r="D31" i="10888"/>
  <c r="D32" i="10888"/>
  <c r="D33" i="10888"/>
  <c r="D34" i="10888"/>
  <c r="D35" i="10888"/>
  <c r="D36" i="10888"/>
  <c r="D37" i="10888"/>
  <c r="D38" i="10888"/>
  <c r="D39" i="10888"/>
  <c r="D40" i="10888"/>
  <c r="D41" i="10888"/>
  <c r="D42" i="10888"/>
  <c r="D141" i="10864" l="1"/>
  <c r="D40" i="10887" l="1"/>
  <c r="E40" i="10887"/>
  <c r="W42" i="10895" l="1"/>
  <c r="E37" i="10529" l="1"/>
  <c r="F37" i="10529"/>
  <c r="BH44" i="10888" l="1"/>
  <c r="BD44" i="10888"/>
  <c r="AW44" i="10888"/>
  <c r="AZ44" i="10888" s="1"/>
  <c r="AO44" i="10888"/>
  <c r="AQ44" i="10888" s="1"/>
  <c r="AG44" i="10888"/>
  <c r="AK44" i="10888" s="1"/>
  <c r="Z44" i="10888"/>
  <c r="S44" i="10888"/>
  <c r="K44" i="10888"/>
  <c r="AQ42" i="10888"/>
  <c r="AI42" i="10888"/>
  <c r="AB42" i="10888"/>
  <c r="U42" i="10888"/>
  <c r="M42" i="10888"/>
  <c r="AQ41" i="10888"/>
  <c r="AI41" i="10888"/>
  <c r="AB41" i="10888"/>
  <c r="U41" i="10888"/>
  <c r="M41" i="10888"/>
  <c r="AQ40" i="10888"/>
  <c r="AI40" i="10888"/>
  <c r="AB40" i="10888"/>
  <c r="U40" i="10888"/>
  <c r="M40" i="10888"/>
  <c r="AQ39" i="10888"/>
  <c r="AI39" i="10888"/>
  <c r="AB39" i="10888"/>
  <c r="U39" i="10888"/>
  <c r="M39" i="10888"/>
  <c r="AQ38" i="10888"/>
  <c r="AI38" i="10888"/>
  <c r="AB38" i="10888"/>
  <c r="U38" i="10888"/>
  <c r="M38" i="10888"/>
  <c r="AQ37" i="10888"/>
  <c r="AI37" i="10888"/>
  <c r="AB37" i="10888"/>
  <c r="U37" i="10888"/>
  <c r="M37" i="10888"/>
  <c r="AQ36" i="10888"/>
  <c r="AI36" i="10888"/>
  <c r="AB36" i="10888"/>
  <c r="U36" i="10888"/>
  <c r="M36" i="10888"/>
  <c r="AQ35" i="10888"/>
  <c r="AI35" i="10888"/>
  <c r="AB35" i="10888"/>
  <c r="U35" i="10888"/>
  <c r="M35" i="10888"/>
  <c r="AQ34" i="10888"/>
  <c r="AI34" i="10888"/>
  <c r="AB34" i="10888"/>
  <c r="U34" i="10888"/>
  <c r="M34" i="10888"/>
  <c r="BE33" i="10888"/>
  <c r="BE34" i="10888" s="1"/>
  <c r="BE35" i="10888" s="1"/>
  <c r="BE36" i="10888" s="1"/>
  <c r="BE37" i="10888" s="1"/>
  <c r="BE38" i="10888" s="1"/>
  <c r="BE39" i="10888" s="1"/>
  <c r="BE40" i="10888" s="1"/>
  <c r="BE41" i="10888" s="1"/>
  <c r="BE42" i="10888" s="1"/>
  <c r="AQ33" i="10888"/>
  <c r="AI33" i="10888"/>
  <c r="AB33" i="10888"/>
  <c r="U33" i="10888"/>
  <c r="M33" i="10888"/>
  <c r="BE32" i="10888"/>
  <c r="AQ32" i="10888"/>
  <c r="AI32" i="10888"/>
  <c r="AB32" i="10888"/>
  <c r="U32" i="10888"/>
  <c r="M32" i="10888"/>
  <c r="BE31" i="10888"/>
  <c r="AQ31" i="10888"/>
  <c r="AP31" i="10888"/>
  <c r="AP32" i="10888" s="1"/>
  <c r="AR32" i="10888" s="1"/>
  <c r="AJ31" i="10888"/>
  <c r="AI31" i="10888"/>
  <c r="AH31" i="10888"/>
  <c r="AH32" i="10888" s="1"/>
  <c r="AB31" i="10888"/>
  <c r="AA31" i="10888"/>
  <c r="AA32" i="10888" s="1"/>
  <c r="AA33" i="10888" s="1"/>
  <c r="V31" i="10888"/>
  <c r="U31" i="10888"/>
  <c r="T31" i="10888"/>
  <c r="T32" i="10888" s="1"/>
  <c r="M31" i="10888"/>
  <c r="L31" i="10888"/>
  <c r="L32" i="10888" s="1"/>
  <c r="BH27" i="10888"/>
  <c r="BD27" i="10888"/>
  <c r="AW27" i="10888"/>
  <c r="AZ27" i="10888" s="1"/>
  <c r="AO27" i="10888"/>
  <c r="AG27" i="10888"/>
  <c r="AH27" i="10888" s="1"/>
  <c r="AK27" i="10888" s="1"/>
  <c r="Z27" i="10888"/>
  <c r="S27" i="10888"/>
  <c r="K27" i="10888"/>
  <c r="B27" i="10888"/>
  <c r="AR25" i="10888"/>
  <c r="AQ25" i="10888"/>
  <c r="AI25" i="10888"/>
  <c r="AB25" i="10888"/>
  <c r="U25" i="10888"/>
  <c r="M25" i="10888"/>
  <c r="E25" i="10888"/>
  <c r="D25" i="10888"/>
  <c r="AR24" i="10888"/>
  <c r="AQ24" i="10888"/>
  <c r="AI24" i="10888"/>
  <c r="AB24" i="10888"/>
  <c r="U24" i="10888"/>
  <c r="M24" i="10888"/>
  <c r="D24" i="10888"/>
  <c r="AR23" i="10888"/>
  <c r="AQ23" i="10888"/>
  <c r="AI23" i="10888"/>
  <c r="AB23" i="10888"/>
  <c r="U23" i="10888"/>
  <c r="M23" i="10888"/>
  <c r="D23" i="10888"/>
  <c r="AR22" i="10888"/>
  <c r="AQ22" i="10888"/>
  <c r="AI22" i="10888"/>
  <c r="AB22" i="10888"/>
  <c r="U22" i="10888"/>
  <c r="M22" i="10888"/>
  <c r="D22" i="10888"/>
  <c r="AR21" i="10888"/>
  <c r="AQ21" i="10888"/>
  <c r="AI21" i="10888"/>
  <c r="AB21" i="10888"/>
  <c r="U21" i="10888"/>
  <c r="M21" i="10888"/>
  <c r="D21" i="10888"/>
  <c r="AR20" i="10888"/>
  <c r="AQ20" i="10888"/>
  <c r="AI20" i="10888"/>
  <c r="AB20" i="10888"/>
  <c r="U20" i="10888"/>
  <c r="M20" i="10888"/>
  <c r="D20" i="10888"/>
  <c r="AR19" i="10888"/>
  <c r="AQ19" i="10888"/>
  <c r="AI19" i="10888"/>
  <c r="AB19" i="10888"/>
  <c r="U19" i="10888"/>
  <c r="M19" i="10888"/>
  <c r="D19" i="10888"/>
  <c r="AR18" i="10888"/>
  <c r="AQ18" i="10888"/>
  <c r="AI18" i="10888"/>
  <c r="AB18" i="10888"/>
  <c r="U18" i="10888"/>
  <c r="M18" i="10888"/>
  <c r="D18" i="10888"/>
  <c r="AR17" i="10888"/>
  <c r="AQ17" i="10888"/>
  <c r="AI17" i="10888"/>
  <c r="AB17" i="10888"/>
  <c r="U17" i="10888"/>
  <c r="M17" i="10888"/>
  <c r="D17" i="10888"/>
  <c r="AR16" i="10888"/>
  <c r="AQ16" i="10888"/>
  <c r="AI16" i="10888"/>
  <c r="AB16" i="10888"/>
  <c r="U16" i="10888"/>
  <c r="M16" i="10888"/>
  <c r="D16" i="10888"/>
  <c r="BE15" i="10888"/>
  <c r="BE16" i="10888" s="1"/>
  <c r="BE17" i="10888" s="1"/>
  <c r="BE18" i="10888" s="1"/>
  <c r="BE19" i="10888" s="1"/>
  <c r="BE20" i="10888" s="1"/>
  <c r="BE21" i="10888" s="1"/>
  <c r="BE22" i="10888" s="1"/>
  <c r="BE23" i="10888" s="1"/>
  <c r="BE24" i="10888" s="1"/>
  <c r="BE25" i="10888" s="1"/>
  <c r="AR15" i="10888"/>
  <c r="AQ15" i="10888"/>
  <c r="AI15" i="10888"/>
  <c r="AB15" i="10888"/>
  <c r="U15" i="10888"/>
  <c r="T15" i="10888"/>
  <c r="M15" i="10888"/>
  <c r="L15" i="10888"/>
  <c r="E15" i="10888" s="1"/>
  <c r="D15" i="10888"/>
  <c r="BE14" i="10888"/>
  <c r="AR14" i="10888"/>
  <c r="AQ14" i="10888"/>
  <c r="AI14" i="10888"/>
  <c r="AH14" i="10888"/>
  <c r="AJ14" i="10888" s="1"/>
  <c r="AB14" i="10888"/>
  <c r="AA14" i="10888"/>
  <c r="U14" i="10888"/>
  <c r="T14" i="10888"/>
  <c r="M14" i="10888"/>
  <c r="L14" i="10888"/>
  <c r="D14" i="10888"/>
  <c r="AS44" i="10888" l="1"/>
  <c r="AQ27" i="10888"/>
  <c r="AC14" i="10888"/>
  <c r="AP27" i="10888"/>
  <c r="AS27" i="10888" s="1"/>
  <c r="AC31" i="10888"/>
  <c r="AR31" i="10888"/>
  <c r="N14" i="10888"/>
  <c r="N31" i="10888"/>
  <c r="V32" i="10888"/>
  <c r="T33" i="10888"/>
  <c r="AJ32" i="10888"/>
  <c r="AH33" i="10888"/>
  <c r="AC33" i="10888"/>
  <c r="AA34" i="10888"/>
  <c r="T16" i="10888"/>
  <c r="AA15" i="10888"/>
  <c r="N32" i="10888"/>
  <c r="AC32" i="10888"/>
  <c r="L33" i="10888"/>
  <c r="AP33" i="10888"/>
  <c r="N15" i="10888"/>
  <c r="AH15" i="10888"/>
  <c r="V14" i="10888"/>
  <c r="L16" i="10888"/>
  <c r="AJ15" i="10888" l="1"/>
  <c r="AH16" i="10888"/>
  <c r="AC15" i="10888"/>
  <c r="AA16" i="10888"/>
  <c r="V16" i="10888" s="1"/>
  <c r="AR33" i="10888"/>
  <c r="AP34" i="10888"/>
  <c r="N33" i="10888"/>
  <c r="L34" i="10888"/>
  <c r="AA35" i="10888"/>
  <c r="N16" i="10888"/>
  <c r="L17" i="10888"/>
  <c r="E16" i="10888"/>
  <c r="V33" i="10888"/>
  <c r="T34" i="10888"/>
  <c r="T17" i="10888"/>
  <c r="AJ33" i="10888"/>
  <c r="AH34" i="10888"/>
  <c r="V15" i="10888"/>
  <c r="E17" i="10888" l="1"/>
  <c r="N34" i="10888"/>
  <c r="L35" i="10888"/>
  <c r="AJ16" i="10888"/>
  <c r="AH17" i="10888"/>
  <c r="T18" i="10888"/>
  <c r="N17" i="10888"/>
  <c r="L18" i="10888"/>
  <c r="AR34" i="10888"/>
  <c r="AP35" i="10888"/>
  <c r="AH35" i="10888"/>
  <c r="AC35" i="10888" s="1"/>
  <c r="AJ34" i="10888"/>
  <c r="T35" i="10888"/>
  <c r="V34" i="10888"/>
  <c r="AA36" i="10888"/>
  <c r="AC16" i="10888"/>
  <c r="AA17" i="10888"/>
  <c r="AC34" i="10888"/>
  <c r="AA37" i="10888" l="1"/>
  <c r="AR35" i="10888"/>
  <c r="AP36" i="10888"/>
  <c r="AJ17" i="10888"/>
  <c r="AH18" i="10888"/>
  <c r="N18" i="10888"/>
  <c r="L19" i="10888"/>
  <c r="N35" i="10888"/>
  <c r="L36" i="10888"/>
  <c r="V35" i="10888"/>
  <c r="T36" i="10888"/>
  <c r="AC17" i="10888"/>
  <c r="AA18" i="10888"/>
  <c r="V18" i="10888"/>
  <c r="T19" i="10888"/>
  <c r="E18" i="10888"/>
  <c r="AJ35" i="10888"/>
  <c r="AH36" i="10888"/>
  <c r="V17" i="10888"/>
  <c r="T20" i="10888" l="1"/>
  <c r="AJ36" i="10888"/>
  <c r="AH37" i="10888"/>
  <c r="N19" i="10888"/>
  <c r="L20" i="10888"/>
  <c r="E19" i="10888"/>
  <c r="V36" i="10888"/>
  <c r="T37" i="10888"/>
  <c r="AA38" i="10888"/>
  <c r="N36" i="10888"/>
  <c r="L37" i="10888"/>
  <c r="AJ18" i="10888"/>
  <c r="AH19" i="10888"/>
  <c r="AC18" i="10888"/>
  <c r="AA19" i="10888"/>
  <c r="V19" i="10888" s="1"/>
  <c r="AR36" i="10888"/>
  <c r="AP37" i="10888"/>
  <c r="AC36" i="10888"/>
  <c r="AJ19" i="10888" l="1"/>
  <c r="AH20" i="10888"/>
  <c r="N20" i="10888"/>
  <c r="L21" i="10888"/>
  <c r="AP38" i="10888"/>
  <c r="AR37" i="10888"/>
  <c r="L38" i="10888"/>
  <c r="N37" i="10888"/>
  <c r="V37" i="10888"/>
  <c r="T38" i="10888"/>
  <c r="AJ37" i="10888"/>
  <c r="AH38" i="10888"/>
  <c r="AC19" i="10888"/>
  <c r="AA20" i="10888"/>
  <c r="AC37" i="10888"/>
  <c r="E20" i="10888"/>
  <c r="V20" i="10888"/>
  <c r="T21" i="10888"/>
  <c r="AA39" i="10888"/>
  <c r="T22" i="10888" l="1"/>
  <c r="N38" i="10888"/>
  <c r="L39" i="10888"/>
  <c r="AJ38" i="10888"/>
  <c r="AH39" i="10888"/>
  <c r="AA40" i="10888"/>
  <c r="E21" i="10888"/>
  <c r="AR38" i="10888"/>
  <c r="AP39" i="10888"/>
  <c r="AC38" i="10888"/>
  <c r="V38" i="10888"/>
  <c r="T39" i="10888"/>
  <c r="N21" i="10888"/>
  <c r="L22" i="10888"/>
  <c r="AC20" i="10888"/>
  <c r="AA21" i="10888"/>
  <c r="AJ20" i="10888"/>
  <c r="AH21" i="10888"/>
  <c r="N22" i="10888" l="1"/>
  <c r="L23" i="10888"/>
  <c r="AR39" i="10888"/>
  <c r="AP40" i="10888"/>
  <c r="AJ39" i="10888"/>
  <c r="AH40" i="10888"/>
  <c r="AC40" i="10888" s="1"/>
  <c r="AJ21" i="10888"/>
  <c r="AH22" i="10888"/>
  <c r="E22" i="10888"/>
  <c r="N39" i="10888"/>
  <c r="L40" i="10888"/>
  <c r="AC21" i="10888"/>
  <c r="AA22" i="10888"/>
  <c r="V39" i="10888"/>
  <c r="T40" i="10888"/>
  <c r="AA41" i="10888"/>
  <c r="V22" i="10888"/>
  <c r="T23" i="10888"/>
  <c r="AC39" i="10888"/>
  <c r="V21" i="10888"/>
  <c r="D149" i="10864"/>
  <c r="E149" i="10864"/>
  <c r="F149" i="10864"/>
  <c r="G149" i="10864"/>
  <c r="H149" i="10864"/>
  <c r="I149" i="10864"/>
  <c r="J149" i="10864"/>
  <c r="K149" i="10864"/>
  <c r="L149" i="10864"/>
  <c r="M149" i="10864"/>
  <c r="N149" i="10864"/>
  <c r="C149" i="10864"/>
  <c r="C141" i="10864"/>
  <c r="H141" i="10864"/>
  <c r="I141" i="10864"/>
  <c r="J141" i="10864"/>
  <c r="K141" i="10864"/>
  <c r="L141" i="10864"/>
  <c r="M141" i="10864"/>
  <c r="N141" i="10864"/>
  <c r="AA42" i="10888" l="1"/>
  <c r="N40" i="10888"/>
  <c r="L41" i="10888"/>
  <c r="AH41" i="10888"/>
  <c r="AJ40" i="10888"/>
  <c r="T41" i="10888"/>
  <c r="V40" i="10888"/>
  <c r="E23" i="10888"/>
  <c r="AR40" i="10888"/>
  <c r="AP41" i="10888"/>
  <c r="V23" i="10888"/>
  <c r="T24" i="10888"/>
  <c r="AC22" i="10888"/>
  <c r="AA23" i="10888"/>
  <c r="AJ22" i="10888"/>
  <c r="AH23" i="10888"/>
  <c r="N23" i="10888"/>
  <c r="L24" i="10888"/>
  <c r="N41" i="10888" l="1"/>
  <c r="L42" i="10888"/>
  <c r="N24" i="10888"/>
  <c r="L25" i="10888"/>
  <c r="AH42" i="10888"/>
  <c r="AJ41" i="10888"/>
  <c r="AC23" i="10888"/>
  <c r="AA24" i="10888"/>
  <c r="E24" i="10888"/>
  <c r="T25" i="10888"/>
  <c r="V24" i="10888"/>
  <c r="T42" i="10888"/>
  <c r="V41" i="10888"/>
  <c r="AJ23" i="10888"/>
  <c r="AH24" i="10888"/>
  <c r="AR41" i="10888"/>
  <c r="AP42" i="10888"/>
  <c r="AR42" i="10888" s="1"/>
  <c r="AC42" i="10888"/>
  <c r="AC41" i="10888"/>
  <c r="AJ42" i="10888" l="1"/>
  <c r="N25" i="10888"/>
  <c r="AH25" i="10888"/>
  <c r="AJ25" i="10888" s="1"/>
  <c r="AJ24" i="10888"/>
  <c r="AC24" i="10888"/>
  <c r="AA25" i="10888"/>
  <c r="V25" i="10888" s="1"/>
  <c r="N42" i="10888"/>
  <c r="V42" i="10888"/>
  <c r="AC25" i="10888" l="1"/>
  <c r="N135" i="10864"/>
  <c r="M135" i="10864"/>
  <c r="L135" i="10864"/>
  <c r="K135" i="10864"/>
  <c r="J135" i="10864"/>
  <c r="I135" i="10864"/>
  <c r="H135" i="10864"/>
  <c r="G135" i="10864"/>
  <c r="F135" i="10864"/>
  <c r="E135" i="10864"/>
  <c r="D135" i="10864"/>
  <c r="C135" i="10864"/>
  <c r="N127" i="10864"/>
  <c r="M127" i="10864"/>
  <c r="L127" i="10864"/>
  <c r="K127" i="10864"/>
  <c r="J127" i="10864"/>
  <c r="I127" i="10864"/>
  <c r="H127" i="10864"/>
  <c r="G127" i="10864"/>
  <c r="F127" i="10864"/>
  <c r="E127" i="10864"/>
  <c r="D127" i="10864"/>
  <c r="C127" i="10864"/>
  <c r="N122" i="10864"/>
  <c r="M122" i="10864"/>
  <c r="L122" i="10864"/>
  <c r="K122" i="10864"/>
  <c r="J122" i="10864"/>
  <c r="I122" i="10864"/>
  <c r="H122" i="10864"/>
  <c r="G122" i="10864"/>
  <c r="F122" i="10864"/>
  <c r="E122" i="10864"/>
  <c r="D122" i="10864"/>
  <c r="C122" i="10864"/>
  <c r="N114" i="10864"/>
  <c r="M114" i="10864"/>
  <c r="L114" i="10864"/>
  <c r="K114" i="10864"/>
  <c r="J114" i="10864"/>
  <c r="I114" i="10864"/>
  <c r="H114" i="10864"/>
  <c r="G114" i="10864"/>
  <c r="F114" i="10864"/>
  <c r="E114" i="10864"/>
  <c r="D114" i="10864"/>
  <c r="C114" i="10864"/>
  <c r="N108" i="10864"/>
  <c r="M108" i="10864"/>
  <c r="L108" i="10864"/>
  <c r="K108" i="10864"/>
  <c r="J108" i="10864"/>
  <c r="I108" i="10864"/>
  <c r="H108" i="10864"/>
  <c r="G108" i="10864"/>
  <c r="F108" i="10864"/>
  <c r="E108" i="10864"/>
  <c r="D108" i="10864"/>
  <c r="C108" i="10864"/>
  <c r="N100" i="10864"/>
  <c r="M100" i="10864"/>
  <c r="L100" i="10864"/>
  <c r="K100" i="10864"/>
  <c r="J100" i="10864"/>
  <c r="I100" i="10864"/>
  <c r="H100" i="10864"/>
  <c r="G100" i="10864"/>
  <c r="F100" i="10864"/>
  <c r="E100" i="10864"/>
  <c r="D100" i="10864"/>
  <c r="C100" i="10864"/>
  <c r="N93" i="10864"/>
  <c r="M93" i="10864"/>
  <c r="L93" i="10864"/>
  <c r="K93" i="10864"/>
  <c r="J93" i="10864"/>
  <c r="I93" i="10864"/>
  <c r="H93" i="10864"/>
  <c r="G93" i="10864"/>
  <c r="F93" i="10864"/>
  <c r="E93" i="10864"/>
  <c r="D93" i="10864"/>
  <c r="C93" i="10864"/>
  <c r="N85" i="10864"/>
  <c r="M85" i="10864"/>
  <c r="L85" i="10864"/>
  <c r="K85" i="10864"/>
  <c r="J85" i="10864"/>
  <c r="I85" i="10864"/>
  <c r="H85" i="10864"/>
  <c r="G85" i="10864"/>
  <c r="F85" i="10864"/>
  <c r="E85" i="10864"/>
  <c r="D85" i="10864"/>
  <c r="C85" i="10864"/>
  <c r="D44" i="10840" l="1"/>
  <c r="C44" i="10840"/>
  <c r="D31" i="10840"/>
  <c r="C31" i="10840"/>
  <c r="D22" i="10840"/>
  <c r="C22" i="10840"/>
  <c r="C18" i="10840" l="1"/>
  <c r="C19" i="10840"/>
  <c r="D18" i="10840"/>
  <c r="D19" i="10840"/>
  <c r="B25" i="10659" l="1"/>
  <c r="B24" i="10659"/>
  <c r="B23" i="10659"/>
  <c r="B22" i="10659"/>
  <c r="B21" i="10659"/>
  <c r="E20" i="10659"/>
  <c r="B20" i="10659"/>
  <c r="E19" i="10659"/>
  <c r="C19" i="10659"/>
  <c r="B19" i="10659"/>
  <c r="B18" i="10659"/>
  <c r="D24" i="10659" l="1"/>
  <c r="D25" i="10659"/>
  <c r="D22" i="10659"/>
  <c r="D21" i="10659"/>
  <c r="C21" i="10659" l="1"/>
  <c r="C22" i="10659" l="1"/>
  <c r="C24" i="10659"/>
  <c r="C25" i="10659"/>
  <c r="C25" i="10913" l="1"/>
  <c r="C29" i="10913"/>
  <c r="C26" i="10913"/>
  <c r="C28" i="10913"/>
  <c r="C32" i="10913"/>
  <c r="C6" i="10913" l="1"/>
  <c r="D10" i="10913" l="1"/>
  <c r="C7" i="10913"/>
  <c r="D6" i="10913"/>
  <c r="C10" i="10913"/>
  <c r="D9" i="10913"/>
  <c r="C9" i="10913"/>
  <c r="D7" i="10913"/>
  <c r="D11" i="10913"/>
  <c r="D8" i="10913"/>
  <c r="C11" i="10913"/>
  <c r="C8" i="10913"/>
  <c r="E10" i="10913" l="1"/>
  <c r="E7" i="10913"/>
  <c r="E9" i="10913"/>
  <c r="E8" i="10913"/>
  <c r="E11" i="10913"/>
  <c r="E24" i="10659" l="1"/>
  <c r="E21" i="10659"/>
  <c r="E22" i="10659"/>
  <c r="E25" i="10659"/>
  <c r="D27" i="10913" l="1"/>
  <c r="D28" i="10913"/>
  <c r="E28" i="10913" s="1"/>
  <c r="D29" i="10913"/>
  <c r="E29" i="10913" s="1"/>
  <c r="D30" i="10913"/>
  <c r="E30" i="10913" s="1"/>
  <c r="D31" i="10913"/>
  <c r="E31" i="10913" s="1"/>
  <c r="D32" i="10913"/>
  <c r="E32" i="10913" s="1"/>
  <c r="D26" i="10913"/>
  <c r="E26" i="10913" s="1"/>
  <c r="C27" i="10913"/>
  <c r="E27" i="10913" l="1"/>
</calcChain>
</file>

<file path=xl/sharedStrings.xml><?xml version="1.0" encoding="utf-8"?>
<sst xmlns="http://schemas.openxmlformats.org/spreadsheetml/2006/main" count="4934" uniqueCount="729">
  <si>
    <t>Kategoria ceny</t>
  </si>
  <si>
    <t>Klasa półtusz</t>
  </si>
  <si>
    <t>CENA [zł/t]</t>
  </si>
  <si>
    <t>%</t>
  </si>
  <si>
    <t>Średnia</t>
  </si>
  <si>
    <t xml:space="preserve"> wieprzowych</t>
  </si>
  <si>
    <t>[MPC]</t>
  </si>
  <si>
    <t xml:space="preserve">mięsa </t>
  </si>
  <si>
    <t>masa tuszy</t>
  </si>
  <si>
    <t>w tuszy</t>
  </si>
  <si>
    <t>POLSKA</t>
  </si>
  <si>
    <t>klasa E</t>
  </si>
  <si>
    <t>klasa U</t>
  </si>
  <si>
    <t>klasa R</t>
  </si>
  <si>
    <t>klasa O</t>
  </si>
  <si>
    <t>klasa P</t>
  </si>
  <si>
    <t>[%]</t>
  </si>
  <si>
    <t>PÓŁTUSZE WIEPRZOWE</t>
  </si>
  <si>
    <t>TOWAR</t>
  </si>
  <si>
    <t>schab środkowy z kością</t>
  </si>
  <si>
    <t>szynka gotowana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</si>
  <si>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</si>
  <si>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</si>
  <si>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</si>
  <si>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</si>
  <si>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</si>
  <si>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 xml:space="preserve">Autor: </t>
  </si>
  <si>
    <t>RYNEK MIĘSA WIEPRZOWEGO</t>
  </si>
  <si>
    <t>tel. (022) 623-21-69</t>
  </si>
  <si>
    <t>Makroregion Północny: województwa - kujawsko-pomorskie, pomorskie, warmińsko-mazurskie.</t>
  </si>
  <si>
    <t>Makroregion Środkowo-wschodni: województwa - łódzkie, mazowieckie, podlaskie.</t>
  </si>
  <si>
    <t>Makroregion Południowo-wschodni: województwa - lubelskie, małopolskie, podkarpackie, śląskie, świętokrzyskie.</t>
  </si>
  <si>
    <t>Makroregion Zachodni: województwa - dolnośląskie, lubuskie, opolskie, wielkopolskie, zachodnio-pomorskie.</t>
  </si>
  <si>
    <t>MAKROREGIONY</t>
  </si>
  <si>
    <t>REGION PÓŁNOCNY</t>
  </si>
  <si>
    <t>REGION  ŚRODKOWO-WSCHODNI</t>
  </si>
  <si>
    <t>REGION ZACHODNI</t>
  </si>
  <si>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</si>
  <si>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</si>
  <si>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</si>
  <si>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</si>
  <si>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</si>
  <si>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</si>
  <si>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</si>
  <si>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</si>
  <si>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</si>
  <si>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</si>
  <si>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</si>
  <si>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</si>
  <si>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</si>
  <si>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</si>
  <si>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</si>
  <si>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</si>
  <si>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min. w zł/szt.</t>
  </si>
  <si>
    <t>max. w zł/szt.</t>
  </si>
  <si>
    <t>średnia w zł/szt.</t>
  </si>
  <si>
    <t>Województwo/towar</t>
  </si>
  <si>
    <t>Lp.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</si>
  <si>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</si>
  <si>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</si>
  <si>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</si>
  <si>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</si>
  <si>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</si>
  <si>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</si>
  <si>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</si>
  <si>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</si>
  <si>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</si>
  <si>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</si>
  <si>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</si>
  <si>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</si>
  <si>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</si>
  <si>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</si>
  <si>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</si>
  <si>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</si>
  <si>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Cena [zł/sztukę]</t>
  </si>
  <si>
    <t>* Daty podane w tabeli oznaczają  końcowy  dzień analizowanego tygodnia (poniedziałek - niedziela).</t>
  </si>
  <si>
    <t>szacunkowa  podaż</t>
  </si>
  <si>
    <t>szacunkowa sprzedaż</t>
  </si>
  <si>
    <t>* wsk_war_atmosf.</t>
  </si>
  <si>
    <t>* Wsk_war_atmosf. - wskaźnik warunków atmosferycznych, który charakteryzuje warunki atmosferyczne występujące na targowiskach w dniu prowadzenia badań.</t>
  </si>
  <si>
    <t>1 - złe – znacznie utrudniające przebieg handlu targowiskowego,</t>
  </si>
  <si>
    <t>2 - umiarkowane – mające niewielki wpływ na przebieg handlu targowiskowego,</t>
  </si>
  <si>
    <t>3 - dobre – nie mające wpływu na przebieg handlu targowiskowego.</t>
  </si>
  <si>
    <t>Szacunkowa podaż [szt.]</t>
  </si>
  <si>
    <t>Szacunkowa sprzedaż [szt.]</t>
  </si>
  <si>
    <t>E-mail:</t>
  </si>
  <si>
    <t>Belgia</t>
  </si>
  <si>
    <t>EUR / 100 Kg</t>
  </si>
  <si>
    <t>Dania</t>
  </si>
  <si>
    <t>DKK / 100 Kg</t>
  </si>
  <si>
    <t>Niemcy</t>
  </si>
  <si>
    <t>Grecja</t>
  </si>
  <si>
    <t>Hiszpania</t>
  </si>
  <si>
    <t>Francja</t>
  </si>
  <si>
    <t>Irlandia</t>
  </si>
  <si>
    <t>Włochy</t>
  </si>
  <si>
    <t>Luksemburg</t>
  </si>
  <si>
    <t>Holandia</t>
  </si>
  <si>
    <t>Austria</t>
  </si>
  <si>
    <t>Portugalia</t>
  </si>
  <si>
    <t>Finlandia</t>
  </si>
  <si>
    <t>Szwecja</t>
  </si>
  <si>
    <t>SEK / 100 Kg</t>
  </si>
  <si>
    <t>Wlk. Brytania</t>
  </si>
  <si>
    <t>GBP / 100 Kg</t>
  </si>
  <si>
    <t xml:space="preserve"> S-P Razem</t>
  </si>
  <si>
    <t>klasa S</t>
  </si>
  <si>
    <t>Estonia</t>
  </si>
  <si>
    <t>Czechy</t>
  </si>
  <si>
    <t>Cypr</t>
  </si>
  <si>
    <t>Litwa</t>
  </si>
  <si>
    <t>Łotwa</t>
  </si>
  <si>
    <t>Węgry</t>
  </si>
  <si>
    <t>Malta</t>
  </si>
  <si>
    <t>Polska</t>
  </si>
  <si>
    <t>Słowacja</t>
  </si>
  <si>
    <t>LTL / 100 Kg</t>
  </si>
  <si>
    <t>HUF / 100 Kg</t>
  </si>
  <si>
    <t>PLN / 100 Kg</t>
  </si>
  <si>
    <t>Słowenia</t>
  </si>
  <si>
    <t>Średnio w UE</t>
  </si>
  <si>
    <t>Południowo-wschodni</t>
  </si>
  <si>
    <t>Północny</t>
  </si>
  <si>
    <t>Środkowo-wschodni</t>
  </si>
  <si>
    <t>Zachodni</t>
  </si>
  <si>
    <t xml:space="preserve"> </t>
  </si>
  <si>
    <t>CENA [zł/kg]</t>
  </si>
  <si>
    <t>Rumunia</t>
  </si>
  <si>
    <t>Bułgaria</t>
  </si>
  <si>
    <t>RON / 100 Kg</t>
  </si>
  <si>
    <t>BGN/ 100 Kg</t>
  </si>
  <si>
    <t>CENA [zł/tonę]</t>
  </si>
  <si>
    <t>-</t>
  </si>
  <si>
    <t>EKSPORT</t>
  </si>
  <si>
    <t>OGÓŁEM</t>
  </si>
  <si>
    <t>Wielka Brytania</t>
  </si>
  <si>
    <t>Republika Czeska</t>
  </si>
  <si>
    <t>Wolumen   [tony]</t>
  </si>
  <si>
    <t xml:space="preserve">Tab. 5 Średnie krajowe ceny prosiąt uzyskane w transakcjach targowiskowych za okres:  </t>
  </si>
  <si>
    <t xml:space="preserve">Tab. 7 Średnie ceny  prosiąt uzyskane w transakcjach targowiskowych wg województw za okres:   </t>
  </si>
  <si>
    <t>Hongkong</t>
  </si>
  <si>
    <t>REGION POŁUDNIOWO-WSCHODNI</t>
  </si>
  <si>
    <t>Wartość [tys. EUR]</t>
  </si>
  <si>
    <t>UWAGA: Dane w trakcie weryfikacji - mogą być obarczone istotnymi błędami</t>
  </si>
  <si>
    <t>IMPORT</t>
  </si>
  <si>
    <t>Kraj</t>
  </si>
  <si>
    <t>Wartość [tys. PLN]</t>
  </si>
  <si>
    <t>* - Dane wstępne</t>
  </si>
  <si>
    <t>Zmiana</t>
  </si>
  <si>
    <t>Struktura</t>
  </si>
  <si>
    <t xml:space="preserve"> ceny</t>
  </si>
  <si>
    <t>skupu</t>
  </si>
  <si>
    <t xml:space="preserve"> wg EUROP</t>
  </si>
  <si>
    <t>[kg/szt.]</t>
  </si>
  <si>
    <t>-  masa poubojowa ciepła [MPC]</t>
  </si>
  <si>
    <t>Roczna zmiana</t>
  </si>
  <si>
    <t xml:space="preserve">Cena żywca wieprzowego </t>
  </si>
  <si>
    <t>przy użyciu przelicznika GUS wynoszącego 0,78</t>
  </si>
  <si>
    <t xml:space="preserve">[MPC] - masa poubojowa ciepła </t>
  </si>
  <si>
    <t>wg EUROP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</si>
  <si>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</si>
  <si>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</si>
  <si>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</si>
  <si>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</si>
  <si>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</si>
  <si>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</si>
  <si>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</si>
  <si>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</si>
  <si>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</si>
  <si>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Styczeń</t>
  </si>
  <si>
    <t>Luty</t>
  </si>
  <si>
    <t>Marzec</t>
  </si>
  <si>
    <t>CZK/ 100kg</t>
  </si>
  <si>
    <t>- masa schłodzona [MS];  -masa poubojowa ciepła [MPC]</t>
  </si>
  <si>
    <t>[MS]</t>
  </si>
  <si>
    <t>REGION POŁUDNIOWO WSCHODNI</t>
  </si>
  <si>
    <t>w PLN/tonę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</si>
  <si>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</si>
  <si>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</si>
  <si>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</si>
  <si>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</si>
  <si>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</si>
  <si>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</si>
  <si>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</si>
  <si>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</si>
  <si>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</si>
  <si>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</si>
  <si>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</si>
  <si>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</si>
  <si>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półtusze wieprzowe</t>
  </si>
  <si>
    <t>Chorwacja</t>
  </si>
  <si>
    <t>Ceny zakupu świń rzeźnych za okres:</t>
  </si>
  <si>
    <t>EUR / 100kg</t>
  </si>
  <si>
    <t>HRK / 100kg</t>
  </si>
  <si>
    <t>Miesiące</t>
  </si>
  <si>
    <t>Ubój świń</t>
  </si>
  <si>
    <t>razem</t>
  </si>
  <si>
    <t>w sztukach</t>
  </si>
  <si>
    <t>Razem w 2014 r.</t>
  </si>
  <si>
    <t>w wadze poubojowej schłodzonej (w kg)</t>
  </si>
  <si>
    <t>Źródło: GUS</t>
  </si>
  <si>
    <t>Razem w 2013 r.</t>
  </si>
  <si>
    <t>Uboje świń w rzeźniach w 2013r. - dane ostateczne</t>
  </si>
  <si>
    <t>tys. sztuk</t>
  </si>
  <si>
    <t>Razem w 2015 r.</t>
  </si>
  <si>
    <t>Kanada</t>
  </si>
  <si>
    <t>tys. ton</t>
  </si>
  <si>
    <t>EEK / 100 Kg</t>
  </si>
  <si>
    <t>LVL / 100 Kg</t>
  </si>
  <si>
    <t>Uwagi:</t>
  </si>
  <si>
    <t>Wskaźnik warunków atmosferycznych *</t>
  </si>
  <si>
    <t>Metodyka badań targowiskowych</t>
  </si>
  <si>
    <t>Pod pojęciem targowisko rozumiany jest zorganizowany rynek lokalny, którego dominującymi uczestnikami są okoliczni producenci rolni.</t>
  </si>
  <si>
    <t>Zestawienie cen dotyczy ostatniego tygodnia, natomiast na poszczególnych targowiskach badania cen dokonywane są raz w tygodniu, raz na dwa tygodnie lub raz w miesiącu (w zwyczajowo przyjęty dzień targowy lub w jeden z kilku dni targowych).</t>
  </si>
  <si>
    <t>Notowań cen dokonują pracownicy Ośrodków Doradztwa Rolniczego.</t>
  </si>
  <si>
    <t>Prezentowane ceny są cenami średnimi arytmetycznymi obliczanymi z odnotowanej liczby zawartych transakcji.</t>
  </si>
  <si>
    <t>Chile</t>
  </si>
  <si>
    <t>Wietnam</t>
  </si>
  <si>
    <t xml:space="preserve"> - brak ceny dla prosiąt oznacza, że nie odnotowano na terenie danego województwa na monitorowanych w ramach ZSRIR targowiskach transakcji kupna-sprzedaży.</t>
  </si>
  <si>
    <t>W przypadku prosiąt jednostką transakcyjną jest sztuka.</t>
  </si>
  <si>
    <t>*</t>
  </si>
  <si>
    <t>ZMIANA ROCZNA</t>
  </si>
  <si>
    <t>Zmiana roczna m/m [%]</t>
  </si>
  <si>
    <t>Zmiana za okres (narastająco) [%]</t>
  </si>
  <si>
    <t>razem narastająco</t>
  </si>
  <si>
    <t>Wsk_war_atmosf.</t>
  </si>
  <si>
    <t>Szacunkowa  podaż</t>
  </si>
  <si>
    <t>Szacunkowa sprzedaż</t>
  </si>
  <si>
    <t xml:space="preserve">* Cena skupu żywca wieprzowego obliczona na podstawie cen za żywiec wg masy poubojowej ciepłej (MPC) </t>
  </si>
  <si>
    <t xml:space="preserve"> *Daty podane w tabeli oznaczają  końcowy  dzień analizowanego tygodnia (poniedziałek - niedziela).</t>
  </si>
  <si>
    <t>w zł/sztukę w.ż.</t>
  </si>
  <si>
    <t>kwartał</t>
  </si>
  <si>
    <t>półrocze</t>
  </si>
  <si>
    <t>I-III</t>
  </si>
  <si>
    <t>IV-VI</t>
  </si>
  <si>
    <t>VII-IX</t>
  </si>
  <si>
    <t>X-XII</t>
  </si>
  <si>
    <t>I-VI</t>
  </si>
  <si>
    <t>VII-XII</t>
  </si>
  <si>
    <t>I-XII</t>
  </si>
  <si>
    <t>prosięta</t>
  </si>
  <si>
    <t>Miesięczna zmiana cen sprzedaży</t>
  </si>
  <si>
    <t>Roczna zmiana cen sprzedaży</t>
  </si>
  <si>
    <t>Uboje przemysłowe 2014 (dane ostateczne)</t>
  </si>
  <si>
    <t>Uboje przemysłowe 2015 (dane ostateczne)</t>
  </si>
  <si>
    <t>Razem w 2016 r.</t>
  </si>
  <si>
    <t>2010 rok</t>
  </si>
  <si>
    <t>2011 rok</t>
  </si>
  <si>
    <t>2012 rok</t>
  </si>
  <si>
    <t>2013 rok</t>
  </si>
  <si>
    <t>2014 rok</t>
  </si>
  <si>
    <t>TYGODNIE</t>
  </si>
  <si>
    <t>Miesięczne ceny rynkowe w UE w 2009 r.</t>
  </si>
  <si>
    <t>Miesięczne ceny rynkowe w UE w 2010 r.</t>
  </si>
  <si>
    <t>Ceny rynkowe trzody chlewnej klasy E i S oraz prosiąt w poszczególnych krajach UE znajdują się na stronie Komisji Europejskiej w formacie Excel i pdf pod podanym niżej linkiem</t>
  </si>
  <si>
    <t>http://ec.europa.eu/agriculture/market-observatory/meat/pigmeat/statistics_en.htm</t>
  </si>
  <si>
    <t>* - wsk. war. atmosferycznych zawiera się między liczbą 1 a 3 i jest średnią arytmetyczną z zanotowanych na targowiskach w dniu badań, jednego z trzech stopni pogody:</t>
  </si>
  <si>
    <t xml:space="preserve"> 1-zła, 2-przeciętna i 3-dobra.</t>
  </si>
  <si>
    <t>USA</t>
  </si>
  <si>
    <t>Makroregiony/Regiony skupu świń rzeźnych wg EUROP</t>
  </si>
  <si>
    <t>Razem w 2017 r.</t>
  </si>
  <si>
    <t>Notowania cen prosiąt  realizowane są na targowiskach  w kraju na reprezentatywnych targowiskach.</t>
  </si>
  <si>
    <t>* Cena zakupu żywca wieprzowego obliczona na podstawie cen za żywiec wg masy poubojowej ciepłej (MPC) przy użyciu przelicznika GUS wynoszącego 0,78.</t>
  </si>
  <si>
    <t>Makroregiony sprzedaży mięsa wieprzowego w tuszach:</t>
  </si>
  <si>
    <t>UWAGA:  Dane są w trakcie weryfikacji - mogą być obarczone istotnymi błędami.</t>
  </si>
  <si>
    <t>TONY</t>
  </si>
  <si>
    <t>HANDEL ZAGRANICZNY</t>
  </si>
  <si>
    <t xml:space="preserve"> Roczna zmiana obrotów [%]</t>
  </si>
  <si>
    <r>
      <t xml:space="preserve">ŚWINIE ŻYWE (ogółem) </t>
    </r>
    <r>
      <rPr>
        <sz val="12"/>
        <rFont val="Times New Roman CE"/>
        <charset val="238"/>
      </rPr>
      <t xml:space="preserve"> - (kod CN </t>
    </r>
    <r>
      <rPr>
        <b/>
        <sz val="12"/>
        <rFont val="Times New Roman CE"/>
        <charset val="238"/>
      </rPr>
      <t>0103)</t>
    </r>
  </si>
  <si>
    <r>
      <t xml:space="preserve">MIĘSO WIEPRZOWE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</si>
  <si>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 xml:space="preserve">IMPORT </t>
  </si>
  <si>
    <r>
      <t xml:space="preserve">ŚWINIE ŻYWE (ogółem) </t>
    </r>
    <r>
      <rPr>
        <sz val="12"/>
        <rFont val="Times New Roman CE"/>
        <charset val="238"/>
      </rPr>
      <t xml:space="preserve">- (kod CN </t>
    </r>
    <r>
      <rPr>
        <b/>
        <sz val="12"/>
        <rFont val="Times New Roman CE"/>
        <charset val="238"/>
      </rPr>
      <t>0103)</t>
    </r>
  </si>
  <si>
    <r>
      <t xml:space="preserve">MIĘSO WIEPRZOWE 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</si>
  <si>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>Źródło danych:  Ministerstwo Finansów.</t>
  </si>
  <si>
    <t>SALDO w tonach</t>
  </si>
  <si>
    <t>Wybrane towary</t>
  </si>
  <si>
    <r>
      <t>ŚWINIE ŻYWE</t>
    </r>
    <r>
      <rPr>
        <sz val="12"/>
        <rFont val="Times New Roman"/>
        <family val="1"/>
        <charset val="238"/>
      </rPr>
      <t xml:space="preserve"> </t>
    </r>
    <r>
      <rPr>
        <b/>
        <sz val="12"/>
        <rFont val="Times New Roman"/>
        <family val="1"/>
        <charset val="238"/>
      </rPr>
      <t>(ogółem)</t>
    </r>
    <r>
      <rPr>
        <sz val="12"/>
        <rFont val="Times New Roman"/>
        <family val="1"/>
        <charset val="238"/>
      </rPr>
      <t xml:space="preserve"> - (kod CN </t>
    </r>
    <r>
      <rPr>
        <b/>
        <sz val="12"/>
        <rFont val="Times New Roman"/>
        <family val="1"/>
        <charset val="238"/>
      </rPr>
      <t>0103)</t>
    </r>
  </si>
  <si>
    <r>
      <t xml:space="preserve">MIĘSO WIEPRZOWE - </t>
    </r>
    <r>
      <rPr>
        <sz val="12"/>
        <rFont val="Times New Roman"/>
        <family val="1"/>
        <charset val="238"/>
      </rPr>
      <t xml:space="preserve">(kod CN  </t>
    </r>
    <r>
      <rPr>
        <b/>
        <sz val="12"/>
        <rFont val="Times New Roman"/>
        <family val="1"/>
        <charset val="238"/>
      </rPr>
      <t>0203)</t>
    </r>
  </si>
  <si>
    <t>ŚWINIE ŻYWE (ogółem) - (kod CN 0103)</t>
  </si>
  <si>
    <t>MIĘSO WIEPRZOWE - (kod CN  0203)</t>
  </si>
  <si>
    <t>MIĘSO WIEPRZOWE  - (kod CN  0203)</t>
  </si>
  <si>
    <t>SALDO w [tys. EUR]</t>
  </si>
  <si>
    <t>* - Nie jest możliwe prezentowanie danych dla towaru w związku z ustawowym obowiązkiem nieidentyfikowalności dostawców danych rynkowych</t>
  </si>
  <si>
    <t>EU_28</t>
  </si>
  <si>
    <t>UK</t>
  </si>
  <si>
    <t>SE</t>
  </si>
  <si>
    <t>FI</t>
  </si>
  <si>
    <t>SK</t>
  </si>
  <si>
    <t>SI</t>
  </si>
  <si>
    <t>RO</t>
  </si>
  <si>
    <t>PT</t>
  </si>
  <si>
    <t>PL</t>
  </si>
  <si>
    <t>AT</t>
  </si>
  <si>
    <t>NL</t>
  </si>
  <si>
    <t>MT</t>
  </si>
  <si>
    <t>HU</t>
  </si>
  <si>
    <t>LT</t>
  </si>
  <si>
    <t>LV</t>
  </si>
  <si>
    <t>CY</t>
  </si>
  <si>
    <t>HR</t>
  </si>
  <si>
    <t>FR</t>
  </si>
  <si>
    <t>ES</t>
  </si>
  <si>
    <t>GR</t>
  </si>
  <si>
    <t>IE</t>
  </si>
  <si>
    <t>EE</t>
  </si>
  <si>
    <t>DE</t>
  </si>
  <si>
    <t>DK</t>
  </si>
  <si>
    <t>CZ</t>
  </si>
  <si>
    <t>BG</t>
  </si>
  <si>
    <t>BE</t>
  </si>
  <si>
    <t>- 1 month</t>
  </si>
  <si>
    <t>-1 year</t>
  </si>
  <si>
    <t>(*)</t>
  </si>
  <si>
    <t>Ukraina</t>
  </si>
  <si>
    <t>Norwegia</t>
  </si>
  <si>
    <t>Miesięczne ceny rynkowe w UE w 2017 (kl. E,  MPS)</t>
  </si>
  <si>
    <t>Miesięczne ceny rynkowe w UE w 2016 (kl. E,  MPS)</t>
  </si>
  <si>
    <t>Miesięczne ceny rynkowe w UE w 2015r.  (kl. E,  MPS)</t>
  </si>
  <si>
    <t>Miesięczne ceny rynkowe w UE w 2014r.</t>
  </si>
  <si>
    <t>Miesięczne ceny rynkowe w UE w 2013r.</t>
  </si>
  <si>
    <t>Miesięczne ceny rynkowe w UE w 2012r.</t>
  </si>
  <si>
    <t>Miesięczne ceny rynkowe w UE w 2011r.</t>
  </si>
  <si>
    <r>
      <t xml:space="preserve">Biuletyn „Rynek mięsa wieprzowego” ukazuje się w każdy </t>
    </r>
    <r>
      <rPr>
        <b/>
        <sz val="10"/>
        <rFont val="Arial CE"/>
        <family val="2"/>
        <charset val="238"/>
      </rPr>
      <t>czwartek.</t>
    </r>
  </si>
  <si>
    <t>Razem w 2018 r.</t>
  </si>
  <si>
    <t xml:space="preserve">wg Zintegrowanego Systemu Rolniczej Informacji Rynkowej (ZSRIR) </t>
  </si>
  <si>
    <t>Nowa Zelandia</t>
  </si>
  <si>
    <r>
      <t>WYDZIAŁ INFORMACJI RYNKOWEJ I STATYSTYKI ROLNEJ</t>
    </r>
    <r>
      <rPr>
        <b/>
        <sz val="8"/>
        <rFont val="Times New Roman"/>
        <family val="1"/>
        <charset val="238"/>
      </rPr>
      <t xml:space="preserve"> </t>
    </r>
  </si>
  <si>
    <t>Prosięta ok. 25 kg w zł/szt.</t>
  </si>
  <si>
    <t>Kraje i terytoria niewyszczególnione w ramach handlu z krajami trzecimi</t>
  </si>
  <si>
    <t>Chiny</t>
  </si>
  <si>
    <t>Mołdowa</t>
  </si>
  <si>
    <t>Turkmenistan</t>
  </si>
  <si>
    <t>Mongolia</t>
  </si>
  <si>
    <t>* - Dane ostateczne</t>
  </si>
  <si>
    <t>Kongo</t>
  </si>
  <si>
    <t>Wybrzeże Kości Słoniowej</t>
  </si>
  <si>
    <t>Kongo (d.Zair)</t>
  </si>
  <si>
    <t>Haiti</t>
  </si>
  <si>
    <t>Malezja</t>
  </si>
  <si>
    <t>Macedonia</t>
  </si>
  <si>
    <t>Gabon</t>
  </si>
  <si>
    <t>Bośnia i Hercegowina</t>
  </si>
  <si>
    <t>Angola</t>
  </si>
  <si>
    <t>Uzbekistan</t>
  </si>
  <si>
    <t>Liberia</t>
  </si>
  <si>
    <t>Islandia</t>
  </si>
  <si>
    <t>Gruzja</t>
  </si>
  <si>
    <t>Bahamy</t>
  </si>
  <si>
    <t>Sri Lanka</t>
  </si>
  <si>
    <t>Ghana</t>
  </si>
  <si>
    <t>Gwinea Równikowa</t>
  </si>
  <si>
    <t>Zjedn.Emiraty Arabskie</t>
  </si>
  <si>
    <t>Albania</t>
  </si>
  <si>
    <t>Curacao</t>
  </si>
  <si>
    <t>Liban</t>
  </si>
  <si>
    <t>Aruba</t>
  </si>
  <si>
    <t>Gwinea</t>
  </si>
  <si>
    <t>Kambodża</t>
  </si>
  <si>
    <t>Togo</t>
  </si>
  <si>
    <t>Makau</t>
  </si>
  <si>
    <t>Sierra Leone</t>
  </si>
  <si>
    <t>Antarktyda</t>
  </si>
  <si>
    <t>Gambia</t>
  </si>
  <si>
    <t>Singapur</t>
  </si>
  <si>
    <t>EKSPORT ŚWIŃ Z POLSKI</t>
  </si>
  <si>
    <t>Wolumen   [tys. szt.]</t>
  </si>
  <si>
    <t>IMPORT ŚWIŃ DO POLSKI</t>
  </si>
  <si>
    <t/>
  </si>
  <si>
    <t>EKSPORT MIĘSA WIEPRZOWEGO Z POLSKI</t>
  </si>
  <si>
    <t>Uboje świń w rzeźniach w 2017r. (dane ostateczne)</t>
  </si>
  <si>
    <t>Uboje świń w rzeźniach w 2016r. (dane ostateczne)</t>
  </si>
  <si>
    <t>Tygodniowa zmiana ceny [%]</t>
  </si>
  <si>
    <t>Tygodniowa zmiana w %</t>
  </si>
  <si>
    <t xml:space="preserve"> ceny 18/17</t>
  </si>
  <si>
    <t>SKUP 2018</t>
  </si>
  <si>
    <t>2018-01-01 - 2018-12-30</t>
  </si>
  <si>
    <t>SKUP - 2018 ROK</t>
  </si>
  <si>
    <t>Miesięczne ceny rynkowe w UE w 2018 (kl. E,  MPS)</t>
  </si>
  <si>
    <t>Uboje świń w rzeźniach w 2019r. (dane wstępne)</t>
  </si>
  <si>
    <t>Razem w 2019 r.</t>
  </si>
  <si>
    <t>Prosięta ok. 25 kg/szt.</t>
  </si>
  <si>
    <t xml:space="preserve">Monitorowane są wszystkie prosięta o wadze ok. 25 kg, które nie zdyskwalifikowało się ze względu na stan zdrowotny. </t>
  </si>
  <si>
    <t>IMPORT MIĘSA WIEPRZOWEGO DO POLSKI</t>
  </si>
  <si>
    <t xml:space="preserve"> Roczna zmiana obrotów wg sztuk [%]</t>
  </si>
  <si>
    <t>Zintegrowany System Rolniczej Informacji Rynkowej (ZSRIR)</t>
  </si>
  <si>
    <t>Średnie ceny sprzedaży półtusz wieprzowych z przeznaczeniem na rynek wewnętrzny (kraj+UE) w ubojniach trzody chlewnej w Polsce w okresie 4 lub 5 tygodni każdego miesiąca w latach 2004-2019.</t>
  </si>
  <si>
    <t>Zintegrowanego Systemu Rolniczej Informacji Rynkowej (ZSRIR) - Ministerstwa Rolnictwa i Rozwoju Wsi</t>
  </si>
  <si>
    <t>(publikowanie danych możliwe wyłącznie z podaniem źródła)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</si>
  <si>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</si>
  <si>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</si>
  <si>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</si>
  <si>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</si>
  <si>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</si>
  <si>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</si>
  <si>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</si>
  <si>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</si>
  <si>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</si>
  <si>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</si>
  <si>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</si>
  <si>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</si>
  <si>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</si>
  <si>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</si>
  <si>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2017</t>
  </si>
  <si>
    <t>2018</t>
  </si>
  <si>
    <t>2019</t>
  </si>
  <si>
    <t>Schab środkowy z kością</t>
  </si>
  <si>
    <t xml:space="preserve">Szynka gotowana </t>
  </si>
  <si>
    <t>Średnie, miesięczne ceny netto wybranych produktów rolnych monitorowanych w ramach</t>
  </si>
  <si>
    <t>2018 r.</t>
  </si>
  <si>
    <t>Andora</t>
  </si>
  <si>
    <t>Liechtenstein</t>
  </si>
  <si>
    <t>Dane ostateczne</t>
  </si>
  <si>
    <t>Białoruś</t>
  </si>
  <si>
    <t>Republika Południowej Afryki</t>
  </si>
  <si>
    <t>Gwinea-Bissau</t>
  </si>
  <si>
    <t>Franc. Teryt. Płd.</t>
  </si>
  <si>
    <t>I-XII 2018 rok</t>
  </si>
  <si>
    <t>CN</t>
  </si>
  <si>
    <t>Opis towaru</t>
  </si>
  <si>
    <t>Wolumen [tony]</t>
  </si>
  <si>
    <t>0103</t>
  </si>
  <si>
    <t>OGÓŁEM  Świnie żywe w tym:</t>
  </si>
  <si>
    <t>0103 91 10</t>
  </si>
  <si>
    <t>Świnie żywe o masie mniejszej niż 50 kg (gatunki domowe)</t>
  </si>
  <si>
    <t>0103 92 19</t>
  </si>
  <si>
    <t>Świnie żywe o masie 50 kg lub większej - z wyjątkiem macior</t>
  </si>
  <si>
    <t>* UWAGA: z kodu 0103 wybrano kody: 0103 91 10 i 0103 92 19</t>
  </si>
  <si>
    <t>CENY SPRZEDAŻY - PÓŁTUSZE WIEPRZOWE</t>
  </si>
  <si>
    <t xml:space="preserve">Miesięczna zmiana  ceny </t>
  </si>
  <si>
    <t>2018-12-31 - 2019-12-29</t>
  </si>
  <si>
    <t>SKUP - 2019 ROK</t>
  </si>
  <si>
    <r>
      <t xml:space="preserve">Ceny żywca wieprzowego (bez VAT)  za okres: </t>
    </r>
    <r>
      <rPr>
        <b/>
        <u/>
        <sz val="13"/>
        <color rgb="FFFF0000"/>
        <rFont val="Times New Roman CE"/>
        <charset val="238"/>
      </rPr>
      <t>2019 (18-12-31 - 2019-12-29) i  ( 2018 ( 2018-01-01 - 2018-12-30)</t>
    </r>
  </si>
  <si>
    <t>Niderlandy</t>
  </si>
  <si>
    <t xml:space="preserve"> ceny 19/18</t>
  </si>
  <si>
    <t>SKUP 2019</t>
  </si>
  <si>
    <t>Miesięczne ceny rynkowe w UE w 2019 (kl. E,  MPS)</t>
  </si>
  <si>
    <t>Uboje świń w rzeźniach w 2020r. (dane wstępne)</t>
  </si>
  <si>
    <t xml:space="preserve">Uboje świń w rzeźniach w 2018r. </t>
  </si>
  <si>
    <t>I-XII 2019 Rok</t>
  </si>
  <si>
    <t>I-XII 2018 Rok</t>
  </si>
  <si>
    <t>EU+UK</t>
  </si>
  <si>
    <r>
      <t xml:space="preserve">Eksport z Polski mięsa wieprzowego (kod 0203) - według krajów </t>
    </r>
    <r>
      <rPr>
        <b/>
        <sz val="12"/>
        <color indexed="10"/>
        <rFont val="Times New Roman"/>
        <family val="1"/>
        <charset val="238"/>
      </rPr>
      <t xml:space="preserve">w 2019r. </t>
    </r>
  </si>
  <si>
    <r>
      <t xml:space="preserve">Import do Polski mięsa wieprzowego (kod 0203)  - według krajów </t>
    </r>
    <r>
      <rPr>
        <b/>
        <sz val="12"/>
        <color indexed="10"/>
        <rFont val="Times New Roman"/>
        <family val="1"/>
        <charset val="238"/>
      </rPr>
      <t>w 2019.</t>
    </r>
  </si>
  <si>
    <t>2018r.</t>
  </si>
  <si>
    <t>2019r.</t>
  </si>
  <si>
    <t>Boliwia</t>
  </si>
  <si>
    <t>Benin</t>
  </si>
  <si>
    <t>Dżibuti</t>
  </si>
  <si>
    <t>Seszele</t>
  </si>
  <si>
    <t>Republika Korei</t>
  </si>
  <si>
    <t>Guam</t>
  </si>
  <si>
    <t>Mariany Północne</t>
  </si>
  <si>
    <t>Zielony Przylądek</t>
  </si>
  <si>
    <t>Zapasy i zaopatrzenie w ramach handlu z krajami trzecimi</t>
  </si>
  <si>
    <t>Kamerun</t>
  </si>
  <si>
    <t>Libia</t>
  </si>
  <si>
    <r>
      <t>Eksport z Polski świń żywych (ogółem) (kod 0103) -</t>
    </r>
    <r>
      <rPr>
        <b/>
        <sz val="12"/>
        <color rgb="FFFF0000"/>
        <rFont val="Times New Roman"/>
        <family val="1"/>
        <charset val="238"/>
      </rPr>
      <t xml:space="preserve"> według krajów w 2019</t>
    </r>
  </si>
  <si>
    <t>2019 r.</t>
  </si>
  <si>
    <t>I-XII 2019 rok</t>
  </si>
  <si>
    <t>z tego, handel z UE-28</t>
  </si>
  <si>
    <t xml:space="preserve"> Udział% UE-28 w ogółem świnie żywe (ogółem)</t>
  </si>
  <si>
    <t xml:space="preserve"> Udział% UE-28 w ogółem mięsa wieprzowego</t>
  </si>
  <si>
    <t xml:space="preserve">Ministerstwo Rolnictwa i Rozwoju Wsi, Departament Przetwórstwa i Rynków Rolnych </t>
  </si>
  <si>
    <t>Wartość          [tys. EUR]</t>
  </si>
  <si>
    <t>Iran</t>
  </si>
  <si>
    <t>Mięso wieprzowe świeże, chłodzone lub mrożone</t>
  </si>
  <si>
    <t>0203</t>
  </si>
  <si>
    <t>Nazwa towaru</t>
  </si>
  <si>
    <t>SALDO</t>
  </si>
  <si>
    <t>IMPORT/PRZYWÓZ</t>
  </si>
  <si>
    <t>EKSPORT/WYWÓZ</t>
  </si>
  <si>
    <t xml:space="preserve"> Dane ostateczne</t>
  </si>
  <si>
    <t>Trzoda chlewna żywa</t>
  </si>
  <si>
    <t>Polski import świń żywych ogółem, o masie mniejszej niż 50 kg i o masie 50 kg lub większej w 2019r.  (dane ostateczne)</t>
  </si>
  <si>
    <r>
      <t xml:space="preserve">Import do Polski świń żywych (ogółem) (kod 0103) - </t>
    </r>
    <r>
      <rPr>
        <b/>
        <sz val="12"/>
        <color rgb="FFFF0000"/>
        <rFont val="Times New Roman"/>
        <family val="1"/>
        <charset val="238"/>
      </rPr>
      <t xml:space="preserve"> według krajów w  2019</t>
    </r>
  </si>
  <si>
    <r>
      <t>Handel zagraniczny towarami z rynku wieprzowiny w okresie I-XII 2019.  (dane ostateczne)</t>
    </r>
    <r>
      <rPr>
        <b/>
        <u/>
        <sz val="12"/>
        <rFont val="Arial CE"/>
        <charset val="238"/>
      </rPr>
      <t/>
    </r>
  </si>
  <si>
    <t>EUROPEAN COMMISSION</t>
  </si>
  <si>
    <t>Directorate-General for Agriculture and Rural Development</t>
  </si>
  <si>
    <t>G3. Animal Products</t>
  </si>
  <si>
    <t>IT</t>
  </si>
  <si>
    <t>LU</t>
  </si>
  <si>
    <t>EU
(weighted avg.)</t>
  </si>
  <si>
    <t>EUR</t>
  </si>
  <si>
    <t>BGN</t>
  </si>
  <si>
    <t>CZK</t>
  </si>
  <si>
    <t>DKK</t>
  </si>
  <si>
    <t>HRK</t>
  </si>
  <si>
    <t>HUF</t>
  </si>
  <si>
    <t>PLN</t>
  </si>
  <si>
    <t>RON</t>
  </si>
  <si>
    <t>SEK</t>
  </si>
  <si>
    <t>Compare to previous week</t>
  </si>
  <si>
    <t>c</t>
  </si>
  <si>
    <t>Data poczatkowa</t>
  </si>
  <si>
    <t>Nr tygodnia</t>
  </si>
  <si>
    <t>Zmiana tygodniowa</t>
  </si>
  <si>
    <r>
      <t>Ceny rynkowe trzody chlewnej</t>
    </r>
    <r>
      <rPr>
        <u/>
        <sz val="16"/>
        <rFont val="Times New Roman"/>
        <family val="1"/>
        <charset val="238"/>
      </rPr>
      <t xml:space="preserve"> klasy E </t>
    </r>
    <r>
      <rPr>
        <sz val="16"/>
        <rFont val="Times New Roman"/>
        <family val="1"/>
        <charset val="238"/>
      </rPr>
      <t>w UE-28 (€ur per 100 kg )</t>
    </r>
  </si>
  <si>
    <t xml:space="preserve"> KLASA E</t>
  </si>
  <si>
    <t>2020 rok</t>
  </si>
  <si>
    <t>Change 1 week</t>
  </si>
  <si>
    <t>Change 4 weeks</t>
  </si>
  <si>
    <t>Change 1 year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</si>
  <si>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</si>
  <si>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</si>
  <si>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</si>
  <si>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</si>
  <si>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</si>
  <si>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</si>
  <si>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</si>
  <si>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</si>
  <si>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</si>
  <si>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</si>
  <si>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</si>
  <si>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</si>
  <si>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</si>
  <si>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</si>
  <si>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</si>
  <si>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</si>
  <si>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</si>
  <si>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</si>
  <si>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</si>
  <si>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</si>
  <si>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</si>
  <si>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</si>
  <si>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</si>
  <si>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</si>
  <si>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</si>
  <si>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</si>
  <si>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</si>
  <si>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</si>
  <si>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</si>
  <si>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</si>
  <si>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</si>
  <si>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</si>
  <si>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</si>
  <si>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</si>
  <si>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</si>
  <si>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</si>
  <si>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</si>
  <si>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</si>
  <si>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</si>
  <si>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</si>
  <si>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</si>
  <si>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</si>
  <si>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</si>
  <si>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</si>
  <si>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</si>
  <si>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</si>
  <si>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</si>
  <si>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</si>
  <si>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</si>
  <si>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</si>
  <si>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</si>
  <si>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</si>
  <si>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Belgia - 2019</t>
  </si>
  <si>
    <t>Belgia - 2020</t>
  </si>
  <si>
    <t>Niemcy (2019)</t>
  </si>
  <si>
    <t>Niemcy (2020)</t>
  </si>
  <si>
    <t>UE (2019)</t>
  </si>
  <si>
    <t>UE (2020)</t>
  </si>
  <si>
    <t>Polska (2019)</t>
  </si>
  <si>
    <t>Polska (2020)</t>
  </si>
  <si>
    <t>Dania (2019)</t>
  </si>
  <si>
    <t>Dania (2020)</t>
  </si>
  <si>
    <t>Trzody chlewnej</t>
  </si>
  <si>
    <t>2015r.</t>
  </si>
  <si>
    <t>2016r.</t>
  </si>
  <si>
    <t>2017r.</t>
  </si>
  <si>
    <t>2017-04-09</t>
  </si>
  <si>
    <t>2017-04-16</t>
  </si>
  <si>
    <t>2017-04-23</t>
  </si>
  <si>
    <t>2017-04-30</t>
  </si>
  <si>
    <t>2020r.</t>
  </si>
  <si>
    <t xml:space="preserve">Średnie ceny zakupu trzody chlewnej w Polsce i w UE - kl. E [EURO/100 kg]
</t>
  </si>
  <si>
    <t>PROSIĘTA - Targowiska</t>
  </si>
  <si>
    <t xml:space="preserve">Tab. 2 Średnie ceny netto zakupu świń rzeźnych za wagę żywą </t>
  </si>
  <si>
    <t xml:space="preserve">      </t>
  </si>
  <si>
    <t>Okres</t>
  </si>
  <si>
    <t xml:space="preserve">Zmiana </t>
  </si>
  <si>
    <t>miesięczna  w %</t>
  </si>
  <si>
    <t>roczna  w %</t>
  </si>
  <si>
    <t>min. w zł/szt</t>
  </si>
  <si>
    <t>max. w zł/szt</t>
  </si>
  <si>
    <t>średnia w zł/szt</t>
  </si>
  <si>
    <t xml:space="preserve">Prosięta ok. 25 kg </t>
  </si>
  <si>
    <t>[zł/szt]</t>
  </si>
  <si>
    <t>Cena sprzedaży prosiąt na targowiskach monitorowanych w ramach ZSRIR w latach 2003-2021</t>
  </si>
  <si>
    <r>
      <t xml:space="preserve">Ceny zakupu świń rzeźnych </t>
    </r>
    <r>
      <rPr>
        <b/>
        <sz val="12"/>
        <rFont val="Times New Roman"/>
        <family val="1"/>
        <charset val="238"/>
      </rPr>
      <t>za wagę żywą</t>
    </r>
    <r>
      <rPr>
        <sz val="12"/>
        <rFont val="Times New Roman"/>
        <family val="1"/>
        <charset val="238"/>
      </rPr>
      <t xml:space="preserve"> w 2021 roku w porównaniu z</t>
    </r>
    <r>
      <rPr>
        <u/>
        <sz val="12"/>
        <rFont val="Times New Roman"/>
        <family val="1"/>
        <charset val="238"/>
      </rPr>
      <t xml:space="preserve"> 2020/2019/2018/2017/2016/2015/2014/2013/2012/2011/2010</t>
    </r>
  </si>
  <si>
    <t>30.12.2019 - 03.01.2021</t>
  </si>
  <si>
    <t>SKUP - 2020 ROK</t>
  </si>
  <si>
    <r>
      <t xml:space="preserve">Ceny żywca wieprzowego (bez VAT)  za okres: 2020 (30.12.2019 - 03.01.2021) i </t>
    </r>
    <r>
      <rPr>
        <b/>
        <u/>
        <sz val="13"/>
        <color rgb="FFFF0000"/>
        <rFont val="Times New Roman CE"/>
        <charset val="238"/>
      </rPr>
      <t>2019 (31.12.2018 - 29.12.2019)</t>
    </r>
  </si>
  <si>
    <t>2021r.</t>
  </si>
  <si>
    <t>Belgia - 2021</t>
  </si>
  <si>
    <t>UE (2021)</t>
  </si>
  <si>
    <t>Niemcy (2021)</t>
  </si>
  <si>
    <t>Polska (2021)</t>
  </si>
  <si>
    <t>Dania (2021)</t>
  </si>
  <si>
    <r>
      <rPr>
        <b/>
        <u/>
        <sz val="16"/>
        <rFont val="Times New Roman"/>
        <family val="1"/>
        <charset val="238"/>
      </rPr>
      <t xml:space="preserve">Średnie miesięczne ceny zakupu żywca wieprzowego w wadze żywej (zł/kg) bez VAT </t>
    </r>
    <r>
      <rPr>
        <b/>
        <sz val="16"/>
        <rFont val="Times New Roman"/>
        <family val="1"/>
        <charset val="238"/>
      </rPr>
      <t>w latach 2004 - 2021</t>
    </r>
  </si>
  <si>
    <t>Razem w 2020 r.</t>
  </si>
  <si>
    <t>z tego, handel z UE</t>
  </si>
  <si>
    <t>nld</t>
  </si>
  <si>
    <t>nld - niewystarczająca liczba danych do prezentacji</t>
  </si>
  <si>
    <t xml:space="preserve">Tab. 6 Średnie ceny prosiąt uzyskane w transakcjach targowiskowych na poszczególnych targowiskach  za okres:  </t>
  </si>
  <si>
    <t>Nazwa towaru/województwo</t>
  </si>
  <si>
    <t>Wskaźnik warunków atmosferycznych*</t>
  </si>
  <si>
    <t xml:space="preserve"> - brak ceny dla prosiąt oznacza, że nie odnotowano transakcji kupna-sprzedaży </t>
  </si>
  <si>
    <t>*- wsk. war. atmosferycznych zawiera się między liczbą 1 a 3 i jest średnią arytmetyczną z zanotowanych na targowiskach w dniu badań, jednego z trzech stopni pogody: 1-zła, 2-przeciętna i 3-dobra.</t>
  </si>
  <si>
    <t>Uboje świń w rzeźniach w 2021r. (dane wstępne)</t>
  </si>
  <si>
    <t>Razem w 2021 r.</t>
  </si>
  <si>
    <t>Miesięczne ceny rynkowe w UE w 2020 (kl. E,  MPS)</t>
  </si>
  <si>
    <t xml:space="preserve">Zmiana  roczna % </t>
  </si>
  <si>
    <t>Miesięczne ceny  trzody chlewnej klasy E w państwach członkowskich UE w latach 2018-2020</t>
  </si>
  <si>
    <t>Eksport z Polski mięsa wieprzowego (kod 0203) - według ważniejszych krajów w okresie I-XII 2020*</t>
  </si>
  <si>
    <t>Import do Polski mięsa wieprzowego (kod 0203)  - według ważniejszych krajów w okresie I-XII 2020*</t>
  </si>
  <si>
    <t>I-XII 2019 r.*</t>
  </si>
  <si>
    <t>I-XII 2020 r.*</t>
  </si>
  <si>
    <t>Eksport z Polski świń żywych (ogółem) (kod 0103) - według ważniejszych krajów w okresie I-XII 2020*</t>
  </si>
  <si>
    <t>Import do Polski świń żywych (ogółem) (kod 0103) -  według ważniejszych krajów w okresie I-XII 2020*</t>
  </si>
  <si>
    <t>Stary Sącz</t>
  </si>
  <si>
    <t>Gostynin</t>
  </si>
  <si>
    <t>Kędzierzyn Koźl</t>
  </si>
  <si>
    <t>Nysa</t>
  </si>
  <si>
    <t>Kłobuck</t>
  </si>
  <si>
    <t>Mstów</t>
  </si>
  <si>
    <t>Skoczów</t>
  </si>
  <si>
    <t>Koźminek</t>
  </si>
  <si>
    <t>Śmigiel</t>
  </si>
  <si>
    <r>
      <t>Tab. 1 Średnie c</t>
    </r>
    <r>
      <rPr>
        <b/>
        <u/>
        <sz val="12"/>
        <rFont val="Times New Roman CE"/>
        <family val="1"/>
        <charset val="238"/>
      </rPr>
      <t>eny zakupu netto (bez VAT)</t>
    </r>
    <r>
      <rPr>
        <b/>
        <sz val="12"/>
        <rFont val="Times New Roman CE"/>
        <family val="1"/>
        <charset val="238"/>
      </rPr>
      <t xml:space="preserve"> świń rzeźnych wg klasyfikacji EUROP za okres: </t>
    </r>
  </si>
  <si>
    <t>* Daty podane w tabeli oznaczają  końcowy dzień analizowanego tygodnia (poniedziałek - niedziela)</t>
  </si>
  <si>
    <t>Masa poubojowa schłodzona [MPS]; -masa poubojowa ciepła [MPC]</t>
  </si>
  <si>
    <t>SKUP</t>
  </si>
  <si>
    <t>`</t>
  </si>
  <si>
    <t>Makroregiony (REGIONY) skupu świń rzeźnych wg EUROP:</t>
  </si>
  <si>
    <t>Notowania z okresu:</t>
  </si>
  <si>
    <t xml:space="preserve">Średnie tygodniowe ceny zakupu trzody chlewnej w Polsce i w UE - kl. E [EURO/100 kg]
</t>
  </si>
  <si>
    <t xml:space="preserve">Średnie miesięczne ceny zakupu trzody chlewnej w Polsce i w UE - kl. E [EURO/100 kg] MPS - masa poubojowa schłodzona
</t>
  </si>
  <si>
    <t xml:space="preserve">Tab. 3 Ceny sprzedaży półtusz wieprzowych - na rynek krajowy za okres: </t>
  </si>
  <si>
    <t xml:space="preserve"> Departament Rynków Rolnych </t>
  </si>
  <si>
    <t>05.04.2021-02.05.2021</t>
  </si>
  <si>
    <t>IV 2021</t>
  </si>
  <si>
    <t xml:space="preserve">Tab. 2 Średnie ceny netto zakupu świń rzeźnych za wagę żywą za okres: </t>
  </si>
  <si>
    <t>*Daty podane w tabeli oznaczają  końcowy  dzień analizowanego tygodnia (poniedziałek - niedziela).</t>
  </si>
  <si>
    <r>
      <t xml:space="preserve">* Cena zakupu żywca wieprzowego </t>
    </r>
    <r>
      <rPr>
        <b/>
        <sz val="12"/>
        <rFont val="Times New Roman"/>
        <family val="1"/>
        <charset val="238"/>
      </rPr>
      <t>S-P razem</t>
    </r>
    <r>
      <rPr>
        <sz val="12"/>
        <rFont val="Times New Roman"/>
        <family val="1"/>
        <charset val="238"/>
      </rPr>
      <t xml:space="preserve"> obliczona na podstawie cen za świnie wg masy poubojowej ciepłej (MPC) </t>
    </r>
  </si>
  <si>
    <t>przy użyciu przelicznika GUS wynoszącego 0,78.</t>
  </si>
  <si>
    <t>Zmiana ceny [%] w stosunku do:</t>
  </si>
  <si>
    <t>aktualna</t>
  </si>
  <si>
    <t>tydzień temu</t>
  </si>
  <si>
    <t>miesiąc temu</t>
  </si>
  <si>
    <t>rok temu</t>
  </si>
  <si>
    <t>2 lata temu</t>
  </si>
  <si>
    <t>tygodnia</t>
  </si>
  <si>
    <t>miesiąca</t>
  </si>
  <si>
    <t>roku</t>
  </si>
  <si>
    <t>2 lat</t>
  </si>
  <si>
    <t>Trzoda chlewna</t>
  </si>
  <si>
    <t>CENA</t>
  </si>
  <si>
    <t xml:space="preserve"> Roczna zmiana ceny [%]</t>
  </si>
  <si>
    <t>[MPC] zł/tonę</t>
  </si>
  <si>
    <t>Makroregiony(Regiony) skupu świń rzeźnych wg EUROP:</t>
  </si>
  <si>
    <t xml:space="preserve">        CENA [zł/tonę] </t>
  </si>
  <si>
    <t xml:space="preserve">Tygodniowa zmiana ceny </t>
  </si>
  <si>
    <t>schab środkowy bez kości</t>
  </si>
  <si>
    <t>szynka wieprzowa 4D</t>
  </si>
  <si>
    <t>szynka wieprzowa z kością</t>
  </si>
  <si>
    <t>łopatka wieprzowa 4D</t>
  </si>
  <si>
    <t>boczek z/kością+z/s+z/tł</t>
  </si>
  <si>
    <t>boczek bez/kości+ z/s+z/tł</t>
  </si>
  <si>
    <t>mięso mielone</t>
  </si>
  <si>
    <t>03.05.2021-30.05.2021</t>
  </si>
  <si>
    <t>CENY MIESIĘCZNE PROSIĄT - MAJ - 2021</t>
  </si>
  <si>
    <t>Eksport z Polski mięsa wieprzowego (kod 0203) - według ważniejszych krajów w okresie I-IV 2021*</t>
  </si>
  <si>
    <t>Import do Polski mięsa wieprzowego (kod 0203)  - według ważniejszych krajów w okresie I-IV 2021*</t>
  </si>
  <si>
    <t>I-IV 2020 r.*</t>
  </si>
  <si>
    <t>Eksport z Polski świń żywych (ogółem) (kod 0103) - według ważniejszych krajów w okresie I-IV 2021*</t>
  </si>
  <si>
    <t>Import do Polski świń żywych (ogółem) (kod 0103) -  według ważniejszych krajów w okresie I-IV 2021*</t>
  </si>
  <si>
    <r>
      <t>Handel zagraniczny towarami z rynku wieprzowiny w  I-IV 2021.  (dane wstępne)</t>
    </r>
    <r>
      <rPr>
        <b/>
        <u/>
        <sz val="12"/>
        <rFont val="Arial CE"/>
        <charset val="238"/>
      </rPr>
      <t/>
    </r>
  </si>
  <si>
    <t>I-IV 2021 Rok</t>
  </si>
  <si>
    <t>I-IV 2020 Rok</t>
  </si>
  <si>
    <t>Handel zagraniczny towarami z rynku wieprzowiny w okresie I-IV 2021.  (dane wstępne)</t>
  </si>
  <si>
    <t>03.05.2021 - 30.05.2021</t>
  </si>
  <si>
    <t>SKUP - MAJ - 2021 - ZMIANY MIESIĘCZNE</t>
  </si>
  <si>
    <t>V 2021</t>
  </si>
  <si>
    <t>Średnie ceny sprzedaży mięsa wieprzowego w zakładach</t>
  </si>
  <si>
    <t>351.06</t>
  </si>
  <si>
    <t>3969</t>
  </si>
  <si>
    <t>1303</t>
  </si>
  <si>
    <t>1126</t>
  </si>
  <si>
    <t>55302.55</t>
  </si>
  <si>
    <t>724.8</t>
  </si>
  <si>
    <t>735.24</t>
  </si>
  <si>
    <t>1987</t>
  </si>
  <si>
    <t>354.88</t>
  </si>
  <si>
    <t>3968</t>
  </si>
  <si>
    <t>1314</t>
  </si>
  <si>
    <t>1136</t>
  </si>
  <si>
    <t>55366.67</t>
  </si>
  <si>
    <t>705.87</t>
  </si>
  <si>
    <t>764.38</t>
  </si>
  <si>
    <t>2024</t>
  </si>
  <si>
    <t>356.04</t>
  </si>
  <si>
    <t>3891</t>
  </si>
  <si>
    <t>1268</t>
  </si>
  <si>
    <t>1115</t>
  </si>
  <si>
    <t>53474.3</t>
  </si>
  <si>
    <t>673.95</t>
  </si>
  <si>
    <t>769.52</t>
  </si>
  <si>
    <t>2002</t>
  </si>
  <si>
    <t>(daty podane w tabeli oznaczają ostatni dzień  analizowanego tygodnia)</t>
  </si>
  <si>
    <t>Towar:</t>
  </si>
  <si>
    <t>Cena w zł/kg</t>
  </si>
  <si>
    <t>Zmiana  [%]</t>
  </si>
  <si>
    <t>produkty konfekcjonowane</t>
  </si>
  <si>
    <t>schab bez kości</t>
  </si>
  <si>
    <t>produkty luzem</t>
  </si>
  <si>
    <t>Małgorzata Czeczko</t>
  </si>
  <si>
    <t>Malgorzata.czeczko@minrol.gov.pl</t>
  </si>
  <si>
    <t>tel: 22 623 16 06</t>
  </si>
  <si>
    <t xml:space="preserve"> 18.07.2021</t>
  </si>
  <si>
    <t xml:space="preserve">19-25.07.2021r. </t>
  </si>
  <si>
    <t>25.07.2021</t>
  </si>
  <si>
    <t>18.07.2021</t>
  </si>
  <si>
    <r>
      <t xml:space="preserve">Tygodniowy ubój świń rzeźnych w ubojniach </t>
    </r>
    <r>
      <rPr>
        <b/>
        <u/>
        <sz val="12"/>
        <color indexed="8"/>
        <rFont val="Times New Roman"/>
        <family val="1"/>
        <charset val="238"/>
      </rPr>
      <t>monitorowanych w ramach ZSRIR</t>
    </r>
    <r>
      <rPr>
        <b/>
        <sz val="12"/>
        <color indexed="8"/>
        <rFont val="Times New Roman"/>
        <family val="1"/>
        <charset val="238"/>
      </rPr>
      <t xml:space="preserve">  wyniósł -  247481 sztuki</t>
    </r>
  </si>
  <si>
    <t>NR 29/2021</t>
  </si>
  <si>
    <t>30 lipca 2021r.</t>
  </si>
  <si>
    <t xml:space="preserve"> 19.07.2020</t>
  </si>
  <si>
    <t xml:space="preserve"> 25.07.2021</t>
  </si>
  <si>
    <t>Średnie ceny zakupu mięsa wieprzowego płacone przez podmioty handlu detalicznego w okresie 19 lipca - 25 lipca 2021 r.</t>
  </si>
  <si>
    <t xml:space="preserve">19.07.2021 - 25.07.2021r. </t>
  </si>
  <si>
    <t>Tab. 4 Ceny sprzedaży mięsa wieprzowego - na rynek krajowy za okres: 19-25.07.2021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</si>
</sst>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5">
    <numFmt numFmtId="43" formatCode="_-* #,##0.00\ _z_ł_-;\-* #,##0.00\ _z_ł_-;_-* &quot;-&quot;??\ _z_ł_-;_-@_-"/>
    <numFmt numFmtId="164" formatCode="_-* #,##0.00_-;\-* #,##0.00_-;_-* &quot;-&quot;??_-;_-@_-"/>
    <numFmt numFmtId="165" formatCode="0.0"/>
    <numFmt numFmtId="166" formatCode="#,##0.0"/>
    <numFmt numFmtId="167" formatCode="0.0%"/>
    <numFmt numFmtId="168" formatCode="#.##0\.00"/>
    <numFmt numFmtId="169" formatCode="_(&quot;$&quot;* #,##0_);_(&quot;$&quot;* \(#,##0\);_(&quot;$&quot;* &quot;-&quot;_);_(@_)"/>
    <numFmt numFmtId="170" formatCode="\$#\.00"/>
    <numFmt numFmtId="171" formatCode="0.0#"/>
    <numFmt numFmtId="172" formatCode="#\."/>
    <numFmt numFmtId="173" formatCode="#,##0_)"/>
    <numFmt numFmtId="174" formatCode="_(* #,##0.0_);_(* \(#,##0.0\);_(* &quot;-&quot;??_);_(@_)"/>
    <numFmt numFmtId="175" formatCode="@*."/>
    <numFmt numFmtId="176" formatCode="0_)"/>
    <numFmt numFmtId="177" formatCode="_(* #,##0_);_(* \(#,##0\);_(* &quot;-&quot;_);_(@_)"/>
    <numFmt numFmtId="178" formatCode="General_)"/>
    <numFmt numFmtId="179" formatCode="_(General_)"/>
    <numFmt numFmtId="180" formatCode="\+\ 0.0%;\-\ 0.0%"/>
    <numFmt numFmtId="181" formatCode="mmm\-yyyy"/>
    <numFmt numFmtId="182" formatCode="&quot;+ &quot;0.0%;&quot;- &quot;0.0%"/>
    <numFmt numFmtId="183" formatCode="0.000"/>
    <numFmt numFmtId="184" formatCode="#,###,##0"/>
    <numFmt numFmtId="185" formatCode="mmmm"/>
    <numFmt numFmtId="186" formatCode="yyyy/mm/dd;@"/>
    <numFmt numFmtId="187" formatCode="yy/mm/dd;"/>
  </numFmts>
  <fonts count="355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u/>
      <sz val="10"/>
      <color indexed="12"/>
      <name val="Arial CE"/>
      <charset val="238"/>
    </font>
    <font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5"/>
      <name val="Times New Roman CE"/>
      <family val="1"/>
      <charset val="238"/>
    </font>
    <font>
      <sz val="14"/>
      <name val="Times New Roman CE"/>
      <family val="1"/>
      <charset val="238"/>
    </font>
    <font>
      <sz val="9"/>
      <name val="Times New Roman CE"/>
      <family val="1"/>
      <charset val="238"/>
    </font>
    <font>
      <b/>
      <sz val="11"/>
      <name val="Times New Roman CE"/>
      <family val="1"/>
      <charset val="238"/>
    </font>
    <font>
      <sz val="9"/>
      <name val="Arial CE"/>
      <charset val="238"/>
    </font>
    <font>
      <b/>
      <sz val="10"/>
      <name val="Arial CE"/>
      <family val="2"/>
      <charset val="238"/>
    </font>
    <font>
      <sz val="10"/>
      <name val="Arial CE"/>
      <charset val="238"/>
    </font>
    <font>
      <b/>
      <sz val="14"/>
      <name val="Times New Roman CE"/>
      <family val="1"/>
      <charset val="238"/>
    </font>
    <font>
      <sz val="12"/>
      <name val="Arial CE"/>
      <charset val="238"/>
    </font>
    <font>
      <sz val="16"/>
      <name val="Times New Roman CE"/>
      <family val="1"/>
      <charset val="238"/>
    </font>
    <font>
      <sz val="10"/>
      <name val="Arial CE"/>
      <charset val="238"/>
    </font>
    <font>
      <sz val="10"/>
      <color indexed="10"/>
      <name val="Arial CE"/>
      <charset val="238"/>
    </font>
    <font>
      <b/>
      <sz val="9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Arial CE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sz val="10"/>
      <name val="Times New Roman CE"/>
      <charset val="238"/>
    </font>
    <font>
      <sz val="10"/>
      <name val="Arial"/>
      <family val="2"/>
    </font>
    <font>
      <sz val="8"/>
      <name val="Arial"/>
      <family val="2"/>
    </font>
    <font>
      <b/>
      <sz val="11"/>
      <name val="Times New Roman CE"/>
      <charset val="238"/>
    </font>
    <font>
      <sz val="10"/>
      <name val="Times New Roman"/>
      <family val="1"/>
      <charset val="238"/>
    </font>
    <font>
      <b/>
      <sz val="10"/>
      <name val="Arial CE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0"/>
      <name val="Arial CE"/>
    </font>
    <font>
      <sz val="11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Times New Roman CE"/>
      <charset val="238"/>
    </font>
    <font>
      <b/>
      <sz val="10"/>
      <name val="Times New Roman CE"/>
      <charset val="238"/>
    </font>
    <font>
      <b/>
      <u/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4"/>
      <color indexed="10"/>
      <name val="Times New Roman"/>
      <family val="1"/>
      <charset val="238"/>
    </font>
    <font>
      <b/>
      <sz val="10"/>
      <color indexed="10"/>
      <name val="Arial CE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b/>
      <sz val="13"/>
      <name val="Times New Roman CE"/>
      <charset val="238"/>
    </font>
    <font>
      <sz val="13"/>
      <name val="Arial CE"/>
      <charset val="238"/>
    </font>
    <font>
      <b/>
      <sz val="13"/>
      <name val="Times New Roman CE"/>
      <family val="1"/>
      <charset val="238"/>
    </font>
    <font>
      <sz val="9"/>
      <name val="Arial CE"/>
      <family val="2"/>
      <charset val="238"/>
    </font>
    <font>
      <sz val="8"/>
      <name val="Arial CE"/>
      <family val="2"/>
      <charset val="238"/>
    </font>
    <font>
      <sz val="10"/>
      <color indexed="10"/>
      <name val="Arial CE"/>
      <family val="2"/>
      <charset val="238"/>
    </font>
    <font>
      <b/>
      <sz val="16"/>
      <name val="Times New Roman CE"/>
      <charset val="238"/>
    </font>
    <font>
      <b/>
      <sz val="9"/>
      <name val="Times New Roman CE"/>
      <charset val="238"/>
    </font>
    <font>
      <sz val="12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sz val="12"/>
      <color indexed="10"/>
      <name val="Times New Roman"/>
      <family val="1"/>
      <charset val="238"/>
    </font>
    <font>
      <sz val="16"/>
      <color indexed="8"/>
      <name val="Calibri"/>
      <family val="2"/>
    </font>
    <font>
      <b/>
      <sz val="8"/>
      <name val="Arial"/>
      <family val="2"/>
    </font>
    <font>
      <b/>
      <sz val="10"/>
      <name val="Arial "/>
    </font>
    <font>
      <sz val="10"/>
      <name val="Arial "/>
    </font>
    <font>
      <u/>
      <sz val="10"/>
      <color indexed="12"/>
      <name val="Arial"/>
      <family val="2"/>
    </font>
    <font>
      <sz val="1"/>
      <color indexed="8"/>
      <name val="Courier"/>
      <family val="1"/>
      <charset val="238"/>
    </font>
    <font>
      <sz val="10"/>
      <name val="Arial"/>
      <family val="2"/>
      <charset val="238"/>
    </font>
    <font>
      <b/>
      <sz val="1"/>
      <color indexed="8"/>
      <name val="Courier"/>
      <family val="1"/>
      <charset val="238"/>
    </font>
    <font>
      <sz val="12"/>
      <color indexed="8"/>
      <name val="Arial CE"/>
      <family val="2"/>
      <charset val="238"/>
    </font>
    <font>
      <sz val="7"/>
      <name val="Small Fonts"/>
      <family val="2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8"/>
      <color indexed="8"/>
      <name val="Arial"/>
      <family val="2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i/>
      <sz val="12"/>
      <name val="Times New Roman"/>
      <family val="1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4"/>
      <color indexed="63"/>
      <name val="Times New Roman"/>
      <family val="1"/>
      <charset val="238"/>
    </font>
    <font>
      <b/>
      <sz val="15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sz val="11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3"/>
      <color indexed="62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6"/>
      <color theme="1"/>
      <name val="Calibri"/>
      <family val="2"/>
      <scheme val="minor"/>
    </font>
    <font>
      <sz val="11"/>
      <color theme="1"/>
      <name val="Czcionka tekstu podstawowego"/>
      <family val="2"/>
      <charset val="238"/>
    </font>
    <font>
      <b/>
      <sz val="11"/>
      <color rgb="FFFA7D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b/>
      <sz val="12"/>
      <color rgb="FFFF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indexed="8"/>
      <name val="Times New Roman"/>
      <family val="1"/>
      <charset val="238"/>
    </font>
    <font>
      <sz val="11"/>
      <color rgb="FF9C0006"/>
      <name val="Calibri"/>
      <family val="2"/>
      <scheme val="minor"/>
    </font>
    <font>
      <sz val="12"/>
      <name val="Courier"/>
      <family val="1"/>
      <charset val="238"/>
    </font>
    <font>
      <sz val="16"/>
      <name val="Arial CE"/>
      <family val="2"/>
      <charset val="238"/>
    </font>
    <font>
      <sz val="12"/>
      <name val="Arial CE"/>
      <family val="2"/>
      <charset val="238"/>
    </font>
    <font>
      <b/>
      <sz val="12"/>
      <name val="Arial CE"/>
      <family val="2"/>
      <charset val="238"/>
    </font>
    <font>
      <sz val="13"/>
      <name val="Arial CE"/>
      <family val="2"/>
      <charset val="238"/>
    </font>
    <font>
      <b/>
      <sz val="12"/>
      <name val="Arial CE"/>
      <charset val="238"/>
    </font>
    <font>
      <b/>
      <u/>
      <sz val="12"/>
      <name val="Times New Roman"/>
      <family val="1"/>
      <charset val="238"/>
    </font>
    <font>
      <sz val="14"/>
      <color rgb="FFFF0000"/>
      <name val="Arial CE"/>
      <family val="2"/>
      <charset val="238"/>
    </font>
    <font>
      <sz val="14"/>
      <color rgb="FFFF0000"/>
      <name val="Times New Roman"/>
      <family val="1"/>
      <charset val="238"/>
    </font>
    <font>
      <sz val="10"/>
      <name val="Arial"/>
      <family val="2"/>
      <charset val="238"/>
    </font>
    <font>
      <b/>
      <i/>
      <sz val="11"/>
      <name val="Arial"/>
      <family val="2"/>
      <charset val="238"/>
    </font>
    <font>
      <sz val="11"/>
      <name val="Arial"/>
      <family val="2"/>
      <charset val="238"/>
    </font>
    <font>
      <sz val="10"/>
      <color indexed="10"/>
      <name val="Arial"/>
      <family val="2"/>
      <charset val="238"/>
    </font>
    <font>
      <b/>
      <i/>
      <sz val="12"/>
      <name val="Arial"/>
      <family val="2"/>
      <charset val="238"/>
    </font>
    <font>
      <sz val="10"/>
      <name val="Arial"/>
      <family val="2"/>
      <charset val="238"/>
    </font>
    <font>
      <u/>
      <sz val="12"/>
      <name val="Times New Roman"/>
      <family val="1"/>
      <charset val="238"/>
    </font>
    <font>
      <sz val="10"/>
      <color indexed="8"/>
      <name val="MS Sans Serif"/>
      <family val="2"/>
      <charset val="238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8"/>
      <color indexed="8"/>
      <name val="Calibri"/>
      <family val="2"/>
      <scheme val="minor"/>
    </font>
    <font>
      <sz val="10"/>
      <name val="Arial"/>
      <family val="2"/>
      <charset val="238"/>
    </font>
    <font>
      <b/>
      <sz val="15"/>
      <color rgb="FF000000"/>
      <name val="Times New Roman"/>
      <family val="1"/>
      <charset val="238"/>
    </font>
    <font>
      <b/>
      <sz val="16"/>
      <color theme="0"/>
      <name val="Calibri"/>
      <family val="2"/>
      <scheme val="minor"/>
    </font>
    <font>
      <sz val="16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24"/>
      <name val="Times New Roman"/>
      <family val="1"/>
      <charset val="238"/>
    </font>
    <font>
      <sz val="24"/>
      <name val="Times New Roman"/>
      <family val="1"/>
      <charset val="238"/>
    </font>
    <font>
      <b/>
      <sz val="18"/>
      <name val="Arial CE"/>
      <family val="2"/>
      <charset val="238"/>
    </font>
    <font>
      <sz val="18"/>
      <name val="Arial CE"/>
      <family val="2"/>
      <charset val="238"/>
    </font>
    <font>
      <u/>
      <sz val="12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u/>
      <sz val="16"/>
      <color indexed="10"/>
      <name val="Arial CE"/>
      <charset val="238"/>
    </font>
    <font>
      <b/>
      <u/>
      <sz val="12"/>
      <name val="Arial CE"/>
      <charset val="238"/>
    </font>
    <font>
      <b/>
      <sz val="14"/>
      <color indexed="10"/>
      <name val="Arial CE"/>
      <charset val="238"/>
    </font>
    <font>
      <sz val="12"/>
      <name val="Times New Roman CE"/>
      <charset val="238"/>
    </font>
    <font>
      <b/>
      <sz val="12"/>
      <color indexed="10"/>
      <name val="Times New Roman CE"/>
      <charset val="238"/>
    </font>
    <font>
      <sz val="8"/>
      <name val="Arial CE"/>
    </font>
    <font>
      <sz val="14"/>
      <color indexed="10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color rgb="FFFF0000"/>
      <name val="Arial"/>
      <family val="2"/>
      <charset val="238"/>
    </font>
    <font>
      <b/>
      <sz val="10"/>
      <color rgb="FFFF0000"/>
      <name val="Arial CE"/>
      <family val="2"/>
      <charset val="238"/>
    </font>
    <font>
      <b/>
      <sz val="10"/>
      <color rgb="FFFF0000"/>
      <name val="Arial CE"/>
      <charset val="238"/>
    </font>
    <font>
      <b/>
      <sz val="14"/>
      <color rgb="FFFF0000"/>
      <name val="Arial CE"/>
      <family val="2"/>
      <charset val="238"/>
    </font>
    <font>
      <b/>
      <sz val="14"/>
      <color rgb="FFFF0000"/>
      <name val="Arial CE"/>
      <charset val="238"/>
    </font>
    <font>
      <sz val="10"/>
      <color rgb="FFFF0000"/>
      <name val="Arial CE"/>
      <charset val="238"/>
    </font>
    <font>
      <sz val="15"/>
      <name val="Times New Roman CE"/>
      <family val="1"/>
      <charset val="238"/>
    </font>
    <font>
      <b/>
      <sz val="13"/>
      <color rgb="FFFF0000"/>
      <name val="Times New Roman CE"/>
      <family val="1"/>
      <charset val="238"/>
    </font>
    <font>
      <sz val="13"/>
      <color rgb="FFFF0000"/>
      <name val="Arial CE"/>
      <charset val="238"/>
    </font>
    <font>
      <b/>
      <u/>
      <sz val="16"/>
      <name val="Times New Roman"/>
      <family val="1"/>
      <charset val="238"/>
    </font>
    <font>
      <b/>
      <sz val="14"/>
      <color rgb="FFFF0000"/>
      <name val="Times New Roman"/>
      <family val="1"/>
      <charset val="238"/>
    </font>
    <font>
      <sz val="10"/>
      <name val="Arial"/>
      <family val="2"/>
      <charset val="238"/>
    </font>
    <font>
      <b/>
      <sz val="8"/>
      <name val="Times New Roman"/>
      <family val="1"/>
      <charset val="238"/>
    </font>
    <font>
      <b/>
      <sz val="20"/>
      <color indexed="12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FF0000"/>
      <name val="Czcionka tekstu podstawowego"/>
      <family val="2"/>
      <charset val="238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sz val="10"/>
      <name val="Arial"/>
      <family val="2"/>
      <charset val="238"/>
    </font>
    <font>
      <sz val="12"/>
      <color theme="1"/>
      <name val="Calibri"/>
      <family val="2"/>
      <scheme val="minor"/>
    </font>
    <font>
      <sz val="10"/>
      <name val="Arial"/>
      <family val="2"/>
      <charset val="238"/>
    </font>
    <font>
      <i/>
      <sz val="12"/>
      <color rgb="FFFF0000"/>
      <name val="Times New Roman"/>
      <family val="1"/>
      <charset val="238"/>
    </font>
    <font>
      <b/>
      <u/>
      <sz val="13"/>
      <color rgb="FFFF0000"/>
      <name val="Times New Roman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rgb="FFFF0000"/>
      <name val="Arial CE"/>
      <charset val="238"/>
    </font>
    <font>
      <sz val="10"/>
      <name val="Times New Roman CE"/>
    </font>
    <font>
      <sz val="10"/>
      <name val="Arial"/>
      <family val="2"/>
      <charset val="238"/>
    </font>
    <font>
      <sz val="14"/>
      <name val="Times New Roman"/>
      <family val="1"/>
      <charset val="238"/>
    </font>
    <font>
      <sz val="14"/>
      <color indexed="8"/>
      <name val="Times New Roman"/>
      <family val="1"/>
      <charset val="238"/>
    </font>
    <font>
      <sz val="10"/>
      <name val="Arial"/>
      <family val="2"/>
      <charset val="238"/>
    </font>
    <font>
      <sz val="11"/>
      <color theme="1"/>
      <name val="Times New Roman"/>
      <family val="1"/>
      <charset val="238"/>
    </font>
    <font>
      <i/>
      <sz val="11"/>
      <color rgb="FFFF0000"/>
      <name val="Times New Roman"/>
      <family val="1"/>
      <charset val="238"/>
    </font>
    <font>
      <b/>
      <sz val="12"/>
      <color rgb="FF0000FF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b/>
      <sz val="14"/>
      <color indexed="8"/>
      <name val="Times New Roman"/>
      <family val="1"/>
      <charset val="238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2"/>
      <name val="Times New Roman CE"/>
      <charset val="238"/>
    </font>
    <font>
      <b/>
      <sz val="11"/>
      <color rgb="FFFF000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rgb="FFFF0000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theme="0"/>
      <name val="Arial"/>
      <family val="2"/>
      <charset val="238"/>
    </font>
    <font>
      <sz val="11"/>
      <color theme="0"/>
      <name val="Czcionka tekstu podstawowego"/>
      <family val="2"/>
      <charset val="238"/>
    </font>
    <font>
      <b/>
      <sz val="14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i/>
      <sz val="10"/>
      <name val="Times New Roman CE"/>
      <family val="1"/>
      <charset val="238"/>
    </font>
    <font>
      <b/>
      <sz val="11"/>
      <color theme="1"/>
      <name val="Times New Roman CE"/>
      <family val="1"/>
      <charset val="238"/>
    </font>
    <font>
      <sz val="16"/>
      <name val="Times New Roman"/>
      <family val="1"/>
      <charset val="238"/>
    </font>
    <font>
      <u/>
      <sz val="16"/>
      <name val="Times New Roman"/>
      <family val="1"/>
      <charset val="238"/>
    </font>
    <font>
      <b/>
      <sz val="10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2"/>
      <color rgb="FF0000FF"/>
      <name val="Calibri"/>
      <family val="2"/>
      <scheme val="minor"/>
    </font>
    <font>
      <b/>
      <sz val="16"/>
      <color rgb="FF0000FF"/>
      <name val="Calibri"/>
      <family val="2"/>
      <scheme val="minor"/>
    </font>
    <font>
      <b/>
      <sz val="10"/>
      <color rgb="FF0000FF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name val="Calibri"/>
      <family val="2"/>
      <scheme val="minor"/>
    </font>
    <font>
      <b/>
      <sz val="12"/>
      <name val="Arial "/>
    </font>
    <font>
      <b/>
      <sz val="26"/>
      <color theme="0"/>
      <name val="Calibri"/>
      <family val="2"/>
      <scheme val="minor"/>
    </font>
    <font>
      <sz val="2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8"/>
      <name val="Calibri"/>
      <family val="2"/>
      <scheme val="minor"/>
    </font>
    <font>
      <b/>
      <sz val="12"/>
      <color rgb="FFFF0000"/>
      <name val="Calibri"/>
      <family val="2"/>
      <charset val="238"/>
      <scheme val="minor"/>
    </font>
    <font>
      <b/>
      <sz val="16"/>
      <color rgb="FF0070C0"/>
      <name val="Calibri"/>
      <family val="2"/>
      <charset val="238"/>
      <scheme val="minor"/>
    </font>
    <font>
      <b/>
      <sz val="14"/>
      <color indexed="12"/>
      <name val="Times New Roman"/>
      <family val="1"/>
      <charset val="238"/>
    </font>
    <font>
      <b/>
      <sz val="22"/>
      <color theme="1"/>
      <name val="Cambria"/>
      <family val="1"/>
      <charset val="238"/>
      <scheme val="major"/>
    </font>
    <font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sz val="12"/>
      <color theme="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4"/>
      <name val="Times New Roman"/>
      <family val="1"/>
      <charset val="238"/>
    </font>
    <font>
      <b/>
      <sz val="11"/>
      <name val="Arial CE"/>
      <charset val="238"/>
    </font>
    <font>
      <sz val="11"/>
      <color rgb="FF000000"/>
      <name val="Calibri"/>
      <family val="2"/>
      <scheme val="minor"/>
    </font>
    <font>
      <sz val="10"/>
      <name val="Arial"/>
      <family val="2"/>
      <charset val="238"/>
    </font>
    <font>
      <sz val="11"/>
      <color rgb="FF1F497D"/>
      <name val="Calibri"/>
      <family val="2"/>
      <charset val="238"/>
    </font>
    <font>
      <sz val="18"/>
      <color theme="3"/>
      <name val="Cambria"/>
      <family val="2"/>
      <charset val="238"/>
      <scheme val="major"/>
    </font>
    <font>
      <b/>
      <u/>
      <sz val="13"/>
      <color rgb="FFFF0000"/>
      <name val="Times New Roman CE"/>
      <family val="1"/>
      <charset val="238"/>
    </font>
    <font>
      <u/>
      <sz val="13"/>
      <color rgb="FFFF0000"/>
      <name val="Arial CE"/>
      <charset val="238"/>
    </font>
    <font>
      <u/>
      <sz val="10"/>
      <color rgb="FFFF0000"/>
      <name val="Arial CE"/>
      <charset val="238"/>
    </font>
    <font>
      <sz val="10"/>
      <name val="Arial"/>
      <family val="2"/>
      <charset val="238"/>
    </font>
    <font>
      <i/>
      <sz val="12"/>
      <color rgb="FFFF0000"/>
      <name val="Times New Roman CE"/>
      <family val="1"/>
      <charset val="238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10"/>
      <name val="Arial"/>
      <family val="2"/>
      <charset val="238"/>
    </font>
    <font>
      <sz val="11"/>
      <color rgb="FFFF0000"/>
      <name val="Times New Roman"/>
      <family val="1"/>
      <charset val="238"/>
    </font>
    <font>
      <sz val="10"/>
      <name val="Arial"/>
      <family val="2"/>
      <charset val="238"/>
    </font>
    <font>
      <b/>
      <u/>
      <sz val="12"/>
      <name val="Times New Roman CE"/>
      <family val="1"/>
      <charset val="238"/>
    </font>
    <font>
      <b/>
      <u/>
      <sz val="12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8"/>
      <color indexed="12"/>
      <name val="Times New Roman"/>
      <family val="1"/>
      <charset val="238"/>
    </font>
    <font>
      <i/>
      <sz val="14"/>
      <name val="Times New Roman"/>
      <family val="1"/>
      <charset val="238"/>
    </font>
    <font>
      <b/>
      <i/>
      <sz val="12"/>
      <name val="Times New Roman CE"/>
      <family val="1"/>
      <charset val="238"/>
    </font>
    <font>
      <b/>
      <i/>
      <sz val="10"/>
      <name val="Times New Roman CE"/>
      <charset val="238"/>
    </font>
    <font>
      <sz val="10"/>
      <name val="Arial"/>
      <family val="2"/>
      <charset val="238"/>
    </font>
    <font>
      <sz val="10"/>
      <color indexed="13"/>
      <name val="Arial"/>
      <family val="2"/>
      <charset val="238"/>
    </font>
    <font>
      <sz val="16"/>
      <color rgb="FFFF0000"/>
      <name val="Times New Roman"/>
      <family val="1"/>
      <charset val="238"/>
    </font>
    <font>
      <b/>
      <i/>
      <sz val="12"/>
      <color indexed="63"/>
      <name val="Times New Roman"/>
      <family val="1"/>
      <charset val="238"/>
    </font>
    <font>
      <i/>
      <sz val="10"/>
      <color indexed="63"/>
      <name val="Times New Roman"/>
      <family val="1"/>
      <charset val="238"/>
    </font>
    <font>
      <i/>
      <sz val="12"/>
      <color indexed="63"/>
      <name val="Times New Roman"/>
      <family val="1"/>
      <charset val="238"/>
    </font>
    <font>
      <b/>
      <sz val="12"/>
      <color indexed="63"/>
      <name val="Times New Roman"/>
      <family val="1"/>
      <charset val="238"/>
    </font>
    <font>
      <b/>
      <sz val="10"/>
      <color indexed="63"/>
      <name val="Times New Roman"/>
      <family val="1"/>
      <charset val="238"/>
    </font>
    <font>
      <sz val="11"/>
      <color indexed="63"/>
      <name val="Times New Roman"/>
      <family val="1"/>
      <charset val="238"/>
    </font>
    <font>
      <b/>
      <sz val="11"/>
      <color indexed="63"/>
      <name val="Times New Roman"/>
      <family val="1"/>
      <charset val="238"/>
    </font>
    <font>
      <i/>
      <sz val="11"/>
      <color indexed="63"/>
      <name val="Times New Roman"/>
      <family val="1"/>
      <charset val="238"/>
    </font>
    <font>
      <sz val="14"/>
      <color theme="1"/>
      <name val="Times New Roman"/>
      <family val="1"/>
      <charset val="238"/>
    </font>
    <font>
      <b/>
      <sz val="11"/>
      <color rgb="FFFF0000"/>
      <name val="Times New Roman"/>
      <family val="1"/>
      <charset val="238"/>
    </font>
  </fonts>
  <fills count="10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  <bgColor indexed="64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8"/>
      </patternFill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42A62A"/>
        <bgColor theme="0"/>
      </patternFill>
    </fill>
    <fill>
      <patternFill patternType="solid">
        <fgColor indexed="65"/>
        <bgColor theme="0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theme="0"/>
      </patternFill>
    </fill>
    <fill>
      <patternFill patternType="solid">
        <fgColor theme="0" tint="-4.9989318521683403E-2"/>
        <bgColor theme="0"/>
      </patternFill>
    </fill>
    <fill>
      <patternFill patternType="solid">
        <fgColor indexed="41"/>
        <bgColor theme="0"/>
      </patternFill>
    </fill>
    <fill>
      <patternFill patternType="solid">
        <fgColor rgb="FFA5F1FB"/>
        <bgColor theme="0"/>
      </patternFill>
    </fill>
    <fill>
      <patternFill patternType="solid">
        <fgColor theme="3" tint="0.79998168889431442"/>
        <bgColor theme="0"/>
      </patternFill>
    </fill>
    <fill>
      <patternFill patternType="solid">
        <fgColor rgb="FF02DDE8"/>
        <bgColor theme="0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0000"/>
        <bgColor theme="0"/>
      </patternFill>
    </fill>
    <fill>
      <patternFill patternType="solid">
        <fgColor rgb="FFFFFFFF"/>
        <bgColor theme="0"/>
      </patternFill>
    </fill>
    <fill>
      <patternFill patternType="solid">
        <fgColor rgb="FFFFFFFF"/>
        <bgColor indexed="64"/>
      </patternFill>
    </fill>
    <fill>
      <patternFill patternType="solid">
        <fgColor rgb="FF40F5FE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theme="0"/>
      </patternFill>
    </fill>
    <fill>
      <patternFill patternType="solid">
        <fgColor indexed="42"/>
        <bgColor indexed="64"/>
      </patternFill>
    </fill>
    <fill>
      <patternFill patternType="solid">
        <fgColor theme="9" tint="0.79998168889431442"/>
        <bgColor theme="4" tint="0.79998168889431442"/>
      </patternFill>
    </fill>
    <fill>
      <patternFill patternType="solid">
        <fgColor rgb="FF92D050"/>
        <bgColor theme="0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9" tint="0.79998168889431442"/>
        <bgColor indexed="64"/>
      </patternFill>
    </fill>
  </fills>
  <borders count="13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593">
    <xf numFmtId="0" fontId="0" fillId="0" borderId="0"/>
    <xf numFmtId="0" fontId="56" fillId="0" borderId="0"/>
    <xf numFmtId="0" fontId="89" fillId="2" borderId="0" applyNumberFormat="0" applyBorder="0" applyAlignment="0" applyProtection="0"/>
    <xf numFmtId="0" fontId="150" fillId="3" borderId="0" applyNumberFormat="0" applyBorder="0" applyAlignment="0" applyProtection="0"/>
    <xf numFmtId="0" fontId="89" fillId="2" borderId="0" applyNumberFormat="0" applyBorder="0" applyAlignment="0" applyProtection="0"/>
    <xf numFmtId="0" fontId="89" fillId="4" borderId="0" applyNumberFormat="0" applyBorder="0" applyAlignment="0" applyProtection="0"/>
    <xf numFmtId="0" fontId="150" fillId="5" borderId="0" applyNumberFormat="0" applyBorder="0" applyAlignment="0" applyProtection="0"/>
    <xf numFmtId="0" fontId="89" fillId="4" borderId="0" applyNumberFormat="0" applyBorder="0" applyAlignment="0" applyProtection="0"/>
    <xf numFmtId="0" fontId="89" fillId="6" borderId="0" applyNumberFormat="0" applyBorder="0" applyAlignment="0" applyProtection="0"/>
    <xf numFmtId="0" fontId="150" fillId="7" borderId="0" applyNumberFormat="0" applyBorder="0" applyAlignment="0" applyProtection="0"/>
    <xf numFmtId="0" fontId="89" fillId="6" borderId="0" applyNumberFormat="0" applyBorder="0" applyAlignment="0" applyProtection="0"/>
    <xf numFmtId="0" fontId="89" fillId="8" borderId="0" applyNumberFormat="0" applyBorder="0" applyAlignment="0" applyProtection="0"/>
    <xf numFmtId="0" fontId="150" fillId="3" borderId="0" applyNumberFormat="0" applyBorder="0" applyAlignment="0" applyProtection="0"/>
    <xf numFmtId="0" fontId="89" fillId="8" borderId="0" applyNumberFormat="0" applyBorder="0" applyAlignment="0" applyProtection="0"/>
    <xf numFmtId="0" fontId="89" fillId="9" borderId="0" applyNumberFormat="0" applyBorder="0" applyAlignment="0" applyProtection="0"/>
    <xf numFmtId="0" fontId="150" fillId="32" borderId="0" applyNumberFormat="0" applyBorder="0" applyAlignment="0" applyProtection="0"/>
    <xf numFmtId="0" fontId="89" fillId="9" borderId="0" applyNumberFormat="0" applyBorder="0" applyAlignment="0" applyProtection="0"/>
    <xf numFmtId="0" fontId="89" fillId="3" borderId="0" applyNumberFormat="0" applyBorder="0" applyAlignment="0" applyProtection="0"/>
    <xf numFmtId="0" fontId="150" fillId="7" borderId="0" applyNumberFormat="0" applyBorder="0" applyAlignment="0" applyProtection="0"/>
    <xf numFmtId="0" fontId="89" fillId="3" borderId="0" applyNumberFormat="0" applyBorder="0" applyAlignment="0" applyProtection="0"/>
    <xf numFmtId="0" fontId="89" fillId="10" borderId="0" applyNumberFormat="0" applyBorder="0" applyAlignment="0" applyProtection="0"/>
    <xf numFmtId="0" fontId="150" fillId="11" borderId="0" applyNumberFormat="0" applyBorder="0" applyAlignment="0" applyProtection="0"/>
    <xf numFmtId="0" fontId="89" fillId="10" borderId="0" applyNumberFormat="0" applyBorder="0" applyAlignment="0" applyProtection="0"/>
    <xf numFmtId="0" fontId="89" fillId="5" borderId="0" applyNumberFormat="0" applyBorder="0" applyAlignment="0" applyProtection="0"/>
    <xf numFmtId="0" fontId="150" fillId="33" borderId="0" applyNumberFormat="0" applyBorder="0" applyAlignment="0" applyProtection="0"/>
    <xf numFmtId="0" fontId="89" fillId="5" borderId="0" applyNumberFormat="0" applyBorder="0" applyAlignment="0" applyProtection="0"/>
    <xf numFmtId="0" fontId="89" fillId="12" borderId="0" applyNumberFormat="0" applyBorder="0" applyAlignment="0" applyProtection="0"/>
    <xf numFmtId="0" fontId="150" fillId="13" borderId="0" applyNumberFormat="0" applyBorder="0" applyAlignment="0" applyProtection="0"/>
    <xf numFmtId="0" fontId="89" fillId="12" borderId="0" applyNumberFormat="0" applyBorder="0" applyAlignment="0" applyProtection="0"/>
    <xf numFmtId="0" fontId="89" fillId="8" borderId="0" applyNumberFormat="0" applyBorder="0" applyAlignment="0" applyProtection="0"/>
    <xf numFmtId="0" fontId="150" fillId="11" borderId="0" applyNumberFormat="0" applyBorder="0" applyAlignment="0" applyProtection="0"/>
    <xf numFmtId="0" fontId="89" fillId="8" borderId="0" applyNumberFormat="0" applyBorder="0" applyAlignment="0" applyProtection="0"/>
    <xf numFmtId="0" fontId="89" fillId="10" borderId="0" applyNumberFormat="0" applyBorder="0" applyAlignment="0" applyProtection="0"/>
    <xf numFmtId="0" fontId="150" fillId="34" borderId="0" applyNumberFormat="0" applyBorder="0" applyAlignment="0" applyProtection="0"/>
    <xf numFmtId="0" fontId="89" fillId="10" borderId="0" applyNumberFormat="0" applyBorder="0" applyAlignment="0" applyProtection="0"/>
    <xf numFmtId="0" fontId="89" fillId="14" borderId="0" applyNumberFormat="0" applyBorder="0" applyAlignment="0" applyProtection="0"/>
    <xf numFmtId="0" fontId="150" fillId="13" borderId="0" applyNumberFormat="0" applyBorder="0" applyAlignment="0" applyProtection="0"/>
    <xf numFmtId="0" fontId="89" fillId="14" borderId="0" applyNumberFormat="0" applyBorder="0" applyAlignment="0" applyProtection="0"/>
    <xf numFmtId="0" fontId="90" fillId="15" borderId="0" applyNumberFormat="0" applyBorder="0" applyAlignment="0" applyProtection="0"/>
    <xf numFmtId="0" fontId="151" fillId="16" borderId="0" applyNumberFormat="0" applyBorder="0" applyAlignment="0" applyProtection="0"/>
    <xf numFmtId="0" fontId="90" fillId="15" borderId="0" applyNumberFormat="0" applyBorder="0" applyAlignment="0" applyProtection="0"/>
    <xf numFmtId="0" fontId="90" fillId="5" borderId="0" applyNumberFormat="0" applyBorder="0" applyAlignment="0" applyProtection="0"/>
    <xf numFmtId="0" fontId="151" fillId="35" borderId="0" applyNumberFormat="0" applyBorder="0" applyAlignment="0" applyProtection="0"/>
    <xf numFmtId="0" fontId="90" fillId="5" borderId="0" applyNumberFormat="0" applyBorder="0" applyAlignment="0" applyProtection="0"/>
    <xf numFmtId="0" fontId="90" fillId="12" borderId="0" applyNumberFormat="0" applyBorder="0" applyAlignment="0" applyProtection="0"/>
    <xf numFmtId="0" fontId="151" fillId="13" borderId="0" applyNumberFormat="0" applyBorder="0" applyAlignment="0" applyProtection="0"/>
    <xf numFmtId="0" fontId="90" fillId="12" borderId="0" applyNumberFormat="0" applyBorder="0" applyAlignment="0" applyProtection="0"/>
    <xf numFmtId="0" fontId="90" fillId="17" borderId="0" applyNumberFormat="0" applyBorder="0" applyAlignment="0" applyProtection="0"/>
    <xf numFmtId="0" fontId="151" fillId="11" borderId="0" applyNumberFormat="0" applyBorder="0" applyAlignment="0" applyProtection="0"/>
    <xf numFmtId="0" fontId="90" fillId="17" borderId="0" applyNumberFormat="0" applyBorder="0" applyAlignment="0" applyProtection="0"/>
    <xf numFmtId="0" fontId="90" fillId="16" borderId="0" applyNumberFormat="0" applyBorder="0" applyAlignment="0" applyProtection="0"/>
    <xf numFmtId="0" fontId="151" fillId="36" borderId="0" applyNumberFormat="0" applyBorder="0" applyAlignment="0" applyProtection="0"/>
    <xf numFmtId="0" fontId="90" fillId="16" borderId="0" applyNumberFormat="0" applyBorder="0" applyAlignment="0" applyProtection="0"/>
    <xf numFmtId="0" fontId="90" fillId="18" borderId="0" applyNumberFormat="0" applyBorder="0" applyAlignment="0" applyProtection="0"/>
    <xf numFmtId="0" fontId="151" fillId="5" borderId="0" applyNumberFormat="0" applyBorder="0" applyAlignment="0" applyProtection="0"/>
    <xf numFmtId="0" fontId="90" fillId="18" borderId="0" applyNumberFormat="0" applyBorder="0" applyAlignment="0" applyProtection="0"/>
    <xf numFmtId="0" fontId="90" fillId="19" borderId="0" applyNumberFormat="0" applyBorder="0" applyAlignment="0" applyProtection="0"/>
    <xf numFmtId="0" fontId="151" fillId="16" borderId="0" applyNumberFormat="0" applyBorder="0" applyAlignment="0" applyProtection="0"/>
    <xf numFmtId="0" fontId="90" fillId="19" borderId="0" applyNumberFormat="0" applyBorder="0" applyAlignment="0" applyProtection="0"/>
    <xf numFmtId="0" fontId="90" fillId="20" borderId="0" applyNumberFormat="0" applyBorder="0" applyAlignment="0" applyProtection="0"/>
    <xf numFmtId="0" fontId="151" fillId="37" borderId="0" applyNumberFormat="0" applyBorder="0" applyAlignment="0" applyProtection="0"/>
    <xf numFmtId="0" fontId="90" fillId="20" borderId="0" applyNumberFormat="0" applyBorder="0" applyAlignment="0" applyProtection="0"/>
    <xf numFmtId="0" fontId="90" fillId="21" borderId="0" applyNumberFormat="0" applyBorder="0" applyAlignment="0" applyProtection="0"/>
    <xf numFmtId="0" fontId="151" fillId="38" borderId="0" applyNumberFormat="0" applyBorder="0" applyAlignment="0" applyProtection="0"/>
    <xf numFmtId="0" fontId="90" fillId="21" borderId="0" applyNumberFormat="0" applyBorder="0" applyAlignment="0" applyProtection="0"/>
    <xf numFmtId="0" fontId="90" fillId="17" borderId="0" applyNumberFormat="0" applyBorder="0" applyAlignment="0" applyProtection="0"/>
    <xf numFmtId="0" fontId="151" fillId="22" borderId="0" applyNumberFormat="0" applyBorder="0" applyAlignment="0" applyProtection="0"/>
    <xf numFmtId="0" fontId="90" fillId="17" borderId="0" applyNumberFormat="0" applyBorder="0" applyAlignment="0" applyProtection="0"/>
    <xf numFmtId="0" fontId="90" fillId="16" borderId="0" applyNumberFormat="0" applyBorder="0" applyAlignment="0" applyProtection="0"/>
    <xf numFmtId="0" fontId="151" fillId="39" borderId="0" applyNumberFormat="0" applyBorder="0" applyAlignment="0" applyProtection="0"/>
    <xf numFmtId="0" fontId="90" fillId="16" borderId="0" applyNumberFormat="0" applyBorder="0" applyAlignment="0" applyProtection="0"/>
    <xf numFmtId="0" fontId="90" fillId="23" borderId="0" applyNumberFormat="0" applyBorder="0" applyAlignment="0" applyProtection="0"/>
    <xf numFmtId="0" fontId="151" fillId="18" borderId="0" applyNumberFormat="0" applyBorder="0" applyAlignment="0" applyProtection="0"/>
    <xf numFmtId="0" fontId="90" fillId="23" borderId="0" applyNumberFormat="0" applyBorder="0" applyAlignment="0" applyProtection="0"/>
    <xf numFmtId="0" fontId="123" fillId="0" borderId="0">
      <protection locked="0"/>
    </xf>
    <xf numFmtId="177" fontId="66" fillId="0" borderId="0" applyFont="0" applyFill="0" applyBorder="0" applyAlignment="0" applyProtection="0"/>
    <xf numFmtId="168" fontId="123" fillId="0" borderId="0">
      <protection locked="0"/>
    </xf>
    <xf numFmtId="0" fontId="123" fillId="0" borderId="0">
      <protection locked="0"/>
    </xf>
    <xf numFmtId="0" fontId="123" fillId="0" borderId="0">
      <protection locked="0"/>
    </xf>
    <xf numFmtId="169" fontId="66" fillId="0" borderId="0" applyFont="0" applyFill="0" applyBorder="0" applyAlignment="0" applyProtection="0"/>
    <xf numFmtId="170" fontId="123" fillId="0" borderId="0">
      <protection locked="0"/>
    </xf>
    <xf numFmtId="0" fontId="123" fillId="0" borderId="0">
      <protection locked="0"/>
    </xf>
    <xf numFmtId="171" fontId="124" fillId="24" borderId="0" applyFont="0" applyBorder="0"/>
    <xf numFmtId="0" fontId="91" fillId="3" borderId="1" applyNumberFormat="0" applyAlignment="0" applyProtection="0"/>
    <xf numFmtId="0" fontId="152" fillId="13" borderId="95" applyNumberFormat="0" applyAlignment="0" applyProtection="0"/>
    <xf numFmtId="0" fontId="91" fillId="3" borderId="1" applyNumberFormat="0" applyAlignment="0" applyProtection="0"/>
    <xf numFmtId="0" fontId="92" fillId="11" borderId="2" applyNumberFormat="0" applyAlignment="0" applyProtection="0"/>
    <xf numFmtId="0" fontId="153" fillId="25" borderId="96" applyNumberFormat="0" applyAlignment="0" applyProtection="0"/>
    <xf numFmtId="0" fontId="92" fillId="11" borderId="2" applyNumberFormat="0" applyAlignment="0" applyProtection="0"/>
    <xf numFmtId="0" fontId="123" fillId="0" borderId="0">
      <protection locked="0"/>
    </xf>
    <xf numFmtId="0" fontId="93" fillId="6" borderId="0" applyNumberFormat="0" applyBorder="0" applyAlignment="0" applyProtection="0"/>
    <xf numFmtId="0" fontId="154" fillId="40" borderId="0" applyNumberFormat="0" applyBorder="0" applyAlignment="0" applyProtection="0"/>
    <xf numFmtId="0" fontId="93" fillId="6" borderId="0" applyNumberFormat="0" applyBorder="0" applyAlignment="0" applyProtection="0"/>
    <xf numFmtId="164" fontId="121" fillId="0" borderId="0" applyFont="0" applyFill="0" applyBorder="0" applyAlignment="0" applyProtection="0"/>
    <xf numFmtId="43" fontId="66" fillId="0" borderId="0" applyFont="0" applyFill="0" applyBorder="0" applyAlignment="0" applyProtection="0"/>
    <xf numFmtId="164" fontId="121" fillId="0" borderId="0" applyFont="0" applyFill="0" applyBorder="0" applyAlignment="0" applyProtection="0"/>
    <xf numFmtId="43" fontId="66" fillId="0" borderId="0" applyFont="0" applyFill="0" applyBorder="0" applyAlignment="0" applyProtection="0"/>
    <xf numFmtId="164" fontId="121" fillId="0" borderId="0" applyFont="0" applyFill="0" applyBorder="0" applyAlignment="0" applyProtection="0"/>
    <xf numFmtId="0" fontId="123" fillId="0" borderId="0">
      <protection locked="0"/>
    </xf>
    <xf numFmtId="0" fontId="123" fillId="0" borderId="0">
      <protection locked="0"/>
    </xf>
    <xf numFmtId="0" fontId="123" fillId="0" borderId="0">
      <protection locked="0"/>
    </xf>
    <xf numFmtId="172" fontId="125" fillId="0" borderId="0">
      <protection locked="0"/>
    </xf>
    <xf numFmtId="172" fontId="125" fillId="0" borderId="0">
      <protection locked="0"/>
    </xf>
    <xf numFmtId="0" fontId="46" fillId="0" borderId="0" applyNumberFormat="0" applyFill="0" applyBorder="0" applyAlignment="0" applyProtection="0">
      <alignment vertical="top"/>
      <protection locked="0"/>
    </xf>
    <xf numFmtId="0" fontId="122" fillId="0" borderId="0" applyNumberFormat="0" applyFill="0" applyBorder="0" applyAlignment="0" applyProtection="0">
      <alignment vertical="top"/>
      <protection locked="0"/>
    </xf>
    <xf numFmtId="0" fontId="94" fillId="0" borderId="3" applyNumberFormat="0" applyFill="0" applyAlignment="0" applyProtection="0"/>
    <xf numFmtId="0" fontId="155" fillId="0" borderId="97" applyNumberFormat="0" applyFill="0" applyAlignment="0" applyProtection="0"/>
    <xf numFmtId="0" fontId="94" fillId="0" borderId="3" applyNumberFormat="0" applyFill="0" applyAlignment="0" applyProtection="0"/>
    <xf numFmtId="0" fontId="95" fillId="26" borderId="4" applyNumberFormat="0" applyAlignment="0" applyProtection="0"/>
    <xf numFmtId="0" fontId="156" fillId="41" borderId="98" applyNumberFormat="0" applyAlignment="0" applyProtection="0"/>
    <xf numFmtId="0" fontId="95" fillId="26" borderId="4" applyNumberFormat="0" applyAlignment="0" applyProtection="0"/>
    <xf numFmtId="173" fontId="126" fillId="0" borderId="5"/>
    <xf numFmtId="0" fontId="96" fillId="0" borderId="6" applyNumberFormat="0" applyFill="0" applyAlignment="0" applyProtection="0"/>
    <xf numFmtId="0" fontId="146" fillId="0" borderId="7" applyNumberFormat="0" applyFill="0" applyAlignment="0" applyProtection="0"/>
    <xf numFmtId="0" fontId="96" fillId="0" borderId="6" applyNumberFormat="0" applyFill="0" applyAlignment="0" applyProtection="0"/>
    <xf numFmtId="0" fontId="97" fillId="0" borderId="8" applyNumberFormat="0" applyFill="0" applyAlignment="0" applyProtection="0"/>
    <xf numFmtId="0" fontId="157" fillId="0" borderId="99" applyNumberFormat="0" applyFill="0" applyAlignment="0" applyProtection="0"/>
    <xf numFmtId="0" fontId="97" fillId="0" borderId="8" applyNumberFormat="0" applyFill="0" applyAlignment="0" applyProtection="0"/>
    <xf numFmtId="0" fontId="98" fillId="0" borderId="9" applyNumberFormat="0" applyFill="0" applyAlignment="0" applyProtection="0"/>
    <xf numFmtId="0" fontId="147" fillId="0" borderId="10" applyNumberFormat="0" applyFill="0" applyAlignment="0" applyProtection="0"/>
    <xf numFmtId="0" fontId="98" fillId="0" borderId="9" applyNumberFormat="0" applyFill="0" applyAlignment="0" applyProtection="0"/>
    <xf numFmtId="0" fontId="98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9" fillId="13" borderId="0" applyNumberFormat="0" applyBorder="0" applyAlignment="0" applyProtection="0"/>
    <xf numFmtId="0" fontId="158" fillId="42" borderId="0" applyNumberFormat="0" applyBorder="0" applyAlignment="0" applyProtection="0"/>
    <xf numFmtId="0" fontId="99" fillId="13" borderId="0" applyNumberFormat="0" applyBorder="0" applyAlignment="0" applyProtection="0"/>
    <xf numFmtId="37" fontId="127" fillId="0" borderId="0"/>
    <xf numFmtId="0" fontId="118" fillId="0" borderId="0"/>
    <xf numFmtId="0" fontId="159" fillId="0" borderId="0"/>
    <xf numFmtId="0" fontId="159" fillId="0" borderId="0"/>
    <xf numFmtId="0" fontId="128" fillId="0" borderId="0"/>
    <xf numFmtId="0" fontId="150" fillId="0" borderId="0"/>
    <xf numFmtId="0" fontId="143" fillId="0" borderId="0"/>
    <xf numFmtId="0" fontId="121" fillId="0" borderId="0"/>
    <xf numFmtId="0" fontId="66" fillId="0" borderId="0"/>
    <xf numFmtId="0" fontId="160" fillId="0" borderId="0"/>
    <xf numFmtId="0" fontId="56" fillId="0" borderId="0" applyBorder="0"/>
    <xf numFmtId="0" fontId="66" fillId="0" borderId="0"/>
    <xf numFmtId="0" fontId="66" fillId="0" borderId="0"/>
    <xf numFmtId="0" fontId="56" fillId="0" borderId="0"/>
    <xf numFmtId="0" fontId="56" fillId="0" borderId="0"/>
    <xf numFmtId="0" fontId="150" fillId="0" borderId="0"/>
    <xf numFmtId="0" fontId="56" fillId="0" borderId="0"/>
    <xf numFmtId="0" fontId="129" fillId="0" borderId="0"/>
    <xf numFmtId="0" fontId="56" fillId="0" borderId="0" applyBorder="0"/>
    <xf numFmtId="0" fontId="66" fillId="0" borderId="0"/>
    <xf numFmtId="0" fontId="140" fillId="0" borderId="0"/>
    <xf numFmtId="0" fontId="150" fillId="0" borderId="0"/>
    <xf numFmtId="0" fontId="150" fillId="0" borderId="0"/>
    <xf numFmtId="0" fontId="150" fillId="0" borderId="0"/>
    <xf numFmtId="0" fontId="121" fillId="0" borderId="0"/>
    <xf numFmtId="0" fontId="121" fillId="0" borderId="0"/>
    <xf numFmtId="0" fontId="76" fillId="0" borderId="0"/>
    <xf numFmtId="0" fontId="67" fillId="0" borderId="0"/>
    <xf numFmtId="0" fontId="66" fillId="0" borderId="0"/>
    <xf numFmtId="0" fontId="66" fillId="0" borderId="0"/>
    <xf numFmtId="0" fontId="100" fillId="11" borderId="1" applyNumberFormat="0" applyAlignment="0" applyProtection="0"/>
    <xf numFmtId="0" fontId="161" fillId="25" borderId="95" applyNumberFormat="0" applyAlignment="0" applyProtection="0"/>
    <xf numFmtId="0" fontId="100" fillId="11" borderId="1" applyNumberFormat="0" applyAlignment="0" applyProtection="0"/>
    <xf numFmtId="0" fontId="123" fillId="0" borderId="0">
      <protection locked="0"/>
    </xf>
    <xf numFmtId="9" fontId="141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142" fillId="0" borderId="0" applyFont="0" applyFill="0" applyBorder="0" applyAlignment="0" applyProtection="0"/>
    <xf numFmtId="9" fontId="143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130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132" fillId="0" borderId="0" applyFont="0" applyFill="0" applyBorder="0" applyAlignment="0" applyProtection="0"/>
    <xf numFmtId="9" fontId="134" fillId="0" borderId="0" applyFont="0" applyFill="0" applyBorder="0" applyAlignment="0" applyProtection="0"/>
    <xf numFmtId="9" fontId="135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136" fillId="0" borderId="0" applyFont="0" applyFill="0" applyBorder="0" applyAlignment="0" applyProtection="0"/>
    <xf numFmtId="9" fontId="56" fillId="0" borderId="0" applyFont="0" applyFill="0" applyBorder="0" applyAlignment="0" applyProtection="0"/>
    <xf numFmtId="0" fontId="101" fillId="0" borderId="11" applyNumberFormat="0" applyFill="0" applyAlignment="0" applyProtection="0"/>
    <xf numFmtId="0" fontId="162" fillId="0" borderId="12" applyNumberFormat="0" applyFill="0" applyAlignment="0" applyProtection="0"/>
    <xf numFmtId="0" fontId="101" fillId="0" borderId="11" applyNumberFormat="0" applyFill="0" applyAlignment="0" applyProtection="0"/>
    <xf numFmtId="174" fontId="126" fillId="0" borderId="0">
      <alignment vertical="center"/>
    </xf>
    <xf numFmtId="0" fontId="102" fillId="0" borderId="0" applyNumberFormat="0" applyFill="0" applyBorder="0" applyAlignment="0" applyProtection="0"/>
    <xf numFmtId="0" fontId="163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64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23" fillId="0" borderId="0">
      <protection locked="0"/>
    </xf>
    <xf numFmtId="0" fontId="104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81" fillId="7" borderId="13" applyNumberFormat="0" applyFont="0" applyAlignment="0" applyProtection="0"/>
    <xf numFmtId="0" fontId="144" fillId="43" borderId="100" applyNumberFormat="0" applyFont="0" applyAlignment="0" applyProtection="0"/>
    <xf numFmtId="0" fontId="66" fillId="7" borderId="13" applyNumberFormat="0" applyFont="0" applyAlignment="0" applyProtection="0"/>
    <xf numFmtId="0" fontId="105" fillId="4" borderId="0" applyNumberFormat="0" applyBorder="0" applyAlignment="0" applyProtection="0"/>
    <xf numFmtId="0" fontId="165" fillId="44" borderId="0" applyNumberFormat="0" applyBorder="0" applyAlignment="0" applyProtection="0"/>
    <xf numFmtId="0" fontId="105" fillId="4" borderId="0" applyNumberFormat="0" applyBorder="0" applyAlignment="0" applyProtection="0"/>
    <xf numFmtId="0" fontId="167" fillId="0" borderId="0"/>
    <xf numFmtId="0" fontId="44" fillId="0" borderId="0"/>
    <xf numFmtId="0" fontId="44" fillId="0" borderId="0"/>
    <xf numFmtId="0" fontId="44" fillId="0" borderId="0"/>
    <xf numFmtId="0" fontId="168" fillId="0" borderId="0"/>
    <xf numFmtId="0" fontId="169" fillId="0" borderId="0"/>
    <xf numFmtId="0" fontId="121" fillId="0" borderId="0"/>
    <xf numFmtId="0" fontId="171" fillId="44" borderId="0" applyNumberFormat="0" applyBorder="0" applyAlignment="0" applyProtection="0"/>
    <xf numFmtId="178" fontId="172" fillId="0" borderId="0"/>
    <xf numFmtId="0" fontId="43" fillId="0" borderId="0"/>
    <xf numFmtId="0" fontId="44" fillId="0" borderId="0"/>
    <xf numFmtId="0" fontId="121" fillId="0" borderId="0"/>
    <xf numFmtId="0" fontId="181" fillId="0" borderId="0"/>
    <xf numFmtId="0" fontId="186" fillId="0" borderId="0"/>
    <xf numFmtId="0" fontId="188" fillId="0" borderId="0"/>
    <xf numFmtId="0" fontId="188" fillId="0" borderId="0"/>
    <xf numFmtId="0" fontId="44" fillId="0" borderId="0"/>
    <xf numFmtId="0" fontId="121" fillId="0" borderId="0"/>
    <xf numFmtId="0" fontId="66" fillId="0" borderId="0"/>
    <xf numFmtId="0" fontId="192" fillId="0" borderId="0"/>
    <xf numFmtId="0" fontId="42" fillId="0" borderId="0"/>
    <xf numFmtId="0" fontId="41" fillId="0" borderId="0"/>
    <xf numFmtId="0" fontId="197" fillId="0" borderId="0"/>
    <xf numFmtId="0" fontId="198" fillId="0" borderId="0"/>
    <xf numFmtId="0" fontId="198" fillId="0" borderId="0"/>
    <xf numFmtId="0" fontId="40" fillId="0" borderId="0"/>
    <xf numFmtId="0" fontId="199" fillId="0" borderId="0" applyNumberFormat="0" applyFill="0" applyBorder="0" applyAlignment="0" applyProtection="0"/>
    <xf numFmtId="0" fontId="200" fillId="0" borderId="101" applyNumberFormat="0" applyFill="0" applyAlignment="0" applyProtection="0"/>
    <xf numFmtId="0" fontId="201" fillId="0" borderId="99" applyNumberFormat="0" applyFill="0" applyAlignment="0" applyProtection="0"/>
    <xf numFmtId="0" fontId="202" fillId="0" borderId="102" applyNumberFormat="0" applyFill="0" applyAlignment="0" applyProtection="0"/>
    <xf numFmtId="0" fontId="202" fillId="0" borderId="0" applyNumberFormat="0" applyFill="0" applyBorder="0" applyAlignment="0" applyProtection="0"/>
    <xf numFmtId="0" fontId="152" fillId="56" borderId="95" applyNumberFormat="0" applyAlignment="0" applyProtection="0"/>
    <xf numFmtId="0" fontId="153" fillId="57" borderId="96" applyNumberFormat="0" applyAlignment="0" applyProtection="0"/>
    <xf numFmtId="0" fontId="161" fillId="57" borderId="95" applyNumberFormat="0" applyAlignment="0" applyProtection="0"/>
    <xf numFmtId="0" fontId="40" fillId="43" borderId="100" applyNumberFormat="0" applyFont="0" applyAlignment="0" applyProtection="0"/>
    <xf numFmtId="0" fontId="162" fillId="0" borderId="103" applyNumberFormat="0" applyFill="0" applyAlignment="0" applyProtection="0"/>
    <xf numFmtId="0" fontId="151" fillId="58" borderId="0" applyNumberFormat="0" applyBorder="0" applyAlignment="0" applyProtection="0"/>
    <xf numFmtId="0" fontId="40" fillId="59" borderId="0" applyNumberFormat="0" applyBorder="0" applyAlignment="0" applyProtection="0"/>
    <xf numFmtId="0" fontId="40" fillId="60" borderId="0" applyNumberFormat="0" applyBorder="0" applyAlignment="0" applyProtection="0"/>
    <xf numFmtId="0" fontId="151" fillId="61" borderId="0" applyNumberFormat="0" applyBorder="0" applyAlignment="0" applyProtection="0"/>
    <xf numFmtId="0" fontId="40" fillId="62" borderId="0" applyNumberFormat="0" applyBorder="0" applyAlignment="0" applyProtection="0"/>
    <xf numFmtId="0" fontId="40" fillId="33" borderId="0" applyNumberFormat="0" applyBorder="0" applyAlignment="0" applyProtection="0"/>
    <xf numFmtId="0" fontId="40" fillId="63" borderId="0" applyNumberFormat="0" applyBorder="0" applyAlignment="0" applyProtection="0"/>
    <xf numFmtId="0" fontId="40" fillId="64" borderId="0" applyNumberFormat="0" applyBorder="0" applyAlignment="0" applyProtection="0"/>
    <xf numFmtId="0" fontId="151" fillId="65" borderId="0" applyNumberFormat="0" applyBorder="0" applyAlignment="0" applyProtection="0"/>
    <xf numFmtId="0" fontId="151" fillId="66" borderId="0" applyNumberFormat="0" applyBorder="0" applyAlignment="0" applyProtection="0"/>
    <xf numFmtId="0" fontId="40" fillId="67" borderId="0" applyNumberFormat="0" applyBorder="0" applyAlignment="0" applyProtection="0"/>
    <xf numFmtId="0" fontId="40" fillId="68" borderId="0" applyNumberFormat="0" applyBorder="0" applyAlignment="0" applyProtection="0"/>
    <xf numFmtId="0" fontId="151" fillId="69" borderId="0" applyNumberFormat="0" applyBorder="0" applyAlignment="0" applyProtection="0"/>
    <xf numFmtId="0" fontId="40" fillId="32" borderId="0" applyNumberFormat="0" applyBorder="0" applyAlignment="0" applyProtection="0"/>
    <xf numFmtId="0" fontId="40" fillId="34" borderId="0" applyNumberFormat="0" applyBorder="0" applyAlignment="0" applyProtection="0"/>
    <xf numFmtId="0" fontId="151" fillId="70" borderId="0" applyNumberFormat="0" applyBorder="0" applyAlignment="0" applyProtection="0"/>
    <xf numFmtId="0" fontId="40" fillId="71" borderId="0" applyNumberFormat="0" applyBorder="0" applyAlignment="0" applyProtection="0"/>
    <xf numFmtId="0" fontId="40" fillId="72" borderId="0" applyNumberFormat="0" applyBorder="0" applyAlignment="0" applyProtection="0"/>
    <xf numFmtId="0" fontId="151" fillId="73" borderId="0" applyNumberFormat="0" applyBorder="0" applyAlignment="0" applyProtection="0"/>
    <xf numFmtId="0" fontId="203" fillId="0" borderId="0"/>
    <xf numFmtId="0" fontId="44" fillId="0" borderId="0"/>
    <xf numFmtId="0" fontId="209" fillId="0" borderId="0"/>
    <xf numFmtId="0" fontId="188" fillId="0" borderId="0"/>
    <xf numFmtId="0" fontId="188" fillId="0" borderId="0"/>
    <xf numFmtId="0" fontId="188" fillId="0" borderId="0"/>
    <xf numFmtId="0" fontId="68" fillId="0" borderId="0"/>
    <xf numFmtId="0" fontId="44" fillId="0" borderId="0"/>
    <xf numFmtId="0" fontId="210" fillId="0" borderId="0"/>
    <xf numFmtId="0" fontId="211" fillId="0" borderId="0"/>
    <xf numFmtId="0" fontId="212" fillId="0" borderId="0"/>
    <xf numFmtId="0" fontId="39" fillId="0" borderId="0"/>
    <xf numFmtId="0" fontId="39" fillId="43" borderId="100" applyNumberFormat="0" applyFont="0" applyAlignment="0" applyProtection="0"/>
    <xf numFmtId="0" fontId="39" fillId="59" borderId="0" applyNumberFormat="0" applyBorder="0" applyAlignment="0" applyProtection="0"/>
    <xf numFmtId="0" fontId="39" fillId="60" borderId="0" applyNumberFormat="0" applyBorder="0" applyAlignment="0" applyProtection="0"/>
    <xf numFmtId="0" fontId="39" fillId="62" borderId="0" applyNumberFormat="0" applyBorder="0" applyAlignment="0" applyProtection="0"/>
    <xf numFmtId="0" fontId="39" fillId="33" borderId="0" applyNumberFormat="0" applyBorder="0" applyAlignment="0" applyProtection="0"/>
    <xf numFmtId="0" fontId="39" fillId="63" borderId="0" applyNumberFormat="0" applyBorder="0" applyAlignment="0" applyProtection="0"/>
    <xf numFmtId="0" fontId="39" fillId="64" borderId="0" applyNumberFormat="0" applyBorder="0" applyAlignment="0" applyProtection="0"/>
    <xf numFmtId="0" fontId="39" fillId="67" borderId="0" applyNumberFormat="0" applyBorder="0" applyAlignment="0" applyProtection="0"/>
    <xf numFmtId="0" fontId="39" fillId="68" borderId="0" applyNumberFormat="0" applyBorder="0" applyAlignment="0" applyProtection="0"/>
    <xf numFmtId="0" fontId="39" fillId="32" borderId="0" applyNumberFormat="0" applyBorder="0" applyAlignment="0" applyProtection="0"/>
    <xf numFmtId="0" fontId="39" fillId="34" borderId="0" applyNumberFormat="0" applyBorder="0" applyAlignment="0" applyProtection="0"/>
    <xf numFmtId="0" fontId="39" fillId="71" borderId="0" applyNumberFormat="0" applyBorder="0" applyAlignment="0" applyProtection="0"/>
    <xf numFmtId="0" fontId="39" fillId="72" borderId="0" applyNumberFormat="0" applyBorder="0" applyAlignment="0" applyProtection="0"/>
    <xf numFmtId="0" fontId="38" fillId="0" borderId="0"/>
    <xf numFmtId="0" fontId="213" fillId="0" borderId="0"/>
    <xf numFmtId="0" fontId="214" fillId="0" borderId="0"/>
    <xf numFmtId="0" fontId="215" fillId="0" borderId="0"/>
    <xf numFmtId="0" fontId="37" fillId="59" borderId="0" applyNumberFormat="0" applyBorder="0" applyAlignment="0" applyProtection="0"/>
    <xf numFmtId="0" fontId="37" fillId="62" borderId="0" applyNumberFormat="0" applyBorder="0" applyAlignment="0" applyProtection="0"/>
    <xf numFmtId="0" fontId="37" fillId="63" borderId="0" applyNumberFormat="0" applyBorder="0" applyAlignment="0" applyProtection="0"/>
    <xf numFmtId="0" fontId="37" fillId="67" borderId="0" applyNumberFormat="0" applyBorder="0" applyAlignment="0" applyProtection="0"/>
    <xf numFmtId="0" fontId="37" fillId="32" borderId="0" applyNumberFormat="0" applyBorder="0" applyAlignment="0" applyProtection="0"/>
    <xf numFmtId="0" fontId="37" fillId="71" borderId="0" applyNumberFormat="0" applyBorder="0" applyAlignment="0" applyProtection="0"/>
    <xf numFmtId="0" fontId="37" fillId="60" borderId="0" applyNumberFormat="0" applyBorder="0" applyAlignment="0" applyProtection="0"/>
    <xf numFmtId="0" fontId="37" fillId="33" borderId="0" applyNumberFormat="0" applyBorder="0" applyAlignment="0" applyProtection="0"/>
    <xf numFmtId="0" fontId="37" fillId="64" borderId="0" applyNumberFormat="0" applyBorder="0" applyAlignment="0" applyProtection="0"/>
    <xf numFmtId="0" fontId="37" fillId="68" borderId="0" applyNumberFormat="0" applyBorder="0" applyAlignment="0" applyProtection="0"/>
    <xf numFmtId="0" fontId="37" fillId="34" borderId="0" applyNumberFormat="0" applyBorder="0" applyAlignment="0" applyProtection="0"/>
    <xf numFmtId="0" fontId="37" fillId="72" borderId="0" applyNumberFormat="0" applyBorder="0" applyAlignment="0" applyProtection="0"/>
    <xf numFmtId="0" fontId="37" fillId="0" borderId="0"/>
    <xf numFmtId="0" fontId="37" fillId="43" borderId="100" applyNumberFormat="0" applyFont="0" applyAlignment="0" applyProtection="0"/>
    <xf numFmtId="0" fontId="66" fillId="0" borderId="0"/>
    <xf numFmtId="0" fontId="66" fillId="0" borderId="0"/>
    <xf numFmtId="0" fontId="66" fillId="0" borderId="0"/>
    <xf numFmtId="0" fontId="44" fillId="0" borderId="0"/>
    <xf numFmtId="0" fontId="66" fillId="0" borderId="0"/>
    <xf numFmtId="0" fontId="76" fillId="0" borderId="0"/>
    <xf numFmtId="0" fontId="44" fillId="0" borderId="0"/>
    <xf numFmtId="0" fontId="223" fillId="0" borderId="0"/>
    <xf numFmtId="0" fontId="224" fillId="0" borderId="0"/>
    <xf numFmtId="0" fontId="66" fillId="0" borderId="0"/>
    <xf numFmtId="0" fontId="66" fillId="0" borderId="0"/>
    <xf numFmtId="0" fontId="239" fillId="0" borderId="0"/>
    <xf numFmtId="0" fontId="36" fillId="0" borderId="0"/>
    <xf numFmtId="0" fontId="44" fillId="0" borderId="0"/>
    <xf numFmtId="0" fontId="44" fillId="0" borderId="0"/>
    <xf numFmtId="0" fontId="44" fillId="0" borderId="0"/>
    <xf numFmtId="0" fontId="35" fillId="0" borderId="0"/>
    <xf numFmtId="0" fontId="35" fillId="0" borderId="0"/>
    <xf numFmtId="0" fontId="35" fillId="43" borderId="100" applyNumberFormat="0" applyFont="0" applyAlignment="0" applyProtection="0"/>
    <xf numFmtId="0" fontId="35" fillId="59" borderId="0" applyNumberFormat="0" applyBorder="0" applyAlignment="0" applyProtection="0"/>
    <xf numFmtId="0" fontId="35" fillId="60" borderId="0" applyNumberFormat="0" applyBorder="0" applyAlignment="0" applyProtection="0"/>
    <xf numFmtId="0" fontId="35" fillId="62" borderId="0" applyNumberFormat="0" applyBorder="0" applyAlignment="0" applyProtection="0"/>
    <xf numFmtId="0" fontId="35" fillId="33" borderId="0" applyNumberFormat="0" applyBorder="0" applyAlignment="0" applyProtection="0"/>
    <xf numFmtId="0" fontId="35" fillId="63" borderId="0" applyNumberFormat="0" applyBorder="0" applyAlignment="0" applyProtection="0"/>
    <xf numFmtId="0" fontId="35" fillId="64" borderId="0" applyNumberFormat="0" applyBorder="0" applyAlignment="0" applyProtection="0"/>
    <xf numFmtId="0" fontId="35" fillId="67" borderId="0" applyNumberFormat="0" applyBorder="0" applyAlignment="0" applyProtection="0"/>
    <xf numFmtId="0" fontId="35" fillId="68" borderId="0" applyNumberFormat="0" applyBorder="0" applyAlignment="0" applyProtection="0"/>
    <xf numFmtId="0" fontId="35" fillId="32" borderId="0" applyNumberFormat="0" applyBorder="0" applyAlignment="0" applyProtection="0"/>
    <xf numFmtId="0" fontId="35" fillId="34" borderId="0" applyNumberFormat="0" applyBorder="0" applyAlignment="0" applyProtection="0"/>
    <xf numFmtId="0" fontId="35" fillId="71" borderId="0" applyNumberFormat="0" applyBorder="0" applyAlignment="0" applyProtection="0"/>
    <xf numFmtId="0" fontId="35" fillId="72" borderId="0" applyNumberFormat="0" applyBorder="0" applyAlignment="0" applyProtection="0"/>
    <xf numFmtId="0" fontId="243" fillId="0" borderId="0"/>
    <xf numFmtId="0" fontId="244" fillId="0" borderId="0"/>
    <xf numFmtId="0" fontId="121" fillId="0" borderId="0"/>
    <xf numFmtId="0" fontId="249" fillId="0" borderId="0"/>
    <xf numFmtId="0" fontId="250" fillId="0" borderId="0"/>
    <xf numFmtId="9" fontId="250" fillId="0" borderId="0" applyFont="0" applyFill="0" applyBorder="0" applyAlignment="0" applyProtection="0"/>
    <xf numFmtId="0" fontId="251" fillId="0" borderId="0"/>
    <xf numFmtId="0" fontId="44" fillId="0" borderId="0"/>
    <xf numFmtId="0" fontId="34" fillId="3" borderId="0" applyNumberFormat="0" applyBorder="0" applyAlignment="0" applyProtection="0"/>
    <xf numFmtId="0" fontId="34" fillId="59" borderId="0" applyNumberFormat="0" applyBorder="0" applyAlignment="0" applyProtection="0"/>
    <xf numFmtId="0" fontId="34" fillId="59" borderId="0" applyNumberFormat="0" applyBorder="0" applyAlignment="0" applyProtection="0"/>
    <xf numFmtId="0" fontId="34" fillId="59" borderId="0" applyNumberFormat="0" applyBorder="0" applyAlignment="0" applyProtection="0"/>
    <xf numFmtId="0" fontId="34" fillId="59" borderId="0" applyNumberFormat="0" applyBorder="0" applyAlignment="0" applyProtection="0"/>
    <xf numFmtId="0" fontId="34" fillId="5" borderId="0" applyNumberFormat="0" applyBorder="0" applyAlignment="0" applyProtection="0"/>
    <xf numFmtId="0" fontId="34" fillId="62" borderId="0" applyNumberFormat="0" applyBorder="0" applyAlignment="0" applyProtection="0"/>
    <xf numFmtId="0" fontId="34" fillId="62" borderId="0" applyNumberFormat="0" applyBorder="0" applyAlignment="0" applyProtection="0"/>
    <xf numFmtId="0" fontId="34" fillId="62" borderId="0" applyNumberFormat="0" applyBorder="0" applyAlignment="0" applyProtection="0"/>
    <xf numFmtId="0" fontId="34" fillId="62" borderId="0" applyNumberFormat="0" applyBorder="0" applyAlignment="0" applyProtection="0"/>
    <xf numFmtId="0" fontId="34" fillId="7" borderId="0" applyNumberFormat="0" applyBorder="0" applyAlignment="0" applyProtection="0"/>
    <xf numFmtId="0" fontId="34" fillId="63" borderId="0" applyNumberFormat="0" applyBorder="0" applyAlignment="0" applyProtection="0"/>
    <xf numFmtId="0" fontId="34" fillId="63" borderId="0" applyNumberFormat="0" applyBorder="0" applyAlignment="0" applyProtection="0"/>
    <xf numFmtId="0" fontId="34" fillId="63" borderId="0" applyNumberFormat="0" applyBorder="0" applyAlignment="0" applyProtection="0"/>
    <xf numFmtId="0" fontId="34" fillId="63" borderId="0" applyNumberFormat="0" applyBorder="0" applyAlignment="0" applyProtection="0"/>
    <xf numFmtId="0" fontId="34" fillId="3" borderId="0" applyNumberFormat="0" applyBorder="0" applyAlignment="0" applyProtection="0"/>
    <xf numFmtId="0" fontId="34" fillId="67" borderId="0" applyNumberFormat="0" applyBorder="0" applyAlignment="0" applyProtection="0"/>
    <xf numFmtId="0" fontId="34" fillId="67" borderId="0" applyNumberFormat="0" applyBorder="0" applyAlignment="0" applyProtection="0"/>
    <xf numFmtId="0" fontId="34" fillId="67" borderId="0" applyNumberFormat="0" applyBorder="0" applyAlignment="0" applyProtection="0"/>
    <xf numFmtId="0" fontId="34" fillId="67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7" borderId="0" applyNumberFormat="0" applyBorder="0" applyAlignment="0" applyProtection="0"/>
    <xf numFmtId="0" fontId="34" fillId="71" borderId="0" applyNumberFormat="0" applyBorder="0" applyAlignment="0" applyProtection="0"/>
    <xf numFmtId="0" fontId="34" fillId="71" borderId="0" applyNumberFormat="0" applyBorder="0" applyAlignment="0" applyProtection="0"/>
    <xf numFmtId="0" fontId="34" fillId="71" borderId="0" applyNumberFormat="0" applyBorder="0" applyAlignment="0" applyProtection="0"/>
    <xf numFmtId="0" fontId="34" fillId="71" borderId="0" applyNumberFormat="0" applyBorder="0" applyAlignment="0" applyProtection="0"/>
    <xf numFmtId="0" fontId="34" fillId="11" borderId="0" applyNumberFormat="0" applyBorder="0" applyAlignment="0" applyProtection="0"/>
    <xf numFmtId="0" fontId="34" fillId="60" borderId="0" applyNumberFormat="0" applyBorder="0" applyAlignment="0" applyProtection="0"/>
    <xf numFmtId="0" fontId="34" fillId="60" borderId="0" applyNumberFormat="0" applyBorder="0" applyAlignment="0" applyProtection="0"/>
    <xf numFmtId="0" fontId="34" fillId="60" borderId="0" applyNumberFormat="0" applyBorder="0" applyAlignment="0" applyProtection="0"/>
    <xf numFmtId="0" fontId="34" fillId="60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13" borderId="0" applyNumberFormat="0" applyBorder="0" applyAlignment="0" applyProtection="0"/>
    <xf numFmtId="0" fontId="34" fillId="64" borderId="0" applyNumberFormat="0" applyBorder="0" applyAlignment="0" applyProtection="0"/>
    <xf numFmtId="0" fontId="34" fillId="64" borderId="0" applyNumberFormat="0" applyBorder="0" applyAlignment="0" applyProtection="0"/>
    <xf numFmtId="0" fontId="34" fillId="64" borderId="0" applyNumberFormat="0" applyBorder="0" applyAlignment="0" applyProtection="0"/>
    <xf numFmtId="0" fontId="34" fillId="64" borderId="0" applyNumberFormat="0" applyBorder="0" applyAlignment="0" applyProtection="0"/>
    <xf numFmtId="0" fontId="34" fillId="11" borderId="0" applyNumberFormat="0" applyBorder="0" applyAlignment="0" applyProtection="0"/>
    <xf numFmtId="0" fontId="34" fillId="68" borderId="0" applyNumberFormat="0" applyBorder="0" applyAlignment="0" applyProtection="0"/>
    <xf numFmtId="0" fontId="34" fillId="68" borderId="0" applyNumberFormat="0" applyBorder="0" applyAlignment="0" applyProtection="0"/>
    <xf numFmtId="0" fontId="34" fillId="68" borderId="0" applyNumberFormat="0" applyBorder="0" applyAlignment="0" applyProtection="0"/>
    <xf numFmtId="0" fontId="34" fillId="68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13" borderId="0" applyNumberFormat="0" applyBorder="0" applyAlignment="0" applyProtection="0"/>
    <xf numFmtId="0" fontId="34" fillId="72" borderId="0" applyNumberFormat="0" applyBorder="0" applyAlignment="0" applyProtection="0"/>
    <xf numFmtId="0" fontId="34" fillId="72" borderId="0" applyNumberFormat="0" applyBorder="0" applyAlignment="0" applyProtection="0"/>
    <xf numFmtId="0" fontId="34" fillId="72" borderId="0" applyNumberFormat="0" applyBorder="0" applyAlignment="0" applyProtection="0"/>
    <xf numFmtId="0" fontId="34" fillId="72" borderId="0" applyNumberFormat="0" applyBorder="0" applyAlignment="0" applyProtection="0"/>
    <xf numFmtId="0" fontId="151" fillId="16" borderId="0" applyNumberFormat="0" applyBorder="0" applyAlignment="0" applyProtection="0"/>
    <xf numFmtId="0" fontId="151" fillId="13" borderId="0" applyNumberFormat="0" applyBorder="0" applyAlignment="0" applyProtection="0"/>
    <xf numFmtId="0" fontId="151" fillId="11" borderId="0" applyNumberFormat="0" applyBorder="0" applyAlignment="0" applyProtection="0"/>
    <xf numFmtId="0" fontId="151" fillId="5" borderId="0" applyNumberFormat="0" applyBorder="0" applyAlignment="0" applyProtection="0"/>
    <xf numFmtId="0" fontId="151" fillId="16" borderId="0" applyNumberFormat="0" applyBorder="0" applyAlignment="0" applyProtection="0"/>
    <xf numFmtId="0" fontId="151" fillId="22" borderId="0" applyNumberFormat="0" applyBorder="0" applyAlignment="0" applyProtection="0"/>
    <xf numFmtId="0" fontId="151" fillId="18" borderId="0" applyNumberFormat="0" applyBorder="0" applyAlignment="0" applyProtection="0"/>
    <xf numFmtId="0" fontId="152" fillId="13" borderId="95" applyNumberFormat="0" applyAlignment="0" applyProtection="0"/>
    <xf numFmtId="0" fontId="153" fillId="25" borderId="96" applyNumberFormat="0" applyAlignment="0" applyProtection="0"/>
    <xf numFmtId="0" fontId="146" fillId="0" borderId="7" applyNumberFormat="0" applyFill="0" applyAlignment="0" applyProtection="0"/>
    <xf numFmtId="0" fontId="157" fillId="0" borderId="99" applyNumberFormat="0" applyFill="0" applyAlignment="0" applyProtection="0"/>
    <xf numFmtId="0" fontId="147" fillId="0" borderId="10" applyNumberFormat="0" applyFill="0" applyAlignment="0" applyProtection="0"/>
    <xf numFmtId="0" fontId="147" fillId="0" borderId="0" applyNumberForma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44" fillId="0" borderId="0" applyBorder="0"/>
    <xf numFmtId="0" fontId="121" fillId="0" borderId="0"/>
    <xf numFmtId="0" fontId="34" fillId="0" borderId="0"/>
    <xf numFmtId="0" fontId="34" fillId="0" borderId="0"/>
    <xf numFmtId="0" fontId="44" fillId="0" borderId="0"/>
    <xf numFmtId="0" fontId="4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44" fillId="0" borderId="0"/>
    <xf numFmtId="0" fontId="34" fillId="0" borderId="0"/>
    <xf numFmtId="0" fontId="34" fillId="0" borderId="0"/>
    <xf numFmtId="0" fontId="34" fillId="0" borderId="0"/>
    <xf numFmtId="0" fontId="44" fillId="0" borderId="0" applyBorder="0"/>
    <xf numFmtId="0" fontId="34" fillId="0" borderId="0"/>
    <xf numFmtId="0" fontId="34" fillId="0" borderId="0"/>
    <xf numFmtId="0" fontId="34" fillId="0" borderId="0"/>
    <xf numFmtId="0" fontId="161" fillId="25" borderId="95" applyNumberFormat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0" fontId="162" fillId="0" borderId="12" applyNumberFormat="0" applyFill="0" applyAlignment="0" applyProtection="0"/>
    <xf numFmtId="0" fontId="148" fillId="0" borderId="0" applyNumberFormat="0" applyFill="0" applyBorder="0" applyAlignment="0" applyProtection="0"/>
    <xf numFmtId="0" fontId="144" fillId="43" borderId="100" applyNumberFormat="0" applyFont="0" applyAlignment="0" applyProtection="0"/>
    <xf numFmtId="0" fontId="34" fillId="43" borderId="100" applyNumberFormat="0" applyFont="0" applyAlignment="0" applyProtection="0"/>
    <xf numFmtId="0" fontId="34" fillId="43" borderId="100" applyNumberFormat="0" applyFont="0" applyAlignment="0" applyProtection="0"/>
    <xf numFmtId="0" fontId="34" fillId="43" borderId="100" applyNumberFormat="0" applyFont="0" applyAlignment="0" applyProtection="0"/>
    <xf numFmtId="0" fontId="34" fillId="43" borderId="100" applyNumberFormat="0" applyFont="0" applyAlignment="0" applyProtection="0"/>
    <xf numFmtId="0" fontId="254" fillId="0" borderId="0"/>
    <xf numFmtId="0" fontId="33" fillId="0" borderId="0"/>
    <xf numFmtId="0" fontId="255" fillId="0" borderId="0"/>
    <xf numFmtId="0" fontId="66" fillId="0" borderId="0"/>
    <xf numFmtId="0" fontId="256" fillId="0" borderId="0"/>
    <xf numFmtId="0" fontId="66" fillId="0" borderId="0"/>
    <xf numFmtId="0" fontId="259" fillId="0" borderId="0"/>
    <xf numFmtId="0" fontId="262" fillId="0" borderId="0"/>
    <xf numFmtId="0" fontId="32" fillId="0" borderId="0"/>
    <xf numFmtId="0" fontId="66" fillId="0" borderId="0"/>
    <xf numFmtId="0" fontId="31" fillId="0" borderId="0"/>
    <xf numFmtId="0" fontId="30" fillId="0" borderId="0"/>
    <xf numFmtId="0" fontId="30" fillId="0" borderId="0"/>
    <xf numFmtId="0" fontId="29" fillId="0" borderId="0"/>
    <xf numFmtId="0" fontId="29" fillId="0" borderId="0"/>
    <xf numFmtId="0" fontId="121" fillId="0" borderId="0"/>
    <xf numFmtId="0" fontId="268" fillId="0" borderId="0"/>
    <xf numFmtId="9" fontId="268" fillId="0" borderId="0" applyFont="0" applyFill="0" applyBorder="0" applyAlignment="0" applyProtection="0"/>
    <xf numFmtId="0" fontId="269" fillId="0" borderId="0"/>
    <xf numFmtId="0" fontId="28" fillId="0" borderId="0"/>
    <xf numFmtId="0" fontId="28" fillId="43" borderId="100" applyNumberFormat="0" applyFont="0" applyAlignment="0" applyProtection="0"/>
    <xf numFmtId="0" fontId="28" fillId="59" borderId="0" applyNumberFormat="0" applyBorder="0" applyAlignment="0" applyProtection="0"/>
    <xf numFmtId="0" fontId="28" fillId="60" borderId="0" applyNumberFormat="0" applyBorder="0" applyAlignment="0" applyProtection="0"/>
    <xf numFmtId="0" fontId="28" fillId="62" borderId="0" applyNumberFormat="0" applyBorder="0" applyAlignment="0" applyProtection="0"/>
    <xf numFmtId="0" fontId="28" fillId="33" borderId="0" applyNumberFormat="0" applyBorder="0" applyAlignment="0" applyProtection="0"/>
    <xf numFmtId="0" fontId="28" fillId="63" borderId="0" applyNumberFormat="0" applyBorder="0" applyAlignment="0" applyProtection="0"/>
    <xf numFmtId="0" fontId="28" fillId="64" borderId="0" applyNumberFormat="0" applyBorder="0" applyAlignment="0" applyProtection="0"/>
    <xf numFmtId="0" fontId="28" fillId="67" borderId="0" applyNumberFormat="0" applyBorder="0" applyAlignment="0" applyProtection="0"/>
    <xf numFmtId="0" fontId="28" fillId="68" borderId="0" applyNumberFormat="0" applyBorder="0" applyAlignment="0" applyProtection="0"/>
    <xf numFmtId="0" fontId="28" fillId="32" borderId="0" applyNumberFormat="0" applyBorder="0" applyAlignment="0" applyProtection="0"/>
    <xf numFmtId="0" fontId="28" fillId="34" borderId="0" applyNumberFormat="0" applyBorder="0" applyAlignment="0" applyProtection="0"/>
    <xf numFmtId="0" fontId="28" fillId="71" borderId="0" applyNumberFormat="0" applyBorder="0" applyAlignment="0" applyProtection="0"/>
    <xf numFmtId="0" fontId="28" fillId="72" borderId="0" applyNumberFormat="0" applyBorder="0" applyAlignment="0" applyProtection="0"/>
    <xf numFmtId="0" fontId="270" fillId="0" borderId="0"/>
    <xf numFmtId="0" fontId="273" fillId="0" borderId="0"/>
    <xf numFmtId="0" fontId="274" fillId="0" borderId="0"/>
    <xf numFmtId="0" fontId="275" fillId="0" borderId="0"/>
    <xf numFmtId="0" fontId="27" fillId="0" borderId="0"/>
    <xf numFmtId="0" fontId="27" fillId="0" borderId="0"/>
    <xf numFmtId="0" fontId="27" fillId="0" borderId="0"/>
    <xf numFmtId="0" fontId="278" fillId="0" borderId="0"/>
    <xf numFmtId="0" fontId="279" fillId="0" borderId="0"/>
    <xf numFmtId="0" fontId="280" fillId="0" borderId="0"/>
    <xf numFmtId="0" fontId="281" fillId="0" borderId="0"/>
    <xf numFmtId="0" fontId="121" fillId="0" borderId="0"/>
    <xf numFmtId="0" fontId="285" fillId="0" borderId="0"/>
    <xf numFmtId="0" fontId="286" fillId="0" borderId="0"/>
    <xf numFmtId="0" fontId="66" fillId="0" borderId="0"/>
    <xf numFmtId="0" fontId="287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314" fillId="0" borderId="0"/>
    <xf numFmtId="0" fontId="22" fillId="0" borderId="0"/>
    <xf numFmtId="0" fontId="21" fillId="0" borderId="0"/>
    <xf numFmtId="0" fontId="121" fillId="0" borderId="0"/>
    <xf numFmtId="0" fontId="316" fillId="0" borderId="0"/>
    <xf numFmtId="0" fontId="317" fillId="0" borderId="0"/>
    <xf numFmtId="0" fontId="20" fillId="0" borderId="0"/>
    <xf numFmtId="0" fontId="121" fillId="0" borderId="0"/>
    <xf numFmtId="9" fontId="44" fillId="0" borderId="0" applyFont="0" applyFill="0" applyBorder="0" applyAlignment="0" applyProtection="0"/>
    <xf numFmtId="0" fontId="3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0" fontId="17" fillId="0" borderId="0"/>
    <xf numFmtId="0" fontId="321" fillId="0" borderId="0"/>
    <xf numFmtId="0" fontId="322" fillId="0" borderId="0"/>
    <xf numFmtId="0" fontId="16" fillId="0" borderId="0"/>
    <xf numFmtId="0" fontId="324" fillId="0" borderId="0" applyNumberFormat="0" applyFill="0" applyBorder="0" applyAlignment="0" applyProtection="0"/>
    <xf numFmtId="0" fontId="154" fillId="40" borderId="0" applyNumberFormat="0" applyBorder="0" applyAlignment="0" applyProtection="0"/>
    <xf numFmtId="0" fontId="165" fillId="44" borderId="0" applyNumberFormat="0" applyBorder="0" applyAlignment="0" applyProtection="0"/>
    <xf numFmtId="0" fontId="158" fillId="42" borderId="0" applyNumberFormat="0" applyBorder="0" applyAlignment="0" applyProtection="0"/>
    <xf numFmtId="0" fontId="16" fillId="0" borderId="0"/>
    <xf numFmtId="0" fontId="16" fillId="43" borderId="100" applyNumberFormat="0" applyFont="0" applyAlignment="0" applyProtection="0"/>
    <xf numFmtId="0" fontId="16" fillId="59" borderId="0" applyNumberFormat="0" applyBorder="0" applyAlignment="0" applyProtection="0"/>
    <xf numFmtId="0" fontId="16" fillId="60" borderId="0" applyNumberFormat="0" applyBorder="0" applyAlignment="0" applyProtection="0"/>
    <xf numFmtId="0" fontId="151" fillId="61" borderId="0" applyNumberFormat="0" applyBorder="0" applyAlignment="0" applyProtection="0"/>
    <xf numFmtId="0" fontId="16" fillId="62" borderId="0" applyNumberFormat="0" applyBorder="0" applyAlignment="0" applyProtection="0"/>
    <xf numFmtId="0" fontId="16" fillId="33" borderId="0" applyNumberFormat="0" applyBorder="0" applyAlignment="0" applyProtection="0"/>
    <xf numFmtId="0" fontId="151" fillId="35" borderId="0" applyNumberFormat="0" applyBorder="0" applyAlignment="0" applyProtection="0"/>
    <xf numFmtId="0" fontId="16" fillId="63" borderId="0" applyNumberFormat="0" applyBorder="0" applyAlignment="0" applyProtection="0"/>
    <xf numFmtId="0" fontId="16" fillId="64" borderId="0" applyNumberFormat="0" applyBorder="0" applyAlignment="0" applyProtection="0"/>
    <xf numFmtId="0" fontId="151" fillId="65" borderId="0" applyNumberFormat="0" applyBorder="0" applyAlignment="0" applyProtection="0"/>
    <xf numFmtId="0" fontId="16" fillId="67" borderId="0" applyNumberFormat="0" applyBorder="0" applyAlignment="0" applyProtection="0"/>
    <xf numFmtId="0" fontId="16" fillId="68" borderId="0" applyNumberFormat="0" applyBorder="0" applyAlignment="0" applyProtection="0"/>
    <xf numFmtId="0" fontId="151" fillId="69" borderId="0" applyNumberFormat="0" applyBorder="0" applyAlignment="0" applyProtection="0"/>
    <xf numFmtId="0" fontId="16" fillId="32" borderId="0" applyNumberFormat="0" applyBorder="0" applyAlignment="0" applyProtection="0"/>
    <xf numFmtId="0" fontId="16" fillId="34" borderId="0" applyNumberFormat="0" applyBorder="0" applyAlignment="0" applyProtection="0"/>
    <xf numFmtId="0" fontId="151" fillId="36" borderId="0" applyNumberFormat="0" applyBorder="0" applyAlignment="0" applyProtection="0"/>
    <xf numFmtId="0" fontId="16" fillId="71" borderId="0" applyNumberFormat="0" applyBorder="0" applyAlignment="0" applyProtection="0"/>
    <xf numFmtId="0" fontId="16" fillId="72" borderId="0" applyNumberFormat="0" applyBorder="0" applyAlignment="0" applyProtection="0"/>
    <xf numFmtId="0" fontId="151" fillId="73" borderId="0" applyNumberFormat="0" applyBorder="0" applyAlignment="0" applyProtection="0"/>
    <xf numFmtId="0" fontId="16" fillId="59" borderId="0" applyNumberFormat="0" applyBorder="0" applyAlignment="0" applyProtection="0"/>
    <xf numFmtId="0" fontId="16" fillId="60" borderId="0" applyNumberFormat="0" applyBorder="0" applyAlignment="0" applyProtection="0"/>
    <xf numFmtId="0" fontId="151" fillId="61" borderId="0" applyNumberFormat="0" applyBorder="0" applyAlignment="0" applyProtection="0"/>
    <xf numFmtId="0" fontId="16" fillId="62" borderId="0" applyNumberFormat="0" applyBorder="0" applyAlignment="0" applyProtection="0"/>
    <xf numFmtId="0" fontId="16" fillId="33" borderId="0" applyNumberFormat="0" applyBorder="0" applyAlignment="0" applyProtection="0"/>
    <xf numFmtId="0" fontId="151" fillId="35" borderId="0" applyNumberFormat="0" applyBorder="0" applyAlignment="0" applyProtection="0"/>
    <xf numFmtId="0" fontId="16" fillId="63" borderId="0" applyNumberFormat="0" applyBorder="0" applyAlignment="0" applyProtection="0"/>
    <xf numFmtId="0" fontId="16" fillId="64" borderId="0" applyNumberFormat="0" applyBorder="0" applyAlignment="0" applyProtection="0"/>
    <xf numFmtId="0" fontId="151" fillId="65" borderId="0" applyNumberFormat="0" applyBorder="0" applyAlignment="0" applyProtection="0"/>
    <xf numFmtId="0" fontId="16" fillId="67" borderId="0" applyNumberFormat="0" applyBorder="0" applyAlignment="0" applyProtection="0"/>
    <xf numFmtId="0" fontId="16" fillId="68" borderId="0" applyNumberFormat="0" applyBorder="0" applyAlignment="0" applyProtection="0"/>
    <xf numFmtId="0" fontId="151" fillId="69" borderId="0" applyNumberFormat="0" applyBorder="0" applyAlignment="0" applyProtection="0"/>
    <xf numFmtId="0" fontId="16" fillId="32" borderId="0" applyNumberFormat="0" applyBorder="0" applyAlignment="0" applyProtection="0"/>
    <xf numFmtId="0" fontId="16" fillId="34" borderId="0" applyNumberFormat="0" applyBorder="0" applyAlignment="0" applyProtection="0"/>
    <xf numFmtId="0" fontId="151" fillId="36" borderId="0" applyNumberFormat="0" applyBorder="0" applyAlignment="0" applyProtection="0"/>
    <xf numFmtId="0" fontId="16" fillId="71" borderId="0" applyNumberFormat="0" applyBorder="0" applyAlignment="0" applyProtection="0"/>
    <xf numFmtId="0" fontId="16" fillId="72" borderId="0" applyNumberFormat="0" applyBorder="0" applyAlignment="0" applyProtection="0"/>
    <xf numFmtId="0" fontId="151" fillId="73" borderId="0" applyNumberFormat="0" applyBorder="0" applyAlignment="0" applyProtection="0"/>
    <xf numFmtId="0" fontId="15" fillId="0" borderId="0"/>
    <xf numFmtId="0" fontId="15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328" fillId="0" borderId="0"/>
    <xf numFmtId="0" fontId="44" fillId="0" borderId="0"/>
    <xf numFmtId="0" fontId="66" fillId="0" borderId="0"/>
    <xf numFmtId="0" fontId="66" fillId="0" borderId="0"/>
    <xf numFmtId="0" fontId="11" fillId="0" borderId="0"/>
    <xf numFmtId="0" fontId="66" fillId="0" borderId="0"/>
    <xf numFmtId="0" fontId="66" fillId="0" borderId="0"/>
    <xf numFmtId="0" fontId="10" fillId="0" borderId="0"/>
    <xf numFmtId="0" fontId="10" fillId="0" borderId="0"/>
    <xf numFmtId="0" fontId="330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332" fillId="0" borderId="0"/>
    <xf numFmtId="0" fontId="334" fillId="0" borderId="0"/>
    <xf numFmtId="0" fontId="7" fillId="0" borderId="0"/>
    <xf numFmtId="0" fontId="7" fillId="0" borderId="0"/>
    <xf numFmtId="0" fontId="337" fillId="0" borderId="0"/>
    <xf numFmtId="9" fontId="44" fillId="0" borderId="0" applyFont="0" applyFill="0" applyBorder="0" applyAlignment="0" applyProtection="0"/>
    <xf numFmtId="0" fontId="342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4" fillId="0" borderId="0"/>
  </cellStyleXfs>
  <cellXfs count="2130">
    <xf numFmtId="0" fontId="0" fillId="0" borderId="0" xfId="0"/>
    <xf numFmtId="0" fontId="45" fillId="0" borderId="0" xfId="0" applyFont="1"/>
    <xf numFmtId="0" fontId="0" fillId="0" borderId="0" xfId="0" applyBorder="1"/>
    <xf numFmtId="0" fontId="50" fillId="0" borderId="0" xfId="0" applyFont="1" applyAlignment="1">
      <alignment vertical="center"/>
    </xf>
    <xf numFmtId="49" fontId="48" fillId="0" borderId="17" xfId="0" applyNumberFormat="1" applyFont="1" applyBorder="1" applyAlignment="1">
      <alignment horizontal="centerContinuous" vertical="center"/>
    </xf>
    <xf numFmtId="49" fontId="52" fillId="0" borderId="18" xfId="0" applyNumberFormat="1" applyFont="1" applyBorder="1" applyAlignment="1">
      <alignment horizontal="centerContinuous" vertical="center" wrapText="1"/>
    </xf>
    <xf numFmtId="0" fontId="54" fillId="0" borderId="0" xfId="0" applyFont="1"/>
    <xf numFmtId="4" fontId="0" fillId="0" borderId="0" xfId="0" applyNumberFormat="1"/>
    <xf numFmtId="0" fontId="51" fillId="0" borderId="0" xfId="0" applyFont="1"/>
    <xf numFmtId="0" fontId="55" fillId="0" borderId="0" xfId="0" applyFont="1"/>
    <xf numFmtId="0" fontId="45" fillId="0" borderId="0" xfId="0" applyFont="1" applyFill="1" applyBorder="1"/>
    <xf numFmtId="0" fontId="55" fillId="0" borderId="0" xfId="0" applyFont="1" applyBorder="1" applyAlignment="1">
      <alignment horizontal="center" vertical="center" wrapText="1"/>
    </xf>
    <xf numFmtId="0" fontId="48" fillId="0" borderId="0" xfId="0" applyFont="1" applyAlignment="1">
      <alignment horizontal="center" vertical="center"/>
    </xf>
    <xf numFmtId="0" fontId="54" fillId="0" borderId="0" xfId="0" applyFont="1" applyBorder="1"/>
    <xf numFmtId="0" fontId="56" fillId="0" borderId="0" xfId="0" applyFont="1"/>
    <xf numFmtId="0" fontId="58" fillId="0" borderId="0" xfId="0" applyFont="1"/>
    <xf numFmtId="0" fontId="60" fillId="0" borderId="0" xfId="0" applyFont="1"/>
    <xf numFmtId="0" fontId="61" fillId="0" borderId="0" xfId="0" applyFont="1"/>
    <xf numFmtId="0" fontId="47" fillId="0" borderId="0" xfId="0" quotePrefix="1" applyFont="1" applyAlignment="1">
      <alignment vertical="center"/>
    </xf>
    <xf numFmtId="0" fontId="49" fillId="0" borderId="21" xfId="0" applyFont="1" applyBorder="1" applyAlignment="1">
      <alignment horizontal="center" vertical="center" wrapText="1"/>
    </xf>
    <xf numFmtId="0" fontId="0" fillId="0" borderId="0" xfId="0" applyFill="1"/>
    <xf numFmtId="165" fontId="45" fillId="0" borderId="22" xfId="0" applyNumberFormat="1" applyFont="1" applyFill="1" applyBorder="1"/>
    <xf numFmtId="165" fontId="45" fillId="0" borderId="24" xfId="0" applyNumberFormat="1" applyFont="1" applyFill="1" applyBorder="1"/>
    <xf numFmtId="165" fontId="49" fillId="0" borderId="25" xfId="0" applyNumberFormat="1" applyFont="1" applyFill="1" applyBorder="1"/>
    <xf numFmtId="0" fontId="44" fillId="0" borderId="0" xfId="0" applyFont="1"/>
    <xf numFmtId="0" fontId="64" fillId="0" borderId="0" xfId="0" applyFont="1"/>
    <xf numFmtId="2" fontId="49" fillId="0" borderId="26" xfId="0" applyNumberFormat="1" applyFont="1" applyBorder="1" applyAlignment="1">
      <alignment horizontal="center" vertical="center"/>
    </xf>
    <xf numFmtId="2" fontId="49" fillId="0" borderId="14" xfId="0" applyNumberFormat="1" applyFont="1" applyBorder="1" applyAlignment="1">
      <alignment horizontal="center" vertical="center" wrapText="1"/>
    </xf>
    <xf numFmtId="2" fontId="49" fillId="0" borderId="26" xfId="0" applyNumberFormat="1" applyFont="1" applyBorder="1" applyAlignment="1">
      <alignment horizontal="center" vertical="center" wrapText="1"/>
    </xf>
    <xf numFmtId="2" fontId="49" fillId="0" borderId="27" xfId="0" applyNumberFormat="1" applyFont="1" applyBorder="1" applyAlignment="1">
      <alignment horizontal="center" vertical="center" wrapText="1"/>
    </xf>
    <xf numFmtId="2" fontId="49" fillId="0" borderId="28" xfId="0" applyNumberFormat="1" applyFont="1" applyBorder="1" applyAlignment="1">
      <alignment horizontal="center" vertical="center" wrapText="1"/>
    </xf>
    <xf numFmtId="0" fontId="65" fillId="0" borderId="0" xfId="0" applyFont="1"/>
    <xf numFmtId="0" fontId="46" fillId="0" borderId="0" xfId="103" applyAlignment="1" applyProtection="1"/>
    <xf numFmtId="3" fontId="45" fillId="0" borderId="32" xfId="0" applyNumberFormat="1" applyFont="1" applyBorder="1"/>
    <xf numFmtId="3" fontId="49" fillId="0" borderId="33" xfId="0" applyNumberFormat="1" applyFont="1" applyBorder="1"/>
    <xf numFmtId="49" fontId="52" fillId="0" borderId="17" xfId="0" applyNumberFormat="1" applyFont="1" applyBorder="1" applyAlignment="1">
      <alignment horizontal="centerContinuous" vertical="center" wrapText="1"/>
    </xf>
    <xf numFmtId="49" fontId="52" fillId="0" borderId="18" xfId="0" applyNumberFormat="1" applyFont="1" applyFill="1" applyBorder="1" applyAlignment="1">
      <alignment horizontal="centerContinuous" vertical="center" wrapText="1"/>
    </xf>
    <xf numFmtId="49" fontId="52" fillId="0" borderId="34" xfId="0" applyNumberFormat="1" applyFont="1" applyFill="1" applyBorder="1" applyAlignment="1">
      <alignment horizontal="centerContinuous" vertical="center" wrapText="1"/>
    </xf>
    <xf numFmtId="0" fontId="63" fillId="0" borderId="32" xfId="0" applyFont="1" applyBorder="1"/>
    <xf numFmtId="165" fontId="45" fillId="0" borderId="35" xfId="0" applyNumberFormat="1" applyFont="1" applyFill="1" applyBorder="1"/>
    <xf numFmtId="0" fontId="53" fillId="0" borderId="32" xfId="0" applyFont="1" applyBorder="1"/>
    <xf numFmtId="165" fontId="49" fillId="0" borderId="35" xfId="0" applyNumberFormat="1" applyFont="1" applyFill="1" applyBorder="1"/>
    <xf numFmtId="49" fontId="53" fillId="0" borderId="17" xfId="0" applyNumberFormat="1" applyFont="1" applyBorder="1" applyAlignment="1">
      <alignment horizontal="centerContinuous" vertical="center"/>
    </xf>
    <xf numFmtId="1" fontId="52" fillId="0" borderId="18" xfId="0" applyNumberFormat="1" applyFont="1" applyBorder="1" applyAlignment="1">
      <alignment horizontal="centerContinuous" vertical="center" wrapText="1"/>
    </xf>
    <xf numFmtId="1" fontId="52" fillId="0" borderId="17" xfId="0" applyNumberFormat="1" applyFont="1" applyBorder="1" applyAlignment="1">
      <alignment horizontal="centerContinuous" vertical="center" wrapText="1"/>
    </xf>
    <xf numFmtId="3" fontId="52" fillId="0" borderId="18" xfId="0" applyNumberFormat="1" applyFont="1" applyBorder="1" applyAlignment="1">
      <alignment horizontal="centerContinuous" vertical="center" wrapText="1"/>
    </xf>
    <xf numFmtId="165" fontId="52" fillId="0" borderId="18" xfId="0" applyNumberFormat="1" applyFont="1" applyFill="1" applyBorder="1" applyAlignment="1">
      <alignment horizontal="centerContinuous" vertical="center" wrapText="1"/>
    </xf>
    <xf numFmtId="165" fontId="52" fillId="0" borderId="34" xfId="0" applyNumberFormat="1" applyFont="1" applyFill="1" applyBorder="1" applyAlignment="1">
      <alignment horizontal="centerContinuous" vertical="center" wrapText="1"/>
    </xf>
    <xf numFmtId="165" fontId="49" fillId="0" borderId="24" xfId="0" applyNumberFormat="1" applyFont="1" applyFill="1" applyBorder="1"/>
    <xf numFmtId="3" fontId="52" fillId="0" borderId="17" xfId="0" applyNumberFormat="1" applyFont="1" applyBorder="1" applyAlignment="1">
      <alignment horizontal="centerContinuous" vertical="center" wrapText="1"/>
    </xf>
    <xf numFmtId="3" fontId="45" fillId="0" borderId="35" xfId="0" applyNumberFormat="1" applyFont="1" applyBorder="1"/>
    <xf numFmtId="3" fontId="49" fillId="0" borderId="35" xfId="0" applyNumberFormat="1" applyFont="1" applyBorder="1"/>
    <xf numFmtId="3" fontId="49" fillId="0" borderId="32" xfId="0" applyNumberFormat="1" applyFont="1" applyBorder="1"/>
    <xf numFmtId="0" fontId="53" fillId="0" borderId="33" xfId="0" applyFont="1" applyBorder="1"/>
    <xf numFmtId="3" fontId="49" fillId="0" borderId="36" xfId="0" applyNumberFormat="1" applyFont="1" applyBorder="1"/>
    <xf numFmtId="165" fontId="49" fillId="0" borderId="36" xfId="0" applyNumberFormat="1" applyFont="1" applyFill="1" applyBorder="1"/>
    <xf numFmtId="3" fontId="0" fillId="0" borderId="0" xfId="0" applyNumberFormat="1"/>
    <xf numFmtId="0" fontId="49" fillId="0" borderId="37" xfId="0" applyFont="1" applyBorder="1" applyAlignment="1">
      <alignment horizontal="center" vertical="center" wrapText="1"/>
    </xf>
    <xf numFmtId="49" fontId="48" fillId="0" borderId="14" xfId="0" applyNumberFormat="1" applyFont="1" applyBorder="1" applyAlignment="1">
      <alignment horizontal="centerContinuous" vertical="center"/>
    </xf>
    <xf numFmtId="49" fontId="52" fillId="0" borderId="15" xfId="0" applyNumberFormat="1" applyFont="1" applyBorder="1" applyAlignment="1">
      <alignment horizontal="centerContinuous" vertical="center" wrapText="1"/>
    </xf>
    <xf numFmtId="0" fontId="44" fillId="0" borderId="27" xfId="0" applyFont="1" applyBorder="1" applyAlignment="1">
      <alignment horizontal="center"/>
    </xf>
    <xf numFmtId="0" fontId="44" fillId="0" borderId="17" xfId="0" applyFont="1" applyBorder="1"/>
    <xf numFmtId="0" fontId="44" fillId="0" borderId="39" xfId="0" applyFont="1" applyBorder="1" applyAlignment="1">
      <alignment horizontal="center"/>
    </xf>
    <xf numFmtId="0" fontId="44" fillId="0" borderId="17" xfId="0" applyFont="1" applyFill="1" applyBorder="1"/>
    <xf numFmtId="0" fontId="44" fillId="0" borderId="41" xfId="0" applyFont="1" applyBorder="1" applyAlignment="1">
      <alignment horizontal="center"/>
    </xf>
    <xf numFmtId="0" fontId="56" fillId="0" borderId="0" xfId="0" applyFont="1" applyFill="1"/>
    <xf numFmtId="3" fontId="45" fillId="0" borderId="22" xfId="0" applyNumberFormat="1" applyFont="1" applyBorder="1"/>
    <xf numFmtId="4" fontId="79" fillId="0" borderId="0" xfId="0" applyNumberFormat="1" applyFont="1" applyFill="1" applyBorder="1" applyAlignment="1">
      <alignment horizontal="center"/>
    </xf>
    <xf numFmtId="0" fontId="77" fillId="0" borderId="0" xfId="0" applyFont="1"/>
    <xf numFmtId="3" fontId="72" fillId="0" borderId="0" xfId="0" applyNumberFormat="1" applyFont="1"/>
    <xf numFmtId="0" fontId="106" fillId="0" borderId="0" xfId="0" applyFont="1" applyAlignment="1">
      <alignment vertical="center"/>
    </xf>
    <xf numFmtId="0" fontId="107" fillId="0" borderId="0" xfId="0" applyFont="1" applyAlignment="1">
      <alignment vertical="center"/>
    </xf>
    <xf numFmtId="0" fontId="108" fillId="0" borderId="0" xfId="0" applyFont="1" applyAlignment="1">
      <alignment vertical="center"/>
    </xf>
    <xf numFmtId="0" fontId="0" fillId="0" borderId="0" xfId="0" applyAlignment="1">
      <alignment vertical="center"/>
    </xf>
    <xf numFmtId="0" fontId="59" fillId="0" borderId="15" xfId="0" applyFont="1" applyBorder="1" applyAlignment="1">
      <alignment horizontal="centerContinuous"/>
    </xf>
    <xf numFmtId="0" fontId="59" fillId="0" borderId="16" xfId="0" applyFont="1" applyBorder="1" applyAlignment="1">
      <alignment horizontal="centerContinuous"/>
    </xf>
    <xf numFmtId="0" fontId="63" fillId="0" borderId="20" xfId="0" applyFont="1" applyBorder="1"/>
    <xf numFmtId="2" fontId="45" fillId="27" borderId="22" xfId="0" applyNumberFormat="1" applyFont="1" applyFill="1" applyBorder="1"/>
    <xf numFmtId="3" fontId="49" fillId="0" borderId="22" xfId="0" applyNumberFormat="1" applyFont="1" applyBorder="1"/>
    <xf numFmtId="2" fontId="49" fillId="27" borderId="38" xfId="0" applyNumberFormat="1" applyFont="1" applyFill="1" applyBorder="1"/>
    <xf numFmtId="3" fontId="49" fillId="0" borderId="38" xfId="0" applyNumberFormat="1" applyFont="1" applyBorder="1"/>
    <xf numFmtId="0" fontId="109" fillId="0" borderId="0" xfId="0" applyFont="1"/>
    <xf numFmtId="0" fontId="110" fillId="0" borderId="0" xfId="0" applyFont="1"/>
    <xf numFmtId="0" fontId="49" fillId="0" borderId="52" xfId="0" applyFont="1" applyBorder="1" applyAlignment="1">
      <alignment horizontal="center" vertical="center" wrapText="1"/>
    </xf>
    <xf numFmtId="0" fontId="111" fillId="0" borderId="0" xfId="0" applyFont="1"/>
    <xf numFmtId="0" fontId="47" fillId="0" borderId="0" xfId="0" applyFont="1" applyAlignment="1">
      <alignment vertical="center"/>
    </xf>
    <xf numFmtId="3" fontId="45" fillId="0" borderId="53" xfId="0" applyNumberFormat="1" applyFont="1" applyBorder="1"/>
    <xf numFmtId="165" fontId="45" fillId="28" borderId="23" xfId="0" applyNumberFormat="1" applyFont="1" applyFill="1" applyBorder="1"/>
    <xf numFmtId="165" fontId="45" fillId="28" borderId="54" xfId="0" applyNumberFormat="1" applyFont="1" applyFill="1" applyBorder="1"/>
    <xf numFmtId="3" fontId="45" fillId="0" borderId="55" xfId="0" applyNumberFormat="1" applyFont="1" applyBorder="1"/>
    <xf numFmtId="165" fontId="45" fillId="28" borderId="22" xfId="0" applyNumberFormat="1" applyFont="1" applyFill="1" applyBorder="1"/>
    <xf numFmtId="165" fontId="45" fillId="28" borderId="24" xfId="0" applyNumberFormat="1" applyFont="1" applyFill="1" applyBorder="1"/>
    <xf numFmtId="165" fontId="45" fillId="28" borderId="35" xfId="0" applyNumberFormat="1" applyFont="1" applyFill="1" applyBorder="1"/>
    <xf numFmtId="3" fontId="49" fillId="0" borderId="55" xfId="0" applyNumberFormat="1" applyFont="1" applyBorder="1"/>
    <xf numFmtId="165" fontId="49" fillId="28" borderId="36" xfId="0" applyNumberFormat="1" applyFont="1" applyFill="1" applyBorder="1"/>
    <xf numFmtId="165" fontId="49" fillId="28" borderId="25" xfId="0" applyNumberFormat="1" applyFont="1" applyFill="1" applyBorder="1"/>
    <xf numFmtId="2" fontId="52" fillId="0" borderId="18" xfId="0" applyNumberFormat="1" applyFont="1" applyBorder="1" applyAlignment="1">
      <alignment horizontal="centerContinuous" vertical="center" wrapText="1"/>
    </xf>
    <xf numFmtId="0" fontId="79" fillId="0" borderId="0" xfId="0" applyFont="1" applyFill="1" applyBorder="1" applyAlignment="1"/>
    <xf numFmtId="0" fontId="56" fillId="0" borderId="0" xfId="0" applyFont="1" applyBorder="1"/>
    <xf numFmtId="3" fontId="78" fillId="0" borderId="30" xfId="153" applyNumberFormat="1" applyFont="1" applyBorder="1"/>
    <xf numFmtId="3" fontId="78" fillId="0" borderId="31" xfId="153" applyNumberFormat="1" applyFont="1" applyBorder="1"/>
    <xf numFmtId="4" fontId="71" fillId="0" borderId="32" xfId="153" applyNumberFormat="1" applyFont="1" applyBorder="1"/>
    <xf numFmtId="3" fontId="71" fillId="0" borderId="22" xfId="153" applyNumberFormat="1" applyFont="1" applyBorder="1"/>
    <xf numFmtId="0" fontId="48" fillId="0" borderId="58" xfId="0" applyFont="1" applyBorder="1" applyAlignment="1">
      <alignment horizontal="center" vertical="center"/>
    </xf>
    <xf numFmtId="3" fontId="49" fillId="0" borderId="59" xfId="0" applyNumberFormat="1" applyFont="1" applyBorder="1"/>
    <xf numFmtId="165" fontId="45" fillId="28" borderId="60" xfId="0" applyNumberFormat="1" applyFont="1" applyFill="1" applyBorder="1"/>
    <xf numFmtId="165" fontId="45" fillId="28" borderId="55" xfId="0" applyNumberFormat="1" applyFont="1" applyFill="1" applyBorder="1"/>
    <xf numFmtId="165" fontId="45" fillId="28" borderId="61" xfId="0" applyNumberFormat="1" applyFont="1" applyFill="1" applyBorder="1"/>
    <xf numFmtId="165" fontId="49" fillId="28" borderId="62" xfId="0" applyNumberFormat="1" applyFont="1" applyFill="1" applyBorder="1"/>
    <xf numFmtId="0" fontId="48" fillId="24" borderId="63" xfId="0" applyFont="1" applyFill="1" applyBorder="1" applyAlignment="1">
      <alignment horizontal="center" vertical="center" wrapText="1"/>
    </xf>
    <xf numFmtId="0" fontId="48" fillId="0" borderId="52" xfId="0" applyFont="1" applyBorder="1" applyAlignment="1">
      <alignment horizontal="center" vertical="center" wrapText="1"/>
    </xf>
    <xf numFmtId="0" fontId="53" fillId="24" borderId="26" xfId="154" applyFont="1" applyFill="1" applyBorder="1"/>
    <xf numFmtId="3" fontId="78" fillId="27" borderId="15" xfId="153" applyNumberFormat="1" applyFont="1" applyFill="1" applyBorder="1"/>
    <xf numFmtId="0" fontId="59" fillId="0" borderId="14" xfId="0" applyFont="1" applyBorder="1" applyAlignment="1">
      <alignment horizontal="centerContinuous"/>
    </xf>
    <xf numFmtId="1" fontId="62" fillId="0" borderId="29" xfId="0" applyNumberFormat="1" applyFont="1" applyBorder="1" applyAlignment="1">
      <alignment horizontal="center" vertical="center" wrapText="1"/>
    </xf>
    <xf numFmtId="3" fontId="71" fillId="0" borderId="32" xfId="153" applyNumberFormat="1" applyFont="1" applyBorder="1"/>
    <xf numFmtId="3" fontId="71" fillId="0" borderId="20" xfId="153" applyNumberFormat="1" applyFont="1" applyBorder="1"/>
    <xf numFmtId="3" fontId="71" fillId="0" borderId="68" xfId="153" applyNumberFormat="1" applyFont="1" applyBorder="1"/>
    <xf numFmtId="4" fontId="71" fillId="0" borderId="64" xfId="153" applyNumberFormat="1" applyFont="1" applyBorder="1"/>
    <xf numFmtId="3" fontId="71" fillId="0" borderId="65" xfId="153" applyNumberFormat="1" applyFont="1" applyBorder="1"/>
    <xf numFmtId="0" fontId="44" fillId="0" borderId="72" xfId="0" applyFont="1" applyFill="1" applyBorder="1"/>
    <xf numFmtId="0" fontId="71" fillId="0" borderId="0" xfId="0" applyFont="1"/>
    <xf numFmtId="0" fontId="49" fillId="28" borderId="78" xfId="0" applyFont="1" applyFill="1" applyBorder="1" applyAlignment="1">
      <alignment horizontal="center" vertical="center" wrapText="1"/>
    </xf>
    <xf numFmtId="0" fontId="83" fillId="28" borderId="47" xfId="0" applyFont="1" applyFill="1" applyBorder="1" applyAlignment="1">
      <alignment horizontal="center" vertical="center" wrapText="1"/>
    </xf>
    <xf numFmtId="0" fontId="83" fillId="27" borderId="46" xfId="0" applyFont="1" applyFill="1" applyBorder="1" applyAlignment="1">
      <alignment horizontal="center" vertical="center" wrapText="1"/>
    </xf>
    <xf numFmtId="0" fontId="49" fillId="28" borderId="48" xfId="0" applyFont="1" applyFill="1" applyBorder="1" applyAlignment="1">
      <alignment horizontal="center" vertical="center" wrapText="1"/>
    </xf>
    <xf numFmtId="0" fontId="83" fillId="28" borderId="46" xfId="0" applyFont="1" applyFill="1" applyBorder="1" applyAlignment="1">
      <alignment horizontal="center" vertical="center" wrapText="1"/>
    </xf>
    <xf numFmtId="0" fontId="113" fillId="27" borderId="66" xfId="0" applyFont="1" applyFill="1" applyBorder="1" applyAlignment="1">
      <alignment horizontal="center" vertical="center" wrapText="1"/>
    </xf>
    <xf numFmtId="0" fontId="49" fillId="28" borderId="65" xfId="0" applyFont="1" applyFill="1" applyBorder="1" applyAlignment="1">
      <alignment horizontal="center" vertical="center" wrapText="1"/>
    </xf>
    <xf numFmtId="0" fontId="113" fillId="28" borderId="66" xfId="0" applyFont="1" applyFill="1" applyBorder="1" applyAlignment="1">
      <alignment horizontal="center" vertical="center" wrapText="1"/>
    </xf>
    <xf numFmtId="165" fontId="45" fillId="27" borderId="79" xfId="0" applyNumberFormat="1" applyFont="1" applyFill="1" applyBorder="1"/>
    <xf numFmtId="165" fontId="45" fillId="27" borderId="54" xfId="0" applyNumberFormat="1" applyFont="1" applyFill="1" applyBorder="1"/>
    <xf numFmtId="165" fontId="45" fillId="27" borderId="32" xfId="0" applyNumberFormat="1" applyFont="1" applyFill="1" applyBorder="1"/>
    <xf numFmtId="165" fontId="45" fillId="27" borderId="24" xfId="0" applyNumberFormat="1" applyFont="1" applyFill="1" applyBorder="1"/>
    <xf numFmtId="165" fontId="45" fillId="27" borderId="40" xfId="0" applyNumberFormat="1" applyFont="1" applyFill="1" applyBorder="1"/>
    <xf numFmtId="165" fontId="45" fillId="27" borderId="35" xfId="0" applyNumberFormat="1" applyFont="1" applyFill="1" applyBorder="1"/>
    <xf numFmtId="165" fontId="49" fillId="27" borderId="49" xfId="0" applyNumberFormat="1" applyFont="1" applyFill="1" applyBorder="1"/>
    <xf numFmtId="165" fontId="49" fillId="27" borderId="36" xfId="0" applyNumberFormat="1" applyFont="1" applyFill="1" applyBorder="1"/>
    <xf numFmtId="165" fontId="49" fillId="27" borderId="25" xfId="0" applyNumberFormat="1" applyFont="1" applyFill="1" applyBorder="1"/>
    <xf numFmtId="0" fontId="82" fillId="0" borderId="15" xfId="0" applyFont="1" applyFill="1" applyBorder="1" applyAlignment="1">
      <alignment horizontal="center" vertical="center"/>
    </xf>
    <xf numFmtId="2" fontId="48" fillId="0" borderId="16" xfId="0" applyNumberFormat="1" applyFont="1" applyBorder="1" applyAlignment="1">
      <alignment horizontal="center" vertical="center" wrapText="1"/>
    </xf>
    <xf numFmtId="0" fontId="45" fillId="0" borderId="81" xfId="0" applyFont="1" applyBorder="1"/>
    <xf numFmtId="4" fontId="45" fillId="0" borderId="82" xfId="0" applyNumberFormat="1" applyFont="1" applyFill="1" applyBorder="1" applyAlignment="1">
      <alignment horizontal="center"/>
    </xf>
    <xf numFmtId="165" fontId="45" fillId="0" borderId="83" xfId="0" applyNumberFormat="1" applyFont="1" applyFill="1" applyBorder="1" applyAlignment="1">
      <alignment horizontal="center"/>
    </xf>
    <xf numFmtId="0" fontId="45" fillId="0" borderId="61" xfId="0" applyFont="1" applyBorder="1"/>
    <xf numFmtId="4" fontId="45" fillId="0" borderId="43" xfId="0" applyNumberFormat="1" applyFont="1" applyFill="1" applyBorder="1" applyAlignment="1">
      <alignment horizontal="center"/>
    </xf>
    <xf numFmtId="165" fontId="45" fillId="0" borderId="84" xfId="0" applyNumberFormat="1" applyFont="1" applyFill="1" applyBorder="1" applyAlignment="1">
      <alignment horizontal="center"/>
    </xf>
    <xf numFmtId="0" fontId="49" fillId="0" borderId="61" xfId="0" applyFont="1" applyBorder="1"/>
    <xf numFmtId="4" fontId="49" fillId="0" borderId="43" xfId="0" applyNumberFormat="1" applyFont="1" applyFill="1" applyBorder="1" applyAlignment="1">
      <alignment horizontal="center"/>
    </xf>
    <xf numFmtId="165" fontId="49" fillId="0" borderId="84" xfId="0" applyNumberFormat="1" applyFont="1" applyFill="1" applyBorder="1" applyAlignment="1">
      <alignment horizontal="center"/>
    </xf>
    <xf numFmtId="3" fontId="45" fillId="0" borderId="43" xfId="0" applyNumberFormat="1" applyFont="1" applyFill="1" applyBorder="1" applyAlignment="1">
      <alignment horizontal="center"/>
    </xf>
    <xf numFmtId="0" fontId="45" fillId="0" borderId="62" xfId="0" applyFont="1" applyFill="1" applyBorder="1"/>
    <xf numFmtId="4" fontId="45" fillId="0" borderId="44" xfId="0" applyNumberFormat="1" applyFont="1" applyFill="1" applyBorder="1" applyAlignment="1">
      <alignment horizontal="center"/>
    </xf>
    <xf numFmtId="165" fontId="45" fillId="0" borderId="45" xfId="0" applyNumberFormat="1" applyFont="1" applyFill="1" applyBorder="1" applyAlignment="1">
      <alignment horizontal="center"/>
    </xf>
    <xf numFmtId="0" fontId="74" fillId="0" borderId="0" xfId="0" applyFont="1"/>
    <xf numFmtId="0" fontId="73" fillId="0" borderId="0" xfId="0" applyFont="1"/>
    <xf numFmtId="2" fontId="74" fillId="0" borderId="0" xfId="0" applyNumberFormat="1" applyFont="1"/>
    <xf numFmtId="0" fontId="48" fillId="0" borderId="72" xfId="154" applyFont="1" applyFill="1" applyBorder="1"/>
    <xf numFmtId="0" fontId="48" fillId="0" borderId="29" xfId="0" applyFont="1" applyBorder="1" applyAlignment="1">
      <alignment horizontal="centerContinuous" vertical="center"/>
    </xf>
    <xf numFmtId="0" fontId="48" fillId="0" borderId="31" xfId="0" applyFont="1" applyBorder="1" applyAlignment="1">
      <alignment horizontal="centerContinuous" vertical="center"/>
    </xf>
    <xf numFmtId="0" fontId="48" fillId="24" borderId="28" xfId="0" applyFont="1" applyFill="1" applyBorder="1" applyAlignment="1">
      <alignment horizontal="center" vertical="center" wrapText="1"/>
    </xf>
    <xf numFmtId="0" fontId="49" fillId="0" borderId="52" xfId="0" applyFont="1" applyBorder="1" applyAlignment="1">
      <alignment horizontal="center" vertical="center"/>
    </xf>
    <xf numFmtId="1" fontId="48" fillId="0" borderId="29" xfId="0" applyNumberFormat="1" applyFont="1" applyBorder="1" applyAlignment="1">
      <alignment horizontal="center" vertical="center" wrapText="1"/>
    </xf>
    <xf numFmtId="1" fontId="48" fillId="0" borderId="31" xfId="0" applyNumberFormat="1" applyFont="1" applyBorder="1" applyAlignment="1">
      <alignment horizontal="center" vertical="center" wrapText="1"/>
    </xf>
    <xf numFmtId="0" fontId="45" fillId="28" borderId="14" xfId="0" applyFont="1" applyFill="1" applyBorder="1" applyAlignment="1">
      <alignment horizontal="center"/>
    </xf>
    <xf numFmtId="0" fontId="45" fillId="0" borderId="72" xfId="0" applyFont="1" applyBorder="1"/>
    <xf numFmtId="0" fontId="45" fillId="0" borderId="40" xfId="0" applyFont="1" applyBorder="1"/>
    <xf numFmtId="0" fontId="45" fillId="0" borderId="49" xfId="0" applyFont="1" applyBorder="1"/>
    <xf numFmtId="0" fontId="137" fillId="0" borderId="0" xfId="135" applyFont="1" applyBorder="1" applyAlignment="1">
      <alignment horizontal="left"/>
    </xf>
    <xf numFmtId="0" fontId="137" fillId="0" borderId="0" xfId="135" applyFont="1" applyBorder="1" applyAlignment="1">
      <alignment horizontal="center"/>
    </xf>
    <xf numFmtId="0" fontId="66" fillId="0" borderId="0" xfId="135"/>
    <xf numFmtId="0" fontId="138" fillId="0" borderId="0" xfId="135" applyFont="1"/>
    <xf numFmtId="0" fontId="73" fillId="0" borderId="88" xfId="135" applyFont="1" applyBorder="1" applyAlignment="1">
      <alignment horizontal="center"/>
    </xf>
    <xf numFmtId="175" fontId="74" fillId="0" borderId="85" xfId="135" applyNumberFormat="1" applyFont="1" applyBorder="1" applyAlignment="1">
      <alignment horizontal="left"/>
    </xf>
    <xf numFmtId="3" fontId="66" fillId="0" borderId="88" xfId="135" applyNumberFormat="1" applyBorder="1" applyAlignment="1">
      <alignment horizontal="right"/>
    </xf>
    <xf numFmtId="3" fontId="66" fillId="0" borderId="88" xfId="135" applyNumberFormat="1" applyFont="1" applyBorder="1" applyAlignment="1">
      <alignment horizontal="right"/>
    </xf>
    <xf numFmtId="0" fontId="77" fillId="0" borderId="0" xfId="135" applyFont="1" applyBorder="1" applyAlignment="1">
      <alignment horizontal="center"/>
    </xf>
    <xf numFmtId="3" fontId="66" fillId="0" borderId="88" xfId="135" applyNumberFormat="1" applyBorder="1" applyAlignment="1">
      <alignment horizontal="center"/>
    </xf>
    <xf numFmtId="175" fontId="139" fillId="30" borderId="61" xfId="135" applyNumberFormat="1" applyFont="1" applyFill="1" applyBorder="1" applyAlignment="1">
      <alignment horizontal="left"/>
    </xf>
    <xf numFmtId="3" fontId="80" fillId="30" borderId="35" xfId="135" applyNumberFormat="1" applyFont="1" applyFill="1" applyBorder="1" applyAlignment="1">
      <alignment horizontal="right"/>
    </xf>
    <xf numFmtId="0" fontId="66" fillId="0" borderId="0" xfId="135" applyBorder="1"/>
    <xf numFmtId="3" fontId="66" fillId="0" borderId="88" xfId="135" applyNumberFormat="1" applyBorder="1"/>
    <xf numFmtId="3" fontId="73" fillId="0" borderId="88" xfId="135" applyNumberFormat="1" applyFont="1" applyBorder="1" applyAlignment="1">
      <alignment horizontal="center"/>
    </xf>
    <xf numFmtId="3" fontId="85" fillId="0" borderId="88" xfId="135" applyNumberFormat="1" applyFont="1" applyBorder="1" applyAlignment="1">
      <alignment horizontal="center" vertical="center" wrapText="1"/>
    </xf>
    <xf numFmtId="175" fontId="74" fillId="0" borderId="0" xfId="135" applyNumberFormat="1" applyFont="1" applyBorder="1"/>
    <xf numFmtId="175" fontId="74" fillId="0" borderId="85" xfId="135" applyNumberFormat="1" applyFont="1" applyBorder="1"/>
    <xf numFmtId="3" fontId="66" fillId="0" borderId="57" xfId="135" applyNumberFormat="1" applyBorder="1"/>
    <xf numFmtId="3" fontId="139" fillId="30" borderId="35" xfId="135" applyNumberFormat="1" applyFont="1" applyFill="1" applyBorder="1" applyAlignment="1">
      <alignment horizontal="right"/>
    </xf>
    <xf numFmtId="0" fontId="80" fillId="0" borderId="0" xfId="135" applyFont="1" applyFill="1" applyBorder="1"/>
    <xf numFmtId="176" fontId="80" fillId="0" borderId="0" xfId="135" applyNumberFormat="1" applyFont="1" applyFill="1" applyBorder="1"/>
    <xf numFmtId="0" fontId="145" fillId="0" borderId="0" xfId="0" applyFont="1" applyAlignment="1">
      <alignment horizontal="justify" vertical="center"/>
    </xf>
    <xf numFmtId="0" fontId="137" fillId="0" borderId="0" xfId="0" applyFont="1" applyBorder="1" applyAlignment="1">
      <alignment horizontal="left"/>
    </xf>
    <xf numFmtId="0" fontId="137" fillId="0" borderId="0" xfId="0" applyFont="1" applyBorder="1" applyAlignment="1"/>
    <xf numFmtId="0" fontId="137" fillId="0" borderId="0" xfId="0" applyFont="1" applyBorder="1" applyAlignment="1">
      <alignment horizontal="center"/>
    </xf>
    <xf numFmtId="175" fontId="74" fillId="0" borderId="85" xfId="0" applyNumberFormat="1" applyFont="1" applyBorder="1" applyAlignment="1">
      <alignment horizontal="left"/>
    </xf>
    <xf numFmtId="0" fontId="77" fillId="0" borderId="0" xfId="0" applyFont="1" applyBorder="1" applyAlignment="1">
      <alignment horizontal="center"/>
    </xf>
    <xf numFmtId="175" fontId="139" fillId="30" borderId="61" xfId="0" applyNumberFormat="1" applyFont="1" applyFill="1" applyBorder="1" applyAlignment="1">
      <alignment horizontal="left"/>
    </xf>
    <xf numFmtId="175" fontId="74" fillId="0" borderId="0" xfId="0" applyNumberFormat="1" applyFont="1" applyBorder="1"/>
    <xf numFmtId="175" fontId="74" fillId="0" borderId="85" xfId="0" applyNumberFormat="1" applyFont="1" applyBorder="1"/>
    <xf numFmtId="2" fontId="53" fillId="28" borderId="0" xfId="0" applyNumberFormat="1" applyFont="1" applyFill="1" applyAlignment="1">
      <alignment vertical="center"/>
    </xf>
    <xf numFmtId="1" fontId="66" fillId="0" borderId="0" xfId="135" applyNumberFormat="1"/>
    <xf numFmtId="3" fontId="80" fillId="0" borderId="0" xfId="135" applyNumberFormat="1" applyFont="1"/>
    <xf numFmtId="0" fontId="77" fillId="0" borderId="88" xfId="0" applyFont="1" applyBorder="1" applyAlignment="1">
      <alignment horizontal="center" vertical="center" wrapText="1"/>
    </xf>
    <xf numFmtId="0" fontId="73" fillId="0" borderId="88" xfId="0" applyFont="1" applyBorder="1" applyAlignment="1">
      <alignment horizontal="center"/>
    </xf>
    <xf numFmtId="176" fontId="0" fillId="0" borderId="88" xfId="0" applyNumberFormat="1" applyBorder="1" applyAlignment="1">
      <alignment horizontal="center"/>
    </xf>
    <xf numFmtId="0" fontId="0" fillId="0" borderId="88" xfId="0" applyBorder="1"/>
    <xf numFmtId="0" fontId="85" fillId="0" borderId="88" xfId="0" applyFont="1" applyBorder="1" applyAlignment="1">
      <alignment horizontal="center" vertical="center" wrapText="1"/>
    </xf>
    <xf numFmtId="0" fontId="77" fillId="0" borderId="5" xfId="0" applyFont="1" applyBorder="1" applyAlignment="1">
      <alignment horizontal="center" vertical="center" wrapText="1"/>
    </xf>
    <xf numFmtId="0" fontId="77" fillId="0" borderId="68" xfId="0" applyFont="1" applyBorder="1" applyAlignment="1">
      <alignment horizontal="center" vertical="center" wrapText="1"/>
    </xf>
    <xf numFmtId="0" fontId="77" fillId="0" borderId="50" xfId="0" applyFont="1" applyBorder="1" applyAlignment="1">
      <alignment horizontal="center" vertical="center" wrapText="1"/>
    </xf>
    <xf numFmtId="0" fontId="49" fillId="0" borderId="63" xfId="0" applyFont="1" applyFill="1" applyBorder="1" applyAlignment="1">
      <alignment horizontal="center" vertical="center" wrapText="1"/>
    </xf>
    <xf numFmtId="0" fontId="68" fillId="0" borderId="42" xfId="155" applyFont="1" applyBorder="1" applyProtection="1">
      <protection locked="0"/>
    </xf>
    <xf numFmtId="0" fontId="68" fillId="0" borderId="43" xfId="155" applyFont="1" applyBorder="1" applyProtection="1">
      <protection locked="0"/>
    </xf>
    <xf numFmtId="0" fontId="68" fillId="0" borderId="43" xfId="155" applyFont="1" applyFill="1" applyBorder="1" applyProtection="1">
      <protection locked="0"/>
    </xf>
    <xf numFmtId="0" fontId="114" fillId="0" borderId="52" xfId="155" applyFont="1" applyBorder="1"/>
    <xf numFmtId="0" fontId="66" fillId="0" borderId="43" xfId="155" applyFont="1" applyFill="1" applyBorder="1" applyProtection="1">
      <protection locked="0"/>
    </xf>
    <xf numFmtId="0" fontId="66" fillId="0" borderId="43" xfId="155" applyFont="1" applyBorder="1"/>
    <xf numFmtId="0" fontId="68" fillId="0" borderId="91" xfId="155" applyFont="1" applyBorder="1" applyProtection="1">
      <protection locked="0"/>
    </xf>
    <xf numFmtId="2" fontId="0" fillId="0" borderId="0" xfId="0" applyNumberFormat="1"/>
    <xf numFmtId="0" fontId="85" fillId="0" borderId="42" xfId="154" applyFont="1" applyFill="1" applyBorder="1"/>
    <xf numFmtId="0" fontId="66" fillId="0" borderId="37" xfId="156" applyBorder="1"/>
    <xf numFmtId="0" fontId="66" fillId="0" borderId="79" xfId="156" applyFont="1" applyFill="1" applyBorder="1"/>
    <xf numFmtId="0" fontId="66" fillId="0" borderId="23" xfId="156" applyFont="1" applyFill="1" applyBorder="1"/>
    <xf numFmtId="0" fontId="66" fillId="0" borderId="80" xfId="156" applyFont="1" applyFill="1" applyBorder="1"/>
    <xf numFmtId="0" fontId="66" fillId="0" borderId="54" xfId="156" applyFont="1" applyFill="1" applyBorder="1"/>
    <xf numFmtId="0" fontId="74" fillId="0" borderId="79" xfId="156" applyFont="1" applyFill="1" applyBorder="1"/>
    <xf numFmtId="0" fontId="74" fillId="0" borderId="23" xfId="155" applyFont="1" applyFill="1" applyBorder="1"/>
    <xf numFmtId="0" fontId="74" fillId="0" borderId="60" xfId="155" applyFont="1" applyFill="1" applyBorder="1"/>
    <xf numFmtId="0" fontId="74" fillId="0" borderId="54" xfId="155" applyFont="1" applyFill="1" applyBorder="1"/>
    <xf numFmtId="0" fontId="85" fillId="0" borderId="82" xfId="154" applyFont="1" applyFill="1" applyBorder="1"/>
    <xf numFmtId="0" fontId="66" fillId="0" borderId="58" xfId="156" applyBorder="1"/>
    <xf numFmtId="0" fontId="66" fillId="0" borderId="33" xfId="156" applyFont="1" applyFill="1" applyBorder="1"/>
    <xf numFmtId="0" fontId="66" fillId="0" borderId="38" xfId="156" applyFont="1" applyFill="1" applyBorder="1"/>
    <xf numFmtId="0" fontId="66" fillId="0" borderId="36" xfId="156" applyFont="1" applyFill="1" applyBorder="1"/>
    <xf numFmtId="0" fontId="66" fillId="0" borderId="25" xfId="156" applyFont="1" applyFill="1" applyBorder="1"/>
    <xf numFmtId="0" fontId="74" fillId="0" borderId="33" xfId="156" applyFont="1" applyFill="1" applyBorder="1"/>
    <xf numFmtId="0" fontId="74" fillId="0" borderId="59" xfId="155" applyFont="1" applyFill="1" applyBorder="1"/>
    <xf numFmtId="0" fontId="74" fillId="0" borderId="45" xfId="155" applyFont="1" applyFill="1" applyBorder="1"/>
    <xf numFmtId="0" fontId="53" fillId="0" borderId="42" xfId="154" applyFont="1" applyFill="1" applyBorder="1"/>
    <xf numFmtId="0" fontId="53" fillId="0" borderId="82" xfId="154" applyFont="1" applyFill="1" applyBorder="1"/>
    <xf numFmtId="0" fontId="69" fillId="0" borderId="22" xfId="146" applyFont="1" applyFill="1" applyBorder="1" applyProtection="1">
      <protection locked="0"/>
    </xf>
    <xf numFmtId="2" fontId="69" fillId="0" borderId="22" xfId="146" applyNumberFormat="1" applyFont="1" applyFill="1" applyBorder="1" applyProtection="1">
      <protection locked="0"/>
    </xf>
    <xf numFmtId="2" fontId="69" fillId="0" borderId="24" xfId="146" applyNumberFormat="1" applyFont="1" applyFill="1" applyBorder="1" applyProtection="1">
      <protection locked="0"/>
    </xf>
    <xf numFmtId="2" fontId="69" fillId="0" borderId="55" xfId="152" applyNumberFormat="1" applyFont="1" applyFill="1" applyBorder="1" applyProtection="1">
      <protection locked="0"/>
    </xf>
    <xf numFmtId="2" fontId="69" fillId="0" borderId="22" xfId="151" applyNumberFormat="1" applyFont="1" applyFill="1" applyBorder="1" applyProtection="1">
      <protection locked="0"/>
    </xf>
    <xf numFmtId="2" fontId="69" fillId="0" borderId="24" xfId="151" applyNumberFormat="1" applyFont="1" applyFill="1" applyBorder="1" applyProtection="1">
      <protection locked="0"/>
    </xf>
    <xf numFmtId="0" fontId="69" fillId="0" borderId="22" xfId="146" applyFont="1" applyBorder="1" applyProtection="1">
      <protection locked="0"/>
    </xf>
    <xf numFmtId="0" fontId="69" fillId="31" borderId="22" xfId="146" applyFont="1" applyFill="1" applyBorder="1" applyProtection="1">
      <protection locked="0"/>
    </xf>
    <xf numFmtId="2" fontId="69" fillId="31" borderId="22" xfId="146" applyNumberFormat="1" applyFont="1" applyFill="1" applyBorder="1" applyProtection="1">
      <protection locked="0"/>
    </xf>
    <xf numFmtId="2" fontId="69" fillId="31" borderId="24" xfId="146" applyNumberFormat="1" applyFont="1" applyFill="1" applyBorder="1" applyProtection="1">
      <protection locked="0"/>
    </xf>
    <xf numFmtId="2" fontId="69" fillId="31" borderId="55" xfId="152" applyNumberFormat="1" applyFont="1" applyFill="1" applyBorder="1" applyProtection="1">
      <protection locked="0"/>
    </xf>
    <xf numFmtId="2" fontId="69" fillId="31" borderId="22" xfId="151" applyNumberFormat="1" applyFont="1" applyFill="1" applyBorder="1" applyProtection="1">
      <protection locked="0"/>
    </xf>
    <xf numFmtId="2" fontId="69" fillId="31" borderId="24" xfId="151" applyNumberFormat="1" applyFont="1" applyFill="1" applyBorder="1" applyProtection="1">
      <protection locked="0"/>
    </xf>
    <xf numFmtId="4" fontId="69" fillId="0" borderId="22" xfId="146" applyNumberFormat="1" applyFont="1" applyFill="1" applyBorder="1" applyProtection="1">
      <protection locked="0"/>
    </xf>
    <xf numFmtId="4" fontId="69" fillId="0" borderId="24" xfId="146" applyNumberFormat="1" applyFont="1" applyFill="1" applyBorder="1" applyProtection="1">
      <protection locked="0"/>
    </xf>
    <xf numFmtId="166" fontId="69" fillId="31" borderId="22" xfId="146" applyNumberFormat="1" applyFont="1" applyFill="1" applyBorder="1" applyProtection="1">
      <protection locked="0"/>
    </xf>
    <xf numFmtId="166" fontId="69" fillId="31" borderId="24" xfId="146" applyNumberFormat="1" applyFont="1" applyFill="1" applyBorder="1" applyProtection="1">
      <protection locked="0"/>
    </xf>
    <xf numFmtId="2" fontId="133" fillId="0" borderId="22" xfId="146" applyNumberFormat="1" applyFont="1" applyFill="1" applyBorder="1" applyProtection="1">
      <protection locked="0"/>
    </xf>
    <xf numFmtId="2" fontId="133" fillId="0" borderId="24" xfId="146" applyNumberFormat="1" applyFont="1" applyFill="1" applyBorder="1" applyProtection="1">
      <protection locked="0"/>
    </xf>
    <xf numFmtId="2" fontId="133" fillId="0" borderId="55" xfId="152" applyNumberFormat="1" applyFont="1" applyFill="1" applyBorder="1" applyProtection="1">
      <protection locked="0"/>
    </xf>
    <xf numFmtId="2" fontId="133" fillId="0" borderId="22" xfId="151" applyNumberFormat="1" applyFont="1" applyFill="1" applyBorder="1" applyProtection="1">
      <protection locked="0"/>
    </xf>
    <xf numFmtId="2" fontId="133" fillId="0" borderId="24" xfId="151" applyNumberFormat="1" applyFont="1" applyFill="1" applyBorder="1" applyProtection="1">
      <protection locked="0"/>
    </xf>
    <xf numFmtId="2" fontId="133" fillId="31" borderId="22" xfId="146" applyNumberFormat="1" applyFont="1" applyFill="1" applyBorder="1" applyProtection="1">
      <protection locked="0"/>
    </xf>
    <xf numFmtId="2" fontId="133" fillId="31" borderId="24" xfId="146" applyNumberFormat="1" applyFont="1" applyFill="1" applyBorder="1" applyProtection="1">
      <protection locked="0"/>
    </xf>
    <xf numFmtId="2" fontId="133" fillId="31" borderId="55" xfId="152" applyNumberFormat="1" applyFont="1" applyFill="1" applyBorder="1" applyProtection="1">
      <protection locked="0"/>
    </xf>
    <xf numFmtId="2" fontId="133" fillId="31" borderId="22" xfId="151" applyNumberFormat="1" applyFont="1" applyFill="1" applyBorder="1" applyProtection="1">
      <protection locked="0"/>
    </xf>
    <xf numFmtId="2" fontId="133" fillId="31" borderId="24" xfId="151" applyNumberFormat="1" applyFont="1" applyFill="1" applyBorder="1" applyProtection="1">
      <protection locked="0"/>
    </xf>
    <xf numFmtId="3" fontId="69" fillId="31" borderId="22" xfId="146" applyNumberFormat="1" applyFont="1" applyFill="1" applyBorder="1" applyProtection="1">
      <protection locked="0"/>
    </xf>
    <xf numFmtId="3" fontId="133" fillId="31" borderId="22" xfId="146" applyNumberFormat="1" applyFont="1" applyFill="1" applyBorder="1" applyProtection="1">
      <protection locked="0"/>
    </xf>
    <xf numFmtId="3" fontId="133" fillId="31" borderId="24" xfId="146" applyNumberFormat="1" applyFont="1" applyFill="1" applyBorder="1" applyProtection="1">
      <protection locked="0"/>
    </xf>
    <xf numFmtId="4" fontId="69" fillId="0" borderId="22" xfId="146" applyNumberFormat="1" applyFont="1" applyBorder="1" applyProtection="1">
      <protection locked="0"/>
    </xf>
    <xf numFmtId="4" fontId="133" fillId="0" borderId="22" xfId="146" applyNumberFormat="1" applyFont="1" applyFill="1" applyBorder="1" applyProtection="1">
      <protection locked="0"/>
    </xf>
    <xf numFmtId="4" fontId="133" fillId="0" borderId="24" xfId="146" applyNumberFormat="1" applyFont="1" applyFill="1" applyBorder="1" applyProtection="1">
      <protection locked="0"/>
    </xf>
    <xf numFmtId="0" fontId="85" fillId="28" borderId="82" xfId="154" applyFont="1" applyFill="1" applyBorder="1"/>
    <xf numFmtId="0" fontId="53" fillId="28" borderId="82" xfId="154" applyFont="1" applyFill="1" applyBorder="1"/>
    <xf numFmtId="0" fontId="69" fillId="28" borderId="22" xfId="146" applyFont="1" applyFill="1" applyBorder="1" applyProtection="1">
      <protection locked="0"/>
    </xf>
    <xf numFmtId="2" fontId="133" fillId="28" borderId="22" xfId="146" applyNumberFormat="1" applyFont="1" applyFill="1" applyBorder="1" applyProtection="1">
      <protection locked="0"/>
    </xf>
    <xf numFmtId="2" fontId="133" fillId="28" borderId="24" xfId="146" applyNumberFormat="1" applyFont="1" applyFill="1" applyBorder="1" applyProtection="1">
      <protection locked="0"/>
    </xf>
    <xf numFmtId="0" fontId="48" fillId="28" borderId="72" xfId="154" applyFont="1" applyFill="1" applyBorder="1"/>
    <xf numFmtId="0" fontId="66" fillId="28" borderId="43" xfId="155" applyFont="1" applyFill="1" applyBorder="1" applyProtection="1">
      <protection locked="0"/>
    </xf>
    <xf numFmtId="2" fontId="133" fillId="28" borderId="55" xfId="152" applyNumberFormat="1" applyFont="1" applyFill="1" applyBorder="1" applyProtection="1">
      <protection locked="0"/>
    </xf>
    <xf numFmtId="2" fontId="133" fillId="28" borderId="22" xfId="151" applyNumberFormat="1" applyFont="1" applyFill="1" applyBorder="1" applyProtection="1">
      <protection locked="0"/>
    </xf>
    <xf numFmtId="2" fontId="133" fillId="28" borderId="24" xfId="151" applyNumberFormat="1" applyFont="1" applyFill="1" applyBorder="1" applyProtection="1">
      <protection locked="0"/>
    </xf>
    <xf numFmtId="0" fontId="68" fillId="28" borderId="43" xfId="155" applyFont="1" applyFill="1" applyBorder="1" applyProtection="1">
      <protection locked="0"/>
    </xf>
    <xf numFmtId="4" fontId="69" fillId="31" borderId="22" xfId="146" applyNumberFormat="1" applyFont="1" applyFill="1" applyBorder="1" applyProtection="1">
      <protection locked="0"/>
    </xf>
    <xf numFmtId="4" fontId="69" fillId="31" borderId="24" xfId="146" applyNumberFormat="1" applyFont="1" applyFill="1" applyBorder="1" applyProtection="1">
      <protection locked="0"/>
    </xf>
    <xf numFmtId="0" fontId="85" fillId="24" borderId="26" xfId="154" applyFont="1" applyFill="1" applyBorder="1"/>
    <xf numFmtId="2" fontId="85" fillId="24" borderId="26" xfId="154" applyNumberFormat="1" applyFont="1" applyFill="1" applyBorder="1"/>
    <xf numFmtId="0" fontId="85" fillId="0" borderId="39" xfId="154" applyFont="1" applyFill="1" applyBorder="1"/>
    <xf numFmtId="0" fontId="69" fillId="0" borderId="0" xfId="146" applyFont="1" applyBorder="1" applyProtection="1">
      <protection locked="0"/>
    </xf>
    <xf numFmtId="2" fontId="69" fillId="0" borderId="0" xfId="146" applyNumberFormat="1" applyFont="1" applyBorder="1" applyProtection="1">
      <protection locked="0"/>
    </xf>
    <xf numFmtId="2" fontId="69" fillId="0" borderId="63" xfId="146" applyNumberFormat="1" applyFont="1" applyBorder="1" applyProtection="1">
      <protection locked="0"/>
    </xf>
    <xf numFmtId="2" fontId="69" fillId="0" borderId="0" xfId="152" applyNumberFormat="1" applyFont="1" applyBorder="1" applyProtection="1">
      <protection locked="0"/>
    </xf>
    <xf numFmtId="0" fontId="69" fillId="0" borderId="0" xfId="151" applyFont="1" applyBorder="1" applyProtection="1">
      <protection locked="0"/>
    </xf>
    <xf numFmtId="0" fontId="69" fillId="0" borderId="63" xfId="151" applyFont="1" applyBorder="1" applyProtection="1">
      <protection locked="0"/>
    </xf>
    <xf numFmtId="2" fontId="53" fillId="24" borderId="26" xfId="154" applyNumberFormat="1" applyFont="1" applyFill="1" applyBorder="1"/>
    <xf numFmtId="0" fontId="85" fillId="0" borderId="26" xfId="154" applyFont="1" applyFill="1" applyBorder="1"/>
    <xf numFmtId="0" fontId="119" fillId="29" borderId="30" xfId="146" applyFont="1" applyFill="1" applyBorder="1" applyProtection="1">
      <protection locked="0"/>
    </xf>
    <xf numFmtId="2" fontId="119" fillId="29" borderId="30" xfId="146" applyNumberFormat="1" applyFont="1" applyFill="1" applyBorder="1" applyProtection="1">
      <protection locked="0"/>
    </xf>
    <xf numFmtId="2" fontId="119" fillId="29" borderId="31" xfId="146" applyNumberFormat="1" applyFont="1" applyFill="1" applyBorder="1" applyProtection="1">
      <protection locked="0"/>
    </xf>
    <xf numFmtId="0" fontId="48" fillId="30" borderId="14" xfId="154" applyFont="1" applyFill="1" applyBorder="1"/>
    <xf numFmtId="0" fontId="66" fillId="30" borderId="26" xfId="155" applyFont="1" applyFill="1" applyBorder="1"/>
    <xf numFmtId="2" fontId="119" fillId="29" borderId="67" xfId="152" applyNumberFormat="1" applyFont="1" applyFill="1" applyBorder="1" applyProtection="1">
      <protection locked="0"/>
    </xf>
    <xf numFmtId="2" fontId="119" fillId="30" borderId="30" xfId="151" applyNumberFormat="1" applyFont="1" applyFill="1" applyBorder="1" applyProtection="1">
      <protection locked="0"/>
    </xf>
    <xf numFmtId="2" fontId="119" fillId="30" borderId="31" xfId="151" applyNumberFormat="1" applyFont="1" applyFill="1" applyBorder="1" applyProtection="1">
      <protection locked="0"/>
    </xf>
    <xf numFmtId="0" fontId="49" fillId="0" borderId="0" xfId="0" applyFont="1"/>
    <xf numFmtId="0" fontId="84" fillId="0" borderId="0" xfId="0" applyFont="1" applyAlignment="1">
      <alignment vertical="center"/>
    </xf>
    <xf numFmtId="0" fontId="72" fillId="0" borderId="0" xfId="0" applyFont="1"/>
    <xf numFmtId="0" fontId="74" fillId="0" borderId="0" xfId="0" applyFont="1" applyAlignment="1">
      <alignment horizontal="left"/>
    </xf>
    <xf numFmtId="14" fontId="53" fillId="46" borderId="27" xfId="0" applyNumberFormat="1" applyFont="1" applyFill="1" applyBorder="1" applyAlignment="1">
      <alignment horizontal="center" vertical="center" wrapText="1"/>
    </xf>
    <xf numFmtId="2" fontId="53" fillId="0" borderId="14" xfId="0" applyNumberFormat="1" applyFont="1" applyFill="1" applyBorder="1" applyAlignment="1">
      <alignment horizontal="center" vertical="center"/>
    </xf>
    <xf numFmtId="3" fontId="149" fillId="0" borderId="28" xfId="0" applyNumberFormat="1" applyFont="1" applyFill="1" applyBorder="1" applyAlignment="1">
      <alignment horizontal="center" vertical="center"/>
    </xf>
    <xf numFmtId="165" fontId="53" fillId="0" borderId="16" xfId="0" applyNumberFormat="1" applyFont="1" applyFill="1" applyBorder="1" applyAlignment="1">
      <alignment horizontal="center" vertical="center"/>
    </xf>
    <xf numFmtId="0" fontId="63" fillId="0" borderId="72" xfId="0" applyFont="1" applyBorder="1"/>
    <xf numFmtId="3" fontId="53" fillId="46" borderId="42" xfId="0" applyNumberFormat="1" applyFont="1" applyFill="1" applyBorder="1" applyAlignment="1">
      <alignment horizontal="center" vertical="center"/>
    </xf>
    <xf numFmtId="3" fontId="149" fillId="0" borderId="34" xfId="0" applyNumberFormat="1" applyFont="1" applyFill="1" applyBorder="1" applyAlignment="1">
      <alignment horizontal="center" vertical="center"/>
    </xf>
    <xf numFmtId="166" fontId="63" fillId="0" borderId="83" xfId="0" applyNumberFormat="1" applyFont="1" applyFill="1" applyBorder="1" applyAlignment="1">
      <alignment horizontal="center"/>
    </xf>
    <xf numFmtId="0" fontId="63" fillId="0" borderId="40" xfId="0" applyFont="1" applyBorder="1"/>
    <xf numFmtId="3" fontId="53" fillId="46" borderId="43" xfId="0" applyNumberFormat="1" applyFont="1" applyFill="1" applyBorder="1" applyAlignment="1">
      <alignment horizontal="center" vertical="center"/>
    </xf>
    <xf numFmtId="3" fontId="149" fillId="0" borderId="84" xfId="0" applyNumberFormat="1" applyFont="1" applyFill="1" applyBorder="1" applyAlignment="1">
      <alignment horizontal="center" vertical="center"/>
    </xf>
    <xf numFmtId="166" fontId="63" fillId="0" borderId="84" xfId="0" applyNumberFormat="1" applyFont="1" applyFill="1" applyBorder="1" applyAlignment="1">
      <alignment horizontal="center"/>
    </xf>
    <xf numFmtId="0" fontId="63" fillId="0" borderId="40" xfId="0" applyFont="1" applyBorder="1" applyAlignment="1">
      <alignment wrapText="1"/>
    </xf>
    <xf numFmtId="0" fontId="63" fillId="0" borderId="49" xfId="0" applyFont="1" applyBorder="1" applyAlignment="1">
      <alignment wrapText="1"/>
    </xf>
    <xf numFmtId="3" fontId="53" fillId="46" borderId="44" xfId="0" applyNumberFormat="1" applyFont="1" applyFill="1" applyBorder="1" applyAlignment="1">
      <alignment horizontal="center" vertical="center"/>
    </xf>
    <xf numFmtId="3" fontId="149" fillId="0" borderId="45" xfId="0" applyNumberFormat="1" applyFont="1" applyFill="1" applyBorder="1" applyAlignment="1">
      <alignment horizontal="center" vertical="center"/>
    </xf>
    <xf numFmtId="166" fontId="63" fillId="0" borderId="45" xfId="0" applyNumberFormat="1" applyFont="1" applyFill="1" applyBorder="1" applyAlignment="1">
      <alignment horizontal="center"/>
    </xf>
    <xf numFmtId="166" fontId="0" fillId="0" borderId="0" xfId="0" applyNumberFormat="1"/>
    <xf numFmtId="0" fontId="77" fillId="0" borderId="0" xfId="0" applyFont="1" applyBorder="1" applyAlignment="1">
      <alignment horizontal="center" vertical="center" wrapText="1"/>
    </xf>
    <xf numFmtId="0" fontId="73" fillId="0" borderId="0" xfId="0" applyFont="1" applyBorder="1" applyAlignment="1">
      <alignment horizontal="center"/>
    </xf>
    <xf numFmtId="3" fontId="66" fillId="0" borderId="0" xfId="135" applyNumberFormat="1" applyBorder="1" applyAlignment="1">
      <alignment horizontal="right"/>
    </xf>
    <xf numFmtId="3" fontId="80" fillId="30" borderId="0" xfId="135" applyNumberFormat="1" applyFont="1" applyFill="1" applyBorder="1" applyAlignment="1">
      <alignment horizontal="right"/>
    </xf>
    <xf numFmtId="0" fontId="85" fillId="0" borderId="0" xfId="0" applyFont="1" applyBorder="1" applyAlignment="1">
      <alignment horizontal="center" vertical="center" wrapText="1"/>
    </xf>
    <xf numFmtId="3" fontId="66" fillId="0" borderId="0" xfId="135" applyNumberFormat="1" applyBorder="1"/>
    <xf numFmtId="3" fontId="139" fillId="30" borderId="0" xfId="135" applyNumberFormat="1" applyFont="1" applyFill="1" applyBorder="1" applyAlignment="1">
      <alignment horizontal="right"/>
    </xf>
    <xf numFmtId="0" fontId="77" fillId="0" borderId="0" xfId="135" applyFont="1" applyBorder="1" applyAlignment="1">
      <alignment horizontal="center" vertical="center" wrapText="1"/>
    </xf>
    <xf numFmtId="0" fontId="73" fillId="0" borderId="0" xfId="135" applyFont="1" applyBorder="1" applyAlignment="1">
      <alignment horizontal="center"/>
    </xf>
    <xf numFmtId="3" fontId="66" fillId="0" borderId="0" xfId="135" applyNumberFormat="1" applyFont="1" applyBorder="1" applyAlignment="1">
      <alignment horizontal="right"/>
    </xf>
    <xf numFmtId="3" fontId="66" fillId="0" borderId="0" xfId="135" applyNumberFormat="1" applyBorder="1" applyAlignment="1">
      <alignment horizontal="center"/>
    </xf>
    <xf numFmtId="3" fontId="73" fillId="0" borderId="0" xfId="135" applyNumberFormat="1" applyFont="1" applyBorder="1" applyAlignment="1">
      <alignment horizontal="center"/>
    </xf>
    <xf numFmtId="3" fontId="85" fillId="0" borderId="0" xfId="135" applyNumberFormat="1" applyFont="1" applyBorder="1" applyAlignment="1">
      <alignment horizontal="center" vertical="center" wrapText="1"/>
    </xf>
    <xf numFmtId="166" fontId="66" fillId="0" borderId="0" xfId="135" applyNumberFormat="1"/>
    <xf numFmtId="165" fontId="66" fillId="0" borderId="0" xfId="135" applyNumberFormat="1" applyBorder="1"/>
    <xf numFmtId="2" fontId="66" fillId="0" borderId="0" xfId="135" applyNumberFormat="1"/>
    <xf numFmtId="165" fontId="66" fillId="0" borderId="0" xfId="135" applyNumberFormat="1"/>
    <xf numFmtId="166" fontId="0" fillId="0" borderId="0" xfId="0" applyNumberFormat="1" applyFill="1"/>
    <xf numFmtId="0" fontId="48" fillId="47" borderId="14" xfId="154" applyFont="1" applyFill="1" applyBorder="1"/>
    <xf numFmtId="0" fontId="66" fillId="47" borderId="26" xfId="155" applyFont="1" applyFill="1" applyBorder="1"/>
    <xf numFmtId="0" fontId="87" fillId="0" borderId="0" xfId="198" applyFont="1" applyFill="1"/>
    <xf numFmtId="0" fontId="88" fillId="0" borderId="0" xfId="198" applyFont="1"/>
    <xf numFmtId="0" fontId="88" fillId="0" borderId="0" xfId="199" applyFont="1"/>
    <xf numFmtId="0" fontId="44" fillId="0" borderId="0" xfId="199" applyFont="1"/>
    <xf numFmtId="0" fontId="71" fillId="0" borderId="0" xfId="200" applyFont="1"/>
    <xf numFmtId="0" fontId="75" fillId="0" borderId="0" xfId="200" applyFont="1"/>
    <xf numFmtId="0" fontId="78" fillId="0" borderId="0" xfId="200" applyFont="1"/>
    <xf numFmtId="0" fontId="73" fillId="0" borderId="0" xfId="200" applyFont="1"/>
    <xf numFmtId="0" fontId="74" fillId="0" borderId="0" xfId="200" applyFont="1"/>
    <xf numFmtId="0" fontId="85" fillId="0" borderId="0" xfId="200" applyFont="1"/>
    <xf numFmtId="0" fontId="77" fillId="0" borderId="0" xfId="200" applyFont="1"/>
    <xf numFmtId="0" fontId="86" fillId="0" borderId="14" xfId="200" applyFont="1" applyBorder="1" applyAlignment="1">
      <alignment horizontal="centerContinuous"/>
    </xf>
    <xf numFmtId="0" fontId="86" fillId="0" borderId="15" xfId="200" applyFont="1" applyBorder="1" applyAlignment="1">
      <alignment horizontal="centerContinuous"/>
    </xf>
    <xf numFmtId="0" fontId="86" fillId="0" borderId="16" xfId="200" applyFont="1" applyBorder="1" applyAlignment="1">
      <alignment horizontal="centerContinuous"/>
    </xf>
    <xf numFmtId="0" fontId="73" fillId="0" borderId="77" xfId="200" applyFont="1" applyBorder="1" applyAlignment="1">
      <alignment horizontal="centerContinuous"/>
    </xf>
    <xf numFmtId="0" fontId="73" fillId="0" borderId="75" xfId="200" applyFont="1" applyBorder="1" applyAlignment="1">
      <alignment horizontal="centerContinuous"/>
    </xf>
    <xf numFmtId="0" fontId="73" fillId="0" borderId="74" xfId="200" applyFont="1" applyBorder="1" applyAlignment="1">
      <alignment horizontal="centerContinuous"/>
    </xf>
    <xf numFmtId="0" fontId="73" fillId="0" borderId="73" xfId="200" applyFont="1" applyBorder="1" applyAlignment="1">
      <alignment horizontal="centerContinuous"/>
    </xf>
    <xf numFmtId="0" fontId="85" fillId="0" borderId="77" xfId="200" applyFont="1" applyBorder="1" applyAlignment="1">
      <alignment horizontal="center" vertical="center"/>
    </xf>
    <xf numFmtId="0" fontId="85" fillId="0" borderId="75" xfId="200" applyFont="1" applyFill="1" applyBorder="1" applyAlignment="1">
      <alignment horizontal="center" vertical="center" wrapText="1"/>
    </xf>
    <xf numFmtId="0" fontId="85" fillId="27" borderId="74" xfId="200" applyFont="1" applyFill="1" applyBorder="1" applyAlignment="1">
      <alignment horizontal="center" vertical="center" wrapText="1"/>
    </xf>
    <xf numFmtId="0" fontId="85" fillId="0" borderId="73" xfId="200" applyFont="1" applyBorder="1" applyAlignment="1">
      <alignment horizontal="center" vertical="center" wrapText="1"/>
    </xf>
    <xf numFmtId="0" fontId="85" fillId="0" borderId="76" xfId="200" applyFont="1" applyBorder="1" applyAlignment="1">
      <alignment horizontal="center" vertical="center"/>
    </xf>
    <xf numFmtId="0" fontId="85" fillId="0" borderId="29" xfId="200" applyFont="1" applyBorder="1" applyAlignment="1">
      <alignment vertical="center"/>
    </xf>
    <xf numFmtId="3" fontId="71" fillId="0" borderId="50" xfId="200" applyNumberFormat="1" applyFont="1" applyBorder="1"/>
    <xf numFmtId="3" fontId="71" fillId="27" borderId="50" xfId="200" applyNumberFormat="1" applyFont="1" applyFill="1" applyBorder="1"/>
    <xf numFmtId="3" fontId="71" fillId="0" borderId="51" xfId="200" applyNumberFormat="1" applyFont="1" applyFill="1" applyBorder="1"/>
    <xf numFmtId="165" fontId="71" fillId="0" borderId="0" xfId="200" applyNumberFormat="1" applyFont="1"/>
    <xf numFmtId="3" fontId="71" fillId="0" borderId="22" xfId="200" applyNumberFormat="1" applyFont="1" applyBorder="1"/>
    <xf numFmtId="3" fontId="71" fillId="27" borderId="22" xfId="200" applyNumberFormat="1" applyFont="1" applyFill="1" applyBorder="1"/>
    <xf numFmtId="3" fontId="71" fillId="0" borderId="24" xfId="200" applyNumberFormat="1" applyFont="1" applyFill="1" applyBorder="1"/>
    <xf numFmtId="0" fontId="78" fillId="0" borderId="0" xfId="199" applyFont="1"/>
    <xf numFmtId="3" fontId="71" fillId="0" borderId="0" xfId="200" applyNumberFormat="1" applyFont="1"/>
    <xf numFmtId="0" fontId="56" fillId="0" borderId="0" xfId="0" applyFont="1" applyAlignment="1">
      <alignment wrapText="1"/>
    </xf>
    <xf numFmtId="0" fontId="53" fillId="0" borderId="27" xfId="0" applyFont="1" applyBorder="1" applyAlignment="1">
      <alignment horizontal="center" vertical="center" wrapText="1"/>
    </xf>
    <xf numFmtId="0" fontId="53" fillId="0" borderId="19" xfId="0" applyFont="1" applyBorder="1" applyAlignment="1">
      <alignment horizontal="centerContinuous" vertical="center"/>
    </xf>
    <xf numFmtId="0" fontId="53" fillId="0" borderId="78" xfId="0" applyFont="1" applyBorder="1" applyAlignment="1">
      <alignment horizontal="centerContinuous" vertical="center"/>
    </xf>
    <xf numFmtId="0" fontId="53" fillId="0" borderId="47" xfId="0" applyFont="1" applyBorder="1" applyAlignment="1">
      <alignment horizontal="centerContinuous" vertical="center"/>
    </xf>
    <xf numFmtId="0" fontId="53" fillId="0" borderId="27" xfId="0" applyFont="1" applyFill="1" applyBorder="1" applyAlignment="1">
      <alignment horizontal="center" vertical="center" wrapText="1"/>
    </xf>
    <xf numFmtId="0" fontId="53" fillId="0" borderId="28" xfId="0" applyFont="1" applyFill="1" applyBorder="1" applyAlignment="1">
      <alignment horizontal="center" vertical="center" wrapText="1"/>
    </xf>
    <xf numFmtId="0" fontId="53" fillId="0" borderId="29" xfId="0" applyFont="1" applyBorder="1" applyAlignment="1">
      <alignment horizontal="centerContinuous" vertical="center"/>
    </xf>
    <xf numFmtId="0" fontId="53" fillId="0" borderId="31" xfId="0" applyFont="1" applyBorder="1" applyAlignment="1">
      <alignment horizontal="centerContinuous" vertical="center"/>
    </xf>
    <xf numFmtId="0" fontId="53" fillId="0" borderId="67" xfId="0" applyFont="1" applyBorder="1" applyAlignment="1">
      <alignment horizontal="centerContinuous" vertical="center"/>
    </xf>
    <xf numFmtId="0" fontId="53" fillId="0" borderId="39" xfId="0" applyFont="1" applyFill="1" applyBorder="1" applyAlignment="1">
      <alignment horizontal="center" vertical="center" wrapText="1"/>
    </xf>
    <xf numFmtId="0" fontId="53" fillId="0" borderId="63" xfId="0" applyFont="1" applyFill="1" applyBorder="1" applyAlignment="1">
      <alignment horizontal="center" vertical="center" wrapText="1"/>
    </xf>
    <xf numFmtId="0" fontId="53" fillId="0" borderId="41" xfId="0" applyFont="1" applyFill="1" applyBorder="1" applyAlignment="1">
      <alignment horizontal="center" vertical="center" wrapText="1"/>
    </xf>
    <xf numFmtId="0" fontId="53" fillId="0" borderId="89" xfId="0" applyFont="1" applyFill="1" applyBorder="1" applyAlignment="1">
      <alignment horizontal="center" vertical="center" wrapText="1"/>
    </xf>
    <xf numFmtId="0" fontId="48" fillId="0" borderId="26" xfId="0" applyFont="1" applyBorder="1" applyAlignment="1">
      <alignment horizontal="center" vertical="center" wrapText="1"/>
    </xf>
    <xf numFmtId="14" fontId="48" fillId="0" borderId="27" xfId="0" applyNumberFormat="1" applyFont="1" applyBorder="1" applyAlignment="1">
      <alignment horizontal="center" vertical="center" wrapText="1"/>
    </xf>
    <xf numFmtId="14" fontId="48" fillId="0" borderId="93" xfId="0" applyNumberFormat="1" applyFont="1" applyBorder="1" applyAlignment="1">
      <alignment horizontal="center" vertical="center" wrapText="1"/>
    </xf>
    <xf numFmtId="4" fontId="170" fillId="24" borderId="26" xfId="0" applyNumberFormat="1" applyFont="1" applyFill="1" applyBorder="1" applyAlignment="1">
      <alignment horizontal="center" vertical="top" wrapText="1"/>
    </xf>
    <xf numFmtId="4" fontId="170" fillId="24" borderId="16" xfId="0" applyNumberFormat="1" applyFont="1" applyFill="1" applyBorder="1" applyAlignment="1">
      <alignment horizontal="center" vertical="top" wrapText="1"/>
    </xf>
    <xf numFmtId="4" fontId="170" fillId="0" borderId="42" xfId="0" applyNumberFormat="1" applyFont="1" applyBorder="1" applyAlignment="1">
      <alignment horizontal="right" vertical="top" wrapText="1"/>
    </xf>
    <xf numFmtId="4" fontId="170" fillId="0" borderId="34" xfId="0" applyNumberFormat="1" applyFont="1" applyBorder="1" applyAlignment="1">
      <alignment horizontal="right" vertical="top" wrapText="1"/>
    </xf>
    <xf numFmtId="4" fontId="170" fillId="0" borderId="43" xfId="0" applyNumberFormat="1" applyFont="1" applyBorder="1" applyAlignment="1">
      <alignment horizontal="right" vertical="top" wrapText="1"/>
    </xf>
    <xf numFmtId="4" fontId="170" fillId="0" borderId="84" xfId="0" applyNumberFormat="1" applyFont="1" applyBorder="1" applyAlignment="1">
      <alignment horizontal="right" vertical="top" wrapText="1"/>
    </xf>
    <xf numFmtId="4" fontId="170" fillId="0" borderId="44" xfId="0" applyNumberFormat="1" applyFont="1" applyBorder="1" applyAlignment="1">
      <alignment horizontal="right" vertical="top" wrapText="1"/>
    </xf>
    <xf numFmtId="4" fontId="170" fillId="0" borderId="45" xfId="0" applyNumberFormat="1" applyFont="1" applyBorder="1" applyAlignment="1">
      <alignment horizontal="right" vertical="top" wrapText="1"/>
    </xf>
    <xf numFmtId="4" fontId="69" fillId="0" borderId="22" xfId="203" applyNumberFormat="1" applyFont="1" applyFill="1" applyBorder="1" applyProtection="1">
      <protection locked="0"/>
    </xf>
    <xf numFmtId="4" fontId="69" fillId="31" borderId="22" xfId="203" applyNumberFormat="1" applyFont="1" applyFill="1" applyBorder="1" applyProtection="1">
      <protection locked="0"/>
    </xf>
    <xf numFmtId="4" fontId="133" fillId="0" borderId="22" xfId="203" applyNumberFormat="1" applyFont="1" applyFill="1" applyBorder="1" applyProtection="1">
      <protection locked="0"/>
    </xf>
    <xf numFmtId="4" fontId="133" fillId="31" borderId="22" xfId="203" applyNumberFormat="1" applyFont="1" applyFill="1" applyBorder="1" applyProtection="1">
      <protection locked="0"/>
    </xf>
    <xf numFmtId="0" fontId="49" fillId="0" borderId="30" xfId="0" applyFont="1" applyBorder="1" applyAlignment="1">
      <alignment horizontal="centerContinuous" vertical="center"/>
    </xf>
    <xf numFmtId="0" fontId="49" fillId="0" borderId="31" xfId="0" applyFont="1" applyBorder="1" applyAlignment="1">
      <alignment horizontal="centerContinuous" vertical="center"/>
    </xf>
    <xf numFmtId="0" fontId="49" fillId="0" borderId="88" xfId="0" applyFont="1" applyFill="1" applyBorder="1" applyAlignment="1">
      <alignment horizontal="center" vertical="center" wrapText="1"/>
    </xf>
    <xf numFmtId="0" fontId="48" fillId="0" borderId="20" xfId="0" applyFont="1" applyBorder="1" applyAlignment="1">
      <alignment horizontal="center" vertical="center"/>
    </xf>
    <xf numFmtId="0" fontId="70" fillId="0" borderId="26" xfId="0" applyFont="1" applyBorder="1" applyAlignment="1">
      <alignment horizontal="center" vertical="center" wrapText="1"/>
    </xf>
    <xf numFmtId="0" fontId="49" fillId="49" borderId="19" xfId="0" applyFont="1" applyFill="1" applyBorder="1" applyAlignment="1">
      <alignment horizontal="center" vertical="center" wrapText="1"/>
    </xf>
    <xf numFmtId="0" fontId="49" fillId="49" borderId="78" xfId="0" applyFont="1" applyFill="1" applyBorder="1" applyAlignment="1">
      <alignment horizontal="center" vertical="center" wrapText="1"/>
    </xf>
    <xf numFmtId="0" fontId="83" fillId="49" borderId="47" xfId="0" applyFont="1" applyFill="1" applyBorder="1" applyAlignment="1">
      <alignment horizontal="center" vertical="center" wrapText="1"/>
    </xf>
    <xf numFmtId="0" fontId="49" fillId="45" borderId="19" xfId="0" applyFont="1" applyFill="1" applyBorder="1" applyAlignment="1">
      <alignment horizontal="center" vertical="center" wrapText="1"/>
    </xf>
    <xf numFmtId="0" fontId="49" fillId="45" borderId="78" xfId="0" applyFont="1" applyFill="1" applyBorder="1" applyAlignment="1">
      <alignment horizontal="center" vertical="center" wrapText="1"/>
    </xf>
    <xf numFmtId="0" fontId="83" fillId="45" borderId="47" xfId="0" applyFont="1" applyFill="1" applyBorder="1" applyAlignment="1">
      <alignment horizontal="center" vertical="center" wrapText="1"/>
    </xf>
    <xf numFmtId="0" fontId="49" fillId="50" borderId="19" xfId="0" applyFont="1" applyFill="1" applyBorder="1" applyAlignment="1">
      <alignment horizontal="center" vertical="center" wrapText="1"/>
    </xf>
    <xf numFmtId="0" fontId="49" fillId="50" borderId="78" xfId="0" applyFont="1" applyFill="1" applyBorder="1" applyAlignment="1">
      <alignment horizontal="center" vertical="center" wrapText="1"/>
    </xf>
    <xf numFmtId="0" fontId="83" fillId="50" borderId="47" xfId="0" applyFont="1" applyFill="1" applyBorder="1" applyAlignment="1">
      <alignment horizontal="center" vertical="center" wrapText="1"/>
    </xf>
    <xf numFmtId="0" fontId="49" fillId="51" borderId="19" xfId="0" applyFont="1" applyFill="1" applyBorder="1" applyAlignment="1">
      <alignment horizontal="center" vertical="center" wrapText="1"/>
    </xf>
    <xf numFmtId="0" fontId="49" fillId="51" borderId="78" xfId="0" applyFont="1" applyFill="1" applyBorder="1" applyAlignment="1">
      <alignment horizontal="center" vertical="center" wrapText="1"/>
    </xf>
    <xf numFmtId="0" fontId="83" fillId="51" borderId="47" xfId="0" applyFont="1" applyFill="1" applyBorder="1" applyAlignment="1">
      <alignment horizontal="center" vertical="center" wrapText="1"/>
    </xf>
    <xf numFmtId="0" fontId="49" fillId="52" borderId="19" xfId="0" applyFont="1" applyFill="1" applyBorder="1" applyAlignment="1">
      <alignment horizontal="center" vertical="center" wrapText="1"/>
    </xf>
    <xf numFmtId="0" fontId="49" fillId="52" borderId="78" xfId="0" applyFont="1" applyFill="1" applyBorder="1" applyAlignment="1">
      <alignment horizontal="center" vertical="center" wrapText="1"/>
    </xf>
    <xf numFmtId="0" fontId="83" fillId="52" borderId="47" xfId="0" applyFont="1" applyFill="1" applyBorder="1" applyAlignment="1">
      <alignment horizontal="center" vertical="center" wrapText="1"/>
    </xf>
    <xf numFmtId="0" fontId="49" fillId="49" borderId="21" xfId="0" applyFont="1" applyFill="1" applyBorder="1" applyAlignment="1">
      <alignment horizontal="center" vertical="center" wrapText="1"/>
    </xf>
    <xf numFmtId="0" fontId="49" fillId="49" borderId="48" xfId="0" applyFont="1" applyFill="1" applyBorder="1" applyAlignment="1">
      <alignment horizontal="center" vertical="center" wrapText="1"/>
    </xf>
    <xf numFmtId="0" fontId="83" fillId="49" borderId="46" xfId="0" applyFont="1" applyFill="1" applyBorder="1" applyAlignment="1">
      <alignment horizontal="center" vertical="center" wrapText="1"/>
    </xf>
    <xf numFmtId="0" fontId="49" fillId="45" borderId="21" xfId="0" applyFont="1" applyFill="1" applyBorder="1" applyAlignment="1">
      <alignment horizontal="center" vertical="center" wrapText="1"/>
    </xf>
    <xf numFmtId="0" fontId="49" fillId="45" borderId="48" xfId="0" applyFont="1" applyFill="1" applyBorder="1" applyAlignment="1">
      <alignment horizontal="center" vertical="center" wrapText="1"/>
    </xf>
    <xf numFmtId="0" fontId="83" fillId="45" borderId="46" xfId="0" applyFont="1" applyFill="1" applyBorder="1" applyAlignment="1">
      <alignment horizontal="center" vertical="center" wrapText="1"/>
    </xf>
    <xf numFmtId="0" fontId="49" fillId="50" borderId="21" xfId="0" applyFont="1" applyFill="1" applyBorder="1" applyAlignment="1">
      <alignment horizontal="center" vertical="center" wrapText="1"/>
    </xf>
    <xf numFmtId="0" fontId="49" fillId="50" borderId="48" xfId="0" applyFont="1" applyFill="1" applyBorder="1" applyAlignment="1">
      <alignment horizontal="center" vertical="center" wrapText="1"/>
    </xf>
    <xf numFmtId="0" fontId="83" fillId="50" borderId="46" xfId="0" applyFont="1" applyFill="1" applyBorder="1" applyAlignment="1">
      <alignment horizontal="center" vertical="center" wrapText="1"/>
    </xf>
    <xf numFmtId="0" fontId="49" fillId="51" borderId="21" xfId="0" applyFont="1" applyFill="1" applyBorder="1" applyAlignment="1">
      <alignment horizontal="center" vertical="center" wrapText="1"/>
    </xf>
    <xf numFmtId="0" fontId="49" fillId="51" borderId="48" xfId="0" applyFont="1" applyFill="1" applyBorder="1" applyAlignment="1">
      <alignment horizontal="center" vertical="center" wrapText="1"/>
    </xf>
    <xf numFmtId="0" fontId="83" fillId="51" borderId="46" xfId="0" applyFont="1" applyFill="1" applyBorder="1" applyAlignment="1">
      <alignment horizontal="center" vertical="center" wrapText="1"/>
    </xf>
    <xf numFmtId="0" fontId="49" fillId="52" borderId="21" xfId="0" applyFont="1" applyFill="1" applyBorder="1" applyAlignment="1">
      <alignment horizontal="center" vertical="center" wrapText="1"/>
    </xf>
    <xf numFmtId="0" fontId="49" fillId="52" borderId="48" xfId="0" applyFont="1" applyFill="1" applyBorder="1" applyAlignment="1">
      <alignment horizontal="center" vertical="center" wrapText="1"/>
    </xf>
    <xf numFmtId="0" fontId="83" fillId="52" borderId="46" xfId="0" applyFont="1" applyFill="1" applyBorder="1" applyAlignment="1">
      <alignment horizontal="center" vertical="center" wrapText="1"/>
    </xf>
    <xf numFmtId="0" fontId="49" fillId="49" borderId="64" xfId="0" applyFont="1" applyFill="1" applyBorder="1" applyAlignment="1">
      <alignment horizontal="center" vertical="center" wrapText="1"/>
    </xf>
    <xf numFmtId="0" fontId="49" fillId="49" borderId="65" xfId="0" applyFont="1" applyFill="1" applyBorder="1" applyAlignment="1">
      <alignment horizontal="center" vertical="center" wrapText="1"/>
    </xf>
    <xf numFmtId="0" fontId="113" fillId="49" borderId="66" xfId="0" applyFont="1" applyFill="1" applyBorder="1" applyAlignment="1">
      <alignment horizontal="center" vertical="center" wrapText="1"/>
    </xf>
    <xf numFmtId="0" fontId="49" fillId="45" borderId="64" xfId="0" applyFont="1" applyFill="1" applyBorder="1" applyAlignment="1">
      <alignment horizontal="center" vertical="center" wrapText="1"/>
    </xf>
    <xf numFmtId="0" fontId="49" fillId="45" borderId="65" xfId="0" applyFont="1" applyFill="1" applyBorder="1" applyAlignment="1">
      <alignment horizontal="center" vertical="center" wrapText="1"/>
    </xf>
    <xf numFmtId="0" fontId="113" fillId="45" borderId="66" xfId="0" applyFont="1" applyFill="1" applyBorder="1" applyAlignment="1">
      <alignment horizontal="center" vertical="center" wrapText="1"/>
    </xf>
    <xf numFmtId="0" fontId="49" fillId="50" borderId="64" xfId="0" applyFont="1" applyFill="1" applyBorder="1" applyAlignment="1">
      <alignment horizontal="center" vertical="center" wrapText="1"/>
    </xf>
    <xf numFmtId="0" fontId="49" fillId="50" borderId="65" xfId="0" applyFont="1" applyFill="1" applyBorder="1" applyAlignment="1">
      <alignment horizontal="center" vertical="center" wrapText="1"/>
    </xf>
    <xf numFmtId="0" fontId="113" fillId="50" borderId="66" xfId="0" applyFont="1" applyFill="1" applyBorder="1" applyAlignment="1">
      <alignment horizontal="center" vertical="center" wrapText="1"/>
    </xf>
    <xf numFmtId="0" fontId="49" fillId="51" borderId="64" xfId="0" applyFont="1" applyFill="1" applyBorder="1" applyAlignment="1">
      <alignment horizontal="center" vertical="center" wrapText="1"/>
    </xf>
    <xf numFmtId="0" fontId="49" fillId="51" borderId="65" xfId="0" applyFont="1" applyFill="1" applyBorder="1" applyAlignment="1">
      <alignment horizontal="center" vertical="center" wrapText="1"/>
    </xf>
    <xf numFmtId="0" fontId="113" fillId="51" borderId="66" xfId="0" applyFont="1" applyFill="1" applyBorder="1" applyAlignment="1">
      <alignment horizontal="center" vertical="center" wrapText="1"/>
    </xf>
    <xf numFmtId="0" fontId="49" fillId="52" borderId="64" xfId="0" applyFont="1" applyFill="1" applyBorder="1" applyAlignment="1">
      <alignment horizontal="center" vertical="center" wrapText="1"/>
    </xf>
    <xf numFmtId="0" fontId="49" fillId="52" borderId="65" xfId="0" applyFont="1" applyFill="1" applyBorder="1" applyAlignment="1">
      <alignment horizontal="center" vertical="center" wrapText="1"/>
    </xf>
    <xf numFmtId="0" fontId="113" fillId="52" borderId="66" xfId="0" applyFont="1" applyFill="1" applyBorder="1" applyAlignment="1">
      <alignment horizontal="center" vertical="center" wrapText="1"/>
    </xf>
    <xf numFmtId="165" fontId="45" fillId="49" borderId="17" xfId="0" applyNumberFormat="1" applyFont="1" applyFill="1" applyBorder="1"/>
    <xf numFmtId="165" fontId="45" fillId="45" borderId="17" xfId="0" applyNumberFormat="1" applyFont="1" applyFill="1" applyBorder="1"/>
    <xf numFmtId="165" fontId="45" fillId="50" borderId="17" xfId="0" applyNumberFormat="1" applyFont="1" applyFill="1" applyBorder="1"/>
    <xf numFmtId="165" fontId="45" fillId="51" borderId="79" xfId="0" applyNumberFormat="1" applyFont="1" applyFill="1" applyBorder="1"/>
    <xf numFmtId="165" fontId="45" fillId="51" borderId="23" xfId="0" applyNumberFormat="1" applyFont="1" applyFill="1" applyBorder="1"/>
    <xf numFmtId="165" fontId="45" fillId="51" borderId="54" xfId="0" applyNumberFormat="1" applyFont="1" applyFill="1" applyBorder="1"/>
    <xf numFmtId="165" fontId="45" fillId="52" borderId="17" xfId="0" applyNumberFormat="1" applyFont="1" applyFill="1" applyBorder="1"/>
    <xf numFmtId="165" fontId="45" fillId="52" borderId="80" xfId="0" applyNumberFormat="1" applyFont="1" applyFill="1" applyBorder="1"/>
    <xf numFmtId="165" fontId="45" fillId="52" borderId="54" xfId="0" applyNumberFormat="1" applyFont="1" applyFill="1" applyBorder="1"/>
    <xf numFmtId="165" fontId="45" fillId="49" borderId="40" xfId="0" applyNumberFormat="1" applyFont="1" applyFill="1" applyBorder="1"/>
    <xf numFmtId="165" fontId="45" fillId="45" borderId="40" xfId="0" applyNumberFormat="1" applyFont="1" applyFill="1" applyBorder="1"/>
    <xf numFmtId="165" fontId="45" fillId="50" borderId="40" xfId="0" applyNumberFormat="1" applyFont="1" applyFill="1" applyBorder="1"/>
    <xf numFmtId="165" fontId="45" fillId="51" borderId="32" xfId="0" applyNumberFormat="1" applyFont="1" applyFill="1" applyBorder="1"/>
    <xf numFmtId="165" fontId="45" fillId="51" borderId="22" xfId="0" applyNumberFormat="1" applyFont="1" applyFill="1" applyBorder="1"/>
    <xf numFmtId="165" fontId="45" fillId="51" borderId="24" xfId="0" applyNumberFormat="1" applyFont="1" applyFill="1" applyBorder="1"/>
    <xf numFmtId="165" fontId="45" fillId="52" borderId="40" xfId="0" applyNumberFormat="1" applyFont="1" applyFill="1" applyBorder="1"/>
    <xf numFmtId="165" fontId="45" fillId="52" borderId="35" xfId="0" applyNumberFormat="1" applyFont="1" applyFill="1" applyBorder="1"/>
    <xf numFmtId="165" fontId="45" fillId="52" borderId="24" xfId="0" applyNumberFormat="1" applyFont="1" applyFill="1" applyBorder="1"/>
    <xf numFmtId="165" fontId="45" fillId="51" borderId="40" xfId="0" applyNumberFormat="1" applyFont="1" applyFill="1" applyBorder="1"/>
    <xf numFmtId="165" fontId="45" fillId="51" borderId="35" xfId="0" applyNumberFormat="1" applyFont="1" applyFill="1" applyBorder="1"/>
    <xf numFmtId="165" fontId="49" fillId="49" borderId="49" xfId="0" applyNumberFormat="1" applyFont="1" applyFill="1" applyBorder="1"/>
    <xf numFmtId="165" fontId="49" fillId="45" borderId="49" xfId="0" applyNumberFormat="1" applyFont="1" applyFill="1" applyBorder="1"/>
    <xf numFmtId="165" fontId="49" fillId="50" borderId="49" xfId="0" applyNumberFormat="1" applyFont="1" applyFill="1" applyBorder="1"/>
    <xf numFmtId="165" fontId="49" fillId="51" borderId="49" xfId="0" applyNumberFormat="1" applyFont="1" applyFill="1" applyBorder="1"/>
    <xf numFmtId="165" fontId="49" fillId="51" borderId="36" xfId="0" applyNumberFormat="1" applyFont="1" applyFill="1" applyBorder="1"/>
    <xf numFmtId="165" fontId="49" fillId="51" borderId="25" xfId="0" applyNumberFormat="1" applyFont="1" applyFill="1" applyBorder="1"/>
    <xf numFmtId="165" fontId="49" fillId="52" borderId="49" xfId="0" applyNumberFormat="1" applyFont="1" applyFill="1" applyBorder="1"/>
    <xf numFmtId="165" fontId="49" fillId="52" borderId="36" xfId="0" applyNumberFormat="1" applyFont="1" applyFill="1" applyBorder="1"/>
    <xf numFmtId="165" fontId="49" fillId="52" borderId="25" xfId="0" applyNumberFormat="1" applyFont="1" applyFill="1" applyBorder="1"/>
    <xf numFmtId="0" fontId="86" fillId="0" borderId="14" xfId="0" applyFont="1" applyFill="1" applyBorder="1" applyAlignment="1"/>
    <xf numFmtId="0" fontId="86" fillId="0" borderId="15" xfId="0" applyFont="1" applyFill="1" applyBorder="1" applyAlignment="1"/>
    <xf numFmtId="0" fontId="86" fillId="0" borderId="16" xfId="0" applyFont="1" applyFill="1" applyBorder="1" applyAlignment="1"/>
    <xf numFmtId="0" fontId="49" fillId="30" borderId="37" xfId="0" applyFont="1" applyFill="1" applyBorder="1" applyAlignment="1">
      <alignment horizontal="center" vertical="center" wrapText="1"/>
    </xf>
    <xf numFmtId="0" fontId="49" fillId="30" borderId="87" xfId="0" applyFont="1" applyFill="1" applyBorder="1" applyAlignment="1">
      <alignment horizontal="center" vertical="center" wrapText="1"/>
    </xf>
    <xf numFmtId="0" fontId="83" fillId="30" borderId="47" xfId="0" applyFont="1" applyFill="1" applyBorder="1" applyAlignment="1">
      <alignment horizontal="center" vertical="center" wrapText="1"/>
    </xf>
    <xf numFmtId="0" fontId="49" fillId="0" borderId="0" xfId="0" applyFont="1" applyFill="1" applyBorder="1" applyAlignment="1">
      <alignment horizontal="center" vertical="center" wrapText="1"/>
    </xf>
    <xf numFmtId="0" fontId="83" fillId="0" borderId="46" xfId="0" applyFont="1" applyFill="1" applyBorder="1" applyAlignment="1">
      <alignment horizontal="center" vertical="center" wrapText="1"/>
    </xf>
    <xf numFmtId="0" fontId="49" fillId="53" borderId="52" xfId="0" applyFont="1" applyFill="1" applyBorder="1" applyAlignment="1">
      <alignment horizontal="center" vertical="center" wrapText="1"/>
    </xf>
    <xf numFmtId="0" fontId="49" fillId="53" borderId="88" xfId="0" applyFont="1" applyFill="1" applyBorder="1" applyAlignment="1">
      <alignment horizontal="center" vertical="center" wrapText="1"/>
    </xf>
    <xf numFmtId="0" fontId="83" fillId="53" borderId="46" xfId="0" applyFont="1" applyFill="1" applyBorder="1" applyAlignment="1">
      <alignment horizontal="center" vertical="center" wrapText="1"/>
    </xf>
    <xf numFmtId="0" fontId="49" fillId="27" borderId="52" xfId="0" applyFont="1" applyFill="1" applyBorder="1" applyAlignment="1">
      <alignment horizontal="center" vertical="center" wrapText="1"/>
    </xf>
    <xf numFmtId="0" fontId="49" fillId="27" borderId="88" xfId="0" applyFont="1" applyFill="1" applyBorder="1" applyAlignment="1">
      <alignment horizontal="center" vertical="center" wrapText="1"/>
    </xf>
    <xf numFmtId="0" fontId="78" fillId="24" borderId="19" xfId="0" applyFont="1" applyFill="1" applyBorder="1" applyAlignment="1">
      <alignment horizontal="center"/>
    </xf>
    <xf numFmtId="0" fontId="78" fillId="24" borderId="78" xfId="0" applyFont="1" applyFill="1" applyBorder="1" applyAlignment="1">
      <alignment horizontal="center" vertical="center" wrapText="1"/>
    </xf>
    <xf numFmtId="0" fontId="78" fillId="24" borderId="47" xfId="0" applyFont="1" applyFill="1" applyBorder="1" applyAlignment="1">
      <alignment horizontal="center"/>
    </xf>
    <xf numFmtId="0" fontId="78" fillId="0" borderId="19" xfId="0" applyFont="1" applyBorder="1" applyAlignment="1">
      <alignment horizontal="center"/>
    </xf>
    <xf numFmtId="0" fontId="78" fillId="0" borderId="78" xfId="0" applyFont="1" applyBorder="1" applyAlignment="1">
      <alignment horizontal="center" wrapText="1"/>
    </xf>
    <xf numFmtId="0" fontId="78" fillId="0" borderId="47" xfId="0" applyFont="1" applyBorder="1" applyAlignment="1">
      <alignment horizontal="center"/>
    </xf>
    <xf numFmtId="0" fontId="49" fillId="30" borderId="52" xfId="0" applyFont="1" applyFill="1" applyBorder="1" applyAlignment="1">
      <alignment horizontal="center" vertical="center" wrapText="1"/>
    </xf>
    <xf numFmtId="0" fontId="49" fillId="30" borderId="88" xfId="0" applyFont="1" applyFill="1" applyBorder="1" applyAlignment="1">
      <alignment horizontal="center" vertical="center" wrapText="1"/>
    </xf>
    <xf numFmtId="0" fontId="83" fillId="30" borderId="46" xfId="0" applyFont="1" applyFill="1" applyBorder="1" applyAlignment="1">
      <alignment horizontal="center" vertical="center" wrapText="1"/>
    </xf>
    <xf numFmtId="0" fontId="78" fillId="24" borderId="21" xfId="0" applyFont="1" applyFill="1" applyBorder="1" applyAlignment="1">
      <alignment horizontal="center"/>
    </xf>
    <xf numFmtId="0" fontId="78" fillId="24" borderId="48" xfId="0" applyFont="1" applyFill="1" applyBorder="1" applyAlignment="1">
      <alignment horizontal="center" wrapText="1"/>
    </xf>
    <xf numFmtId="0" fontId="78" fillId="24" borderId="46" xfId="0" applyFont="1" applyFill="1" applyBorder="1" applyAlignment="1">
      <alignment horizontal="center"/>
    </xf>
    <xf numFmtId="0" fontId="78" fillId="0" borderId="21" xfId="0" applyFont="1" applyBorder="1" applyAlignment="1">
      <alignment horizontal="center"/>
    </xf>
    <xf numFmtId="0" fontId="78" fillId="0" borderId="48" xfId="0" applyFont="1" applyBorder="1" applyAlignment="1">
      <alignment horizontal="center" wrapText="1"/>
    </xf>
    <xf numFmtId="0" fontId="78" fillId="0" borderId="46" xfId="0" applyFont="1" applyBorder="1" applyAlignment="1">
      <alignment horizontal="center"/>
    </xf>
    <xf numFmtId="0" fontId="49" fillId="30" borderId="58" xfId="0" applyFont="1" applyFill="1" applyBorder="1" applyAlignment="1">
      <alignment horizontal="center" vertical="center" wrapText="1"/>
    </xf>
    <xf numFmtId="0" fontId="49" fillId="30" borderId="70" xfId="0" applyFont="1" applyFill="1" applyBorder="1" applyAlignment="1">
      <alignment horizontal="center" vertical="center" wrapText="1"/>
    </xf>
    <xf numFmtId="0" fontId="113" fillId="30" borderId="66" xfId="0" applyFont="1" applyFill="1" applyBorder="1" applyAlignment="1">
      <alignment horizontal="center" vertical="center" wrapText="1"/>
    </xf>
    <xf numFmtId="0" fontId="113" fillId="0" borderId="46" xfId="0" applyFont="1" applyFill="1" applyBorder="1" applyAlignment="1">
      <alignment horizontal="center" vertical="center" wrapText="1"/>
    </xf>
    <xf numFmtId="0" fontId="49" fillId="53" borderId="58" xfId="0" applyFont="1" applyFill="1" applyBorder="1" applyAlignment="1">
      <alignment horizontal="center" vertical="center" wrapText="1"/>
    </xf>
    <xf numFmtId="0" fontId="49" fillId="53" borderId="70" xfId="0" applyFont="1" applyFill="1" applyBorder="1" applyAlignment="1">
      <alignment horizontal="center" vertical="center" wrapText="1"/>
    </xf>
    <xf numFmtId="0" fontId="113" fillId="53" borderId="66" xfId="0" applyFont="1" applyFill="1" applyBorder="1" applyAlignment="1">
      <alignment horizontal="center" vertical="center" wrapText="1"/>
    </xf>
    <xf numFmtId="0" fontId="49" fillId="27" borderId="58" xfId="0" applyFont="1" applyFill="1" applyBorder="1" applyAlignment="1">
      <alignment horizontal="center" vertical="center" wrapText="1"/>
    </xf>
    <xf numFmtId="0" fontId="49" fillId="27" borderId="70" xfId="0" applyFont="1" applyFill="1" applyBorder="1" applyAlignment="1">
      <alignment horizontal="center" vertical="center" wrapText="1"/>
    </xf>
    <xf numFmtId="0" fontId="78" fillId="24" borderId="64" xfId="0" applyFont="1" applyFill="1" applyBorder="1" applyAlignment="1">
      <alignment horizontal="center"/>
    </xf>
    <xf numFmtId="0" fontId="78" fillId="24" borderId="65" xfId="0" applyFont="1" applyFill="1" applyBorder="1" applyAlignment="1">
      <alignment horizontal="center" wrapText="1"/>
    </xf>
    <xf numFmtId="0" fontId="78" fillId="24" borderId="66" xfId="0" applyFont="1" applyFill="1" applyBorder="1" applyAlignment="1">
      <alignment horizontal="center"/>
    </xf>
    <xf numFmtId="0" fontId="78" fillId="0" borderId="64" xfId="0" applyFont="1" applyBorder="1" applyAlignment="1">
      <alignment horizontal="center"/>
    </xf>
    <xf numFmtId="0" fontId="78" fillId="0" borderId="65" xfId="0" applyFont="1" applyBorder="1" applyAlignment="1">
      <alignment horizontal="center" wrapText="1"/>
    </xf>
    <xf numFmtId="0" fontId="78" fillId="0" borderId="66" xfId="0" applyFont="1" applyBorder="1" applyAlignment="1">
      <alignment horizontal="center"/>
    </xf>
    <xf numFmtId="165" fontId="45" fillId="30" borderId="79" xfId="0" applyNumberFormat="1" applyFont="1" applyFill="1" applyBorder="1"/>
    <xf numFmtId="165" fontId="45" fillId="30" borderId="80" xfId="0" applyNumberFormat="1" applyFont="1" applyFill="1" applyBorder="1"/>
    <xf numFmtId="165" fontId="45" fillId="30" borderId="54" xfId="0" applyNumberFormat="1" applyFont="1" applyFill="1" applyBorder="1"/>
    <xf numFmtId="165" fontId="45" fillId="0" borderId="53" xfId="0" applyNumberFormat="1" applyFont="1" applyFill="1" applyBorder="1"/>
    <xf numFmtId="165" fontId="45" fillId="0" borderId="57" xfId="0" applyNumberFormat="1" applyFont="1" applyFill="1" applyBorder="1"/>
    <xf numFmtId="165" fontId="45" fillId="0" borderId="51" xfId="0" applyNumberFormat="1" applyFont="1" applyFill="1" applyBorder="1"/>
    <xf numFmtId="165" fontId="45" fillId="53" borderId="79" xfId="0" applyNumberFormat="1" applyFont="1" applyFill="1" applyBorder="1"/>
    <xf numFmtId="165" fontId="45" fillId="53" borderId="80" xfId="0" applyNumberFormat="1" applyFont="1" applyFill="1" applyBorder="1"/>
    <xf numFmtId="165" fontId="45" fillId="53" borderId="54" xfId="0" applyNumberFormat="1" applyFont="1" applyFill="1" applyBorder="1"/>
    <xf numFmtId="165" fontId="45" fillId="27" borderId="80" xfId="0" applyNumberFormat="1" applyFont="1" applyFill="1" applyBorder="1"/>
    <xf numFmtId="165" fontId="71" fillId="24" borderId="79" xfId="0" applyNumberFormat="1" applyFont="1" applyFill="1" applyBorder="1"/>
    <xf numFmtId="165" fontId="71" fillId="24" borderId="23" xfId="0" applyNumberFormat="1" applyFont="1" applyFill="1" applyBorder="1"/>
    <xf numFmtId="165" fontId="71" fillId="24" borderId="54" xfId="0" applyNumberFormat="1" applyFont="1" applyFill="1" applyBorder="1"/>
    <xf numFmtId="165" fontId="71" fillId="0" borderId="79" xfId="0" applyNumberFormat="1" applyFont="1" applyBorder="1"/>
    <xf numFmtId="165" fontId="71" fillId="0" borderId="23" xfId="0" applyNumberFormat="1" applyFont="1" applyBorder="1"/>
    <xf numFmtId="165" fontId="71" fillId="0" borderId="54" xfId="0" applyNumberFormat="1" applyFont="1" applyBorder="1"/>
    <xf numFmtId="165" fontId="45" fillId="30" borderId="32" xfId="0" applyNumberFormat="1" applyFont="1" applyFill="1" applyBorder="1"/>
    <xf numFmtId="165" fontId="45" fillId="30" borderId="35" xfId="0" applyNumberFormat="1" applyFont="1" applyFill="1" applyBorder="1"/>
    <xf numFmtId="165" fontId="45" fillId="30" borderId="24" xfId="0" applyNumberFormat="1" applyFont="1" applyFill="1" applyBorder="1"/>
    <xf numFmtId="165" fontId="45" fillId="0" borderId="55" xfId="0" applyNumberFormat="1" applyFont="1" applyFill="1" applyBorder="1"/>
    <xf numFmtId="165" fontId="45" fillId="53" borderId="32" xfId="0" applyNumberFormat="1" applyFont="1" applyFill="1" applyBorder="1"/>
    <xf numFmtId="165" fontId="45" fillId="53" borderId="35" xfId="0" applyNumberFormat="1" applyFont="1" applyFill="1" applyBorder="1"/>
    <xf numFmtId="165" fontId="45" fillId="53" borderId="24" xfId="0" applyNumberFormat="1" applyFont="1" applyFill="1" applyBorder="1"/>
    <xf numFmtId="165" fontId="71" fillId="24" borderId="32" xfId="0" applyNumberFormat="1" applyFont="1" applyFill="1" applyBorder="1"/>
    <xf numFmtId="165" fontId="71" fillId="24" borderId="22" xfId="0" applyNumberFormat="1" applyFont="1" applyFill="1" applyBorder="1"/>
    <xf numFmtId="165" fontId="71" fillId="24" borderId="24" xfId="0" applyNumberFormat="1" applyFont="1" applyFill="1" applyBorder="1"/>
    <xf numFmtId="165" fontId="71" fillId="0" borderId="32" xfId="0" applyNumberFormat="1" applyFont="1" applyBorder="1"/>
    <xf numFmtId="165" fontId="71" fillId="0" borderId="22" xfId="0" applyNumberFormat="1" applyFont="1" applyBorder="1"/>
    <xf numFmtId="165" fontId="71" fillId="0" borderId="24" xfId="0" applyNumberFormat="1" applyFont="1" applyBorder="1"/>
    <xf numFmtId="165" fontId="45" fillId="30" borderId="40" xfId="0" applyNumberFormat="1" applyFont="1" applyFill="1" applyBorder="1"/>
    <xf numFmtId="165" fontId="45" fillId="0" borderId="61" xfId="0" applyNumberFormat="1" applyFont="1" applyFill="1" applyBorder="1"/>
    <xf numFmtId="165" fontId="45" fillId="53" borderId="40" xfId="0" applyNumberFormat="1" applyFont="1" applyFill="1" applyBorder="1"/>
    <xf numFmtId="165" fontId="49" fillId="30" borderId="49" xfId="0" applyNumberFormat="1" applyFont="1" applyFill="1" applyBorder="1"/>
    <xf numFmtId="165" fontId="49" fillId="30" borderId="36" xfId="0" applyNumberFormat="1" applyFont="1" applyFill="1" applyBorder="1"/>
    <xf numFmtId="165" fontId="49" fillId="30" borderId="25" xfId="0" applyNumberFormat="1" applyFont="1" applyFill="1" applyBorder="1"/>
    <xf numFmtId="165" fontId="49" fillId="0" borderId="61" xfId="0" applyNumberFormat="1" applyFont="1" applyFill="1" applyBorder="1"/>
    <xf numFmtId="165" fontId="49" fillId="53" borderId="49" xfId="0" applyNumberFormat="1" applyFont="1" applyFill="1" applyBorder="1"/>
    <xf numFmtId="165" fontId="49" fillId="53" borderId="36" xfId="0" applyNumberFormat="1" applyFont="1" applyFill="1" applyBorder="1"/>
    <xf numFmtId="165" fontId="49" fillId="53" borderId="25" xfId="0" applyNumberFormat="1" applyFont="1" applyFill="1" applyBorder="1"/>
    <xf numFmtId="165" fontId="78" fillId="24" borderId="33" xfId="0" applyNumberFormat="1" applyFont="1" applyFill="1" applyBorder="1"/>
    <xf numFmtId="165" fontId="78" fillId="24" borderId="38" xfId="0" applyNumberFormat="1" applyFont="1" applyFill="1" applyBorder="1"/>
    <xf numFmtId="165" fontId="78" fillId="24" borderId="25" xfId="0" applyNumberFormat="1" applyFont="1" applyFill="1" applyBorder="1"/>
    <xf numFmtId="165" fontId="78" fillId="0" borderId="33" xfId="0" applyNumberFormat="1" applyFont="1" applyBorder="1"/>
    <xf numFmtId="165" fontId="78" fillId="0" borderId="38" xfId="0" applyNumberFormat="1" applyFont="1" applyBorder="1"/>
    <xf numFmtId="165" fontId="78" fillId="0" borderId="25" xfId="0" applyNumberFormat="1" applyFont="1" applyBorder="1"/>
    <xf numFmtId="165" fontId="45" fillId="0" borderId="60" xfId="0" applyNumberFormat="1" applyFont="1" applyFill="1" applyBorder="1"/>
    <xf numFmtId="165" fontId="45" fillId="0" borderId="80" xfId="0" applyNumberFormat="1" applyFont="1" applyFill="1" applyBorder="1"/>
    <xf numFmtId="165" fontId="45" fillId="0" borderId="54" xfId="0" applyNumberFormat="1" applyFont="1" applyFill="1" applyBorder="1"/>
    <xf numFmtId="165" fontId="49" fillId="0" borderId="62" xfId="0" applyNumberFormat="1" applyFont="1" applyFill="1" applyBorder="1"/>
    <xf numFmtId="178" fontId="173" fillId="0" borderId="0" xfId="205" applyFont="1" applyAlignment="1"/>
    <xf numFmtId="178" fontId="174" fillId="0" borderId="0" xfId="205" applyFont="1" applyBorder="1"/>
    <xf numFmtId="178" fontId="174" fillId="0" borderId="0" xfId="205" applyFont="1"/>
    <xf numFmtId="178" fontId="175" fillId="0" borderId="0" xfId="205" applyNumberFormat="1" applyFont="1" applyFill="1" applyBorder="1" applyAlignment="1" applyProtection="1">
      <alignment horizontal="center"/>
    </xf>
    <xf numFmtId="178" fontId="176" fillId="0" borderId="0" xfId="205" applyFont="1" applyBorder="1" applyAlignment="1">
      <alignment horizontal="center"/>
    </xf>
    <xf numFmtId="179" fontId="175" fillId="0" borderId="0" xfId="205" applyNumberFormat="1" applyFont="1" applyBorder="1" applyAlignment="1">
      <alignment horizontal="center"/>
    </xf>
    <xf numFmtId="178" fontId="174" fillId="0" borderId="0" xfId="205" applyFont="1" applyBorder="1" applyAlignment="1">
      <alignment horizontal="center"/>
    </xf>
    <xf numFmtId="178" fontId="177" fillId="0" borderId="0" xfId="205" applyFont="1" applyBorder="1"/>
    <xf numFmtId="2" fontId="174" fillId="0" borderId="0" xfId="205" applyNumberFormat="1" applyFont="1"/>
    <xf numFmtId="178" fontId="126" fillId="0" borderId="0" xfId="205" applyNumberFormat="1" applyFont="1" applyFill="1" applyBorder="1" applyAlignment="1" applyProtection="1"/>
    <xf numFmtId="0" fontId="72" fillId="0" borderId="0" xfId="207" applyFont="1" applyAlignment="1">
      <alignment wrapText="1"/>
    </xf>
    <xf numFmtId="0" fontId="44" fillId="0" borderId="0" xfId="207" applyAlignment="1">
      <alignment wrapText="1"/>
    </xf>
    <xf numFmtId="2" fontId="53" fillId="45" borderId="0" xfId="0" applyNumberFormat="1" applyFont="1" applyFill="1" applyAlignment="1">
      <alignment vertical="center"/>
    </xf>
    <xf numFmtId="0" fontId="178" fillId="0" borderId="0" xfId="0" applyFont="1"/>
    <xf numFmtId="2" fontId="178" fillId="0" borderId="0" xfId="0" applyNumberFormat="1" applyFont="1"/>
    <xf numFmtId="178" fontId="179" fillId="0" borderId="0" xfId="205" applyFont="1"/>
    <xf numFmtId="0" fontId="180" fillId="0" borderId="0" xfId="0" applyFont="1"/>
    <xf numFmtId="4" fontId="69" fillId="0" borderId="0" xfId="203" applyNumberFormat="1" applyFont="1" applyBorder="1" applyProtection="1">
      <protection locked="0"/>
    </xf>
    <xf numFmtId="4" fontId="119" fillId="48" borderId="38" xfId="203" applyNumberFormat="1" applyFont="1" applyFill="1" applyBorder="1" applyProtection="1">
      <protection locked="0"/>
    </xf>
    <xf numFmtId="166" fontId="80" fillId="0" borderId="0" xfId="135" applyNumberFormat="1" applyFont="1"/>
    <xf numFmtId="4" fontId="69" fillId="0" borderId="24" xfId="203" applyNumberFormat="1" applyFont="1" applyFill="1" applyBorder="1" applyProtection="1">
      <protection locked="0"/>
    </xf>
    <xf numFmtId="4" fontId="69" fillId="31" borderId="24" xfId="203" applyNumberFormat="1" applyFont="1" applyFill="1" applyBorder="1" applyProtection="1">
      <protection locked="0"/>
    </xf>
    <xf numFmtId="4" fontId="133" fillId="0" borderId="24" xfId="203" applyNumberFormat="1" applyFont="1" applyFill="1" applyBorder="1" applyProtection="1">
      <protection locked="0"/>
    </xf>
    <xf numFmtId="4" fontId="133" fillId="31" borderId="24" xfId="203" applyNumberFormat="1" applyFont="1" applyFill="1" applyBorder="1" applyProtection="1">
      <protection locked="0"/>
    </xf>
    <xf numFmtId="4" fontId="69" fillId="0" borderId="63" xfId="203" applyNumberFormat="1" applyFont="1" applyBorder="1" applyProtection="1">
      <protection locked="0"/>
    </xf>
    <xf numFmtId="4" fontId="119" fillId="48" borderId="25" xfId="203" applyNumberFormat="1" applyFont="1" applyFill="1" applyBorder="1" applyProtection="1">
      <protection locked="0"/>
    </xf>
    <xf numFmtId="0" fontId="47" fillId="24" borderId="39" xfId="0" applyFont="1" applyFill="1" applyBorder="1" applyAlignment="1">
      <alignment horizontal="center"/>
    </xf>
    <xf numFmtId="0" fontId="47" fillId="0" borderId="42" xfId="0" applyFont="1" applyBorder="1"/>
    <xf numFmtId="0" fontId="47" fillId="0" borderId="43" xfId="0" applyFont="1" applyBorder="1"/>
    <xf numFmtId="0" fontId="47" fillId="0" borderId="44" xfId="0" applyFont="1" applyBorder="1"/>
    <xf numFmtId="0" fontId="0" fillId="0" borderId="44" xfId="0" applyBorder="1"/>
    <xf numFmtId="2" fontId="0" fillId="0" borderId="33" xfId="0" applyNumberFormat="1" applyFill="1" applyBorder="1"/>
    <xf numFmtId="0" fontId="0" fillId="0" borderId="33" xfId="0" applyBorder="1"/>
    <xf numFmtId="2" fontId="0" fillId="0" borderId="82" xfId="0" applyNumberFormat="1" applyFill="1" applyBorder="1"/>
    <xf numFmtId="2" fontId="0" fillId="0" borderId="32" xfId="0" applyNumberFormat="1" applyFill="1" applyBorder="1"/>
    <xf numFmtId="2" fontId="0" fillId="0" borderId="20" xfId="0" applyNumberFormat="1" applyFill="1" applyBorder="1"/>
    <xf numFmtId="2" fontId="0" fillId="0" borderId="32" xfId="0" applyNumberFormat="1" applyFont="1" applyFill="1" applyBorder="1"/>
    <xf numFmtId="0" fontId="0" fillId="0" borderId="20" xfId="0" applyBorder="1"/>
    <xf numFmtId="2" fontId="44" fillId="0" borderId="32" xfId="0" applyNumberFormat="1" applyFont="1" applyFill="1" applyBorder="1"/>
    <xf numFmtId="2" fontId="0" fillId="0" borderId="43" xfId="0" applyNumberFormat="1" applyFill="1" applyBorder="1"/>
    <xf numFmtId="2" fontId="0" fillId="0" borderId="42" xfId="0" applyNumberFormat="1" applyFill="1" applyBorder="1"/>
    <xf numFmtId="2" fontId="0" fillId="0" borderId="79" xfId="0" applyNumberFormat="1" applyFill="1" applyBorder="1"/>
    <xf numFmtId="1" fontId="72" fillId="0" borderId="29" xfId="0" applyNumberFormat="1" applyFont="1" applyFill="1" applyBorder="1" applyAlignment="1">
      <alignment horizontal="center"/>
    </xf>
    <xf numFmtId="0" fontId="72" fillId="0" borderId="14" xfId="0" applyFont="1" applyBorder="1" applyAlignment="1">
      <alignment horizontal="center"/>
    </xf>
    <xf numFmtId="1" fontId="72" fillId="0" borderId="26" xfId="0" applyNumberFormat="1" applyFont="1" applyFill="1" applyBorder="1" applyAlignment="1">
      <alignment horizontal="center"/>
    </xf>
    <xf numFmtId="4" fontId="189" fillId="0" borderId="22" xfId="214" applyNumberFormat="1" applyFont="1" applyFill="1" applyBorder="1" applyProtection="1">
      <protection locked="0"/>
    </xf>
    <xf numFmtId="4" fontId="189" fillId="31" borderId="22" xfId="214" applyNumberFormat="1" applyFont="1" applyFill="1" applyBorder="1" applyProtection="1">
      <protection locked="0"/>
    </xf>
    <xf numFmtId="4" fontId="191" fillId="0" borderId="22" xfId="214" applyNumberFormat="1" applyFont="1" applyFill="1" applyBorder="1" applyProtection="1">
      <protection locked="0"/>
    </xf>
    <xf numFmtId="4" fontId="191" fillId="31" borderId="22" xfId="214" applyNumberFormat="1" applyFont="1" applyFill="1" applyBorder="1" applyProtection="1">
      <protection locked="0"/>
    </xf>
    <xf numFmtId="4" fontId="189" fillId="0" borderId="0" xfId="214" applyNumberFormat="1" applyFont="1" applyBorder="1" applyProtection="1">
      <protection locked="0"/>
    </xf>
    <xf numFmtId="3" fontId="71" fillId="0" borderId="79" xfId="153" applyNumberFormat="1" applyFont="1" applyBorder="1"/>
    <xf numFmtId="3" fontId="71" fillId="0" borderId="23" xfId="200" applyNumberFormat="1" applyFont="1" applyBorder="1"/>
    <xf numFmtId="3" fontId="71" fillId="27" borderId="23" xfId="200" applyNumberFormat="1" applyFont="1" applyFill="1" applyBorder="1"/>
    <xf numFmtId="3" fontId="71" fillId="0" borderId="54" xfId="200" applyNumberFormat="1" applyFont="1" applyFill="1" applyBorder="1"/>
    <xf numFmtId="4" fontId="189" fillId="0" borderId="24" xfId="214" applyNumberFormat="1" applyFont="1" applyFill="1" applyBorder="1" applyProtection="1">
      <protection locked="0"/>
    </xf>
    <xf numFmtId="4" fontId="189" fillId="31" borderId="24" xfId="214" applyNumberFormat="1" applyFont="1" applyFill="1" applyBorder="1" applyProtection="1">
      <protection locked="0"/>
    </xf>
    <xf numFmtId="4" fontId="191" fillId="0" borderId="24" xfId="214" applyNumberFormat="1" applyFont="1" applyFill="1" applyBorder="1" applyProtection="1">
      <protection locked="0"/>
    </xf>
    <xf numFmtId="4" fontId="191" fillId="31" borderId="24" xfId="214" applyNumberFormat="1" applyFont="1" applyFill="1" applyBorder="1" applyProtection="1">
      <protection locked="0"/>
    </xf>
    <xf numFmtId="4" fontId="189" fillId="0" borderId="63" xfId="214" applyNumberFormat="1" applyFont="1" applyBorder="1" applyProtection="1">
      <protection locked="0"/>
    </xf>
    <xf numFmtId="0" fontId="53" fillId="0" borderId="39" xfId="0" applyFont="1" applyBorder="1" applyAlignment="1">
      <alignment horizontal="center" wrapText="1"/>
    </xf>
    <xf numFmtId="3" fontId="71" fillId="0" borderId="0" xfId="200" applyNumberFormat="1" applyFont="1" applyFill="1" applyBorder="1"/>
    <xf numFmtId="3" fontId="71" fillId="0" borderId="0" xfId="153" applyNumberFormat="1" applyFont="1" applyBorder="1"/>
    <xf numFmtId="0" fontId="204" fillId="47" borderId="0" xfId="253" applyFont="1" applyFill="1"/>
    <xf numFmtId="0" fontId="205" fillId="47" borderId="0" xfId="253" applyFont="1" applyFill="1"/>
    <xf numFmtId="0" fontId="77" fillId="47" borderId="0" xfId="0" applyFont="1" applyFill="1"/>
    <xf numFmtId="0" fontId="65" fillId="47" borderId="0" xfId="0" applyFont="1" applyFill="1"/>
    <xf numFmtId="0" fontId="44" fillId="47" borderId="0" xfId="253" applyFill="1"/>
    <xf numFmtId="0" fontId="0" fillId="47" borderId="0" xfId="0" applyFill="1"/>
    <xf numFmtId="4" fontId="190" fillId="48" borderId="38" xfId="214" applyNumberFormat="1" applyFont="1" applyFill="1" applyBorder="1" applyProtection="1">
      <protection locked="0"/>
    </xf>
    <xf numFmtId="4" fontId="190" fillId="48" borderId="25" xfId="214" applyNumberFormat="1" applyFont="1" applyFill="1" applyBorder="1" applyProtection="1">
      <protection locked="0"/>
    </xf>
    <xf numFmtId="0" fontId="44" fillId="49" borderId="0" xfId="253" applyFill="1"/>
    <xf numFmtId="0" fontId="65" fillId="49" borderId="0" xfId="0" applyFont="1" applyFill="1"/>
    <xf numFmtId="0" fontId="208" fillId="49" borderId="0" xfId="253" applyFont="1" applyFill="1"/>
    <xf numFmtId="0" fontId="55" fillId="49" borderId="0" xfId="0" applyFont="1" applyFill="1"/>
    <xf numFmtId="0" fontId="106" fillId="0" borderId="0" xfId="0" applyFont="1" applyBorder="1" applyAlignment="1">
      <alignment horizontal="center" vertical="center"/>
    </xf>
    <xf numFmtId="0" fontId="49" fillId="0" borderId="29" xfId="0" applyFont="1" applyBorder="1" applyAlignment="1">
      <alignment horizontal="centerContinuous" vertical="center"/>
    </xf>
    <xf numFmtId="0" fontId="49" fillId="0" borderId="67" xfId="0" applyFont="1" applyBorder="1" applyAlignment="1">
      <alignment horizontal="centerContinuous" vertical="center"/>
    </xf>
    <xf numFmtId="0" fontId="83" fillId="27" borderId="19" xfId="0" applyFont="1" applyFill="1" applyBorder="1" applyAlignment="1">
      <alignment horizontal="center" vertical="center" wrapText="1"/>
    </xf>
    <xf numFmtId="0" fontId="83" fillId="0" borderId="87" xfId="0" applyFont="1" applyFill="1" applyBorder="1" applyAlignment="1">
      <alignment horizontal="center" vertical="center" wrapText="1"/>
    </xf>
    <xf numFmtId="0" fontId="83" fillId="0" borderId="47" xfId="0" applyFont="1" applyFill="1" applyBorder="1" applyAlignment="1">
      <alignment horizontal="center" vertical="center" wrapText="1"/>
    </xf>
    <xf numFmtId="0" fontId="83" fillId="27" borderId="21" xfId="0" applyFont="1" applyFill="1" applyBorder="1" applyAlignment="1">
      <alignment horizontal="center" vertical="center" wrapText="1"/>
    </xf>
    <xf numFmtId="0" fontId="83" fillId="0" borderId="88" xfId="0" applyFont="1" applyFill="1" applyBorder="1" applyAlignment="1">
      <alignment horizontal="center" vertical="center" wrapText="1"/>
    </xf>
    <xf numFmtId="0" fontId="83" fillId="27" borderId="64" xfId="0" applyFont="1" applyFill="1" applyBorder="1" applyAlignment="1">
      <alignment horizontal="center" vertical="center" wrapText="1"/>
    </xf>
    <xf numFmtId="0" fontId="83" fillId="0" borderId="70" xfId="0" applyFont="1" applyFill="1" applyBorder="1" applyAlignment="1">
      <alignment horizontal="center" vertical="center" wrapText="1"/>
    </xf>
    <xf numFmtId="2" fontId="0" fillId="0" borderId="0" xfId="0" applyNumberFormat="1" applyFill="1"/>
    <xf numFmtId="0" fontId="61" fillId="0" borderId="0" xfId="0" applyFont="1" applyFill="1"/>
    <xf numFmtId="0" fontId="74" fillId="0" borderId="78" xfId="155" applyFont="1" applyFill="1" applyBorder="1"/>
    <xf numFmtId="0" fontId="74" fillId="0" borderId="94" xfId="155" applyFont="1" applyFill="1" applyBorder="1"/>
    <xf numFmtId="0" fontId="74" fillId="0" borderId="67" xfId="155" applyFont="1" applyFill="1" applyBorder="1"/>
    <xf numFmtId="0" fontId="74" fillId="0" borderId="16" xfId="155" applyFont="1" applyFill="1" applyBorder="1"/>
    <xf numFmtId="0" fontId="48" fillId="45" borderId="72" xfId="154" applyFont="1" applyFill="1" applyBorder="1"/>
    <xf numFmtId="4" fontId="189" fillId="45" borderId="22" xfId="214" applyNumberFormat="1" applyFont="1" applyFill="1" applyBorder="1" applyProtection="1">
      <protection locked="0"/>
    </xf>
    <xf numFmtId="4" fontId="189" fillId="45" borderId="24" xfId="214" applyNumberFormat="1" applyFont="1" applyFill="1" applyBorder="1" applyProtection="1">
      <protection locked="0"/>
    </xf>
    <xf numFmtId="0" fontId="68" fillId="45" borderId="43" xfId="155" applyFont="1" applyFill="1" applyBorder="1" applyProtection="1">
      <protection locked="0"/>
    </xf>
    <xf numFmtId="0" fontId="66" fillId="45" borderId="43" xfId="155" applyFont="1" applyFill="1" applyBorder="1" applyProtection="1">
      <protection locked="0"/>
    </xf>
    <xf numFmtId="0" fontId="74" fillId="0" borderId="47" xfId="155" applyFont="1" applyFill="1" applyBorder="1"/>
    <xf numFmtId="4" fontId="133" fillId="45" borderId="22" xfId="203" applyNumberFormat="1" applyFont="1" applyFill="1" applyBorder="1" applyProtection="1">
      <protection locked="0"/>
    </xf>
    <xf numFmtId="4" fontId="133" fillId="45" borderId="24" xfId="203" applyNumberFormat="1" applyFont="1" applyFill="1" applyBorder="1" applyProtection="1">
      <protection locked="0"/>
    </xf>
    <xf numFmtId="0" fontId="80" fillId="0" borderId="0" xfId="135" applyFont="1"/>
    <xf numFmtId="3" fontId="66" fillId="0" borderId="0" xfId="135" applyNumberFormat="1"/>
    <xf numFmtId="0" fontId="66" fillId="0" borderId="0" xfId="135" applyFill="1"/>
    <xf numFmtId="0" fontId="57" fillId="0" borderId="19" xfId="0" applyFont="1" applyBorder="1" applyAlignment="1">
      <alignment horizontal="center" vertical="center"/>
    </xf>
    <xf numFmtId="0" fontId="51" fillId="0" borderId="20" xfId="0" applyFont="1" applyBorder="1" applyAlignment="1">
      <alignment horizontal="center" vertical="center"/>
    </xf>
    <xf numFmtId="0" fontId="78" fillId="0" borderId="79" xfId="0" applyFont="1" applyBorder="1" applyAlignment="1">
      <alignment horizontal="center" vertical="top" wrapText="1"/>
    </xf>
    <xf numFmtId="0" fontId="74" fillId="0" borderId="32" xfId="0" applyFont="1" applyBorder="1" applyAlignment="1">
      <alignment vertical="top" wrapText="1"/>
    </xf>
    <xf numFmtId="0" fontId="74" fillId="0" borderId="33" xfId="0" applyFont="1" applyBorder="1" applyAlignment="1">
      <alignment vertical="top" wrapText="1"/>
    </xf>
    <xf numFmtId="3" fontId="66" fillId="0" borderId="0" xfId="295" applyNumberFormat="1" applyFont="1" applyBorder="1" applyAlignment="1">
      <alignment horizontal="right"/>
    </xf>
    <xf numFmtId="3" fontId="66" fillId="0" borderId="88" xfId="296" applyNumberFormat="1" applyBorder="1" applyAlignment="1">
      <alignment horizontal="right"/>
    </xf>
    <xf numFmtId="3" fontId="66" fillId="0" borderId="88" xfId="296" applyNumberFormat="1" applyFont="1" applyBorder="1" applyAlignment="1">
      <alignment horizontal="right"/>
    </xf>
    <xf numFmtId="3" fontId="66" fillId="0" borderId="0" xfId="296" applyNumberFormat="1" applyFont="1"/>
    <xf numFmtId="0" fontId="85" fillId="0" borderId="88" xfId="297" applyFont="1" applyBorder="1" applyAlignment="1">
      <alignment horizontal="center" vertical="center" wrapText="1"/>
    </xf>
    <xf numFmtId="0" fontId="73" fillId="0" borderId="88" xfId="297" applyFont="1" applyBorder="1" applyAlignment="1">
      <alignment horizontal="center"/>
    </xf>
    <xf numFmtId="0" fontId="66" fillId="0" borderId="88" xfId="297" applyBorder="1"/>
    <xf numFmtId="0" fontId="44" fillId="0" borderId="0" xfId="298"/>
    <xf numFmtId="0" fontId="75" fillId="27" borderId="0" xfId="299" applyFont="1" applyFill="1" applyAlignment="1"/>
    <xf numFmtId="0" fontId="218" fillId="0" borderId="86" xfId="298" applyFont="1" applyBorder="1"/>
    <xf numFmtId="0" fontId="48" fillId="0" borderId="26" xfId="298" applyFont="1" applyBorder="1" applyAlignment="1">
      <alignment horizontal="center" vertical="center"/>
    </xf>
    <xf numFmtId="1" fontId="48" fillId="0" borderId="14" xfId="298" applyNumberFormat="1" applyFont="1" applyFill="1" applyBorder="1" applyAlignment="1">
      <alignment horizontal="center" vertical="center" wrapText="1"/>
    </xf>
    <xf numFmtId="1" fontId="48" fillId="0" borderId="26" xfId="298" applyNumberFormat="1" applyFont="1" applyBorder="1" applyAlignment="1">
      <alignment horizontal="center" vertical="center" wrapText="1"/>
    </xf>
    <xf numFmtId="0" fontId="49" fillId="0" borderId="16" xfId="298" applyFont="1" applyFill="1" applyBorder="1" applyAlignment="1">
      <alignment horizontal="center" vertical="center" wrapText="1"/>
    </xf>
    <xf numFmtId="166" fontId="44" fillId="0" borderId="0" xfId="298" applyNumberFormat="1"/>
    <xf numFmtId="0" fontId="82" fillId="24" borderId="37" xfId="298" applyFont="1" applyFill="1" applyBorder="1" applyAlignment="1">
      <alignment horizontal="center" vertical="center"/>
    </xf>
    <xf numFmtId="3" fontId="82" fillId="0" borderId="37" xfId="298" applyNumberFormat="1" applyFont="1" applyFill="1" applyBorder="1" applyAlignment="1">
      <alignment horizontal="center" vertical="center"/>
    </xf>
    <xf numFmtId="3" fontId="82" fillId="0" borderId="27" xfId="298" applyNumberFormat="1" applyFont="1" applyFill="1" applyBorder="1" applyAlignment="1">
      <alignment horizontal="center" vertical="center"/>
    </xf>
    <xf numFmtId="0" fontId="48" fillId="0" borderId="28" xfId="298" applyFont="1" applyFill="1" applyBorder="1" applyAlignment="1">
      <alignment horizontal="center" vertical="center" wrapText="1"/>
    </xf>
    <xf numFmtId="0" fontId="44" fillId="0" borderId="0" xfId="298" applyFill="1"/>
    <xf numFmtId="0" fontId="82" fillId="0" borderId="42" xfId="298" applyFont="1" applyFill="1" applyBorder="1" applyAlignment="1">
      <alignment horizontal="left"/>
    </xf>
    <xf numFmtId="3" fontId="47" fillId="45" borderId="18" xfId="298" applyNumberFormat="1" applyFont="1" applyFill="1" applyBorder="1" applyAlignment="1">
      <alignment horizontal="right" vertical="center" indent="2"/>
    </xf>
    <xf numFmtId="3" fontId="47" fillId="0" borderId="42" xfId="298" applyNumberFormat="1" applyFont="1" applyFill="1" applyBorder="1" applyAlignment="1">
      <alignment horizontal="right" vertical="center" indent="2"/>
    </xf>
    <xf numFmtId="165" fontId="44" fillId="0" borderId="0" xfId="298" applyNumberFormat="1"/>
    <xf numFmtId="166" fontId="44" fillId="0" borderId="0" xfId="298" applyNumberFormat="1" applyFill="1"/>
    <xf numFmtId="0" fontId="82" fillId="0" borderId="43" xfId="298" applyFont="1" applyFill="1" applyBorder="1" applyAlignment="1">
      <alignment horizontal="center"/>
    </xf>
    <xf numFmtId="3" fontId="47" fillId="45" borderId="61" xfId="298" applyNumberFormat="1" applyFont="1" applyFill="1" applyBorder="1" applyAlignment="1">
      <alignment horizontal="right" vertical="center" indent="2"/>
    </xf>
    <xf numFmtId="3" fontId="47" fillId="0" borderId="43" xfId="298" applyNumberFormat="1" applyFont="1" applyFill="1" applyBorder="1" applyAlignment="1">
      <alignment horizontal="right" vertical="center" indent="2"/>
    </xf>
    <xf numFmtId="0" fontId="82" fillId="0" borderId="43" xfId="298" applyFont="1" applyFill="1" applyBorder="1" applyAlignment="1">
      <alignment horizontal="left"/>
    </xf>
    <xf numFmtId="3" fontId="47" fillId="45" borderId="61" xfId="298" applyNumberFormat="1" applyFont="1" applyFill="1" applyBorder="1" applyAlignment="1">
      <alignment horizontal="right" indent="2"/>
    </xf>
    <xf numFmtId="3" fontId="47" fillId="0" borderId="43" xfId="298" applyNumberFormat="1" applyFont="1" applyFill="1" applyBorder="1" applyAlignment="1">
      <alignment horizontal="right" indent="2"/>
    </xf>
    <xf numFmtId="0" fontId="82" fillId="24" borderId="14" xfId="298" applyFont="1" applyFill="1" applyBorder="1" applyAlignment="1">
      <alignment horizontal="center" vertical="center"/>
    </xf>
    <xf numFmtId="165" fontId="82" fillId="0" borderId="16" xfId="298" applyNumberFormat="1" applyFont="1" applyFill="1" applyBorder="1" applyAlignment="1">
      <alignment horizontal="center" vertical="center" wrapText="1"/>
    </xf>
    <xf numFmtId="3" fontId="47" fillId="45" borderId="17" xfId="298" applyNumberFormat="1" applyFont="1" applyFill="1" applyBorder="1" applyAlignment="1">
      <alignment horizontal="right" vertical="center" indent="2"/>
    </xf>
    <xf numFmtId="3" fontId="47" fillId="45" borderId="40" xfId="298" applyNumberFormat="1" applyFont="1" applyFill="1" applyBorder="1" applyAlignment="1">
      <alignment horizontal="right" vertical="center" indent="2"/>
    </xf>
    <xf numFmtId="3" fontId="47" fillId="45" borderId="40" xfId="298" applyNumberFormat="1" applyFont="1" applyFill="1" applyBorder="1" applyAlignment="1">
      <alignment horizontal="right" indent="2"/>
    </xf>
    <xf numFmtId="0" fontId="82" fillId="0" borderId="44" xfId="298" applyFont="1" applyFill="1" applyBorder="1" applyAlignment="1">
      <alignment horizontal="center"/>
    </xf>
    <xf numFmtId="3" fontId="47" fillId="45" borderId="49" xfId="298" applyNumberFormat="1" applyFont="1" applyFill="1" applyBorder="1" applyAlignment="1">
      <alignment horizontal="right" indent="2"/>
    </xf>
    <xf numFmtId="3" fontId="47" fillId="0" borderId="44" xfId="298" applyNumberFormat="1" applyFont="1" applyFill="1" applyBorder="1" applyAlignment="1">
      <alignment horizontal="right" indent="2"/>
    </xf>
    <xf numFmtId="0" fontId="220" fillId="0" borderId="0" xfId="298" applyFont="1" applyFill="1" applyBorder="1" applyAlignment="1">
      <alignment horizontal="left"/>
    </xf>
    <xf numFmtId="3" fontId="47" fillId="0" borderId="0" xfId="298" applyNumberFormat="1" applyFont="1" applyFill="1" applyBorder="1" applyAlignment="1">
      <alignment horizontal="right" indent="2"/>
    </xf>
    <xf numFmtId="3" fontId="48" fillId="0" borderId="0" xfId="298" applyNumberFormat="1" applyFont="1" applyFill="1" applyBorder="1" applyAlignment="1">
      <alignment horizontal="right" indent="2"/>
    </xf>
    <xf numFmtId="0" fontId="83" fillId="0" borderId="26" xfId="298" applyFont="1" applyFill="1" applyBorder="1" applyAlignment="1">
      <alignment horizontal="center"/>
    </xf>
    <xf numFmtId="0" fontId="82" fillId="24" borderId="67" xfId="298" applyFont="1" applyFill="1" applyBorder="1" applyAlignment="1">
      <alignment horizontal="center" vertical="center"/>
    </xf>
    <xf numFmtId="0" fontId="82" fillId="24" borderId="31" xfId="298" applyFont="1" applyFill="1" applyBorder="1" applyAlignment="1">
      <alignment horizontal="center" vertical="center"/>
    </xf>
    <xf numFmtId="3" fontId="83" fillId="0" borderId="0" xfId="298" applyNumberFormat="1" applyFont="1" applyFill="1" applyBorder="1" applyAlignment="1">
      <alignment horizontal="center"/>
    </xf>
    <xf numFmtId="0" fontId="221" fillId="0" borderId="0" xfId="300" applyFont="1" applyBorder="1" applyAlignment="1">
      <alignment horizontal="center"/>
    </xf>
    <xf numFmtId="0" fontId="72" fillId="0" borderId="0" xfId="298" applyFont="1" applyFill="1" applyAlignment="1"/>
    <xf numFmtId="0" fontId="73" fillId="0" borderId="14" xfId="298" applyFont="1" applyBorder="1" applyAlignment="1">
      <alignment horizontal="center"/>
    </xf>
    <xf numFmtId="0" fontId="73" fillId="0" borderId="17" xfId="298" applyFont="1" applyFill="1" applyBorder="1" applyAlignment="1">
      <alignment horizontal="left"/>
    </xf>
    <xf numFmtId="3" fontId="74" fillId="45" borderId="42" xfId="298" applyNumberFormat="1" applyFont="1" applyFill="1" applyBorder="1" applyAlignment="1">
      <alignment horizontal="center"/>
    </xf>
    <xf numFmtId="3" fontId="74" fillId="0" borderId="42" xfId="298" applyNumberFormat="1" applyFont="1" applyFill="1" applyBorder="1" applyAlignment="1">
      <alignment horizontal="center"/>
    </xf>
    <xf numFmtId="0" fontId="73" fillId="0" borderId="40" xfId="298" applyFont="1" applyFill="1" applyBorder="1" applyAlignment="1">
      <alignment horizontal="center"/>
    </xf>
    <xf numFmtId="3" fontId="74" fillId="45" borderId="43" xfId="298" applyNumberFormat="1" applyFont="1" applyFill="1" applyBorder="1" applyAlignment="1">
      <alignment horizontal="center"/>
    </xf>
    <xf numFmtId="3" fontId="74" fillId="0" borderId="43" xfId="298" applyNumberFormat="1" applyFont="1" applyFill="1" applyBorder="1" applyAlignment="1">
      <alignment horizontal="center"/>
    </xf>
    <xf numFmtId="0" fontId="73" fillId="0" borderId="40" xfId="298" applyFont="1" applyFill="1" applyBorder="1" applyAlignment="1">
      <alignment horizontal="left"/>
    </xf>
    <xf numFmtId="0" fontId="73" fillId="0" borderId="49" xfId="298" applyFont="1" applyFill="1" applyBorder="1" applyAlignment="1">
      <alignment horizontal="center"/>
    </xf>
    <xf numFmtId="3" fontId="74" fillId="45" borderId="44" xfId="298" applyNumberFormat="1" applyFont="1" applyFill="1" applyBorder="1" applyAlignment="1">
      <alignment horizontal="center"/>
    </xf>
    <xf numFmtId="3" fontId="74" fillId="0" borderId="44" xfId="298" applyNumberFormat="1" applyFont="1" applyFill="1" applyBorder="1" applyAlignment="1">
      <alignment horizontal="center"/>
    </xf>
    <xf numFmtId="0" fontId="218" fillId="0" borderId="0" xfId="298" applyFont="1"/>
    <xf numFmtId="0" fontId="222" fillId="0" borderId="0" xfId="298" applyFont="1"/>
    <xf numFmtId="0" fontId="82" fillId="47" borderId="14" xfId="298" applyFont="1" applyFill="1" applyBorder="1" applyAlignment="1">
      <alignment horizontal="center" vertical="center"/>
    </xf>
    <xf numFmtId="0" fontId="82" fillId="0" borderId="26" xfId="298" applyFont="1" applyFill="1" applyBorder="1" applyAlignment="1">
      <alignment horizontal="center" vertical="center"/>
    </xf>
    <xf numFmtId="0" fontId="82" fillId="0" borderId="17" xfId="298" applyFont="1" applyFill="1" applyBorder="1" applyAlignment="1">
      <alignment horizontal="left"/>
    </xf>
    <xf numFmtId="3" fontId="47" fillId="47" borderId="42" xfId="298" applyNumberFormat="1" applyFont="1" applyFill="1" applyBorder="1" applyAlignment="1">
      <alignment horizontal="right" vertical="center" indent="2"/>
    </xf>
    <xf numFmtId="3" fontId="47" fillId="0" borderId="34" xfId="298" applyNumberFormat="1" applyFont="1" applyFill="1" applyBorder="1" applyAlignment="1">
      <alignment horizontal="right" vertical="center" indent="2"/>
    </xf>
    <xf numFmtId="0" fontId="82" fillId="0" borderId="40" xfId="298" applyFont="1" applyFill="1" applyBorder="1" applyAlignment="1">
      <alignment horizontal="center"/>
    </xf>
    <xf numFmtId="3" fontId="47" fillId="47" borderId="43" xfId="298" applyNumberFormat="1" applyFont="1" applyFill="1" applyBorder="1" applyAlignment="1">
      <alignment horizontal="right" vertical="center" indent="2"/>
    </xf>
    <xf numFmtId="3" fontId="47" fillId="0" borderId="84" xfId="298" applyNumberFormat="1" applyFont="1" applyFill="1" applyBorder="1" applyAlignment="1">
      <alignment horizontal="right" vertical="center" indent="2"/>
    </xf>
    <xf numFmtId="0" fontId="82" fillId="0" borderId="40" xfId="298" applyFont="1" applyFill="1" applyBorder="1" applyAlignment="1">
      <alignment horizontal="left"/>
    </xf>
    <xf numFmtId="3" fontId="47" fillId="47" borderId="43" xfId="298" applyNumberFormat="1" applyFont="1" applyFill="1" applyBorder="1" applyAlignment="1">
      <alignment horizontal="right" indent="2"/>
    </xf>
    <xf numFmtId="3" fontId="47" fillId="0" borderId="84" xfId="298" applyNumberFormat="1" applyFont="1" applyFill="1" applyBorder="1" applyAlignment="1">
      <alignment horizontal="right" indent="2"/>
    </xf>
    <xf numFmtId="0" fontId="82" fillId="0" borderId="49" xfId="298" applyFont="1" applyFill="1" applyBorder="1" applyAlignment="1">
      <alignment horizontal="center"/>
    </xf>
    <xf numFmtId="3" fontId="47" fillId="47" borderId="44" xfId="298" applyNumberFormat="1" applyFont="1" applyFill="1" applyBorder="1" applyAlignment="1">
      <alignment horizontal="right" indent="2"/>
    </xf>
    <xf numFmtId="3" fontId="47" fillId="0" borderId="45" xfId="298" applyNumberFormat="1" applyFont="1" applyFill="1" applyBorder="1" applyAlignment="1">
      <alignment horizontal="right" indent="2"/>
    </xf>
    <xf numFmtId="1" fontId="48" fillId="0" borderId="27" xfId="298" applyNumberFormat="1" applyFont="1" applyBorder="1" applyAlignment="1">
      <alignment horizontal="center" vertical="center" wrapText="1"/>
    </xf>
    <xf numFmtId="3" fontId="47" fillId="0" borderId="45" xfId="298" applyNumberFormat="1" applyFont="1" applyFill="1" applyBorder="1" applyAlignment="1">
      <alignment horizontal="right" vertical="center" indent="2"/>
    </xf>
    <xf numFmtId="0" fontId="225" fillId="0" borderId="29" xfId="200" applyFont="1" applyBorder="1" applyAlignment="1">
      <alignment vertical="center"/>
    </xf>
    <xf numFmtId="3" fontId="226" fillId="0" borderId="30" xfId="153" applyNumberFormat="1" applyFont="1" applyBorder="1"/>
    <xf numFmtId="3" fontId="226" fillId="27" borderId="56" xfId="153" applyNumberFormat="1" applyFont="1" applyFill="1" applyBorder="1"/>
    <xf numFmtId="3" fontId="226" fillId="0" borderId="31" xfId="153" applyNumberFormat="1" applyFont="1" applyBorder="1"/>
    <xf numFmtId="3" fontId="226" fillId="27" borderId="15" xfId="153" applyNumberFormat="1" applyFont="1" applyFill="1" applyBorder="1"/>
    <xf numFmtId="3" fontId="227" fillId="0" borderId="32" xfId="153" applyNumberFormat="1" applyFont="1" applyBorder="1"/>
    <xf numFmtId="3" fontId="227" fillId="0" borderId="50" xfId="153" applyNumberFormat="1" applyFont="1" applyBorder="1"/>
    <xf numFmtId="3" fontId="227" fillId="27" borderId="57" xfId="153" applyNumberFormat="1" applyFont="1" applyFill="1" applyBorder="1"/>
    <xf numFmtId="3" fontId="227" fillId="0" borderId="51" xfId="153" applyNumberFormat="1" applyFont="1" applyBorder="1"/>
    <xf numFmtId="3" fontId="227" fillId="0" borderId="50" xfId="200" applyNumberFormat="1" applyFont="1" applyBorder="1"/>
    <xf numFmtId="3" fontId="227" fillId="27" borderId="50" xfId="200" applyNumberFormat="1" applyFont="1" applyFill="1" applyBorder="1"/>
    <xf numFmtId="3" fontId="227" fillId="0" borderId="51" xfId="200" applyNumberFormat="1" applyFont="1" applyFill="1" applyBorder="1"/>
    <xf numFmtId="3" fontId="227" fillId="0" borderId="20" xfId="153" applyNumberFormat="1" applyFont="1" applyBorder="1"/>
    <xf numFmtId="3" fontId="227" fillId="0" borderId="22" xfId="200" applyNumberFormat="1" applyFont="1" applyBorder="1"/>
    <xf numFmtId="3" fontId="227" fillId="27" borderId="22" xfId="200" applyNumberFormat="1" applyFont="1" applyFill="1" applyBorder="1"/>
    <xf numFmtId="3" fontId="227" fillId="0" borderId="24" xfId="200" applyNumberFormat="1" applyFont="1" applyBorder="1"/>
    <xf numFmtId="3" fontId="227" fillId="0" borderId="24" xfId="200" applyNumberFormat="1" applyFont="1" applyFill="1" applyBorder="1"/>
    <xf numFmtId="3" fontId="227" fillId="0" borderId="33" xfId="153" applyNumberFormat="1" applyFont="1" applyBorder="1"/>
    <xf numFmtId="3" fontId="227" fillId="0" borderId="38" xfId="200" applyNumberFormat="1" applyFont="1" applyBorder="1"/>
    <xf numFmtId="3" fontId="227" fillId="27" borderId="38" xfId="200" applyNumberFormat="1" applyFont="1" applyFill="1" applyBorder="1"/>
    <xf numFmtId="3" fontId="227" fillId="0" borderId="25" xfId="200" applyNumberFormat="1" applyFont="1" applyBorder="1"/>
    <xf numFmtId="180" fontId="119" fillId="0" borderId="0" xfId="162" applyNumberFormat="1" applyFont="1" applyFill="1" applyBorder="1"/>
    <xf numFmtId="0" fontId="48" fillId="0" borderId="0" xfId="154" applyFont="1" applyFill="1" applyBorder="1"/>
    <xf numFmtId="0" fontId="229" fillId="0" borderId="0" xfId="0" applyFont="1"/>
    <xf numFmtId="0" fontId="230" fillId="0" borderId="0" xfId="0" applyFont="1"/>
    <xf numFmtId="0" fontId="231" fillId="0" borderId="0" xfId="0" applyFont="1"/>
    <xf numFmtId="0" fontId="232" fillId="0" borderId="0" xfId="0" applyFont="1"/>
    <xf numFmtId="0" fontId="66" fillId="0" borderId="0" xfId="304"/>
    <xf numFmtId="165" fontId="66" fillId="0" borderId="0" xfId="304" applyNumberFormat="1"/>
    <xf numFmtId="0" fontId="74" fillId="74" borderId="94" xfId="304" applyFont="1" applyFill="1" applyBorder="1"/>
    <xf numFmtId="0" fontId="74" fillId="74" borderId="78" xfId="304" applyFont="1" applyFill="1" applyBorder="1"/>
    <xf numFmtId="0" fontId="74" fillId="74" borderId="67" xfId="304" applyFont="1" applyFill="1" applyBorder="1"/>
    <xf numFmtId="0" fontId="68" fillId="0" borderId="42" xfId="304" applyFont="1" applyBorder="1" applyProtection="1">
      <protection locked="0"/>
    </xf>
    <xf numFmtId="9" fontId="66" fillId="0" borderId="0" xfId="304" applyNumberFormat="1"/>
    <xf numFmtId="10" fontId="66" fillId="0" borderId="0" xfId="304" applyNumberFormat="1"/>
    <xf numFmtId="0" fontId="68" fillId="0" borderId="43" xfId="304" applyFont="1" applyBorder="1" applyProtection="1">
      <protection locked="0"/>
    </xf>
    <xf numFmtId="0" fontId="68" fillId="0" borderId="43" xfId="304" applyFont="1" applyFill="1" applyBorder="1" applyProtection="1">
      <protection locked="0"/>
    </xf>
    <xf numFmtId="0" fontId="66" fillId="0" borderId="43" xfId="304" applyFont="1" applyFill="1" applyBorder="1" applyProtection="1">
      <protection locked="0"/>
    </xf>
    <xf numFmtId="0" fontId="66" fillId="0" borderId="0" xfId="304" applyFont="1"/>
    <xf numFmtId="0" fontId="114" fillId="0" borderId="52" xfId="304" applyFont="1" applyBorder="1"/>
    <xf numFmtId="0" fontId="66" fillId="0" borderId="43" xfId="304" applyFont="1" applyBorder="1"/>
    <xf numFmtId="0" fontId="68" fillId="0" borderId="91" xfId="304" applyFont="1" applyBorder="1" applyProtection="1">
      <protection locked="0"/>
    </xf>
    <xf numFmtId="0" fontId="66" fillId="47" borderId="26" xfId="304" applyFont="1" applyFill="1" applyBorder="1"/>
    <xf numFmtId="0" fontId="66" fillId="0" borderId="0" xfId="304" applyFill="1" applyBorder="1"/>
    <xf numFmtId="0" fontId="66" fillId="45" borderId="0" xfId="304" applyFill="1"/>
    <xf numFmtId="180" fontId="66" fillId="0" borderId="0" xfId="304" applyNumberFormat="1"/>
    <xf numFmtId="167" fontId="66" fillId="0" borderId="0" xfId="304" applyNumberFormat="1"/>
    <xf numFmtId="0" fontId="228" fillId="0" borderId="0" xfId="304" applyFont="1" applyFill="1"/>
    <xf numFmtId="0" fontId="66" fillId="0" borderId="0" xfId="304" applyFill="1"/>
    <xf numFmtId="165" fontId="66" fillId="0" borderId="0" xfId="304" applyNumberFormat="1" applyFill="1"/>
    <xf numFmtId="0" fontId="66" fillId="45" borderId="0" xfId="304" applyFont="1" applyFill="1"/>
    <xf numFmtId="0" fontId="114" fillId="0" borderId="0" xfId="304" applyFont="1" applyFill="1" applyBorder="1"/>
    <xf numFmtId="165" fontId="66" fillId="0" borderId="0" xfId="304" applyNumberFormat="1" applyFill="1" applyBorder="1"/>
    <xf numFmtId="0" fontId="66" fillId="49" borderId="0" xfId="304" applyFill="1"/>
    <xf numFmtId="180" fontId="66" fillId="49" borderId="0" xfId="304" applyNumberFormat="1" applyFill="1"/>
    <xf numFmtId="167" fontId="66" fillId="49" borderId="0" xfId="304" applyNumberFormat="1" applyFill="1"/>
    <xf numFmtId="0" fontId="66" fillId="49" borderId="0" xfId="304" applyFont="1" applyFill="1"/>
    <xf numFmtId="3" fontId="71" fillId="0" borderId="38" xfId="200" applyNumberFormat="1" applyFont="1" applyBorder="1"/>
    <xf numFmtId="3" fontId="71" fillId="27" borderId="38" xfId="200" applyNumberFormat="1" applyFont="1" applyFill="1" applyBorder="1"/>
    <xf numFmtId="3" fontId="71" fillId="0" borderId="25" xfId="200" applyNumberFormat="1" applyFont="1" applyFill="1" applyBorder="1"/>
    <xf numFmtId="0" fontId="0" fillId="0" borderId="40" xfId="0" applyBorder="1"/>
    <xf numFmtId="2" fontId="0" fillId="0" borderId="55" xfId="0" applyNumberFormat="1" applyFill="1" applyBorder="1"/>
    <xf numFmtId="0" fontId="0" fillId="0" borderId="0" xfId="0" applyAlignment="1">
      <alignment horizontal="right"/>
    </xf>
    <xf numFmtId="0" fontId="0" fillId="0" borderId="17" xfId="0" applyBorder="1"/>
    <xf numFmtId="0" fontId="0" fillId="0" borderId="40" xfId="0" applyFill="1" applyBorder="1"/>
    <xf numFmtId="0" fontId="0" fillId="0" borderId="49" xfId="0" applyBorder="1"/>
    <xf numFmtId="0" fontId="72" fillId="0" borderId="15" xfId="0" applyFont="1" applyBorder="1" applyAlignment="1">
      <alignment horizontal="center"/>
    </xf>
    <xf numFmtId="2" fontId="0" fillId="0" borderId="84" xfId="0" applyNumberFormat="1" applyFill="1" applyBorder="1"/>
    <xf numFmtId="2" fontId="0" fillId="0" borderId="53" xfId="0" applyNumberFormat="1" applyFill="1" applyBorder="1"/>
    <xf numFmtId="0" fontId="0" fillId="0" borderId="59" xfId="0" applyBorder="1"/>
    <xf numFmtId="0" fontId="72" fillId="0" borderId="26" xfId="0" applyFont="1" applyBorder="1" applyAlignment="1">
      <alignment horizontal="center"/>
    </xf>
    <xf numFmtId="0" fontId="233" fillId="0" borderId="40" xfId="0" applyFont="1" applyBorder="1"/>
    <xf numFmtId="0" fontId="234" fillId="0" borderId="0" xfId="0" applyFont="1" applyAlignment="1">
      <alignment vertical="center"/>
    </xf>
    <xf numFmtId="0" fontId="48" fillId="0" borderId="0" xfId="0" applyFont="1" applyAlignment="1">
      <alignment vertical="center"/>
    </xf>
    <xf numFmtId="0" fontId="235" fillId="28" borderId="0" xfId="0" applyFont="1" applyFill="1" applyAlignment="1">
      <alignment vertical="center"/>
    </xf>
    <xf numFmtId="0" fontId="236" fillId="28" borderId="0" xfId="0" applyFont="1" applyFill="1" applyAlignment="1">
      <alignment vertical="center"/>
    </xf>
    <xf numFmtId="0" fontId="233" fillId="28" borderId="0" xfId="0" applyFont="1" applyFill="1"/>
    <xf numFmtId="0" fontId="49" fillId="75" borderId="37" xfId="0" applyFont="1" applyFill="1" applyBorder="1" applyAlignment="1">
      <alignment horizontal="center" vertical="center" wrapText="1"/>
    </xf>
    <xf numFmtId="0" fontId="49" fillId="75" borderId="19" xfId="0" applyFont="1" applyFill="1" applyBorder="1" applyAlignment="1">
      <alignment horizontal="center" vertical="center" wrapText="1"/>
    </xf>
    <xf numFmtId="0" fontId="49" fillId="75" borderId="78" xfId="0" applyFont="1" applyFill="1" applyBorder="1" applyAlignment="1">
      <alignment horizontal="center" vertical="center" wrapText="1"/>
    </xf>
    <xf numFmtId="0" fontId="83" fillId="75" borderId="47" xfId="0" applyFont="1" applyFill="1" applyBorder="1" applyAlignment="1">
      <alignment horizontal="center" vertical="center" wrapText="1"/>
    </xf>
    <xf numFmtId="0" fontId="83" fillId="75" borderId="52" xfId="0" applyFont="1" applyFill="1" applyBorder="1" applyAlignment="1">
      <alignment horizontal="center" vertical="center" wrapText="1"/>
    </xf>
    <xf numFmtId="0" fontId="49" fillId="75" borderId="21" xfId="0" applyFont="1" applyFill="1" applyBorder="1" applyAlignment="1">
      <alignment horizontal="center" vertical="center" wrapText="1"/>
    </xf>
    <xf numFmtId="0" fontId="49" fillId="75" borderId="48" xfId="0" applyFont="1" applyFill="1" applyBorder="1" applyAlignment="1">
      <alignment horizontal="center" vertical="center" wrapText="1"/>
    </xf>
    <xf numFmtId="0" fontId="83" fillId="75" borderId="46" xfId="0" applyFont="1" applyFill="1" applyBorder="1" applyAlignment="1">
      <alignment horizontal="center" vertical="center" wrapText="1"/>
    </xf>
    <xf numFmtId="0" fontId="45" fillId="75" borderId="58" xfId="0" applyFont="1" applyFill="1" applyBorder="1" applyAlignment="1">
      <alignment horizontal="center" vertical="center" wrapText="1"/>
    </xf>
    <xf numFmtId="0" fontId="49" fillId="75" borderId="64" xfId="0" applyFont="1" applyFill="1" applyBorder="1" applyAlignment="1">
      <alignment horizontal="center" vertical="center" wrapText="1"/>
    </xf>
    <xf numFmtId="0" fontId="49" fillId="75" borderId="65" xfId="0" applyFont="1" applyFill="1" applyBorder="1" applyAlignment="1">
      <alignment horizontal="center" vertical="center" wrapText="1"/>
    </xf>
    <xf numFmtId="0" fontId="113" fillId="75" borderId="66" xfId="0" applyFont="1" applyFill="1" applyBorder="1" applyAlignment="1">
      <alignment horizontal="center" vertical="center" wrapText="1"/>
    </xf>
    <xf numFmtId="165" fontId="45" fillId="75" borderId="17" xfId="0" applyNumberFormat="1" applyFont="1" applyFill="1" applyBorder="1"/>
    <xf numFmtId="165" fontId="45" fillId="75" borderId="40" xfId="0" applyNumberFormat="1" applyFont="1" applyFill="1" applyBorder="1"/>
    <xf numFmtId="165" fontId="49" fillId="75" borderId="49" xfId="0" applyNumberFormat="1" applyFont="1" applyFill="1" applyBorder="1"/>
    <xf numFmtId="0" fontId="83" fillId="0" borderId="66" xfId="0" applyFont="1" applyFill="1" applyBorder="1" applyAlignment="1">
      <alignment horizontal="center" vertical="center" wrapText="1"/>
    </xf>
    <xf numFmtId="3" fontId="71" fillId="0" borderId="0" xfId="153" applyNumberFormat="1" applyFont="1" applyFill="1" applyBorder="1"/>
    <xf numFmtId="0" fontId="137" fillId="0" borderId="0" xfId="135" applyFont="1"/>
    <xf numFmtId="0" fontId="66" fillId="0" borderId="0" xfId="135" applyFont="1"/>
    <xf numFmtId="2" fontId="66" fillId="0" borderId="0" xfId="135" applyNumberFormat="1" applyFill="1"/>
    <xf numFmtId="4" fontId="66" fillId="0" borderId="0" xfId="135" applyNumberFormat="1"/>
    <xf numFmtId="2" fontId="71" fillId="0" borderId="0" xfId="135" applyNumberFormat="1" applyFont="1" applyFill="1" applyBorder="1"/>
    <xf numFmtId="4" fontId="184" fillId="0" borderId="0" xfId="135" applyNumberFormat="1" applyFont="1"/>
    <xf numFmtId="0" fontId="184" fillId="0" borderId="0" xfId="135" applyFont="1"/>
    <xf numFmtId="0" fontId="228" fillId="0" borderId="0" xfId="135" applyFont="1"/>
    <xf numFmtId="0" fontId="139" fillId="0" borderId="0" xfId="135" applyFont="1" applyFill="1" applyAlignment="1">
      <alignment horizontal="left"/>
    </xf>
    <xf numFmtId="0" fontId="78" fillId="0" borderId="29" xfId="135" applyFont="1" applyFill="1" applyBorder="1"/>
    <xf numFmtId="0" fontId="78" fillId="0" borderId="30" xfId="135" applyFont="1" applyFill="1" applyBorder="1" applyAlignment="1">
      <alignment horizontal="center"/>
    </xf>
    <xf numFmtId="0" fontId="78" fillId="0" borderId="31" xfId="135" applyFont="1" applyFill="1" applyBorder="1" applyAlignment="1">
      <alignment horizontal="center"/>
    </xf>
    <xf numFmtId="0" fontId="71" fillId="0" borderId="64" xfId="135" applyFont="1" applyFill="1" applyBorder="1"/>
    <xf numFmtId="0" fontId="182" fillId="0" borderId="0" xfId="135" applyFont="1" applyFill="1"/>
    <xf numFmtId="2" fontId="71" fillId="0" borderId="65" xfId="135" applyNumberFormat="1" applyFont="1" applyFill="1" applyBorder="1"/>
    <xf numFmtId="2" fontId="71" fillId="0" borderId="66" xfId="135" applyNumberFormat="1" applyFont="1" applyFill="1" applyBorder="1"/>
    <xf numFmtId="0" fontId="78" fillId="0" borderId="26" xfId="135" applyFont="1" applyFill="1" applyBorder="1"/>
    <xf numFmtId="0" fontId="71" fillId="0" borderId="41" xfId="135" applyFont="1" applyFill="1" applyBorder="1"/>
    <xf numFmtId="0" fontId="71" fillId="0" borderId="0" xfId="135" applyFont="1" applyFill="1" applyBorder="1"/>
    <xf numFmtId="4" fontId="71" fillId="0" borderId="41" xfId="135" applyNumberFormat="1" applyFont="1" applyFill="1" applyBorder="1"/>
    <xf numFmtId="0" fontId="78" fillId="0" borderId="0" xfId="135" applyFont="1" applyFill="1" applyBorder="1"/>
    <xf numFmtId="0" fontId="78" fillId="0" borderId="0" xfId="135" applyFont="1" applyFill="1" applyBorder="1" applyAlignment="1">
      <alignment horizontal="center"/>
    </xf>
    <xf numFmtId="4" fontId="71" fillId="0" borderId="0" xfId="135" applyNumberFormat="1" applyFont="1" applyFill="1" applyBorder="1"/>
    <xf numFmtId="4" fontId="78" fillId="0" borderId="31" xfId="135" applyNumberFormat="1" applyFont="1" applyFill="1" applyBorder="1" applyAlignment="1">
      <alignment horizontal="center"/>
    </xf>
    <xf numFmtId="2" fontId="78" fillId="0" borderId="26" xfId="135" applyNumberFormat="1" applyFont="1" applyFill="1" applyBorder="1"/>
    <xf numFmtId="0" fontId="238" fillId="0" borderId="0" xfId="0" applyFont="1"/>
    <xf numFmtId="178" fontId="231" fillId="0" borderId="0" xfId="205" applyFont="1"/>
    <xf numFmtId="178" fontId="175" fillId="0" borderId="0" xfId="205" applyFont="1"/>
    <xf numFmtId="3" fontId="71" fillId="0" borderId="64" xfId="153" applyNumberFormat="1" applyFont="1" applyBorder="1"/>
    <xf numFmtId="0" fontId="71" fillId="0" borderId="0" xfId="200" applyFont="1" applyBorder="1"/>
    <xf numFmtId="165" fontId="71" fillId="0" borderId="0" xfId="200" applyNumberFormat="1" applyFont="1" applyFill="1" applyBorder="1"/>
    <xf numFmtId="0" fontId="71" fillId="0" borderId="0" xfId="200" applyFont="1" applyFill="1" applyBorder="1"/>
    <xf numFmtId="0" fontId="74" fillId="0" borderId="0" xfId="0" applyFont="1" applyAlignment="1">
      <alignment horizontal="justify" vertical="center"/>
    </xf>
    <xf numFmtId="3" fontId="227" fillId="0" borderId="0" xfId="200" applyNumberFormat="1" applyFont="1" applyFill="1" applyBorder="1"/>
    <xf numFmtId="0" fontId="116" fillId="49" borderId="0" xfId="0" applyFont="1" applyFill="1"/>
    <xf numFmtId="3" fontId="78" fillId="0" borderId="56" xfId="153" applyNumberFormat="1" applyFont="1" applyBorder="1"/>
    <xf numFmtId="3" fontId="71" fillId="0" borderId="80" xfId="153" applyNumberFormat="1" applyFont="1" applyBorder="1"/>
    <xf numFmtId="4" fontId="71" fillId="0" borderId="79" xfId="153" applyNumberFormat="1" applyFont="1" applyBorder="1"/>
    <xf numFmtId="3" fontId="71" fillId="0" borderId="23" xfId="153" applyNumberFormat="1" applyFont="1" applyBorder="1"/>
    <xf numFmtId="3" fontId="71" fillId="0" borderId="35" xfId="153" applyNumberFormat="1" applyFont="1" applyBorder="1"/>
    <xf numFmtId="3" fontId="71" fillId="0" borderId="5" xfId="153" applyNumberFormat="1" applyFont="1" applyBorder="1"/>
    <xf numFmtId="3" fontId="71" fillId="0" borderId="57" xfId="153" applyNumberFormat="1" applyFont="1" applyBorder="1"/>
    <xf numFmtId="4" fontId="71" fillId="0" borderId="20" xfId="153" applyNumberFormat="1" applyFont="1" applyBorder="1"/>
    <xf numFmtId="3" fontId="71" fillId="0" borderId="50" xfId="153" applyNumberFormat="1" applyFont="1" applyBorder="1"/>
    <xf numFmtId="3" fontId="71" fillId="0" borderId="36" xfId="153" applyNumberFormat="1" applyFont="1" applyBorder="1"/>
    <xf numFmtId="4" fontId="71" fillId="0" borderId="33" xfId="153" applyNumberFormat="1" applyFont="1" applyBorder="1"/>
    <xf numFmtId="3" fontId="71" fillId="0" borderId="38" xfId="153" applyNumberFormat="1" applyFont="1" applyBorder="1"/>
    <xf numFmtId="4" fontId="71" fillId="0" borderId="0" xfId="153" applyNumberFormat="1" applyFont="1" applyBorder="1"/>
    <xf numFmtId="0" fontId="87" fillId="0" borderId="0" xfId="308" applyFont="1" applyFill="1"/>
    <xf numFmtId="0" fontId="88" fillId="0" borderId="0" xfId="308" applyFont="1"/>
    <xf numFmtId="0" fontId="88" fillId="0" borderId="0" xfId="310" applyFont="1"/>
    <xf numFmtId="0" fontId="71" fillId="0" borderId="0" xfId="309" applyFont="1"/>
    <xf numFmtId="0" fontId="73" fillId="0" borderId="0" xfId="309" applyFont="1"/>
    <xf numFmtId="166" fontId="78" fillId="0" borderId="31" xfId="153" applyNumberFormat="1" applyFont="1" applyBorder="1"/>
    <xf numFmtId="166" fontId="71" fillId="0" borderId="54" xfId="153" applyNumberFormat="1" applyFont="1" applyBorder="1"/>
    <xf numFmtId="166" fontId="71" fillId="0" borderId="24" xfId="153" applyNumberFormat="1" applyFont="1" applyBorder="1"/>
    <xf numFmtId="0" fontId="85" fillId="0" borderId="74" xfId="200" applyFont="1" applyFill="1" applyBorder="1" applyAlignment="1">
      <alignment horizontal="center" vertical="center" wrapText="1"/>
    </xf>
    <xf numFmtId="166" fontId="71" fillId="0" borderId="69" xfId="153" applyNumberFormat="1" applyFont="1" applyBorder="1"/>
    <xf numFmtId="166" fontId="71" fillId="0" borderId="51" xfId="153" applyNumberFormat="1" applyFont="1" applyBorder="1"/>
    <xf numFmtId="166" fontId="71" fillId="0" borderId="25" xfId="153" applyNumberFormat="1" applyFont="1" applyBorder="1"/>
    <xf numFmtId="3" fontId="71" fillId="0" borderId="0" xfId="309" applyNumberFormat="1" applyFont="1"/>
    <xf numFmtId="166" fontId="71" fillId="0" borderId="0" xfId="153" applyNumberFormat="1" applyFont="1" applyBorder="1"/>
    <xf numFmtId="0" fontId="71" fillId="0" borderId="0" xfId="309" applyFont="1" applyBorder="1"/>
    <xf numFmtId="2" fontId="245" fillId="0" borderId="0" xfId="91" applyNumberFormat="1" applyFont="1" applyFill="1" applyBorder="1" applyAlignment="1">
      <alignment horizontal="center"/>
    </xf>
    <xf numFmtId="166" fontId="154" fillId="0" borderId="0" xfId="91" applyNumberFormat="1" applyFill="1" applyBorder="1" applyAlignment="1">
      <alignment horizontal="left"/>
    </xf>
    <xf numFmtId="0" fontId="74" fillId="74" borderId="47" xfId="304" applyFont="1" applyFill="1" applyBorder="1"/>
    <xf numFmtId="4" fontId="247" fillId="55" borderId="50" xfId="328" applyNumberFormat="1" applyFont="1" applyFill="1" applyBorder="1" applyProtection="1">
      <protection locked="0"/>
    </xf>
    <xf numFmtId="4" fontId="247" fillId="55" borderId="22" xfId="328" applyNumberFormat="1" applyFont="1" applyFill="1" applyBorder="1" applyProtection="1">
      <protection locked="0"/>
    </xf>
    <xf numFmtId="4" fontId="247" fillId="78" borderId="22" xfId="328" applyNumberFormat="1" applyFont="1" applyFill="1" applyBorder="1" applyProtection="1">
      <protection locked="0"/>
    </xf>
    <xf numFmtId="4" fontId="248" fillId="55" borderId="22" xfId="328" applyNumberFormat="1" applyFont="1" applyFill="1" applyBorder="1" applyProtection="1">
      <protection locked="0"/>
    </xf>
    <xf numFmtId="4" fontId="248" fillId="78" borderId="22" xfId="328" applyNumberFormat="1" applyFont="1" applyFill="1" applyBorder="1" applyProtection="1">
      <protection locked="0"/>
    </xf>
    <xf numFmtId="4" fontId="247" fillId="55" borderId="0" xfId="328" applyNumberFormat="1" applyFont="1" applyFill="1" applyBorder="1" applyProtection="1">
      <protection locked="0"/>
    </xf>
    <xf numFmtId="4" fontId="246" fillId="80" borderId="30" xfId="328" applyNumberFormat="1" applyFont="1" applyFill="1" applyBorder="1" applyProtection="1">
      <protection locked="0"/>
    </xf>
    <xf numFmtId="4" fontId="246" fillId="80" borderId="31" xfId="328" applyNumberFormat="1" applyFont="1" applyFill="1" applyBorder="1" applyProtection="1">
      <protection locked="0"/>
    </xf>
    <xf numFmtId="3" fontId="82" fillId="45" borderId="14" xfId="298" applyNumberFormat="1" applyFont="1" applyFill="1" applyBorder="1" applyAlignment="1">
      <alignment horizontal="center" vertical="center"/>
    </xf>
    <xf numFmtId="3" fontId="82" fillId="0" borderId="26" xfId="298" applyNumberFormat="1" applyFont="1" applyFill="1" applyBorder="1" applyAlignment="1">
      <alignment horizontal="center" vertical="center"/>
    </xf>
    <xf numFmtId="0" fontId="241" fillId="0" borderId="0" xfId="0" applyFont="1"/>
    <xf numFmtId="0" fontId="53" fillId="0" borderId="109" xfId="200" applyFont="1" applyBorder="1" applyAlignment="1">
      <alignment horizontal="center" vertical="center" wrapText="1"/>
    </xf>
    <xf numFmtId="0" fontId="53" fillId="0" borderId="110" xfId="200" applyFont="1" applyBorder="1" applyAlignment="1">
      <alignment horizontal="center" vertical="center" wrapText="1"/>
    </xf>
    <xf numFmtId="3" fontId="71" fillId="0" borderId="70" xfId="153" applyNumberFormat="1" applyFont="1" applyBorder="1"/>
    <xf numFmtId="0" fontId="252" fillId="0" borderId="0" xfId="0" applyFont="1" applyAlignment="1">
      <alignment vertical="center"/>
    </xf>
    <xf numFmtId="165" fontId="45" fillId="45" borderId="42" xfId="0" applyNumberFormat="1" applyFont="1" applyFill="1" applyBorder="1"/>
    <xf numFmtId="165" fontId="45" fillId="45" borderId="43" xfId="0" applyNumberFormat="1" applyFont="1" applyFill="1" applyBorder="1"/>
    <xf numFmtId="165" fontId="49" fillId="45" borderId="44" xfId="0" applyNumberFormat="1" applyFont="1" applyFill="1" applyBorder="1"/>
    <xf numFmtId="0" fontId="49" fillId="82" borderId="19" xfId="0" applyFont="1" applyFill="1" applyBorder="1" applyAlignment="1">
      <alignment horizontal="center" vertical="center" wrapText="1"/>
    </xf>
    <xf numFmtId="0" fontId="49" fillId="82" borderId="78" xfId="0" applyFont="1" applyFill="1" applyBorder="1" applyAlignment="1">
      <alignment horizontal="center" vertical="center" wrapText="1"/>
    </xf>
    <xf numFmtId="0" fontId="83" fillId="82" borderId="47" xfId="0" applyFont="1" applyFill="1" applyBorder="1" applyAlignment="1">
      <alignment horizontal="center" vertical="center" wrapText="1"/>
    </xf>
    <xf numFmtId="0" fontId="49" fillId="82" borderId="21" xfId="0" applyFont="1" applyFill="1" applyBorder="1" applyAlignment="1">
      <alignment horizontal="center" vertical="center" wrapText="1"/>
    </xf>
    <xf numFmtId="0" fontId="49" fillId="82" borderId="48" xfId="0" applyFont="1" applyFill="1" applyBorder="1" applyAlignment="1">
      <alignment horizontal="center" vertical="center" wrapText="1"/>
    </xf>
    <xf numFmtId="0" fontId="83" fillId="82" borderId="46" xfId="0" applyFont="1" applyFill="1" applyBorder="1" applyAlignment="1">
      <alignment horizontal="center" vertical="center" wrapText="1"/>
    </xf>
    <xf numFmtId="0" fontId="49" fillId="82" borderId="64" xfId="0" applyFont="1" applyFill="1" applyBorder="1" applyAlignment="1">
      <alignment horizontal="center" vertical="center" wrapText="1"/>
    </xf>
    <xf numFmtId="0" fontId="49" fillId="82" borderId="65" xfId="0" applyFont="1" applyFill="1" applyBorder="1" applyAlignment="1">
      <alignment horizontal="center" vertical="center" wrapText="1"/>
    </xf>
    <xf numFmtId="0" fontId="113" fillId="82" borderId="66" xfId="0" applyFont="1" applyFill="1" applyBorder="1" applyAlignment="1">
      <alignment horizontal="center" vertical="center" wrapText="1"/>
    </xf>
    <xf numFmtId="165" fontId="45" fillId="82" borderId="17" xfId="0" applyNumberFormat="1" applyFont="1" applyFill="1" applyBorder="1"/>
    <xf numFmtId="165" fontId="45" fillId="82" borderId="40" xfId="0" applyNumberFormat="1" applyFont="1" applyFill="1" applyBorder="1"/>
    <xf numFmtId="165" fontId="49" fillId="82" borderId="49" xfId="0" applyNumberFormat="1" applyFont="1" applyFill="1" applyBorder="1"/>
    <xf numFmtId="0" fontId="86" fillId="0" borderId="16" xfId="0" applyFont="1" applyFill="1" applyBorder="1" applyAlignment="1">
      <alignment horizontal="center"/>
    </xf>
    <xf numFmtId="3" fontId="48" fillId="28" borderId="29" xfId="0" applyNumberFormat="1" applyFont="1" applyFill="1" applyBorder="1" applyAlignment="1">
      <alignment horizontal="center"/>
    </xf>
    <xf numFmtId="3" fontId="48" fillId="28" borderId="31" xfId="0" applyNumberFormat="1" applyFont="1" applyFill="1" applyBorder="1" applyAlignment="1">
      <alignment horizontal="center"/>
    </xf>
    <xf numFmtId="2" fontId="48" fillId="28" borderId="67" xfId="0" applyNumberFormat="1" applyFont="1" applyFill="1" applyBorder="1" applyAlignment="1">
      <alignment horizontal="center"/>
    </xf>
    <xf numFmtId="2" fontId="48" fillId="28" borderId="31" xfId="0" applyNumberFormat="1" applyFont="1" applyFill="1" applyBorder="1" applyAlignment="1">
      <alignment horizontal="center"/>
    </xf>
    <xf numFmtId="165" fontId="47" fillId="28" borderId="16" xfId="0" applyNumberFormat="1" applyFont="1" applyFill="1" applyBorder="1" applyAlignment="1">
      <alignment horizontal="center"/>
    </xf>
    <xf numFmtId="3" fontId="47" fillId="0" borderId="20" xfId="0" applyNumberFormat="1" applyFont="1" applyFill="1" applyBorder="1" applyAlignment="1">
      <alignment horizontal="right"/>
    </xf>
    <xf numFmtId="3" fontId="47" fillId="0" borderId="51" xfId="0" applyNumberFormat="1" applyFont="1" applyFill="1" applyBorder="1" applyAlignment="1">
      <alignment horizontal="right"/>
    </xf>
    <xf numFmtId="2" fontId="47" fillId="0" borderId="53" xfId="0" applyNumberFormat="1" applyFont="1" applyFill="1" applyBorder="1" applyAlignment="1">
      <alignment horizontal="right"/>
    </xf>
    <xf numFmtId="2" fontId="47" fillId="0" borderId="51" xfId="0" applyNumberFormat="1" applyFont="1" applyFill="1" applyBorder="1" applyAlignment="1">
      <alignment horizontal="right"/>
    </xf>
    <xf numFmtId="165" fontId="47" fillId="0" borderId="83" xfId="0" applyNumberFormat="1" applyFont="1" applyFill="1" applyBorder="1" applyAlignment="1">
      <alignment horizontal="center"/>
    </xf>
    <xf numFmtId="3" fontId="47" fillId="0" borderId="32" xfId="0" applyNumberFormat="1" applyFont="1" applyFill="1" applyBorder="1" applyAlignment="1">
      <alignment horizontal="right"/>
    </xf>
    <xf numFmtId="3" fontId="47" fillId="0" borderId="24" xfId="0" applyNumberFormat="1" applyFont="1" applyFill="1" applyBorder="1" applyAlignment="1">
      <alignment horizontal="right"/>
    </xf>
    <xf numFmtId="2" fontId="47" fillId="0" borderId="55" xfId="0" applyNumberFormat="1" applyFont="1" applyFill="1" applyBorder="1" applyAlignment="1">
      <alignment horizontal="right"/>
    </xf>
    <xf numFmtId="2" fontId="47" fillId="0" borderId="24" xfId="0" applyNumberFormat="1" applyFont="1" applyFill="1" applyBorder="1" applyAlignment="1">
      <alignment horizontal="right"/>
    </xf>
    <xf numFmtId="165" fontId="47" fillId="0" borderId="84" xfId="0" applyNumberFormat="1" applyFont="1" applyFill="1" applyBorder="1" applyAlignment="1">
      <alignment horizontal="center"/>
    </xf>
    <xf numFmtId="3" fontId="47" fillId="0" borderId="33" xfId="0" applyNumberFormat="1" applyFont="1" applyFill="1" applyBorder="1" applyAlignment="1">
      <alignment horizontal="right"/>
    </xf>
    <xf numFmtId="3" fontId="47" fillId="0" borderId="25" xfId="0" applyNumberFormat="1" applyFont="1" applyFill="1" applyBorder="1" applyAlignment="1">
      <alignment horizontal="right"/>
    </xf>
    <xf numFmtId="2" fontId="47" fillId="0" borderId="59" xfId="0" applyNumberFormat="1" applyFont="1" applyFill="1" applyBorder="1" applyAlignment="1">
      <alignment horizontal="right"/>
    </xf>
    <xf numFmtId="2" fontId="47" fillId="0" borderId="25" xfId="0" applyNumberFormat="1" applyFont="1" applyFill="1" applyBorder="1" applyAlignment="1">
      <alignment horizontal="right"/>
    </xf>
    <xf numFmtId="165" fontId="47" fillId="0" borderId="45" xfId="0" applyNumberFormat="1" applyFont="1" applyFill="1" applyBorder="1" applyAlignment="1">
      <alignment horizontal="center"/>
    </xf>
    <xf numFmtId="0" fontId="66" fillId="0" borderId="0" xfId="155"/>
    <xf numFmtId="0" fontId="114" fillId="0" borderId="0" xfId="155" applyFont="1"/>
    <xf numFmtId="0" fontId="71" fillId="0" borderId="37" xfId="155" applyFont="1" applyBorder="1"/>
    <xf numFmtId="0" fontId="71" fillId="0" borderId="92" xfId="155" applyFont="1" applyBorder="1"/>
    <xf numFmtId="0" fontId="71" fillId="0" borderId="26" xfId="155" applyFont="1" applyFill="1" applyBorder="1"/>
    <xf numFmtId="0" fontId="71" fillId="0" borderId="30" xfId="155" applyFont="1" applyFill="1" applyBorder="1"/>
    <xf numFmtId="0" fontId="71" fillId="0" borderId="31" xfId="155" applyFont="1" applyFill="1" applyBorder="1"/>
    <xf numFmtId="0" fontId="71" fillId="0" borderId="42" xfId="155" applyFont="1" applyBorder="1" applyProtection="1">
      <protection locked="0"/>
    </xf>
    <xf numFmtId="0" fontId="71" fillId="0" borderId="58" xfId="155" applyFont="1" applyBorder="1"/>
    <xf numFmtId="0" fontId="71" fillId="0" borderId="86" xfId="155" applyFont="1" applyBorder="1"/>
    <xf numFmtId="0" fontId="71" fillId="0" borderId="41" xfId="155" applyFont="1" applyFill="1" applyBorder="1"/>
    <xf numFmtId="0" fontId="71" fillId="0" borderId="65" xfId="155" applyFont="1" applyFill="1" applyBorder="1"/>
    <xf numFmtId="0" fontId="71" fillId="0" borderId="66" xfId="155" applyFont="1" applyFill="1" applyBorder="1"/>
    <xf numFmtId="0" fontId="71" fillId="0" borderId="43" xfId="155" applyFont="1" applyBorder="1" applyProtection="1">
      <protection locked="0"/>
    </xf>
    <xf numFmtId="0" fontId="74" fillId="74" borderId="16" xfId="304" applyFont="1" applyFill="1" applyBorder="1"/>
    <xf numFmtId="4" fontId="71" fillId="0" borderId="53" xfId="155" applyNumberFormat="1" applyFont="1" applyBorder="1"/>
    <xf numFmtId="4" fontId="71" fillId="0" borderId="50" xfId="155" applyNumberFormat="1" applyFont="1" applyBorder="1"/>
    <xf numFmtId="4" fontId="71" fillId="0" borderId="50" xfId="155" applyNumberFormat="1" applyFont="1" applyFill="1" applyBorder="1"/>
    <xf numFmtId="4" fontId="71" fillId="0" borderId="51" xfId="155" applyNumberFormat="1" applyFont="1" applyFill="1" applyBorder="1"/>
    <xf numFmtId="0" fontId="66" fillId="0" borderId="0" xfId="155" applyFill="1" applyBorder="1"/>
    <xf numFmtId="4" fontId="247" fillId="55" borderId="51" xfId="328" applyNumberFormat="1" applyFont="1" applyFill="1" applyBorder="1" applyProtection="1">
      <protection locked="0"/>
    </xf>
    <xf numFmtId="4" fontId="71" fillId="0" borderId="55" xfId="155" applyNumberFormat="1" applyFont="1" applyFill="1" applyBorder="1"/>
    <xf numFmtId="4" fontId="71" fillId="0" borderId="22" xfId="155" applyNumberFormat="1" applyFont="1" applyFill="1" applyBorder="1"/>
    <xf numFmtId="4" fontId="71" fillId="0" borderId="24" xfId="155" applyNumberFormat="1" applyFont="1" applyFill="1" applyBorder="1"/>
    <xf numFmtId="0" fontId="71" fillId="0" borderId="43" xfId="155" applyFont="1" applyFill="1" applyBorder="1" applyProtection="1">
      <protection locked="0"/>
    </xf>
    <xf numFmtId="4" fontId="247" fillId="55" borderId="24" xfId="328" applyNumberFormat="1" applyFont="1" applyFill="1" applyBorder="1" applyProtection="1">
      <protection locked="0"/>
    </xf>
    <xf numFmtId="4" fontId="247" fillId="78" borderId="24" xfId="328" applyNumberFormat="1" applyFont="1" applyFill="1" applyBorder="1" applyProtection="1">
      <protection locked="0"/>
    </xf>
    <xf numFmtId="3" fontId="71" fillId="0" borderId="55" xfId="155" applyNumberFormat="1" applyFont="1" applyFill="1" applyBorder="1"/>
    <xf numFmtId="3" fontId="71" fillId="0" borderId="22" xfId="155" applyNumberFormat="1" applyFont="1" applyFill="1" applyBorder="1"/>
    <xf numFmtId="3" fontId="71" fillId="0" borderId="24" xfId="155" applyNumberFormat="1" applyFont="1" applyFill="1" applyBorder="1"/>
    <xf numFmtId="4" fontId="71" fillId="0" borderId="55" xfId="155" applyNumberFormat="1" applyFont="1" applyBorder="1"/>
    <xf numFmtId="4" fontId="71" fillId="0" borderId="22" xfId="155" applyNumberFormat="1" applyFont="1" applyBorder="1"/>
    <xf numFmtId="4" fontId="71" fillId="0" borderId="24" xfId="155" applyNumberFormat="1" applyFont="1" applyBorder="1"/>
    <xf numFmtId="4" fontId="248" fillId="55" borderId="24" xfId="328" applyNumberFormat="1" applyFont="1" applyFill="1" applyBorder="1" applyProtection="1">
      <protection locked="0"/>
    </xf>
    <xf numFmtId="3" fontId="71" fillId="0" borderId="55" xfId="155" applyNumberFormat="1" applyFont="1" applyBorder="1"/>
    <xf numFmtId="3" fontId="71" fillId="0" borderId="22" xfId="155" applyNumberFormat="1" applyFont="1" applyBorder="1"/>
    <xf numFmtId="3" fontId="71" fillId="0" borderId="24" xfId="155" applyNumberFormat="1" applyFont="1" applyBorder="1"/>
    <xf numFmtId="4" fontId="248" fillId="78" borderId="24" xfId="328" applyNumberFormat="1" applyFont="1" applyFill="1" applyBorder="1" applyProtection="1">
      <protection locked="0"/>
    </xf>
    <xf numFmtId="0" fontId="71" fillId="28" borderId="43" xfId="155" applyFont="1" applyFill="1" applyBorder="1" applyProtection="1">
      <protection locked="0"/>
    </xf>
    <xf numFmtId="4" fontId="71" fillId="28" borderId="55" xfId="155" applyNumberFormat="1" applyFont="1" applyFill="1" applyBorder="1"/>
    <xf numFmtId="4" fontId="71" fillId="28" borderId="22" xfId="155" applyNumberFormat="1" applyFont="1" applyFill="1" applyBorder="1"/>
    <xf numFmtId="4" fontId="71" fillId="28" borderId="24" xfId="155" applyNumberFormat="1" applyFont="1" applyFill="1" applyBorder="1"/>
    <xf numFmtId="0" fontId="71" fillId="0" borderId="43" xfId="155" applyFont="1" applyBorder="1"/>
    <xf numFmtId="0" fontId="71" fillId="0" borderId="39" xfId="155" applyFont="1" applyBorder="1"/>
    <xf numFmtId="4" fontId="247" fillId="55" borderId="63" xfId="328" applyNumberFormat="1" applyFont="1" applyFill="1" applyBorder="1" applyProtection="1">
      <protection locked="0"/>
    </xf>
    <xf numFmtId="0" fontId="71" fillId="0" borderId="91" xfId="155" applyFont="1" applyFill="1" applyBorder="1" applyProtection="1">
      <protection locked="0"/>
    </xf>
    <xf numFmtId="0" fontId="71" fillId="0" borderId="26" xfId="155" applyFont="1" applyBorder="1" applyProtection="1">
      <protection locked="0"/>
    </xf>
    <xf numFmtId="0" fontId="66" fillId="45" borderId="0" xfId="155" applyFill="1"/>
    <xf numFmtId="0" fontId="74" fillId="45" borderId="0" xfId="155" applyFont="1" applyFill="1"/>
    <xf numFmtId="0" fontId="0" fillId="0" borderId="40" xfId="0" applyFont="1" applyFill="1" applyBorder="1"/>
    <xf numFmtId="0" fontId="0" fillId="0" borderId="49" xfId="0" applyFont="1" applyFill="1" applyBorder="1"/>
    <xf numFmtId="0" fontId="0" fillId="0" borderId="40" xfId="0" applyFont="1" applyBorder="1"/>
    <xf numFmtId="2" fontId="47" fillId="0" borderId="44" xfId="0" applyNumberFormat="1" applyFont="1" applyBorder="1"/>
    <xf numFmtId="2" fontId="47" fillId="0" borderId="43" xfId="0" applyNumberFormat="1" applyFont="1" applyBorder="1"/>
    <xf numFmtId="2" fontId="47" fillId="0" borderId="42" xfId="0" applyNumberFormat="1" applyFont="1" applyBorder="1"/>
    <xf numFmtId="2" fontId="47" fillId="24" borderId="39" xfId="0" applyNumberFormat="1" applyFont="1" applyFill="1" applyBorder="1" applyAlignment="1">
      <alignment horizontal="center"/>
    </xf>
    <xf numFmtId="0" fontId="68" fillId="0" borderId="82" xfId="304" applyFont="1" applyBorder="1" applyProtection="1">
      <protection locked="0"/>
    </xf>
    <xf numFmtId="0" fontId="74" fillId="0" borderId="0" xfId="0" applyFont="1" applyAlignment="1">
      <alignment vertical="center"/>
    </xf>
    <xf numFmtId="0" fontId="233" fillId="0" borderId="0" xfId="0" applyFont="1"/>
    <xf numFmtId="0" fontId="257" fillId="0" borderId="0" xfId="0" applyFont="1"/>
    <xf numFmtId="0" fontId="238" fillId="0" borderId="0" xfId="0" applyFont="1" applyAlignment="1">
      <alignment vertical="center"/>
    </xf>
    <xf numFmtId="0" fontId="44" fillId="0" borderId="0" xfId="298" applyFont="1"/>
    <xf numFmtId="0" fontId="66" fillId="0" borderId="42" xfId="0" applyFont="1" applyFill="1" applyBorder="1" applyAlignment="1"/>
    <xf numFmtId="3" fontId="66" fillId="0" borderId="42" xfId="0" applyNumberFormat="1" applyFont="1" applyFill="1" applyBorder="1" applyAlignment="1">
      <alignment horizontal="center"/>
    </xf>
    <xf numFmtId="4" fontId="66" fillId="0" borderId="42" xfId="0" applyNumberFormat="1" applyFont="1" applyFill="1" applyBorder="1" applyAlignment="1">
      <alignment horizontal="center"/>
    </xf>
    <xf numFmtId="4" fontId="66" fillId="0" borderId="34" xfId="0" applyNumberFormat="1" applyFont="1" applyFill="1" applyBorder="1" applyAlignment="1">
      <alignment horizontal="center"/>
    </xf>
    <xf numFmtId="4" fontId="66" fillId="0" borderId="43" xfId="0" applyNumberFormat="1" applyFont="1" applyFill="1" applyBorder="1" applyAlignment="1">
      <alignment horizontal="center"/>
    </xf>
    <xf numFmtId="3" fontId="66" fillId="0" borderId="44" xfId="0" applyNumberFormat="1" applyFont="1" applyFill="1" applyBorder="1" applyAlignment="1">
      <alignment horizontal="center"/>
    </xf>
    <xf numFmtId="4" fontId="66" fillId="0" borderId="45" xfId="0" applyNumberFormat="1" applyFont="1" applyFill="1" applyBorder="1" applyAlignment="1">
      <alignment horizontal="center"/>
    </xf>
    <xf numFmtId="167" fontId="69" fillId="0" borderId="0" xfId="162" applyNumberFormat="1" applyFont="1" applyFill="1" applyBorder="1"/>
    <xf numFmtId="0" fontId="49" fillId="0" borderId="41" xfId="0" applyFont="1" applyBorder="1" applyAlignment="1">
      <alignment horizontal="center" vertical="center"/>
    </xf>
    <xf numFmtId="0" fontId="44" fillId="0" borderId="0" xfId="298" applyFill="1" applyBorder="1"/>
    <xf numFmtId="0" fontId="44" fillId="0" borderId="0" xfId="298" applyBorder="1"/>
    <xf numFmtId="3" fontId="77" fillId="0" borderId="0" xfId="0" applyNumberFormat="1" applyFont="1" applyBorder="1" applyAlignment="1">
      <alignment horizontal="right"/>
    </xf>
    <xf numFmtId="3" fontId="66" fillId="0" borderId="0" xfId="0" applyNumberFormat="1" applyFont="1" applyBorder="1" applyAlignment="1">
      <alignment horizontal="right"/>
    </xf>
    <xf numFmtId="0" fontId="48" fillId="83" borderId="28" xfId="298" applyFont="1" applyFill="1" applyBorder="1" applyAlignment="1">
      <alignment horizontal="center" vertical="center" wrapText="1"/>
    </xf>
    <xf numFmtId="166" fontId="73" fillId="83" borderId="31" xfId="153" applyNumberFormat="1" applyFont="1" applyFill="1" applyBorder="1" applyAlignment="1">
      <alignment vertical="center"/>
    </xf>
    <xf numFmtId="166" fontId="71" fillId="0" borderId="0" xfId="200" applyNumberFormat="1" applyFont="1"/>
    <xf numFmtId="178" fontId="260" fillId="0" borderId="14" xfId="205" applyFont="1" applyFill="1" applyBorder="1" applyAlignment="1">
      <alignment horizontal="center" vertical="center"/>
    </xf>
    <xf numFmtId="1" fontId="260" fillId="0" borderId="14" xfId="205" applyNumberFormat="1" applyFont="1" applyFill="1" applyBorder="1" applyAlignment="1">
      <alignment horizontal="center" vertical="center"/>
    </xf>
    <xf numFmtId="0" fontId="260" fillId="0" borderId="14" xfId="205" applyNumberFormat="1" applyFont="1" applyFill="1" applyBorder="1" applyAlignment="1">
      <alignment horizontal="center" vertical="center"/>
    </xf>
    <xf numFmtId="0" fontId="260" fillId="0" borderId="26" xfId="205" applyNumberFormat="1" applyFont="1" applyFill="1" applyBorder="1" applyAlignment="1">
      <alignment horizontal="center" vertical="center"/>
    </xf>
    <xf numFmtId="1" fontId="260" fillId="0" borderId="26" xfId="205" applyNumberFormat="1" applyFont="1" applyFill="1" applyBorder="1" applyAlignment="1">
      <alignment horizontal="center" vertical="center"/>
    </xf>
    <xf numFmtId="2" fontId="261" fillId="0" borderId="82" xfId="205" applyNumberFormat="1" applyFont="1" applyFill="1" applyBorder="1" applyAlignment="1" applyProtection="1">
      <alignment horizontal="center"/>
    </xf>
    <xf numFmtId="2" fontId="261" fillId="0" borderId="43" xfId="205" applyNumberFormat="1" applyFont="1" applyFill="1" applyBorder="1" applyAlignment="1" applyProtection="1">
      <alignment horizontal="center"/>
    </xf>
    <xf numFmtId="2" fontId="261" fillId="0" borderId="44" xfId="205" applyNumberFormat="1" applyFont="1" applyFill="1" applyBorder="1" applyAlignment="1" applyProtection="1">
      <alignment horizontal="center"/>
    </xf>
    <xf numFmtId="174" fontId="260" fillId="0" borderId="72" xfId="180" applyFont="1" applyBorder="1">
      <alignment vertical="center"/>
    </xf>
    <xf numFmtId="174" fontId="260" fillId="0" borderId="40" xfId="180" applyFont="1" applyBorder="1">
      <alignment vertical="center"/>
    </xf>
    <xf numFmtId="174" fontId="260" fillId="0" borderId="49" xfId="180" applyFont="1" applyBorder="1">
      <alignment vertical="center"/>
    </xf>
    <xf numFmtId="178" fontId="75" fillId="0" borderId="14" xfId="205" applyFont="1" applyFill="1" applyBorder="1" applyAlignment="1">
      <alignment horizontal="center" vertical="center"/>
    </xf>
    <xf numFmtId="0" fontId="71" fillId="0" borderId="0" xfId="446" applyFont="1"/>
    <xf numFmtId="3" fontId="71" fillId="0" borderId="0" xfId="446" applyNumberFormat="1" applyFont="1" applyFill="1" applyBorder="1"/>
    <xf numFmtId="0" fontId="71" fillId="0" borderId="0" xfId="446" applyFont="1" applyFill="1"/>
    <xf numFmtId="0" fontId="115" fillId="0" borderId="0" xfId="446" applyFont="1" applyAlignment="1">
      <alignment horizontal="left" vertical="center"/>
    </xf>
    <xf numFmtId="0" fontId="73" fillId="0" borderId="0" xfId="446" applyFont="1" applyFill="1"/>
    <xf numFmtId="0" fontId="78" fillId="27" borderId="0" xfId="446" applyFont="1" applyFill="1" applyAlignment="1">
      <alignment horizontal="left"/>
    </xf>
    <xf numFmtId="0" fontId="116" fillId="27" borderId="0" xfId="446" applyFont="1" applyFill="1"/>
    <xf numFmtId="0" fontId="71" fillId="27" borderId="0" xfId="446" applyFont="1" applyFill="1"/>
    <xf numFmtId="0" fontId="78" fillId="27" borderId="29" xfId="446" applyFont="1" applyFill="1" applyBorder="1"/>
    <xf numFmtId="0" fontId="78" fillId="27" borderId="30" xfId="446" applyFont="1" applyFill="1" applyBorder="1" applyAlignment="1">
      <alignment horizontal="center"/>
    </xf>
    <xf numFmtId="0" fontId="78" fillId="27" borderId="31" xfId="446" applyFont="1" applyFill="1" applyBorder="1" applyAlignment="1">
      <alignment horizontal="center"/>
    </xf>
    <xf numFmtId="0" fontId="71" fillId="27" borderId="64" xfId="446" applyFont="1" applyFill="1" applyBorder="1"/>
    <xf numFmtId="3" fontId="71" fillId="27" borderId="65" xfId="446" applyNumberFormat="1" applyFont="1" applyFill="1" applyBorder="1"/>
    <xf numFmtId="3" fontId="71" fillId="27" borderId="66" xfId="446" applyNumberFormat="1" applyFont="1" applyFill="1" applyBorder="1"/>
    <xf numFmtId="0" fontId="71" fillId="27" borderId="0" xfId="446" applyFont="1" applyFill="1" applyBorder="1"/>
    <xf numFmtId="2" fontId="71" fillId="27" borderId="0" xfId="446" applyNumberFormat="1" applyFont="1" applyFill="1" applyBorder="1"/>
    <xf numFmtId="3" fontId="71" fillId="27" borderId="0" xfId="446" applyNumberFormat="1" applyFont="1" applyFill="1" applyBorder="1"/>
    <xf numFmtId="4" fontId="71" fillId="27" borderId="0" xfId="446" applyNumberFormat="1" applyFont="1" applyFill="1" applyBorder="1"/>
    <xf numFmtId="0" fontId="71" fillId="0" borderId="0" xfId="446" applyFont="1" applyFill="1" applyBorder="1"/>
    <xf numFmtId="0" fontId="32" fillId="0" borderId="0" xfId="447"/>
    <xf numFmtId="0" fontId="75" fillId="0" borderId="0" xfId="448" applyFont="1"/>
    <xf numFmtId="0" fontId="263" fillId="0" borderId="0" xfId="447" applyFont="1"/>
    <xf numFmtId="0" fontId="264" fillId="0" borderId="0" xfId="447" applyFont="1"/>
    <xf numFmtId="14" fontId="265" fillId="0" borderId="0" xfId="447" applyNumberFormat="1" applyFont="1" applyAlignment="1">
      <alignment horizontal="left"/>
    </xf>
    <xf numFmtId="14" fontId="32" fillId="0" borderId="0" xfId="447" applyNumberFormat="1" applyAlignment="1">
      <alignment horizontal="left"/>
    </xf>
    <xf numFmtId="183" fontId="32" fillId="0" borderId="0" xfId="447" applyNumberFormat="1"/>
    <xf numFmtId="0" fontId="162" fillId="84" borderId="26" xfId="447" applyFont="1" applyFill="1" applyBorder="1" applyAlignment="1">
      <alignment horizontal="center"/>
    </xf>
    <xf numFmtId="0" fontId="162" fillId="84" borderId="67" xfId="447" applyFont="1" applyFill="1" applyBorder="1" applyAlignment="1">
      <alignment horizontal="center" vertical="center"/>
    </xf>
    <xf numFmtId="0" fontId="162" fillId="84" borderId="30" xfId="447" applyFont="1" applyFill="1" applyBorder="1" applyAlignment="1">
      <alignment horizontal="center" vertical="center"/>
    </xf>
    <xf numFmtId="0" fontId="162" fillId="84" borderId="16" xfId="447" applyFont="1" applyFill="1" applyBorder="1" applyAlignment="1">
      <alignment horizontal="center" vertical="center"/>
    </xf>
    <xf numFmtId="0" fontId="266" fillId="0" borderId="39" xfId="447" applyFont="1" applyBorder="1" applyAlignment="1">
      <alignment horizontal="centerContinuous"/>
    </xf>
    <xf numFmtId="183" fontId="162" fillId="0" borderId="0" xfId="447" applyNumberFormat="1" applyFont="1" applyBorder="1" applyAlignment="1">
      <alignment horizontal="centerContinuous"/>
    </xf>
    <xf numFmtId="183" fontId="162" fillId="0" borderId="63" xfId="447" applyNumberFormat="1" applyFont="1" applyBorder="1" applyAlignment="1">
      <alignment horizontal="centerContinuous"/>
    </xf>
    <xf numFmtId="0" fontId="266" fillId="0" borderId="43" xfId="447" applyFont="1" applyBorder="1" applyAlignment="1">
      <alignment horizontal="left" indent="1"/>
    </xf>
    <xf numFmtId="0" fontId="266" fillId="0" borderId="44" xfId="447" applyFont="1" applyBorder="1" applyAlignment="1">
      <alignment horizontal="left" indent="1"/>
    </xf>
    <xf numFmtId="0" fontId="85" fillId="0" borderId="0" xfId="309" applyFont="1"/>
    <xf numFmtId="2" fontId="238" fillId="0" borderId="0" xfId="200" applyNumberFormat="1" applyFont="1" applyFill="1" applyAlignment="1">
      <alignment horizontal="left"/>
    </xf>
    <xf numFmtId="3" fontId="74" fillId="0" borderId="0" xfId="153" applyNumberFormat="1" applyFont="1" applyFill="1" applyBorder="1"/>
    <xf numFmtId="3" fontId="73" fillId="0" borderId="0" xfId="153" applyNumberFormat="1" applyFont="1" applyFill="1" applyBorder="1"/>
    <xf numFmtId="0" fontId="71" fillId="0" borderId="0" xfId="200" applyFont="1" applyFill="1"/>
    <xf numFmtId="0" fontId="71" fillId="0" borderId="0" xfId="309" applyFont="1" applyFill="1"/>
    <xf numFmtId="0" fontId="242" fillId="0" borderId="0" xfId="200" applyFont="1" applyFill="1"/>
    <xf numFmtId="0" fontId="78" fillId="0" borderId="0" xfId="200" applyFont="1" applyFill="1"/>
    <xf numFmtId="0" fontId="75" fillId="0" borderId="0" xfId="200" applyFont="1" applyFill="1" applyBorder="1" applyAlignment="1"/>
    <xf numFmtId="0" fontId="85" fillId="0" borderId="0" xfId="200" applyFont="1" applyFill="1" applyBorder="1" applyAlignment="1">
      <alignment horizontal="center" vertical="center" wrapText="1"/>
    </xf>
    <xf numFmtId="166" fontId="71" fillId="0" borderId="66" xfId="153" applyNumberFormat="1" applyFont="1" applyBorder="1"/>
    <xf numFmtId="3" fontId="53" fillId="46" borderId="26" xfId="0" applyNumberFormat="1" applyFont="1" applyFill="1" applyBorder="1" applyAlignment="1">
      <alignment horizontal="center" vertical="center"/>
    </xf>
    <xf numFmtId="2" fontId="166" fillId="0" borderId="0" xfId="200" applyNumberFormat="1" applyFont="1" applyFill="1" applyAlignment="1">
      <alignment horizontal="left"/>
    </xf>
    <xf numFmtId="0" fontId="242" fillId="0" borderId="0" xfId="200" applyFont="1"/>
    <xf numFmtId="0" fontId="267" fillId="0" borderId="0" xfId="200" applyFont="1"/>
    <xf numFmtId="0" fontId="86" fillId="0" borderId="14" xfId="200" applyFont="1" applyBorder="1" applyAlignment="1">
      <alignment horizontal="center"/>
    </xf>
    <xf numFmtId="0" fontId="86" fillId="0" borderId="15" xfId="200" applyFont="1" applyBorder="1" applyAlignment="1">
      <alignment horizontal="center"/>
    </xf>
    <xf numFmtId="0" fontId="86" fillId="0" borderId="16" xfId="200" applyFont="1" applyBorder="1" applyAlignment="1">
      <alignment horizontal="center"/>
    </xf>
    <xf numFmtId="0" fontId="73" fillId="0" borderId="37" xfId="200" applyFont="1" applyBorder="1" applyAlignment="1">
      <alignment horizontal="center"/>
    </xf>
    <xf numFmtId="0" fontId="75" fillId="0" borderId="14" xfId="200" applyFont="1" applyBorder="1" applyAlignment="1"/>
    <xf numFmtId="0" fontId="85" fillId="0" borderId="37" xfId="200" applyFont="1" applyBorder="1" applyAlignment="1">
      <alignment horizontal="center" vertical="center"/>
    </xf>
    <xf numFmtId="0" fontId="73" fillId="0" borderId="27" xfId="200" applyFont="1" applyBorder="1" applyAlignment="1">
      <alignment horizontal="center" vertical="center"/>
    </xf>
    <xf numFmtId="0" fontId="85" fillId="0" borderId="77" xfId="200" applyFont="1" applyFill="1" applyBorder="1" applyAlignment="1">
      <alignment horizontal="center" vertical="center" wrapText="1"/>
    </xf>
    <xf numFmtId="0" fontId="85" fillId="27" borderId="73" xfId="200" applyFont="1" applyFill="1" applyBorder="1" applyAlignment="1">
      <alignment horizontal="center" vertical="center" wrapText="1"/>
    </xf>
    <xf numFmtId="0" fontId="85" fillId="0" borderId="76" xfId="200" applyFont="1" applyFill="1" applyBorder="1" applyAlignment="1">
      <alignment horizontal="center" vertical="center" wrapText="1"/>
    </xf>
    <xf numFmtId="49" fontId="73" fillId="0" borderId="14" xfId="200" applyNumberFormat="1" applyFont="1" applyBorder="1" applyAlignment="1">
      <alignment horizontal="left" vertical="center"/>
    </xf>
    <xf numFmtId="0" fontId="73" fillId="0" borderId="26" xfId="200" applyFont="1" applyBorder="1" applyAlignment="1">
      <alignment vertical="center"/>
    </xf>
    <xf numFmtId="3" fontId="73" fillId="0" borderId="29" xfId="153" applyNumberFormat="1" applyFont="1" applyBorder="1"/>
    <xf numFmtId="3" fontId="73" fillId="0" borderId="56" xfId="153" applyNumberFormat="1" applyFont="1" applyBorder="1"/>
    <xf numFmtId="3" fontId="73" fillId="27" borderId="31" xfId="153" applyNumberFormat="1" applyFont="1" applyFill="1" applyBorder="1"/>
    <xf numFmtId="3" fontId="73" fillId="0" borderId="67" xfId="153" applyNumberFormat="1" applyFont="1" applyBorder="1"/>
    <xf numFmtId="3" fontId="74" fillId="0" borderId="58" xfId="153" applyNumberFormat="1" applyFont="1" applyBorder="1"/>
    <xf numFmtId="3" fontId="74" fillId="0" borderId="41" xfId="153" applyNumberFormat="1" applyFont="1" applyBorder="1"/>
    <xf numFmtId="3" fontId="74" fillId="0" borderId="64" xfId="153" applyNumberFormat="1" applyFont="1" applyFill="1" applyBorder="1"/>
    <xf numFmtId="3" fontId="74" fillId="0" borderId="70" xfId="153" applyNumberFormat="1" applyFont="1" applyFill="1" applyBorder="1"/>
    <xf numFmtId="3" fontId="74" fillId="27" borderId="66" xfId="153" applyNumberFormat="1" applyFont="1" applyFill="1" applyBorder="1"/>
    <xf numFmtId="3" fontId="74" fillId="0" borderId="71" xfId="153" applyNumberFormat="1" applyFont="1" applyFill="1" applyBorder="1"/>
    <xf numFmtId="3" fontId="74" fillId="0" borderId="14" xfId="153" applyNumberFormat="1" applyFont="1" applyBorder="1"/>
    <xf numFmtId="3" fontId="74" fillId="0" borderId="26" xfId="153" applyNumberFormat="1" applyFont="1" applyBorder="1"/>
    <xf numFmtId="3" fontId="74" fillId="0" borderId="29" xfId="153" applyNumberFormat="1" applyFont="1" applyFill="1" applyBorder="1"/>
    <xf numFmtId="3" fontId="74" fillId="0" borderId="56" xfId="153" applyNumberFormat="1" applyFont="1" applyFill="1" applyBorder="1"/>
    <xf numFmtId="3" fontId="74" fillId="27" borderId="31" xfId="153" applyNumberFormat="1" applyFont="1" applyFill="1" applyBorder="1"/>
    <xf numFmtId="3" fontId="74" fillId="0" borderId="67" xfId="153" applyNumberFormat="1" applyFont="1" applyFill="1" applyBorder="1"/>
    <xf numFmtId="0" fontId="166" fillId="0" borderId="0" xfId="200" applyFont="1"/>
    <xf numFmtId="0" fontId="71" fillId="0" borderId="0" xfId="309" applyFont="1" applyFill="1" applyBorder="1"/>
    <xf numFmtId="0" fontId="75" fillId="0" borderId="0" xfId="200" applyFont="1" applyFill="1"/>
    <xf numFmtId="0" fontId="267" fillId="0" borderId="0" xfId="200" applyFont="1" applyFill="1"/>
    <xf numFmtId="0" fontId="73" fillId="0" borderId="0" xfId="200" applyFont="1" applyFill="1" applyBorder="1" applyAlignment="1">
      <alignment horizontal="center"/>
    </xf>
    <xf numFmtId="0" fontId="85" fillId="0" borderId="0" xfId="200" applyFont="1" applyFill="1" applyBorder="1" applyAlignment="1">
      <alignment horizontal="center" vertical="center"/>
    </xf>
    <xf numFmtId="49" fontId="73" fillId="0" borderId="0" xfId="200" applyNumberFormat="1" applyFont="1" applyFill="1" applyBorder="1" applyAlignment="1">
      <alignment horizontal="left" vertical="center"/>
    </xf>
    <xf numFmtId="4" fontId="32" fillId="0" borderId="22" xfId="447" applyNumberFormat="1" applyBorder="1"/>
    <xf numFmtId="4" fontId="32" fillId="0" borderId="24" xfId="447" applyNumberFormat="1" applyBorder="1"/>
    <xf numFmtId="4" fontId="32" fillId="0" borderId="38" xfId="447" applyNumberFormat="1" applyBorder="1"/>
    <xf numFmtId="4" fontId="32" fillId="0" borderId="25" xfId="447" applyNumberFormat="1" applyBorder="1"/>
    <xf numFmtId="4" fontId="247" fillId="55" borderId="22" xfId="454" applyNumberFormat="1" applyFont="1" applyFill="1" applyBorder="1" applyProtection="1">
      <protection locked="0"/>
    </xf>
    <xf numFmtId="4" fontId="247" fillId="78" borderId="22" xfId="454" applyNumberFormat="1" applyFont="1" applyFill="1" applyBorder="1" applyProtection="1">
      <protection locked="0"/>
    </xf>
    <xf numFmtId="4" fontId="248" fillId="55" borderId="22" xfId="454" applyNumberFormat="1" applyFont="1" applyFill="1" applyBorder="1" applyProtection="1">
      <protection locked="0"/>
    </xf>
    <xf numFmtId="4" fontId="248" fillId="78" borderId="22" xfId="454" applyNumberFormat="1" applyFont="1" applyFill="1" applyBorder="1" applyProtection="1">
      <protection locked="0"/>
    </xf>
    <xf numFmtId="4" fontId="247" fillId="0" borderId="0" xfId="328" applyNumberFormat="1" applyFont="1" applyFill="1" applyBorder="1" applyProtection="1">
      <protection locked="0"/>
    </xf>
    <xf numFmtId="0" fontId="78" fillId="0" borderId="0" xfId="199" applyFont="1" applyFill="1" applyBorder="1"/>
    <xf numFmtId="165" fontId="48" fillId="0" borderId="34" xfId="298" applyNumberFormat="1" applyFont="1" applyFill="1" applyBorder="1" applyAlignment="1">
      <alignment horizontal="right" vertical="center" wrapText="1" indent="2"/>
    </xf>
    <xf numFmtId="165" fontId="48" fillId="0" borderId="84" xfId="298" applyNumberFormat="1" applyFont="1" applyFill="1" applyBorder="1" applyAlignment="1">
      <alignment horizontal="right" vertical="center" indent="2"/>
    </xf>
    <xf numFmtId="165" fontId="48" fillId="0" borderId="84" xfId="298" applyNumberFormat="1" applyFont="1" applyFill="1" applyBorder="1" applyAlignment="1">
      <alignment horizontal="right" indent="2"/>
    </xf>
    <xf numFmtId="165" fontId="48" fillId="0" borderId="34" xfId="298" applyNumberFormat="1" applyFont="1" applyFill="1" applyBorder="1" applyAlignment="1">
      <alignment horizontal="right" vertical="center" indent="2"/>
    </xf>
    <xf numFmtId="165" fontId="48" fillId="0" borderId="84" xfId="298" applyNumberFormat="1" applyFont="1" applyFill="1" applyBorder="1" applyAlignment="1">
      <alignment horizontal="right" vertical="center" wrapText="1" indent="2"/>
    </xf>
    <xf numFmtId="165" fontId="48" fillId="0" borderId="45" xfId="298" applyNumberFormat="1" applyFont="1" applyFill="1" applyBorder="1" applyAlignment="1">
      <alignment horizontal="right" indent="2"/>
    </xf>
    <xf numFmtId="0" fontId="32" fillId="0" borderId="0" xfId="447" applyFill="1"/>
    <xf numFmtId="0" fontId="71" fillId="0" borderId="0" xfId="0" applyFont="1" applyFill="1" applyBorder="1"/>
    <xf numFmtId="4" fontId="71" fillId="0" borderId="0" xfId="0" applyNumberFormat="1" applyFont="1" applyFill="1" applyBorder="1"/>
    <xf numFmtId="4" fontId="247" fillId="55" borderId="20" xfId="454" applyNumberFormat="1" applyFont="1" applyFill="1" applyBorder="1" applyProtection="1">
      <protection locked="0"/>
    </xf>
    <xf numFmtId="4" fontId="247" fillId="55" borderId="50" xfId="454" applyNumberFormat="1" applyFont="1" applyFill="1" applyBorder="1" applyProtection="1">
      <protection locked="0"/>
    </xf>
    <xf numFmtId="4" fontId="247" fillId="55" borderId="51" xfId="454" applyNumberFormat="1" applyFont="1" applyFill="1" applyBorder="1" applyProtection="1">
      <protection locked="0"/>
    </xf>
    <xf numFmtId="4" fontId="247" fillId="55" borderId="32" xfId="454" applyNumberFormat="1" applyFont="1" applyFill="1" applyBorder="1" applyProtection="1">
      <protection locked="0"/>
    </xf>
    <xf numFmtId="4" fontId="247" fillId="55" borderId="24" xfId="454" applyNumberFormat="1" applyFont="1" applyFill="1" applyBorder="1" applyProtection="1">
      <protection locked="0"/>
    </xf>
    <xf numFmtId="4" fontId="247" fillId="78" borderId="32" xfId="454" applyNumberFormat="1" applyFont="1" applyFill="1" applyBorder="1" applyProtection="1">
      <protection locked="0"/>
    </xf>
    <xf numFmtId="4" fontId="247" fillId="78" borderId="24" xfId="454" applyNumberFormat="1" applyFont="1" applyFill="1" applyBorder="1" applyProtection="1">
      <protection locked="0"/>
    </xf>
    <xf numFmtId="4" fontId="248" fillId="55" borderId="32" xfId="454" applyNumberFormat="1" applyFont="1" applyFill="1" applyBorder="1" applyProtection="1">
      <protection locked="0"/>
    </xf>
    <xf numFmtId="4" fontId="248" fillId="55" borderId="24" xfId="454" applyNumberFormat="1" applyFont="1" applyFill="1" applyBorder="1" applyProtection="1">
      <protection locked="0"/>
    </xf>
    <xf numFmtId="4" fontId="248" fillId="78" borderId="32" xfId="454" applyNumberFormat="1" applyFont="1" applyFill="1" applyBorder="1" applyProtection="1">
      <protection locked="0"/>
    </xf>
    <xf numFmtId="4" fontId="248" fillId="78" borderId="24" xfId="454" applyNumberFormat="1" applyFont="1" applyFill="1" applyBorder="1" applyProtection="1">
      <protection locked="0"/>
    </xf>
    <xf numFmtId="4" fontId="247" fillId="55" borderId="52" xfId="454" applyNumberFormat="1" applyFont="1" applyFill="1" applyBorder="1" applyProtection="1">
      <protection locked="0"/>
    </xf>
    <xf numFmtId="4" fontId="247" fillId="55" borderId="0" xfId="454" applyNumberFormat="1" applyFont="1" applyFill="1" applyBorder="1" applyProtection="1">
      <protection locked="0"/>
    </xf>
    <xf numFmtId="4" fontId="247" fillId="55" borderId="63" xfId="454" applyNumberFormat="1" applyFont="1" applyFill="1" applyBorder="1" applyProtection="1">
      <protection locked="0"/>
    </xf>
    <xf numFmtId="4" fontId="246" fillId="80" borderId="33" xfId="454" applyNumberFormat="1" applyFont="1" applyFill="1" applyBorder="1" applyProtection="1">
      <protection locked="0"/>
    </xf>
    <xf numFmtId="4" fontId="246" fillId="80" borderId="38" xfId="454" applyNumberFormat="1" applyFont="1" applyFill="1" applyBorder="1" applyProtection="1">
      <protection locked="0"/>
    </xf>
    <xf numFmtId="4" fontId="246" fillId="80" borderId="25" xfId="454" applyNumberFormat="1" applyFont="1" applyFill="1" applyBorder="1" applyProtection="1">
      <protection locked="0"/>
    </xf>
    <xf numFmtId="14" fontId="48" fillId="0" borderId="27" xfId="0" applyNumberFormat="1" applyFont="1" applyFill="1" applyBorder="1" applyAlignment="1">
      <alignment horizontal="center" vertical="center" wrapText="1"/>
    </xf>
    <xf numFmtId="0" fontId="271" fillId="0" borderId="28" xfId="0" applyFont="1" applyFill="1" applyBorder="1" applyAlignment="1">
      <alignment horizontal="center" vertical="center" wrapText="1"/>
    </xf>
    <xf numFmtId="2" fontId="73" fillId="0" borderId="0" xfId="135" applyNumberFormat="1" applyFont="1" applyFill="1" applyBorder="1"/>
    <xf numFmtId="0" fontId="66" fillId="0" borderId="0" xfId="135" applyFont="1" applyFill="1"/>
    <xf numFmtId="0" fontId="185" fillId="0" borderId="0" xfId="135" applyFont="1" applyFill="1" applyAlignment="1">
      <alignment horizontal="center"/>
    </xf>
    <xf numFmtId="165" fontId="71" fillId="0" borderId="65" xfId="135" applyNumberFormat="1" applyFont="1" applyFill="1" applyBorder="1" applyAlignment="1">
      <alignment horizontal="center"/>
    </xf>
    <xf numFmtId="0" fontId="206" fillId="45" borderId="0" xfId="253" applyFont="1" applyFill="1" applyAlignment="1">
      <alignment horizontal="left"/>
    </xf>
    <xf numFmtId="0" fontId="207" fillId="45" borderId="0" xfId="253" applyFont="1" applyFill="1"/>
    <xf numFmtId="0" fontId="71" fillId="0" borderId="0" xfId="446" applyFont="1" applyBorder="1"/>
    <xf numFmtId="0" fontId="74" fillId="0" borderId="0" xfId="0" applyFont="1" applyFill="1"/>
    <xf numFmtId="0" fontId="49" fillId="0" borderId="0" xfId="0" applyFont="1" applyBorder="1" applyAlignment="1">
      <alignment horizontal="center" vertical="center"/>
    </xf>
    <xf numFmtId="165" fontId="49" fillId="49" borderId="44" xfId="0" applyNumberFormat="1" applyFont="1" applyFill="1" applyBorder="1"/>
    <xf numFmtId="165" fontId="45" fillId="49" borderId="43" xfId="0" applyNumberFormat="1" applyFont="1" applyFill="1" applyBorder="1"/>
    <xf numFmtId="165" fontId="45" fillId="49" borderId="42" xfId="0" applyNumberFormat="1" applyFont="1" applyFill="1" applyBorder="1"/>
    <xf numFmtId="2" fontId="0" fillId="85" borderId="43" xfId="0" applyNumberFormat="1" applyFill="1" applyBorder="1"/>
    <xf numFmtId="181" fontId="246" fillId="76" borderId="33" xfId="208" applyNumberFormat="1" applyFont="1" applyFill="1" applyBorder="1" applyAlignment="1" applyProtection="1">
      <alignment horizontal="center" vertical="center" wrapText="1"/>
      <protection locked="0"/>
    </xf>
    <xf numFmtId="181" fontId="246" fillId="76" borderId="38" xfId="208" applyNumberFormat="1" applyFont="1" applyFill="1" applyBorder="1" applyAlignment="1" applyProtection="1">
      <alignment horizontal="center" vertical="center" wrapText="1"/>
      <protection locked="0"/>
    </xf>
    <xf numFmtId="4" fontId="32" fillId="0" borderId="22" xfId="447" quotePrefix="1" applyNumberFormat="1" applyBorder="1"/>
    <xf numFmtId="4" fontId="32" fillId="0" borderId="79" xfId="447" applyNumberFormat="1" applyBorder="1"/>
    <xf numFmtId="4" fontId="32" fillId="0" borderId="23" xfId="447" applyNumberFormat="1" applyBorder="1"/>
    <xf numFmtId="4" fontId="32" fillId="0" borderId="54" xfId="447" applyNumberFormat="1" applyBorder="1"/>
    <xf numFmtId="4" fontId="32" fillId="0" borderId="32" xfId="447" applyNumberFormat="1" applyBorder="1"/>
    <xf numFmtId="4" fontId="32" fillId="0" borderId="33" xfId="447" applyNumberFormat="1" applyBorder="1"/>
    <xf numFmtId="0" fontId="266" fillId="0" borderId="42" xfId="447" applyFont="1" applyBorder="1" applyAlignment="1">
      <alignment horizontal="left" indent="1"/>
    </xf>
    <xf numFmtId="181" fontId="246" fillId="76" borderId="25" xfId="208" applyNumberFormat="1" applyFont="1" applyFill="1" applyBorder="1" applyAlignment="1" applyProtection="1">
      <alignment horizontal="center" vertical="center" wrapText="1"/>
      <protection locked="0"/>
    </xf>
    <xf numFmtId="0" fontId="48" fillId="0" borderId="26" xfId="154" applyFont="1" applyFill="1" applyBorder="1"/>
    <xf numFmtId="0" fontId="68" fillId="0" borderId="26" xfId="304" applyFont="1" applyBorder="1" applyProtection="1">
      <protection locked="0"/>
    </xf>
    <xf numFmtId="4" fontId="247" fillId="55" borderId="29" xfId="454" applyNumberFormat="1" applyFont="1" applyFill="1" applyBorder="1" applyProtection="1">
      <protection locked="0"/>
    </xf>
    <xf numFmtId="0" fontId="73" fillId="0" borderId="0" xfId="200" applyFont="1" applyFill="1" applyBorder="1" applyAlignment="1">
      <alignment horizontal="center" vertical="center"/>
    </xf>
    <xf numFmtId="3" fontId="276" fillId="0" borderId="0" xfId="200" applyNumberFormat="1" applyFont="1"/>
    <xf numFmtId="0" fontId="73" fillId="0" borderId="0" xfId="200" applyFont="1" applyFill="1" applyBorder="1" applyAlignment="1">
      <alignment vertical="center"/>
    </xf>
    <xf numFmtId="4" fontId="74" fillId="0" borderId="0" xfId="200" applyNumberFormat="1" applyFont="1"/>
    <xf numFmtId="3" fontId="71" fillId="0" borderId="0" xfId="309" applyNumberFormat="1" applyFont="1" applyFill="1" applyBorder="1"/>
    <xf numFmtId="3" fontId="238" fillId="0" borderId="0" xfId="200" applyNumberFormat="1" applyFont="1" applyFill="1" applyAlignment="1">
      <alignment horizontal="left"/>
    </xf>
    <xf numFmtId="0" fontId="48" fillId="0" borderId="0" xfId="298" applyFont="1" applyFill="1" applyBorder="1" applyAlignment="1">
      <alignment horizontal="center" vertical="center"/>
    </xf>
    <xf numFmtId="0" fontId="82" fillId="0" borderId="0" xfId="298" applyFont="1" applyFill="1" applyBorder="1" applyAlignment="1">
      <alignment horizontal="center" vertical="center"/>
    </xf>
    <xf numFmtId="0" fontId="82" fillId="0" borderId="0" xfId="298" applyFont="1" applyFill="1" applyBorder="1" applyAlignment="1">
      <alignment horizontal="left"/>
    </xf>
    <xf numFmtId="0" fontId="82" fillId="0" borderId="0" xfId="298" applyFont="1" applyFill="1" applyBorder="1" applyAlignment="1">
      <alignment horizontal="center"/>
    </xf>
    <xf numFmtId="0" fontId="66" fillId="0" borderId="52" xfId="304" applyBorder="1"/>
    <xf numFmtId="0" fontId="66" fillId="0" borderId="0" xfId="304" applyBorder="1"/>
    <xf numFmtId="0" fontId="282" fillId="0" borderId="0" xfId="304" applyFont="1" applyFill="1" applyBorder="1"/>
    <xf numFmtId="0" fontId="283" fillId="0" borderId="0" xfId="90" applyFont="1" applyFill="1" applyBorder="1"/>
    <xf numFmtId="166" fontId="151" fillId="0" borderId="0" xfId="91" applyNumberFormat="1" applyFont="1" applyFill="1" applyBorder="1" applyAlignment="1">
      <alignment horizontal="left"/>
    </xf>
    <xf numFmtId="4" fontId="246" fillId="80" borderId="30" xfId="483" applyNumberFormat="1" applyFont="1" applyFill="1" applyBorder="1" applyProtection="1">
      <protection locked="0"/>
    </xf>
    <xf numFmtId="4" fontId="247" fillId="78" borderId="38" xfId="483" applyNumberFormat="1" applyFont="1" applyFill="1" applyBorder="1" applyProtection="1">
      <protection locked="0"/>
    </xf>
    <xf numFmtId="4" fontId="247" fillId="55" borderId="23" xfId="483" applyNumberFormat="1" applyFont="1" applyFill="1" applyBorder="1" applyProtection="1">
      <protection locked="0"/>
    </xf>
    <xf numFmtId="0" fontId="66" fillId="0" borderId="0" xfId="304" applyFont="1" applyBorder="1"/>
    <xf numFmtId="0" fontId="247" fillId="55" borderId="63" xfId="483" applyFont="1" applyFill="1" applyBorder="1" applyProtection="1">
      <protection locked="0"/>
    </xf>
    <xf numFmtId="4" fontId="247" fillId="78" borderId="22" xfId="483" applyNumberFormat="1" applyFont="1" applyFill="1" applyBorder="1" applyProtection="1">
      <protection locked="0"/>
    </xf>
    <xf numFmtId="4" fontId="247" fillId="55" borderId="22" xfId="483" applyNumberFormat="1" applyFont="1" applyFill="1" applyBorder="1" applyProtection="1">
      <protection locked="0"/>
    </xf>
    <xf numFmtId="14" fontId="32" fillId="0" borderId="0" xfId="447" applyNumberFormat="1" applyBorder="1" applyAlignment="1">
      <alignment horizontal="left"/>
    </xf>
    <xf numFmtId="2" fontId="45" fillId="0" borderId="0" xfId="0" applyNumberFormat="1" applyFont="1" applyBorder="1"/>
    <xf numFmtId="3" fontId="45" fillId="0" borderId="0" xfId="0" applyNumberFormat="1" applyFont="1" applyBorder="1"/>
    <xf numFmtId="0" fontId="32" fillId="0" borderId="0" xfId="447" applyBorder="1"/>
    <xf numFmtId="49" fontId="73" fillId="0" borderId="0" xfId="200" applyNumberFormat="1" applyFont="1" applyBorder="1" applyAlignment="1">
      <alignment horizontal="center" vertical="center"/>
    </xf>
    <xf numFmtId="0" fontId="75" fillId="0" borderId="0" xfId="200" applyFont="1" applyFill="1" applyBorder="1" applyAlignment="1">
      <alignment horizontal="center"/>
    </xf>
    <xf numFmtId="0" fontId="85" fillId="0" borderId="0" xfId="200" applyFont="1" applyBorder="1" applyAlignment="1">
      <alignment horizontal="center" vertical="center"/>
    </xf>
    <xf numFmtId="0" fontId="86" fillId="0" borderId="0" xfId="200" applyFont="1" applyFill="1" applyBorder="1" applyAlignment="1">
      <alignment horizontal="center"/>
    </xf>
    <xf numFmtId="3" fontId="26" fillId="0" borderId="0" xfId="488" applyNumberFormat="1"/>
    <xf numFmtId="0" fontId="26" fillId="0" borderId="0" xfId="488"/>
    <xf numFmtId="0" fontId="227" fillId="0" borderId="0" xfId="309" applyFont="1"/>
    <xf numFmtId="3" fontId="26" fillId="0" borderId="0" xfId="488" applyNumberFormat="1" applyFont="1"/>
    <xf numFmtId="0" fontId="26" fillId="0" borderId="0" xfId="488" applyFont="1"/>
    <xf numFmtId="3" fontId="227" fillId="0" borderId="0" xfId="309" applyNumberFormat="1" applyFont="1"/>
    <xf numFmtId="0" fontId="226" fillId="0" borderId="0" xfId="199" applyFont="1"/>
    <xf numFmtId="3" fontId="227" fillId="0" borderId="25" xfId="153" applyNumberFormat="1" applyFont="1" applyBorder="1"/>
    <xf numFmtId="3" fontId="227" fillId="0" borderId="36" xfId="153" applyNumberFormat="1" applyFont="1" applyBorder="1"/>
    <xf numFmtId="3" fontId="227" fillId="0" borderId="38" xfId="153" applyNumberFormat="1" applyFont="1" applyBorder="1"/>
    <xf numFmtId="4" fontId="227" fillId="0" borderId="33" xfId="153" applyNumberFormat="1" applyFont="1" applyBorder="1"/>
    <xf numFmtId="3" fontId="227" fillId="0" borderId="57" xfId="153" applyNumberFormat="1" applyFont="1" applyBorder="1"/>
    <xf numFmtId="4" fontId="227" fillId="0" borderId="20" xfId="153" applyNumberFormat="1" applyFont="1" applyBorder="1"/>
    <xf numFmtId="3" fontId="227" fillId="0" borderId="24" xfId="153" applyNumberFormat="1" applyFont="1" applyBorder="1"/>
    <xf numFmtId="3" fontId="227" fillId="0" borderId="35" xfId="153" applyNumberFormat="1" applyFont="1" applyBorder="1"/>
    <xf numFmtId="3" fontId="227" fillId="0" borderId="22" xfId="153" applyNumberFormat="1" applyFont="1" applyBorder="1"/>
    <xf numFmtId="4" fontId="227" fillId="0" borderId="32" xfId="153" applyNumberFormat="1" applyFont="1" applyBorder="1"/>
    <xf numFmtId="0" fontId="227" fillId="0" borderId="0" xfId="309" applyFont="1" applyBorder="1"/>
    <xf numFmtId="3" fontId="227" fillId="0" borderId="69" xfId="153" applyNumberFormat="1" applyFont="1" applyBorder="1"/>
    <xf numFmtId="3" fontId="227" fillId="0" borderId="5" xfId="153" applyNumberFormat="1" applyFont="1" applyBorder="1"/>
    <xf numFmtId="3" fontId="227" fillId="0" borderId="68" xfId="153" applyNumberFormat="1" applyFont="1" applyBorder="1"/>
    <xf numFmtId="3" fontId="26" fillId="0" borderId="0" xfId="488" applyNumberFormat="1" applyFont="1" applyBorder="1"/>
    <xf numFmtId="0" fontId="26" fillId="0" borderId="0" xfId="488" applyFont="1" applyBorder="1"/>
    <xf numFmtId="3" fontId="227" fillId="0" borderId="0" xfId="153" applyNumberFormat="1" applyFont="1" applyBorder="1"/>
    <xf numFmtId="3" fontId="227" fillId="0" borderId="0" xfId="153" applyNumberFormat="1" applyFont="1" applyBorder="1" applyAlignment="1">
      <alignment horizontal="center"/>
    </xf>
    <xf numFmtId="3" fontId="227" fillId="0" borderId="88" xfId="153" applyNumberFormat="1" applyFont="1" applyBorder="1"/>
    <xf numFmtId="3" fontId="227" fillId="0" borderId="48" xfId="153" applyNumberFormat="1" applyFont="1" applyBorder="1"/>
    <xf numFmtId="3" fontId="227" fillId="0" borderId="54" xfId="153" applyNumberFormat="1" applyFont="1" applyBorder="1"/>
    <xf numFmtId="3" fontId="227" fillId="0" borderId="80" xfId="153" applyNumberFormat="1" applyFont="1" applyBorder="1"/>
    <xf numFmtId="3" fontId="227" fillId="0" borderId="23" xfId="153" applyNumberFormat="1" applyFont="1" applyBorder="1"/>
    <xf numFmtId="4" fontId="227" fillId="0" borderId="79" xfId="153" applyNumberFormat="1" applyFont="1" applyBorder="1"/>
    <xf numFmtId="3" fontId="226" fillId="0" borderId="56" xfId="153" applyNumberFormat="1" applyFont="1" applyBorder="1"/>
    <xf numFmtId="0" fontId="225" fillId="0" borderId="29" xfId="309" applyFont="1" applyBorder="1" applyAlignment="1">
      <alignment vertical="center"/>
    </xf>
    <xf numFmtId="0" fontId="225" fillId="0" borderId="106" xfId="309" applyFont="1" applyBorder="1" applyAlignment="1">
      <alignment horizontal="center" vertical="center" wrapText="1"/>
    </xf>
    <xf numFmtId="0" fontId="225" fillId="27" borderId="105" xfId="200" applyFont="1" applyFill="1" applyBorder="1" applyAlignment="1">
      <alignment horizontal="center" vertical="center" wrapText="1"/>
    </xf>
    <xf numFmtId="0" fontId="225" fillId="0" borderId="108" xfId="309" applyFont="1" applyFill="1" applyBorder="1" applyAlignment="1">
      <alignment horizontal="center" vertical="center" wrapText="1"/>
    </xf>
    <xf numFmtId="0" fontId="225" fillId="0" borderId="107" xfId="309" applyFont="1" applyBorder="1" applyAlignment="1">
      <alignment horizontal="center" vertical="center"/>
    </xf>
    <xf numFmtId="0" fontId="225" fillId="0" borderId="104" xfId="309" applyFont="1" applyBorder="1" applyAlignment="1">
      <alignment horizontal="center" vertical="center"/>
    </xf>
    <xf numFmtId="0" fontId="225" fillId="0" borderId="73" xfId="309" applyFont="1" applyBorder="1" applyAlignment="1">
      <alignment horizontal="center" vertical="center" wrapText="1"/>
    </xf>
    <xf numFmtId="0" fontId="225" fillId="27" borderId="74" xfId="200" applyFont="1" applyFill="1" applyBorder="1" applyAlignment="1">
      <alignment horizontal="center" vertical="center" wrapText="1"/>
    </xf>
    <xf numFmtId="0" fontId="225" fillId="0" borderId="75" xfId="309" applyFont="1" applyFill="1" applyBorder="1" applyAlignment="1">
      <alignment horizontal="center" vertical="center" wrapText="1"/>
    </xf>
    <xf numFmtId="0" fontId="225" fillId="0" borderId="76" xfId="309" applyFont="1" applyBorder="1" applyAlignment="1">
      <alignment horizontal="center" vertical="center"/>
    </xf>
    <xf numFmtId="0" fontId="225" fillId="0" borderId="77" xfId="309" applyFont="1" applyBorder="1" applyAlignment="1">
      <alignment horizontal="center" vertical="center"/>
    </xf>
    <xf numFmtId="0" fontId="288" fillId="0" borderId="73" xfId="309" applyFont="1" applyBorder="1" applyAlignment="1">
      <alignment horizontal="centerContinuous"/>
    </xf>
    <xf numFmtId="0" fontId="288" fillId="0" borderId="74" xfId="309" applyFont="1" applyBorder="1" applyAlignment="1">
      <alignment horizontal="centerContinuous"/>
    </xf>
    <xf numFmtId="0" fontId="288" fillId="0" borderId="75" xfId="309" applyFont="1" applyBorder="1" applyAlignment="1">
      <alignment horizontal="centerContinuous"/>
    </xf>
    <xf numFmtId="0" fontId="288" fillId="0" borderId="77" xfId="309" applyFont="1" applyBorder="1" applyAlignment="1">
      <alignment horizontal="centerContinuous"/>
    </xf>
    <xf numFmtId="0" fontId="289" fillId="0" borderId="16" xfId="309" applyFont="1" applyBorder="1" applyAlignment="1">
      <alignment horizontal="centerContinuous"/>
    </xf>
    <xf numFmtId="0" fontId="289" fillId="0" borderId="15" xfId="309" applyFont="1" applyBorder="1" applyAlignment="1">
      <alignment horizontal="centerContinuous"/>
    </xf>
    <xf numFmtId="0" fontId="289" fillId="0" borderId="14" xfId="309" applyFont="1" applyBorder="1" applyAlignment="1">
      <alignment horizontal="centerContinuous"/>
    </xf>
    <xf numFmtId="184" fontId="258" fillId="27" borderId="112" xfId="488" applyNumberFormat="1" applyFont="1" applyFill="1" applyBorder="1"/>
    <xf numFmtId="184" fontId="258" fillId="0" borderId="113" xfId="488" applyNumberFormat="1" applyFont="1" applyBorder="1"/>
    <xf numFmtId="184" fontId="45" fillId="27" borderId="114" xfId="488" applyNumberFormat="1" applyFont="1" applyFill="1" applyBorder="1"/>
    <xf numFmtId="184" fontId="45" fillId="0" borderId="113" xfId="488" applyNumberFormat="1" applyFont="1" applyBorder="1"/>
    <xf numFmtId="184" fontId="45" fillId="27" borderId="113" xfId="488" applyNumberFormat="1" applyFont="1" applyFill="1" applyBorder="1"/>
    <xf numFmtId="2" fontId="45" fillId="0" borderId="114" xfId="488" applyNumberFormat="1" applyFont="1" applyBorder="1" applyAlignment="1">
      <alignment wrapText="1"/>
    </xf>
    <xf numFmtId="49" fontId="45" fillId="0" borderId="115" xfId="488" applyNumberFormat="1" applyFont="1" applyBorder="1"/>
    <xf numFmtId="0" fontId="290" fillId="27" borderId="25" xfId="488" applyFont="1" applyFill="1" applyBorder="1" applyAlignment="1">
      <alignment horizontal="center"/>
    </xf>
    <xf numFmtId="0" fontId="290" fillId="0" borderId="38" xfId="488" applyFont="1" applyBorder="1" applyAlignment="1">
      <alignment horizontal="center"/>
    </xf>
    <xf numFmtId="0" fontId="290" fillId="27" borderId="116" xfId="488" applyFont="1" applyFill="1" applyBorder="1" applyAlignment="1">
      <alignment horizontal="center"/>
    </xf>
    <xf numFmtId="0" fontId="290" fillId="27" borderId="38" xfId="488" applyFont="1" applyFill="1" applyBorder="1" applyAlignment="1">
      <alignment horizontal="center"/>
    </xf>
    <xf numFmtId="0" fontId="45" fillId="0" borderId="117" xfId="488" applyFont="1" applyBorder="1" applyAlignment="1"/>
    <xf numFmtId="49" fontId="45" fillId="0" borderId="58" xfId="488" applyNumberFormat="1" applyFont="1" applyBorder="1" applyAlignment="1"/>
    <xf numFmtId="0" fontId="49" fillId="0" borderId="24" xfId="488" applyFont="1" applyBorder="1" applyAlignment="1">
      <alignment horizontal="centerContinuous" vertical="center"/>
    </xf>
    <xf numFmtId="0" fontId="49" fillId="0" borderId="22" xfId="488" applyFont="1" applyBorder="1" applyAlignment="1">
      <alignment horizontal="centerContinuous" vertical="center"/>
    </xf>
    <xf numFmtId="0" fontId="49" fillId="0" borderId="118" xfId="488" applyFont="1" applyBorder="1" applyAlignment="1">
      <alignment horizontal="centerContinuous" vertical="center"/>
    </xf>
    <xf numFmtId="0" fontId="53" fillId="0" borderId="119" xfId="488" applyFont="1" applyBorder="1" applyAlignment="1">
      <alignment horizontal="center"/>
    </xf>
    <xf numFmtId="49" fontId="53" fillId="0" borderId="52" xfId="488" applyNumberFormat="1" applyFont="1" applyBorder="1" applyAlignment="1">
      <alignment horizontal="center"/>
    </xf>
    <xf numFmtId="0" fontId="49" fillId="0" borderId="54" xfId="488" applyFont="1" applyBorder="1" applyAlignment="1">
      <alignment horizontal="centerContinuous" vertical="center"/>
    </xf>
    <xf numFmtId="0" fontId="53" fillId="0" borderId="23" xfId="488" applyFont="1" applyBorder="1" applyAlignment="1">
      <alignment horizontal="centerContinuous" vertical="center"/>
    </xf>
    <xf numFmtId="0" fontId="49" fillId="0" borderId="120" xfId="488" applyFont="1" applyBorder="1" applyAlignment="1">
      <alignment horizontal="centerContinuous" vertical="center"/>
    </xf>
    <xf numFmtId="0" fontId="49" fillId="0" borderId="23" xfId="488" applyFont="1" applyBorder="1" applyAlignment="1">
      <alignment horizontal="centerContinuous" vertical="center"/>
    </xf>
    <xf numFmtId="0" fontId="49" fillId="0" borderId="121" xfId="488" applyFont="1" applyBorder="1"/>
    <xf numFmtId="49" fontId="49" fillId="0" borderId="37" xfId="488" applyNumberFormat="1" applyFont="1" applyBorder="1"/>
    <xf numFmtId="0" fontId="241" fillId="0" borderId="0" xfId="489" applyFont="1"/>
    <xf numFmtId="0" fontId="26" fillId="0" borderId="0" xfId="489"/>
    <xf numFmtId="0" fontId="26" fillId="0" borderId="0" xfId="489" applyFont="1"/>
    <xf numFmtId="0" fontId="45" fillId="0" borderId="114" xfId="488" applyFont="1" applyBorder="1"/>
    <xf numFmtId="3" fontId="276" fillId="0" borderId="0" xfId="489" applyNumberFormat="1" applyFont="1"/>
    <xf numFmtId="4" fontId="277" fillId="0" borderId="0" xfId="489" applyNumberFormat="1" applyFont="1"/>
    <xf numFmtId="0" fontId="289" fillId="0" borderId="14" xfId="200" applyFont="1" applyBorder="1" applyAlignment="1">
      <alignment horizontal="centerContinuous"/>
    </xf>
    <xf numFmtId="0" fontId="289" fillId="0" borderId="15" xfId="200" applyFont="1" applyBorder="1" applyAlignment="1">
      <alignment horizontal="centerContinuous"/>
    </xf>
    <xf numFmtId="0" fontId="289" fillId="0" borderId="16" xfId="200" applyFont="1" applyBorder="1" applyAlignment="1">
      <alignment horizontal="centerContinuous"/>
    </xf>
    <xf numFmtId="0" fontId="288" fillId="0" borderId="77" xfId="200" applyFont="1" applyBorder="1" applyAlignment="1">
      <alignment horizontal="centerContinuous"/>
    </xf>
    <xf numFmtId="0" fontId="288" fillId="0" borderId="75" xfId="200" applyFont="1" applyBorder="1" applyAlignment="1">
      <alignment horizontal="centerContinuous"/>
    </xf>
    <xf numFmtId="0" fontId="288" fillId="0" borderId="74" xfId="200" applyFont="1" applyBorder="1" applyAlignment="1">
      <alignment horizontal="centerContinuous"/>
    </xf>
    <xf numFmtId="0" fontId="288" fillId="0" borderId="73" xfId="200" applyFont="1" applyBorder="1" applyAlignment="1">
      <alignment horizontal="centerContinuous"/>
    </xf>
    <xf numFmtId="0" fontId="225" fillId="0" borderId="77" xfId="200" applyFont="1" applyBorder="1" applyAlignment="1">
      <alignment horizontal="center" vertical="center"/>
    </xf>
    <xf numFmtId="0" fontId="225" fillId="0" borderId="75" xfId="200" applyFont="1" applyFill="1" applyBorder="1" applyAlignment="1">
      <alignment horizontal="center" vertical="center" wrapText="1"/>
    </xf>
    <xf numFmtId="0" fontId="225" fillId="0" borderId="74" xfId="200" applyFont="1" applyFill="1" applyBorder="1" applyAlignment="1">
      <alignment horizontal="center" vertical="center" wrapText="1"/>
    </xf>
    <xf numFmtId="0" fontId="291" fillId="0" borderId="109" xfId="200" applyFont="1" applyBorder="1" applyAlignment="1">
      <alignment horizontal="center" vertical="center" wrapText="1"/>
    </xf>
    <xf numFmtId="0" fontId="225" fillId="0" borderId="76" xfId="200" applyFont="1" applyBorder="1" applyAlignment="1">
      <alignment horizontal="center" vertical="center"/>
    </xf>
    <xf numFmtId="166" fontId="226" fillId="0" borderId="31" xfId="153" applyNumberFormat="1" applyFont="1" applyBorder="1"/>
    <xf numFmtId="166" fontId="227" fillId="0" borderId="54" xfId="153" applyNumberFormat="1" applyFont="1" applyBorder="1"/>
    <xf numFmtId="4" fontId="227" fillId="0" borderId="60" xfId="153" applyNumberFormat="1" applyFont="1" applyBorder="1"/>
    <xf numFmtId="166" fontId="227" fillId="0" borderId="24" xfId="153" applyNumberFormat="1" applyFont="1" applyBorder="1"/>
    <xf numFmtId="4" fontId="227" fillId="0" borderId="55" xfId="153" applyNumberFormat="1" applyFont="1" applyBorder="1"/>
    <xf numFmtId="166" fontId="227" fillId="0" borderId="69" xfId="153" applyNumberFormat="1" applyFont="1" applyBorder="1"/>
    <xf numFmtId="4" fontId="227" fillId="0" borderId="64" xfId="153" applyNumberFormat="1" applyFont="1" applyBorder="1"/>
    <xf numFmtId="3" fontId="227" fillId="0" borderId="65" xfId="153" applyNumberFormat="1" applyFont="1" applyBorder="1"/>
    <xf numFmtId="3" fontId="227" fillId="0" borderId="70" xfId="153" applyNumberFormat="1" applyFont="1" applyBorder="1"/>
    <xf numFmtId="166" fontId="227" fillId="0" borderId="66" xfId="153" applyNumberFormat="1" applyFont="1" applyBorder="1"/>
    <xf numFmtId="4" fontId="227" fillId="0" borderId="71" xfId="153" applyNumberFormat="1" applyFont="1" applyBorder="1"/>
    <xf numFmtId="3" fontId="227" fillId="0" borderId="0" xfId="200" applyNumberFormat="1" applyFont="1"/>
    <xf numFmtId="166" fontId="227" fillId="0" borderId="0" xfId="200" applyNumberFormat="1" applyFont="1"/>
    <xf numFmtId="0" fontId="26" fillId="0" borderId="0" xfId="490" applyFill="1"/>
    <xf numFmtId="0" fontId="291" fillId="0" borderId="110" xfId="200" applyFont="1" applyBorder="1" applyAlignment="1">
      <alignment horizontal="center" vertical="center" wrapText="1"/>
    </xf>
    <xf numFmtId="2" fontId="26" fillId="0" borderId="0" xfId="488" applyNumberFormat="1" applyAlignment="1"/>
    <xf numFmtId="2" fontId="71" fillId="0" borderId="0" xfId="309" applyNumberFormat="1" applyFont="1" applyFill="1" applyBorder="1" applyAlignment="1"/>
    <xf numFmtId="2" fontId="71" fillId="0" borderId="0" xfId="309" applyNumberFormat="1" applyFont="1" applyAlignment="1"/>
    <xf numFmtId="166" fontId="227" fillId="0" borderId="51" xfId="153" applyNumberFormat="1" applyFont="1" applyBorder="1"/>
    <xf numFmtId="2" fontId="85" fillId="0" borderId="0" xfId="200" applyNumberFormat="1" applyFont="1" applyFill="1" applyBorder="1" applyAlignment="1">
      <alignment horizontal="center" vertical="center"/>
    </xf>
    <xf numFmtId="2" fontId="73" fillId="0" borderId="0" xfId="200" applyNumberFormat="1" applyFont="1" applyFill="1" applyBorder="1" applyAlignment="1">
      <alignment horizontal="left" vertical="center"/>
    </xf>
    <xf numFmtId="2" fontId="73" fillId="0" borderId="0" xfId="153" applyNumberFormat="1" applyFont="1" applyFill="1" applyBorder="1" applyAlignment="1"/>
    <xf numFmtId="2" fontId="86" fillId="0" borderId="0" xfId="200" applyNumberFormat="1" applyFont="1" applyFill="1" applyBorder="1" applyAlignment="1">
      <alignment horizontal="center"/>
    </xf>
    <xf numFmtId="2" fontId="73" fillId="0" borderId="0" xfId="200" applyNumberFormat="1" applyFont="1" applyFill="1" applyBorder="1" applyAlignment="1">
      <alignment horizontal="center"/>
    </xf>
    <xf numFmtId="2" fontId="75" fillId="0" borderId="0" xfId="200" applyNumberFormat="1" applyFont="1" applyFill="1" applyBorder="1" applyAlignment="1">
      <alignment horizontal="center"/>
    </xf>
    <xf numFmtId="166" fontId="227" fillId="0" borderId="0" xfId="309" applyNumberFormat="1" applyFont="1"/>
    <xf numFmtId="2" fontId="26" fillId="0" borderId="0" xfId="489" applyNumberFormat="1" applyFill="1" applyBorder="1" applyAlignment="1"/>
    <xf numFmtId="2" fontId="26" fillId="0" borderId="0" xfId="489" applyNumberFormat="1" applyBorder="1" applyAlignment="1"/>
    <xf numFmtId="2" fontId="74" fillId="0" borderId="0" xfId="153" applyNumberFormat="1" applyFont="1" applyFill="1" applyBorder="1" applyAlignment="1"/>
    <xf numFmtId="0" fontId="216" fillId="0" borderId="0" xfId="299" applyFont="1"/>
    <xf numFmtId="0" fontId="46" fillId="0" borderId="0" xfId="299" applyFont="1"/>
    <xf numFmtId="49" fontId="45" fillId="0" borderId="0" xfId="448" applyNumberFormat="1" applyFont="1" applyFill="1" applyBorder="1"/>
    <xf numFmtId="184" fontId="45" fillId="0" borderId="0" xfId="448" applyNumberFormat="1" applyFont="1" applyFill="1" applyBorder="1"/>
    <xf numFmtId="184" fontId="258" fillId="0" borderId="0" xfId="448" applyNumberFormat="1" applyFont="1" applyFill="1" applyBorder="1"/>
    <xf numFmtId="0" fontId="73" fillId="0" borderId="82" xfId="299" applyFont="1" applyBorder="1"/>
    <xf numFmtId="165" fontId="73" fillId="45" borderId="53" xfId="299" applyNumberFormat="1" applyFont="1" applyFill="1" applyBorder="1" applyAlignment="1">
      <alignment horizontal="center"/>
    </xf>
    <xf numFmtId="165" fontId="73" fillId="0" borderId="51" xfId="299" applyNumberFormat="1" applyFont="1" applyBorder="1" applyAlignment="1">
      <alignment horizontal="center"/>
    </xf>
    <xf numFmtId="0" fontId="73" fillId="0" borderId="41" xfId="299" applyFont="1" applyBorder="1"/>
    <xf numFmtId="165" fontId="73" fillId="45" borderId="59" xfId="299" applyNumberFormat="1" applyFont="1" applyFill="1" applyBorder="1" applyAlignment="1">
      <alignment horizontal="center"/>
    </xf>
    <xf numFmtId="165" fontId="73" fillId="0" borderId="25" xfId="299" applyNumberFormat="1" applyFont="1" applyBorder="1" applyAlignment="1">
      <alignment horizontal="center"/>
    </xf>
    <xf numFmtId="0" fontId="131" fillId="0" borderId="0" xfId="299" applyFont="1" applyBorder="1"/>
    <xf numFmtId="165" fontId="131" fillId="0" borderId="0" xfId="299" applyNumberFormat="1" applyFont="1" applyBorder="1" applyAlignment="1">
      <alignment horizontal="center"/>
    </xf>
    <xf numFmtId="49" fontId="45" fillId="0" borderId="0" xfId="448" applyNumberFormat="1" applyFont="1" applyBorder="1"/>
    <xf numFmtId="0" fontId="45" fillId="0" borderId="0" xfId="448" applyFont="1" applyBorder="1"/>
    <xf numFmtId="0" fontId="45" fillId="0" borderId="0" xfId="448" applyFont="1" applyFill="1" applyBorder="1"/>
    <xf numFmtId="182" fontId="302" fillId="77" borderId="22" xfId="165" applyNumberFormat="1" applyFont="1" applyFill="1" applyBorder="1" applyAlignment="1">
      <alignment horizontal="right" vertical="center"/>
    </xf>
    <xf numFmtId="0" fontId="53" fillId="0" borderId="26" xfId="154" applyFont="1" applyFill="1" applyBorder="1"/>
    <xf numFmtId="0" fontId="53" fillId="0" borderId="16" xfId="154" applyFont="1" applyFill="1" applyBorder="1"/>
    <xf numFmtId="0" fontId="53" fillId="74" borderId="26" xfId="154" applyFont="1" applyFill="1" applyBorder="1"/>
    <xf numFmtId="167" fontId="246" fillId="86" borderId="22" xfId="165" applyNumberFormat="1" applyFont="1" applyFill="1" applyBorder="1" applyAlignment="1" applyProtection="1">
      <alignment horizontal="center" vertical="center" wrapText="1"/>
      <protection locked="0"/>
    </xf>
    <xf numFmtId="182" fontId="306" fillId="86" borderId="50" xfId="165" applyNumberFormat="1" applyFont="1" applyFill="1" applyBorder="1" applyAlignment="1" applyProtection="1">
      <alignment vertical="center"/>
      <protection locked="0"/>
    </xf>
    <xf numFmtId="182" fontId="306" fillId="86" borderId="57" xfId="165" applyNumberFormat="1" applyFont="1" applyFill="1" applyBorder="1" applyAlignment="1" applyProtection="1">
      <alignment vertical="center"/>
      <protection locked="0"/>
    </xf>
    <xf numFmtId="182" fontId="306" fillId="92" borderId="127" xfId="165" applyNumberFormat="1" applyFont="1" applyFill="1" applyBorder="1" applyAlignment="1" applyProtection="1">
      <alignment vertical="center"/>
      <protection locked="0"/>
    </xf>
    <xf numFmtId="182" fontId="306" fillId="86" borderId="22" xfId="165" applyNumberFormat="1" applyFont="1" applyFill="1" applyBorder="1" applyAlignment="1" applyProtection="1">
      <alignment vertical="center"/>
      <protection locked="0"/>
    </xf>
    <xf numFmtId="182" fontId="306" fillId="86" borderId="35" xfId="165" applyNumberFormat="1" applyFont="1" applyFill="1" applyBorder="1" applyAlignment="1" applyProtection="1">
      <alignment vertical="center"/>
      <protection locked="0"/>
    </xf>
    <xf numFmtId="182" fontId="306" fillId="92" borderId="123" xfId="165" applyNumberFormat="1" applyFont="1" applyFill="1" applyBorder="1" applyAlignment="1" applyProtection="1">
      <alignment vertical="center"/>
      <protection locked="0"/>
    </xf>
    <xf numFmtId="0" fontId="71" fillId="0" borderId="0" xfId="135" applyFont="1"/>
    <xf numFmtId="0" fontId="71" fillId="0" borderId="5" xfId="135" applyFont="1" applyBorder="1"/>
    <xf numFmtId="14" fontId="85" fillId="93" borderId="35" xfId="135" applyNumberFormat="1" applyFont="1" applyFill="1" applyBorder="1" applyAlignment="1">
      <alignment horizontal="centerContinuous"/>
    </xf>
    <xf numFmtId="3" fontId="74" fillId="0" borderId="22" xfId="135" applyNumberFormat="1" applyFont="1" applyFill="1" applyBorder="1"/>
    <xf numFmtId="1" fontId="74" fillId="0" borderId="22" xfId="135" applyNumberFormat="1" applyFont="1" applyFill="1" applyBorder="1"/>
    <xf numFmtId="0" fontId="73" fillId="0" borderId="22" xfId="135" applyFont="1" applyFill="1" applyBorder="1"/>
    <xf numFmtId="0" fontId="74" fillId="0" borderId="22" xfId="135" applyFont="1" applyFill="1" applyBorder="1"/>
    <xf numFmtId="0" fontId="74" fillId="0" borderId="22" xfId="135" applyFont="1" applyBorder="1"/>
    <xf numFmtId="14" fontId="85" fillId="93" borderId="22" xfId="135" applyNumberFormat="1" applyFont="1" applyFill="1" applyBorder="1" applyAlignment="1">
      <alignment horizontal="centerContinuous"/>
    </xf>
    <xf numFmtId="1" fontId="74" fillId="0" borderId="0" xfId="135" applyNumberFormat="1" applyFont="1" applyFill="1" applyBorder="1"/>
    <xf numFmtId="0" fontId="75" fillId="0" borderId="0" xfId="305" applyFont="1"/>
    <xf numFmtId="166" fontId="93" fillId="0" borderId="0" xfId="90" applyNumberFormat="1" applyFill="1" applyBorder="1" applyAlignment="1">
      <alignment horizontal="left"/>
    </xf>
    <xf numFmtId="0" fontId="315" fillId="0" borderId="0" xfId="304" applyFont="1" applyFill="1" applyBorder="1"/>
    <xf numFmtId="4" fontId="248" fillId="0" borderId="0" xfId="328" applyNumberFormat="1" applyFont="1" applyFill="1" applyBorder="1" applyProtection="1">
      <protection locked="0"/>
    </xf>
    <xf numFmtId="4" fontId="246" fillId="0" borderId="0" xfId="328" applyNumberFormat="1" applyFont="1" applyFill="1" applyBorder="1" applyProtection="1">
      <protection locked="0"/>
    </xf>
    <xf numFmtId="0" fontId="93" fillId="0" borderId="0" xfId="90" applyFill="1" applyBorder="1"/>
    <xf numFmtId="0" fontId="32" fillId="0" borderId="0" xfId="447" applyFill="1" applyBorder="1"/>
    <xf numFmtId="3" fontId="71" fillId="0" borderId="0" xfId="0" applyNumberFormat="1" applyFont="1" applyFill="1" applyBorder="1"/>
    <xf numFmtId="14" fontId="301" fillId="55" borderId="126" xfId="497" applyNumberFormat="1" applyFont="1" applyFill="1" applyBorder="1" applyAlignment="1" applyProtection="1">
      <alignment horizontal="center" vertical="center" wrapText="1"/>
      <protection locked="0"/>
    </xf>
    <xf numFmtId="0" fontId="301" fillId="77" borderId="22" xfId="497" applyNumberFormat="1" applyFont="1" applyFill="1" applyBorder="1" applyAlignment="1" applyProtection="1">
      <alignment horizontal="center" vertical="center" wrapText="1"/>
      <protection locked="0"/>
    </xf>
    <xf numFmtId="4" fontId="159" fillId="88" borderId="22" xfId="497" applyNumberFormat="1" applyFont="1" applyFill="1" applyBorder="1" applyAlignment="1">
      <alignment horizontal="right" vertical="center"/>
    </xf>
    <xf numFmtId="4" fontId="159" fillId="89" borderId="22" xfId="497" applyNumberFormat="1" applyFont="1" applyFill="1" applyBorder="1" applyAlignment="1">
      <alignment horizontal="right" vertical="center"/>
    </xf>
    <xf numFmtId="4" fontId="159" fillId="88" borderId="123" xfId="497" applyNumberFormat="1" applyFont="1" applyFill="1" applyBorder="1" applyAlignment="1">
      <alignment horizontal="right" vertical="center"/>
    </xf>
    <xf numFmtId="166" fontId="159" fillId="88" borderId="123" xfId="497" applyNumberFormat="1" applyFont="1" applyFill="1" applyBorder="1" applyAlignment="1">
      <alignment horizontal="right" vertical="center"/>
    </xf>
    <xf numFmtId="4" fontId="159" fillId="88" borderId="122" xfId="497" applyNumberFormat="1" applyFont="1" applyFill="1" applyBorder="1" applyAlignment="1">
      <alignment horizontal="right" vertical="center"/>
    </xf>
    <xf numFmtId="166" fontId="159" fillId="89" borderId="123" xfId="497" applyNumberFormat="1" applyFont="1" applyFill="1" applyBorder="1" applyAlignment="1">
      <alignment horizontal="right" vertical="center"/>
    </xf>
    <xf numFmtId="4" fontId="159" fillId="0" borderId="22" xfId="497" applyNumberFormat="1" applyFont="1" applyFill="1" applyBorder="1" applyAlignment="1">
      <alignment horizontal="right" vertical="center"/>
    </xf>
    <xf numFmtId="4" fontId="159" fillId="91" borderId="22" xfId="497" applyNumberFormat="1" applyFont="1" applyFill="1" applyBorder="1" applyAlignment="1">
      <alignment horizontal="right" vertical="center"/>
    </xf>
    <xf numFmtId="4" fontId="159" fillId="89" borderId="123" xfId="497" applyNumberFormat="1" applyFont="1" applyFill="1" applyBorder="1" applyAlignment="1">
      <alignment horizontal="right" vertical="center"/>
    </xf>
    <xf numFmtId="0" fontId="196" fillId="55" borderId="88" xfId="497" applyFont="1" applyFill="1" applyBorder="1"/>
    <xf numFmtId="4" fontId="302" fillId="90" borderId="22" xfId="497" applyNumberFormat="1" applyFont="1" applyFill="1" applyBorder="1" applyAlignment="1">
      <alignment horizontal="right" vertical="center"/>
    </xf>
    <xf numFmtId="0" fontId="68" fillId="0" borderId="72" xfId="304" applyFont="1" applyBorder="1" applyProtection="1">
      <protection locked="0"/>
    </xf>
    <xf numFmtId="4" fontId="247" fillId="55" borderId="32" xfId="483" applyNumberFormat="1" applyFont="1" applyFill="1" applyBorder="1" applyProtection="1">
      <protection locked="0"/>
    </xf>
    <xf numFmtId="4" fontId="247" fillId="55" borderId="24" xfId="483" applyNumberFormat="1" applyFont="1" applyFill="1" applyBorder="1" applyProtection="1">
      <protection locked="0"/>
    </xf>
    <xf numFmtId="182" fontId="246" fillId="77" borderId="84" xfId="162" applyNumberFormat="1" applyFont="1" applyFill="1" applyBorder="1" applyAlignment="1">
      <alignment horizontal="right" vertical="center"/>
    </xf>
    <xf numFmtId="0" fontId="68" fillId="0" borderId="40" xfId="304" applyFont="1" applyBorder="1" applyProtection="1">
      <protection locked="0"/>
    </xf>
    <xf numFmtId="4" fontId="247" fillId="78" borderId="32" xfId="483" applyNumberFormat="1" applyFont="1" applyFill="1" applyBorder="1" applyProtection="1">
      <protection locked="0"/>
    </xf>
    <xf numFmtId="4" fontId="247" fillId="78" borderId="24" xfId="483" applyNumberFormat="1" applyFont="1" applyFill="1" applyBorder="1" applyProtection="1">
      <protection locked="0"/>
    </xf>
    <xf numFmtId="182" fontId="246" fillId="79" borderId="84" xfId="162" applyNumberFormat="1" applyFont="1" applyFill="1" applyBorder="1" applyAlignment="1">
      <alignment horizontal="right" vertical="center"/>
    </xf>
    <xf numFmtId="0" fontId="68" fillId="0" borderId="40" xfId="304" applyFont="1" applyFill="1" applyBorder="1" applyProtection="1">
      <protection locked="0"/>
    </xf>
    <xf numFmtId="0" fontId="66" fillId="0" borderId="40" xfId="304" applyFont="1" applyFill="1" applyBorder="1" applyProtection="1">
      <protection locked="0"/>
    </xf>
    <xf numFmtId="0" fontId="66" fillId="0" borderId="40" xfId="304" applyFont="1" applyBorder="1"/>
    <xf numFmtId="0" fontId="68" fillId="0" borderId="111" xfId="304" applyFont="1" applyBorder="1" applyProtection="1">
      <protection locked="0"/>
    </xf>
    <xf numFmtId="0" fontId="66" fillId="47" borderId="14" xfId="304" applyFont="1" applyFill="1" applyBorder="1"/>
    <xf numFmtId="4" fontId="246" fillId="80" borderId="29" xfId="483" applyNumberFormat="1" applyFont="1" applyFill="1" applyBorder="1" applyProtection="1">
      <protection locked="0"/>
    </xf>
    <xf numFmtId="4" fontId="246" fillId="80" borderId="31" xfId="483" applyNumberFormat="1" applyFont="1" applyFill="1" applyBorder="1" applyProtection="1">
      <protection locked="0"/>
    </xf>
    <xf numFmtId="182" fontId="284" fillId="81" borderId="16" xfId="162" applyNumberFormat="1" applyFont="1" applyFill="1" applyBorder="1" applyAlignment="1">
      <alignment horizontal="right" vertical="center"/>
    </xf>
    <xf numFmtId="0" fontId="66" fillId="0" borderId="52" xfId="304" applyFont="1" applyBorder="1"/>
    <xf numFmtId="0" fontId="66" fillId="0" borderId="63" xfId="304" applyFont="1" applyBorder="1"/>
    <xf numFmtId="0" fontId="68" fillId="0" borderId="17" xfId="304" applyFont="1" applyBorder="1" applyProtection="1">
      <protection locked="0"/>
    </xf>
    <xf numFmtId="4" fontId="247" fillId="55" borderId="54" xfId="483" applyNumberFormat="1" applyFont="1" applyFill="1" applyBorder="1" applyProtection="1">
      <protection locked="0"/>
    </xf>
    <xf numFmtId="0" fontId="68" fillId="0" borderId="49" xfId="304" applyFont="1" applyBorder="1" applyProtection="1">
      <protection locked="0"/>
    </xf>
    <xf numFmtId="4" fontId="247" fillId="78" borderId="25" xfId="483" applyNumberFormat="1" applyFont="1" applyFill="1" applyBorder="1" applyProtection="1">
      <protection locked="0"/>
    </xf>
    <xf numFmtId="49" fontId="52" fillId="0" borderId="16" xfId="0" applyNumberFormat="1" applyFont="1" applyFill="1" applyBorder="1" applyAlignment="1">
      <alignment horizontal="centerContinuous" vertical="center" wrapText="1"/>
    </xf>
    <xf numFmtId="166" fontId="70" fillId="0" borderId="54" xfId="0" applyNumberFormat="1" applyFont="1" applyFill="1" applyBorder="1" applyAlignment="1">
      <alignment horizontal="center"/>
    </xf>
    <xf numFmtId="165" fontId="149" fillId="0" borderId="24" xfId="0" applyNumberFormat="1" applyFont="1" applyFill="1" applyBorder="1" applyAlignment="1">
      <alignment horizontal="center"/>
    </xf>
    <xf numFmtId="165" fontId="149" fillId="0" borderId="25" xfId="0" applyNumberFormat="1" applyFont="1" applyFill="1" applyBorder="1" applyAlignment="1">
      <alignment horizontal="center"/>
    </xf>
    <xf numFmtId="0" fontId="193" fillId="0" borderId="0" xfId="213" applyFont="1" applyAlignment="1">
      <alignment vertical="center"/>
    </xf>
    <xf numFmtId="0" fontId="196" fillId="55" borderId="0" xfId="501" applyFont="1" applyFill="1" applyProtection="1">
      <protection locked="0"/>
    </xf>
    <xf numFmtId="0" fontId="294" fillId="55" borderId="0" xfId="213" applyFont="1" applyFill="1" applyAlignment="1">
      <alignment vertical="center"/>
    </xf>
    <xf numFmtId="0" fontId="196" fillId="55" borderId="0" xfId="213" applyFont="1" applyFill="1" applyAlignment="1"/>
    <xf numFmtId="0" fontId="196" fillId="55" borderId="0" xfId="213" applyFont="1" applyFill="1"/>
    <xf numFmtId="0" fontId="294" fillId="55" borderId="0" xfId="213" applyFont="1" applyFill="1"/>
    <xf numFmtId="0" fontId="292" fillId="45" borderId="0" xfId="213" applyFont="1" applyFill="1"/>
    <xf numFmtId="0" fontId="196" fillId="76" borderId="0" xfId="501" applyFont="1" applyFill="1" applyProtection="1">
      <protection locked="0"/>
    </xf>
    <xf numFmtId="0" fontId="292" fillId="0" borderId="0" xfId="213" applyFont="1" applyFill="1"/>
    <xf numFmtId="0" fontId="196" fillId="0" borderId="0" xfId="501" applyFont="1" applyFill="1" applyProtection="1">
      <protection locked="0"/>
    </xf>
    <xf numFmtId="0" fontId="305" fillId="55" borderId="0" xfId="501" applyFont="1" applyFill="1" applyProtection="1">
      <protection locked="0"/>
    </xf>
    <xf numFmtId="0" fontId="304" fillId="87" borderId="35" xfId="213" applyFont="1" applyFill="1" applyBorder="1" applyAlignment="1">
      <alignment vertical="center"/>
    </xf>
    <xf numFmtId="0" fontId="304" fillId="87" borderId="55" xfId="213" applyFont="1" applyFill="1" applyBorder="1" applyAlignment="1">
      <alignment vertical="center"/>
    </xf>
    <xf numFmtId="0" fontId="295" fillId="77" borderId="22" xfId="213" applyFont="1" applyFill="1" applyBorder="1" applyAlignment="1">
      <alignment horizontal="center" vertical="center" wrapText="1"/>
    </xf>
    <xf numFmtId="0" fontId="295" fillId="77" borderId="122" xfId="213" applyFont="1" applyFill="1" applyBorder="1" applyAlignment="1">
      <alignment horizontal="center" vertical="center" wrapText="1"/>
    </xf>
    <xf numFmtId="0" fontId="296" fillId="77" borderId="123" xfId="213" applyFont="1" applyFill="1" applyBorder="1" applyAlignment="1">
      <alignment horizontal="center" vertical="center" wrapText="1"/>
    </xf>
    <xf numFmtId="0" fontId="296" fillId="77" borderId="22" xfId="213" applyFont="1" applyFill="1" applyBorder="1" applyAlignment="1">
      <alignment horizontal="center" vertical="center" wrapText="1"/>
    </xf>
    <xf numFmtId="0" fontId="297" fillId="0" borderId="88" xfId="213" applyFont="1" applyFill="1" applyBorder="1" applyAlignment="1">
      <alignment vertical="center" wrapText="1"/>
    </xf>
    <xf numFmtId="165" fontId="303" fillId="0" borderId="14" xfId="213" applyNumberFormat="1" applyFont="1" applyBorder="1" applyAlignment="1">
      <alignment horizontal="center" vertical="center"/>
    </xf>
    <xf numFmtId="165" fontId="120" fillId="27" borderId="31" xfId="213" applyNumberFormat="1" applyFont="1" applyFill="1" applyBorder="1" applyAlignment="1">
      <alignment horizontal="center" vertical="center" wrapText="1"/>
    </xf>
    <xf numFmtId="0" fontId="297" fillId="0" borderId="0" xfId="213" applyFont="1" applyFill="1" applyBorder="1" applyAlignment="1">
      <alignment vertical="center" wrapText="1"/>
    </xf>
    <xf numFmtId="0" fontId="120" fillId="27" borderId="26" xfId="213" applyFont="1" applyFill="1" applyBorder="1" applyAlignment="1">
      <alignment horizontal="center" vertical="center" wrapText="1"/>
    </xf>
    <xf numFmtId="0" fontId="120" fillId="27" borderId="16" xfId="213" applyFont="1" applyFill="1" applyBorder="1" applyAlignment="1">
      <alignment horizontal="center" vertical="center" wrapText="1"/>
    </xf>
    <xf numFmtId="0" fontId="299" fillId="77" borderId="65" xfId="213" applyFont="1" applyFill="1" applyBorder="1" applyAlignment="1">
      <alignment horizontal="center" vertical="center" wrapText="1"/>
    </xf>
    <xf numFmtId="0" fontId="299" fillId="77" borderId="124" xfId="213" applyFont="1" applyFill="1" applyBorder="1" applyAlignment="1">
      <alignment horizontal="center" vertical="center" wrapText="1"/>
    </xf>
    <xf numFmtId="0" fontId="300" fillId="77" borderId="125" xfId="213" applyFont="1" applyFill="1" applyBorder="1" applyAlignment="1">
      <alignment horizontal="center" vertical="center" wrapText="1"/>
    </xf>
    <xf numFmtId="0" fontId="300" fillId="77" borderId="65" xfId="213" applyFont="1" applyFill="1" applyBorder="1" applyAlignment="1">
      <alignment horizontal="center" vertical="center" wrapText="1"/>
    </xf>
    <xf numFmtId="0" fontId="196" fillId="55" borderId="88" xfId="213" applyFont="1" applyFill="1" applyBorder="1"/>
    <xf numFmtId="165" fontId="246" fillId="55" borderId="29" xfId="213" applyNumberFormat="1" applyFont="1" applyFill="1" applyBorder="1" applyAlignment="1">
      <alignment horizontal="center" vertical="center"/>
    </xf>
    <xf numFmtId="165" fontId="299" fillId="77" borderId="16" xfId="213" applyNumberFormat="1" applyFont="1" applyFill="1" applyBorder="1" applyAlignment="1">
      <alignment horizontal="center" vertical="center" wrapText="1"/>
    </xf>
    <xf numFmtId="0" fontId="196" fillId="55" borderId="0" xfId="213" applyFont="1" applyFill="1" applyBorder="1"/>
    <xf numFmtId="14" fontId="301" fillId="55" borderId="126" xfId="213" applyNumberFormat="1" applyFont="1" applyFill="1" applyBorder="1" applyAlignment="1" applyProtection="1">
      <alignment horizontal="center" vertical="center" wrapText="1"/>
      <protection locked="0"/>
    </xf>
    <xf numFmtId="0" fontId="301" fillId="77" borderId="22" xfId="213" applyNumberFormat="1" applyFont="1" applyFill="1" applyBorder="1" applyAlignment="1" applyProtection="1">
      <alignment horizontal="center" vertical="center" wrapText="1"/>
      <protection locked="0"/>
    </xf>
    <xf numFmtId="4" fontId="159" fillId="88" borderId="22" xfId="213" applyNumberFormat="1" applyFont="1" applyFill="1" applyBorder="1" applyAlignment="1">
      <alignment horizontal="right" vertical="center"/>
    </xf>
    <xf numFmtId="4" fontId="159" fillId="89" borderId="22" xfId="213" applyNumberFormat="1" applyFont="1" applyFill="1" applyBorder="1" applyAlignment="1">
      <alignment horizontal="right" vertical="center"/>
    </xf>
    <xf numFmtId="4" fontId="159" fillId="88" borderId="123" xfId="213" applyNumberFormat="1" applyFont="1" applyFill="1" applyBorder="1" applyAlignment="1">
      <alignment horizontal="right" vertical="center"/>
    </xf>
    <xf numFmtId="166" fontId="159" fillId="88" borderId="123" xfId="213" applyNumberFormat="1" applyFont="1" applyFill="1" applyBorder="1" applyAlignment="1">
      <alignment horizontal="right" vertical="center"/>
    </xf>
    <xf numFmtId="4" fontId="159" fillId="88" borderId="122" xfId="213" applyNumberFormat="1" applyFont="1" applyFill="1" applyBorder="1" applyAlignment="1">
      <alignment horizontal="right" vertical="center"/>
    </xf>
    <xf numFmtId="166" fontId="159" fillId="89" borderId="123" xfId="213" applyNumberFormat="1" applyFont="1" applyFill="1" applyBorder="1" applyAlignment="1">
      <alignment horizontal="right" vertical="center"/>
    </xf>
    <xf numFmtId="4" fontId="159" fillId="0" borderId="22" xfId="213" applyNumberFormat="1" applyFont="1" applyFill="1" applyBorder="1" applyAlignment="1">
      <alignment horizontal="right" vertical="center"/>
    </xf>
    <xf numFmtId="4" fontId="309" fillId="89" borderId="22" xfId="213" applyNumberFormat="1" applyFont="1" applyFill="1" applyBorder="1" applyAlignment="1">
      <alignment horizontal="right" vertical="center"/>
    </xf>
    <xf numFmtId="4" fontId="159" fillId="89" borderId="123" xfId="213" applyNumberFormat="1" applyFont="1" applyFill="1" applyBorder="1" applyAlignment="1">
      <alignment horizontal="right" vertical="center"/>
    </xf>
    <xf numFmtId="4" fontId="302" fillId="90" borderId="22" xfId="213" applyNumberFormat="1" applyFont="1" applyFill="1" applyBorder="1" applyAlignment="1">
      <alignment horizontal="right" vertical="center"/>
    </xf>
    <xf numFmtId="4" fontId="159" fillId="91" borderId="22" xfId="213" applyNumberFormat="1" applyFont="1" applyFill="1" applyBorder="1" applyAlignment="1">
      <alignment horizontal="right" vertical="center"/>
    </xf>
    <xf numFmtId="182" fontId="302" fillId="77" borderId="22" xfId="502" applyNumberFormat="1" applyFont="1" applyFill="1" applyBorder="1" applyAlignment="1">
      <alignment horizontal="right" vertical="center"/>
    </xf>
    <xf numFmtId="0" fontId="298" fillId="77" borderId="22" xfId="213" applyFont="1" applyFill="1" applyBorder="1" applyAlignment="1">
      <alignment horizontal="center" vertical="center" wrapText="1"/>
    </xf>
    <xf numFmtId="0" fontId="196" fillId="55" borderId="0" xfId="213" applyFont="1" applyFill="1" applyAlignment="1">
      <alignment horizontal="center" vertical="center"/>
    </xf>
    <xf numFmtId="0" fontId="302" fillId="55" borderId="48" xfId="213" applyFont="1" applyFill="1" applyBorder="1" applyAlignment="1" applyProtection="1">
      <alignment vertical="center"/>
      <protection locked="0"/>
    </xf>
    <xf numFmtId="0" fontId="190" fillId="55" borderId="0" xfId="213" applyFont="1" applyFill="1" applyAlignment="1">
      <alignment vertical="center"/>
    </xf>
    <xf numFmtId="0" fontId="302" fillId="55" borderId="88" xfId="213" applyFont="1" applyFill="1" applyBorder="1" applyAlignment="1" applyProtection="1">
      <alignment vertical="center"/>
      <protection locked="0"/>
    </xf>
    <xf numFmtId="14" fontId="301" fillId="55" borderId="126" xfId="0" applyNumberFormat="1" applyFont="1" applyFill="1" applyBorder="1" applyAlignment="1" applyProtection="1">
      <alignment horizontal="center" vertical="center" wrapText="1"/>
      <protection locked="0"/>
    </xf>
    <xf numFmtId="0" fontId="301" fillId="77" borderId="22" xfId="0" applyNumberFormat="1" applyFont="1" applyFill="1" applyBorder="1" applyAlignment="1" applyProtection="1">
      <alignment horizontal="center" vertical="center" wrapText="1"/>
      <protection locked="0"/>
    </xf>
    <xf numFmtId="4" fontId="159" fillId="88" borderId="22" xfId="0" applyNumberFormat="1" applyFont="1" applyFill="1" applyBorder="1" applyAlignment="1">
      <alignment horizontal="right" vertical="center"/>
    </xf>
    <xf numFmtId="4" fontId="159" fillId="89" borderId="22" xfId="0" applyNumberFormat="1" applyFont="1" applyFill="1" applyBorder="1" applyAlignment="1">
      <alignment horizontal="right" vertical="center"/>
    </xf>
    <xf numFmtId="4" fontId="159" fillId="88" borderId="123" xfId="0" applyNumberFormat="1" applyFont="1" applyFill="1" applyBorder="1" applyAlignment="1">
      <alignment horizontal="right" vertical="center"/>
    </xf>
    <xf numFmtId="166" fontId="159" fillId="88" borderId="123" xfId="0" applyNumberFormat="1" applyFont="1" applyFill="1" applyBorder="1" applyAlignment="1">
      <alignment horizontal="right" vertical="center"/>
    </xf>
    <xf numFmtId="4" fontId="159" fillId="88" borderId="122" xfId="0" applyNumberFormat="1" applyFont="1" applyFill="1" applyBorder="1" applyAlignment="1">
      <alignment horizontal="right" vertical="center"/>
    </xf>
    <xf numFmtId="166" fontId="159" fillId="89" borderId="123" xfId="0" applyNumberFormat="1" applyFont="1" applyFill="1" applyBorder="1" applyAlignment="1">
      <alignment horizontal="right" vertical="center"/>
    </xf>
    <xf numFmtId="4" fontId="159" fillId="0" borderId="22" xfId="0" applyNumberFormat="1" applyFont="1" applyFill="1" applyBorder="1" applyAlignment="1">
      <alignment horizontal="right" vertical="center"/>
    </xf>
    <xf numFmtId="4" fontId="159" fillId="91" borderId="22" xfId="0" applyNumberFormat="1" applyFont="1" applyFill="1" applyBorder="1" applyAlignment="1">
      <alignment horizontal="right" vertical="center"/>
    </xf>
    <xf numFmtId="4" fontId="159" fillId="89" borderId="123" xfId="0" applyNumberFormat="1" applyFont="1" applyFill="1" applyBorder="1" applyAlignment="1">
      <alignment horizontal="right" vertical="center"/>
    </xf>
    <xf numFmtId="0" fontId="196" fillId="55" borderId="88" xfId="0" applyFont="1" applyFill="1" applyBorder="1"/>
    <xf numFmtId="4" fontId="302" fillId="90" borderId="22" xfId="0" applyNumberFormat="1" applyFont="1" applyFill="1" applyBorder="1" applyAlignment="1">
      <alignment horizontal="right" vertical="center"/>
    </xf>
    <xf numFmtId="3" fontId="74" fillId="0" borderId="0" xfId="135" applyNumberFormat="1" applyFont="1" applyFill="1" applyBorder="1"/>
    <xf numFmtId="0" fontId="74" fillId="0" borderId="0" xfId="135" applyFont="1" applyFill="1" applyBorder="1"/>
    <xf numFmtId="0" fontId="295" fillId="0" borderId="0" xfId="213" applyFont="1" applyFill="1" applyBorder="1" applyAlignment="1">
      <alignment horizontal="center" vertical="center" wrapText="1"/>
    </xf>
    <xf numFmtId="0" fontId="298" fillId="0" borderId="0" xfId="213" applyFont="1" applyFill="1" applyBorder="1" applyAlignment="1">
      <alignment horizontal="center" vertical="center" wrapText="1"/>
    </xf>
    <xf numFmtId="4" fontId="246" fillId="0" borderId="0" xfId="483" applyNumberFormat="1" applyFont="1" applyFill="1" applyBorder="1" applyProtection="1">
      <protection locked="0"/>
    </xf>
    <xf numFmtId="0" fontId="48" fillId="49" borderId="72" xfId="154" applyFont="1" applyFill="1" applyBorder="1"/>
    <xf numFmtId="0" fontId="66" fillId="49" borderId="40" xfId="304" applyFont="1" applyFill="1" applyBorder="1" applyProtection="1">
      <protection locked="0"/>
    </xf>
    <xf numFmtId="4" fontId="247" fillId="95" borderId="32" xfId="483" applyNumberFormat="1" applyFont="1" applyFill="1" applyBorder="1" applyProtection="1">
      <protection locked="0"/>
    </xf>
    <xf numFmtId="4" fontId="247" fillId="95" borderId="22" xfId="483" applyNumberFormat="1" applyFont="1" applyFill="1" applyBorder="1" applyProtection="1">
      <protection locked="0"/>
    </xf>
    <xf numFmtId="4" fontId="247" fillId="95" borderId="24" xfId="483" applyNumberFormat="1" applyFont="1" applyFill="1" applyBorder="1" applyProtection="1">
      <protection locked="0"/>
    </xf>
    <xf numFmtId="182" fontId="246" fillId="95" borderId="84" xfId="162" applyNumberFormat="1" applyFont="1" applyFill="1" applyBorder="1" applyAlignment="1">
      <alignment horizontal="right" vertical="center"/>
    </xf>
    <xf numFmtId="0" fontId="68" fillId="49" borderId="40" xfId="304" applyFont="1" applyFill="1" applyBorder="1" applyProtection="1">
      <protection locked="0"/>
    </xf>
    <xf numFmtId="0" fontId="121" fillId="55" borderId="63" xfId="483" applyFont="1" applyFill="1" applyBorder="1"/>
    <xf numFmtId="0" fontId="86" fillId="0" borderId="0" xfId="205" applyNumberFormat="1" applyFont="1" applyAlignment="1" applyProtection="1">
      <alignment horizontal="center" vertical="top" wrapText="1"/>
    </xf>
    <xf numFmtId="0" fontId="139" fillId="0" borderId="86" xfId="135" applyFont="1" applyFill="1" applyBorder="1" applyAlignment="1">
      <alignment horizontal="center"/>
    </xf>
    <xf numFmtId="0" fontId="183" fillId="0" borderId="86" xfId="135" applyFont="1" applyFill="1" applyBorder="1" applyAlignment="1">
      <alignment horizontal="center"/>
    </xf>
    <xf numFmtId="4" fontId="66" fillId="0" borderId="44" xfId="0" applyNumberFormat="1" applyFont="1" applyFill="1" applyBorder="1" applyAlignment="1">
      <alignment horizontal="center"/>
    </xf>
    <xf numFmtId="17" fontId="308" fillId="0" borderId="0" xfId="509" quotePrefix="1" applyNumberFormat="1" applyFont="1"/>
    <xf numFmtId="0" fontId="18" fillId="0" borderId="0" xfId="509"/>
    <xf numFmtId="0" fontId="18" fillId="0" borderId="0" xfId="510"/>
    <xf numFmtId="0" fontId="65" fillId="0" borderId="0" xfId="0" applyFont="1" applyFill="1"/>
    <xf numFmtId="0" fontId="48" fillId="0" borderId="0" xfId="0" applyFont="1" applyBorder="1" applyAlignment="1">
      <alignment horizontal="center" vertical="center" wrapText="1"/>
    </xf>
    <xf numFmtId="0" fontId="57" fillId="0" borderId="0" xfId="0" applyFont="1" applyBorder="1" applyAlignment="1">
      <alignment horizontal="center" vertical="center" wrapText="1"/>
    </xf>
    <xf numFmtId="0" fontId="0" fillId="0" borderId="0" xfId="0" applyFont="1"/>
    <xf numFmtId="2" fontId="57" fillId="0" borderId="27" xfId="0" applyNumberFormat="1" applyFont="1" applyBorder="1" applyAlignment="1">
      <alignment horizontal="center" vertical="center" wrapText="1"/>
    </xf>
    <xf numFmtId="0" fontId="57" fillId="0" borderId="26" xfId="0" applyFont="1" applyBorder="1" applyAlignment="1">
      <alignment horizontal="center" vertical="center" wrapText="1"/>
    </xf>
    <xf numFmtId="2" fontId="57" fillId="0" borderId="41" xfId="0" applyNumberFormat="1" applyFont="1" applyBorder="1" applyAlignment="1">
      <alignment horizontal="center" vertical="center" wrapText="1"/>
    </xf>
    <xf numFmtId="0" fontId="57" fillId="0" borderId="89" xfId="0" applyFont="1" applyBorder="1" applyAlignment="1">
      <alignment horizontal="center" vertical="center" wrapText="1"/>
    </xf>
    <xf numFmtId="0" fontId="260" fillId="96" borderId="27" xfId="0" applyFont="1" applyFill="1" applyBorder="1"/>
    <xf numFmtId="0" fontId="260" fillId="0" borderId="42" xfId="0" applyFont="1" applyBorder="1"/>
    <xf numFmtId="2" fontId="260" fillId="0" borderId="42" xfId="0" applyNumberFormat="1" applyFont="1" applyBorder="1" applyAlignment="1">
      <alignment horizontal="center"/>
    </xf>
    <xf numFmtId="2" fontId="260" fillId="0" borderId="34" xfId="0" applyNumberFormat="1" applyFont="1" applyBorder="1" applyAlignment="1">
      <alignment horizontal="center"/>
    </xf>
    <xf numFmtId="165" fontId="260" fillId="0" borderId="42" xfId="0" applyNumberFormat="1" applyFont="1" applyBorder="1" applyAlignment="1">
      <alignment horizontal="center"/>
    </xf>
    <xf numFmtId="165" fontId="260" fillId="0" borderId="34" xfId="0" applyNumberFormat="1" applyFont="1" applyBorder="1" applyAlignment="1">
      <alignment horizontal="center"/>
    </xf>
    <xf numFmtId="2" fontId="75" fillId="96" borderId="39" xfId="0" applyNumberFormat="1" applyFont="1" applyFill="1" applyBorder="1" applyAlignment="1">
      <alignment vertical="center" wrapText="1"/>
    </xf>
    <xf numFmtId="0" fontId="260" fillId="0" borderId="43" xfId="0" applyFont="1" applyBorder="1"/>
    <xf numFmtId="2" fontId="260" fillId="0" borderId="43" xfId="0" applyNumberFormat="1" applyFont="1" applyBorder="1" applyAlignment="1">
      <alignment horizontal="center"/>
    </xf>
    <xf numFmtId="2" fontId="260" fillId="0" borderId="84" xfId="0" applyNumberFormat="1" applyFont="1" applyBorder="1" applyAlignment="1">
      <alignment horizontal="center"/>
    </xf>
    <xf numFmtId="165" fontId="260" fillId="0" borderId="43" xfId="0" applyNumberFormat="1" applyFont="1" applyBorder="1" applyAlignment="1">
      <alignment horizontal="center"/>
    </xf>
    <xf numFmtId="165" fontId="260" fillId="0" borderId="84" xfId="0" applyNumberFormat="1" applyFont="1" applyBorder="1" applyAlignment="1">
      <alignment horizontal="center"/>
    </xf>
    <xf numFmtId="0" fontId="319" fillId="24" borderId="43" xfId="0" applyFont="1" applyFill="1" applyBorder="1"/>
    <xf numFmtId="2" fontId="319" fillId="24" borderId="43" xfId="0" applyNumberFormat="1" applyFont="1" applyFill="1" applyBorder="1" applyAlignment="1">
      <alignment horizontal="center"/>
    </xf>
    <xf numFmtId="2" fontId="319" fillId="24" borderId="84" xfId="0" applyNumberFormat="1" applyFont="1" applyFill="1" applyBorder="1" applyAlignment="1">
      <alignment horizontal="center"/>
    </xf>
    <xf numFmtId="165" fontId="319" fillId="24" borderId="43" xfId="0" applyNumberFormat="1" applyFont="1" applyFill="1" applyBorder="1" applyAlignment="1">
      <alignment horizontal="center"/>
    </xf>
    <xf numFmtId="165" fontId="319" fillId="24" borderId="84" xfId="0" applyNumberFormat="1" applyFont="1" applyFill="1" applyBorder="1" applyAlignment="1">
      <alignment horizontal="center"/>
    </xf>
    <xf numFmtId="2" fontId="75" fillId="0" borderId="39" xfId="0" applyNumberFormat="1" applyFont="1" applyBorder="1" applyAlignment="1">
      <alignment horizontal="center" vertical="center" wrapText="1"/>
    </xf>
    <xf numFmtId="2" fontId="75" fillId="96" borderId="39" xfId="0" applyNumberFormat="1" applyFont="1" applyFill="1" applyBorder="1" applyAlignment="1">
      <alignment horizontal="center" vertical="center" wrapText="1"/>
    </xf>
    <xf numFmtId="3" fontId="260" fillId="0" borderId="43" xfId="0" applyNumberFormat="1" applyFont="1" applyBorder="1" applyAlignment="1">
      <alignment horizontal="center"/>
    </xf>
    <xf numFmtId="3" fontId="260" fillId="0" borderId="84" xfId="0" applyNumberFormat="1" applyFont="1" applyBorder="1" applyAlignment="1">
      <alignment horizontal="center"/>
    </xf>
    <xf numFmtId="3" fontId="260" fillId="0" borderId="84" xfId="0" applyNumberFormat="1" applyFont="1" applyFill="1" applyBorder="1" applyAlignment="1">
      <alignment horizontal="center"/>
    </xf>
    <xf numFmtId="2" fontId="75" fillId="96" borderId="41" xfId="0" applyNumberFormat="1" applyFont="1" applyFill="1" applyBorder="1" applyAlignment="1">
      <alignment vertical="center" wrapText="1"/>
    </xf>
    <xf numFmtId="0" fontId="260" fillId="0" borderId="44" xfId="0" applyFont="1" applyFill="1" applyBorder="1"/>
    <xf numFmtId="2" fontId="260" fillId="0" borderId="44" xfId="0" applyNumberFormat="1" applyFont="1" applyBorder="1" applyAlignment="1">
      <alignment horizontal="center"/>
    </xf>
    <xf numFmtId="2" fontId="260" fillId="0" borderId="45" xfId="0" applyNumberFormat="1" applyFont="1" applyBorder="1" applyAlignment="1">
      <alignment horizontal="center"/>
    </xf>
    <xf numFmtId="165" fontId="260" fillId="0" borderId="44" xfId="0" applyNumberFormat="1" applyFont="1" applyBorder="1" applyAlignment="1">
      <alignment horizontal="center"/>
    </xf>
    <xf numFmtId="165" fontId="260" fillId="0" borderId="45" xfId="0" applyNumberFormat="1" applyFont="1" applyBorder="1" applyAlignment="1">
      <alignment horizontal="center"/>
    </xf>
    <xf numFmtId="0" fontId="320" fillId="0" borderId="0" xfId="0" applyFont="1"/>
    <xf numFmtId="0" fontId="53" fillId="0" borderId="0" xfId="0" applyFont="1"/>
    <xf numFmtId="0" fontId="323" fillId="0" borderId="0" xfId="0" applyFont="1" applyFill="1" applyAlignment="1">
      <alignment vertical="center"/>
    </xf>
    <xf numFmtId="0" fontId="44" fillId="0" borderId="0" xfId="253" applyFill="1"/>
    <xf numFmtId="0" fontId="55" fillId="0" borderId="0" xfId="0" applyFont="1" applyFill="1"/>
    <xf numFmtId="3" fontId="78" fillId="0" borderId="29" xfId="153" applyNumberFormat="1" applyFont="1" applyBorder="1"/>
    <xf numFmtId="166" fontId="78" fillId="0" borderId="30" xfId="153" applyNumberFormat="1" applyFont="1" applyBorder="1"/>
    <xf numFmtId="0" fontId="16" fillId="0" borderId="0" xfId="521"/>
    <xf numFmtId="0" fontId="276" fillId="0" borderId="0" xfId="0" applyFont="1"/>
    <xf numFmtId="0" fontId="233" fillId="0" borderId="49" xfId="0" applyFont="1" applyBorder="1"/>
    <xf numFmtId="0" fontId="196" fillId="55" borderId="0" xfId="0" applyFont="1" applyFill="1" applyBorder="1"/>
    <xf numFmtId="0" fontId="294" fillId="55" borderId="0" xfId="0" applyFont="1" applyFill="1" applyBorder="1" applyAlignment="1">
      <alignment wrapText="1"/>
    </xf>
    <xf numFmtId="0" fontId="120" fillId="55" borderId="0" xfId="0" applyFont="1" applyFill="1" applyBorder="1" applyAlignment="1">
      <alignment wrapText="1"/>
    </xf>
    <xf numFmtId="0" fontId="139" fillId="0" borderId="86" xfId="135" applyFont="1" applyFill="1" applyBorder="1" applyAlignment="1">
      <alignment horizontal="center"/>
    </xf>
    <xf numFmtId="0" fontId="183" fillId="0" borderId="86" xfId="135" applyFont="1" applyFill="1" applyBorder="1" applyAlignment="1">
      <alignment horizontal="center"/>
    </xf>
    <xf numFmtId="0" fontId="66" fillId="50" borderId="0" xfId="135" applyFill="1"/>
    <xf numFmtId="2" fontId="73" fillId="50" borderId="0" xfId="135" applyNumberFormat="1" applyFont="1" applyFill="1" applyBorder="1"/>
    <xf numFmtId="0" fontId="272" fillId="50" borderId="0" xfId="135" applyFont="1" applyFill="1" applyAlignment="1">
      <alignment horizontal="left"/>
    </xf>
    <xf numFmtId="0" fontId="78" fillId="50" borderId="29" xfId="135" applyFont="1" applyFill="1" applyBorder="1"/>
    <xf numFmtId="0" fontId="78" fillId="50" borderId="30" xfId="135" applyFont="1" applyFill="1" applyBorder="1" applyAlignment="1">
      <alignment horizontal="center"/>
    </xf>
    <xf numFmtId="0" fontId="78" fillId="50" borderId="31" xfId="135" applyFont="1" applyFill="1" applyBorder="1" applyAlignment="1">
      <alignment horizontal="center"/>
    </xf>
    <xf numFmtId="0" fontId="71" fillId="50" borderId="64" xfId="135" applyFont="1" applyFill="1" applyBorder="1"/>
    <xf numFmtId="165" fontId="71" fillId="50" borderId="65" xfId="135" applyNumberFormat="1" applyFont="1" applyFill="1" applyBorder="1" applyAlignment="1">
      <alignment horizontal="center"/>
    </xf>
    <xf numFmtId="0" fontId="49" fillId="0" borderId="19" xfId="0" applyFont="1" applyBorder="1" applyAlignment="1">
      <alignment horizontal="center" vertical="center" wrapText="1"/>
    </xf>
    <xf numFmtId="0" fontId="49" fillId="0" borderId="23" xfId="0" applyFont="1" applyBorder="1" applyAlignment="1">
      <alignment horizontal="centerContinuous" vertical="center"/>
    </xf>
    <xf numFmtId="0" fontId="49" fillId="27" borderId="78" xfId="0" applyFont="1" applyFill="1" applyBorder="1" applyAlignment="1">
      <alignment horizontal="center" vertical="center" wrapText="1"/>
    </xf>
    <xf numFmtId="0" fontId="49" fillId="0" borderId="87" xfId="0" applyFont="1" applyFill="1" applyBorder="1" applyAlignment="1">
      <alignment horizontal="center" vertical="center" wrapText="1"/>
    </xf>
    <xf numFmtId="0" fontId="45" fillId="0" borderId="47" xfId="0" applyFont="1" applyFill="1" applyBorder="1" applyAlignment="1">
      <alignment horizontal="center" vertical="center" wrapText="1"/>
    </xf>
    <xf numFmtId="0" fontId="45" fillId="27" borderId="48" xfId="0" applyFont="1" applyFill="1" applyBorder="1" applyAlignment="1">
      <alignment horizontal="center" vertical="center" wrapText="1"/>
    </xf>
    <xf numFmtId="0" fontId="45" fillId="0" borderId="51" xfId="0" applyFont="1" applyFill="1" applyBorder="1" applyAlignment="1">
      <alignment horizontal="center" vertical="center" wrapText="1"/>
    </xf>
    <xf numFmtId="0" fontId="45" fillId="27" borderId="50" xfId="0" applyFont="1" applyFill="1" applyBorder="1" applyAlignment="1">
      <alignment horizontal="center" vertical="center" wrapText="1"/>
    </xf>
    <xf numFmtId="0" fontId="49" fillId="0" borderId="57" xfId="0" applyFont="1" applyFill="1" applyBorder="1" applyAlignment="1">
      <alignment horizontal="center" vertical="center" wrapText="1"/>
    </xf>
    <xf numFmtId="0" fontId="52" fillId="0" borderId="51" xfId="0" applyFont="1" applyFill="1" applyBorder="1" applyAlignment="1">
      <alignment horizontal="center" vertical="center" wrapText="1"/>
    </xf>
    <xf numFmtId="0" fontId="325" fillId="97" borderId="0" xfId="0" applyFont="1" applyFill="1" applyAlignment="1">
      <alignment vertical="center"/>
    </xf>
    <xf numFmtId="0" fontId="326" fillId="97" borderId="0" xfId="0" applyFont="1" applyFill="1" applyAlignment="1">
      <alignment vertical="center"/>
    </xf>
    <xf numFmtId="0" fontId="327" fillId="97" borderId="0" xfId="0" applyFont="1" applyFill="1"/>
    <xf numFmtId="0" fontId="86" fillId="0" borderId="0" xfId="205" applyNumberFormat="1" applyFont="1" applyAlignment="1" applyProtection="1">
      <alignment horizontal="center" vertical="top" wrapText="1"/>
    </xf>
    <xf numFmtId="0" fontId="13" fillId="0" borderId="0" xfId="562"/>
    <xf numFmtId="0" fontId="311" fillId="0" borderId="0" xfId="562" applyFont="1"/>
    <xf numFmtId="0" fontId="308" fillId="0" borderId="0" xfId="562" applyFont="1"/>
    <xf numFmtId="185" fontId="162" fillId="94" borderId="128" xfId="562" applyNumberFormat="1" applyFont="1" applyFill="1" applyBorder="1"/>
    <xf numFmtId="186" fontId="162" fillId="84" borderId="128" xfId="562" applyNumberFormat="1" applyFont="1" applyFill="1" applyBorder="1"/>
    <xf numFmtId="4" fontId="13" fillId="0" borderId="0" xfId="562" applyNumberFormat="1"/>
    <xf numFmtId="0" fontId="312" fillId="0" borderId="0" xfId="562" applyFont="1"/>
    <xf numFmtId="2" fontId="13" fillId="0" borderId="0" xfId="562" applyNumberFormat="1"/>
    <xf numFmtId="2" fontId="13" fillId="0" borderId="0" xfId="562" applyNumberFormat="1" applyFont="1"/>
    <xf numFmtId="2" fontId="313" fillId="0" borderId="0" xfId="562" applyNumberFormat="1" applyFont="1"/>
    <xf numFmtId="186" fontId="162" fillId="84" borderId="128" xfId="563" applyNumberFormat="1" applyFont="1" applyFill="1" applyBorder="1"/>
    <xf numFmtId="186" fontId="162" fillId="84" borderId="128" xfId="564" applyNumberFormat="1" applyFont="1" applyFill="1" applyBorder="1"/>
    <xf numFmtId="2" fontId="13" fillId="0" borderId="0" xfId="562" applyNumberFormat="1" applyFill="1"/>
    <xf numFmtId="0" fontId="13" fillId="0" borderId="0" xfId="562" applyFill="1"/>
    <xf numFmtId="178" fontId="238" fillId="47" borderId="26" xfId="205" applyFont="1" applyFill="1" applyBorder="1" applyAlignment="1">
      <alignment horizontal="center" vertical="center"/>
    </xf>
    <xf numFmtId="174" fontId="260" fillId="47" borderId="72" xfId="180" applyFont="1" applyFill="1" applyBorder="1">
      <alignment vertical="center"/>
    </xf>
    <xf numFmtId="174" fontId="260" fillId="47" borderId="58" xfId="180" applyFont="1" applyFill="1" applyBorder="1">
      <alignment vertical="center"/>
    </xf>
    <xf numFmtId="0" fontId="307" fillId="55" borderId="0" xfId="213" applyFont="1" applyFill="1" applyBorder="1" applyProtection="1">
      <protection locked="0"/>
    </xf>
    <xf numFmtId="182" fontId="306" fillId="86" borderId="0" xfId="165" applyNumberFormat="1" applyFont="1" applyFill="1" applyBorder="1" applyAlignment="1" applyProtection="1">
      <alignment vertical="center"/>
      <protection locked="0"/>
    </xf>
    <xf numFmtId="0" fontId="12" fillId="0" borderId="0" xfId="565"/>
    <xf numFmtId="0" fontId="311" fillId="0" borderId="0" xfId="565" applyFont="1"/>
    <xf numFmtId="0" fontId="308" fillId="0" borderId="0" xfId="565" applyFont="1"/>
    <xf numFmtId="185" fontId="162" fillId="94" borderId="128" xfId="565" applyNumberFormat="1" applyFont="1" applyFill="1" applyBorder="1"/>
    <xf numFmtId="186" fontId="162" fillId="84" borderId="128" xfId="565" applyNumberFormat="1" applyFont="1" applyFill="1" applyBorder="1"/>
    <xf numFmtId="166" fontId="12" fillId="0" borderId="0" xfId="565" applyNumberFormat="1"/>
    <xf numFmtId="0" fontId="312" fillId="0" borderId="0" xfId="565" applyFont="1"/>
    <xf numFmtId="165" fontId="12" fillId="0" borderId="0" xfId="565" applyNumberFormat="1"/>
    <xf numFmtId="165" fontId="12" fillId="0" borderId="0" xfId="565" applyNumberFormat="1" applyFont="1"/>
    <xf numFmtId="2" fontId="12" fillId="0" borderId="0" xfId="565" applyNumberFormat="1"/>
    <xf numFmtId="2" fontId="313" fillId="0" borderId="0" xfId="565" applyNumberFormat="1" applyFont="1"/>
    <xf numFmtId="4" fontId="12" fillId="0" borderId="0" xfId="565" applyNumberFormat="1"/>
    <xf numFmtId="181" fontId="246" fillId="76" borderId="29" xfId="208" applyNumberFormat="1" applyFont="1" applyFill="1" applyBorder="1" applyAlignment="1" applyProtection="1">
      <alignment horizontal="center" vertical="center" wrapText="1"/>
      <protection locked="0"/>
    </xf>
    <xf numFmtId="181" fontId="246" fillId="76" borderId="30" xfId="208" applyNumberFormat="1" applyFont="1" applyFill="1" applyBorder="1" applyAlignment="1" applyProtection="1">
      <alignment horizontal="center" vertical="center" wrapText="1"/>
      <protection locked="0"/>
    </xf>
    <xf numFmtId="181" fontId="246" fillId="76" borderId="31" xfId="208" applyNumberFormat="1" applyFont="1" applyFill="1" applyBorder="1" applyAlignment="1" applyProtection="1">
      <alignment horizontal="center" vertical="center" wrapText="1"/>
      <protection locked="0"/>
    </xf>
    <xf numFmtId="0" fontId="329" fillId="0" borderId="0" xfId="567" applyFont="1" applyFill="1"/>
    <xf numFmtId="0" fontId="233" fillId="0" borderId="0" xfId="567" applyFont="1" applyFill="1"/>
    <xf numFmtId="0" fontId="233" fillId="0" borderId="0" xfId="567" applyFont="1"/>
    <xf numFmtId="14" fontId="82" fillId="97" borderId="26" xfId="0" applyNumberFormat="1" applyFont="1" applyFill="1" applyBorder="1" applyAlignment="1">
      <alignment horizontal="center" vertical="center"/>
    </xf>
    <xf numFmtId="4" fontId="45" fillId="97" borderId="82" xfId="0" applyNumberFormat="1" applyFont="1" applyFill="1" applyBorder="1" applyAlignment="1">
      <alignment horizontal="center"/>
    </xf>
    <xf numFmtId="4" fontId="45" fillId="97" borderId="43" xfId="0" applyNumberFormat="1" applyFont="1" applyFill="1" applyBorder="1" applyAlignment="1">
      <alignment horizontal="center"/>
    </xf>
    <xf numFmtId="4" fontId="49" fillId="97" borderId="43" xfId="0" applyNumberFormat="1" applyFont="1" applyFill="1" applyBorder="1" applyAlignment="1">
      <alignment horizontal="center"/>
    </xf>
    <xf numFmtId="3" fontId="45" fillId="97" borderId="43" xfId="0" applyNumberFormat="1" applyFont="1" applyFill="1" applyBorder="1" applyAlignment="1">
      <alignment horizontal="center"/>
    </xf>
    <xf numFmtId="4" fontId="45" fillId="97" borderId="44" xfId="0" applyNumberFormat="1" applyFont="1" applyFill="1" applyBorder="1" applyAlignment="1">
      <alignment horizontal="center"/>
    </xf>
    <xf numFmtId="2" fontId="71" fillId="0" borderId="0" xfId="0" applyNumberFormat="1" applyFont="1" applyBorder="1" applyAlignment="1">
      <alignment horizontal="left" vertical="top"/>
    </xf>
    <xf numFmtId="165" fontId="71" fillId="0" borderId="0" xfId="0" applyNumberFormat="1" applyFont="1" applyBorder="1" applyAlignment="1">
      <alignment horizontal="left" vertical="top"/>
    </xf>
    <xf numFmtId="0" fontId="71" fillId="0" borderId="0" xfId="0" applyFont="1" applyBorder="1" applyAlignment="1">
      <alignment horizontal="left" vertical="top"/>
    </xf>
    <xf numFmtId="0" fontId="48" fillId="0" borderId="37" xfId="0" applyFont="1" applyBorder="1" applyAlignment="1">
      <alignment horizontal="center" vertical="center" wrapText="1"/>
    </xf>
    <xf numFmtId="0" fontId="48" fillId="0" borderId="27" xfId="0" applyNumberFormat="1" applyFont="1" applyBorder="1" applyAlignment="1">
      <alignment horizontal="center" vertical="center" wrapText="1"/>
    </xf>
    <xf numFmtId="0" fontId="48" fillId="0" borderId="28" xfId="0" applyFont="1" applyBorder="1" applyAlignment="1">
      <alignment horizontal="center" vertical="center" wrapText="1"/>
    </xf>
    <xf numFmtId="0" fontId="48" fillId="0" borderId="27" xfId="0" applyFont="1" applyBorder="1" applyAlignment="1">
      <alignment wrapText="1"/>
    </xf>
    <xf numFmtId="4" fontId="71" fillId="0" borderId="79" xfId="0" applyNumberFormat="1" applyFont="1" applyBorder="1" applyAlignment="1"/>
    <xf numFmtId="2" fontId="71" fillId="0" borderId="23" xfId="0" applyNumberFormat="1" applyFont="1" applyBorder="1" applyAlignment="1">
      <alignment horizontal="center"/>
    </xf>
    <xf numFmtId="1" fontId="71" fillId="0" borderId="23" xfId="0" applyNumberFormat="1" applyFont="1" applyBorder="1" applyAlignment="1">
      <alignment horizontal="center"/>
    </xf>
    <xf numFmtId="2" fontId="71" fillId="0" borderId="54" xfId="0" applyNumberFormat="1" applyFont="1" applyBorder="1" applyAlignment="1">
      <alignment horizontal="center" vertical="justify"/>
    </xf>
    <xf numFmtId="0" fontId="78" fillId="0" borderId="0" xfId="0" applyFont="1" applyBorder="1" applyAlignment="1">
      <alignment horizontal="left"/>
    </xf>
    <xf numFmtId="4" fontId="71" fillId="0" borderId="32" xfId="0" applyNumberFormat="1" applyFont="1" applyBorder="1" applyAlignment="1"/>
    <xf numFmtId="2" fontId="71" fillId="0" borderId="22" xfId="0" applyNumberFormat="1" applyFont="1" applyBorder="1" applyAlignment="1">
      <alignment horizontal="center"/>
    </xf>
    <xf numFmtId="1" fontId="71" fillId="0" borderId="22" xfId="0" applyNumberFormat="1" applyFont="1" applyBorder="1" applyAlignment="1">
      <alignment horizontal="center"/>
    </xf>
    <xf numFmtId="2" fontId="71" fillId="0" borderId="24" xfId="0" applyNumberFormat="1" applyFont="1" applyBorder="1" applyAlignment="1">
      <alignment horizontal="center" vertical="justify"/>
    </xf>
    <xf numFmtId="0" fontId="0" fillId="0" borderId="22" xfId="0" applyBorder="1"/>
    <xf numFmtId="4" fontId="71" fillId="0" borderId="20" xfId="0" applyNumberFormat="1" applyFont="1" applyBorder="1" applyAlignment="1"/>
    <xf numFmtId="2" fontId="71" fillId="0" borderId="50" xfId="0" applyNumberFormat="1" applyFont="1" applyBorder="1" applyAlignment="1">
      <alignment horizontal="center"/>
    </xf>
    <xf numFmtId="1" fontId="71" fillId="0" borderId="50" xfId="0" applyNumberFormat="1" applyFont="1" applyBorder="1" applyAlignment="1">
      <alignment horizontal="center"/>
    </xf>
    <xf numFmtId="2" fontId="71" fillId="0" borderId="51" xfId="0" applyNumberFormat="1" applyFont="1" applyBorder="1" applyAlignment="1">
      <alignment horizontal="center" vertical="justify"/>
    </xf>
    <xf numFmtId="0" fontId="77" fillId="0" borderId="90" xfId="0" applyFont="1" applyBorder="1" applyAlignment="1">
      <alignment horizontal="center" vertical="center"/>
    </xf>
    <xf numFmtId="0" fontId="77" fillId="0" borderId="0" xfId="0" applyFont="1" applyBorder="1" applyAlignment="1">
      <alignment horizontal="center" vertical="center"/>
    </xf>
    <xf numFmtId="0" fontId="77" fillId="0" borderId="81" xfId="0" applyFont="1" applyBorder="1" applyAlignment="1">
      <alignment horizontal="center" vertical="center"/>
    </xf>
    <xf numFmtId="0" fontId="77" fillId="0" borderId="88" xfId="297" applyFont="1" applyBorder="1" applyAlignment="1">
      <alignment horizontal="center" vertical="center" wrapText="1"/>
    </xf>
    <xf numFmtId="0" fontId="77" fillId="0" borderId="0" xfId="135" applyFont="1" applyBorder="1" applyAlignment="1">
      <alignment horizontal="center" vertical="center"/>
    </xf>
    <xf numFmtId="0" fontId="77" fillId="0" borderId="88" xfId="135" applyFont="1" applyBorder="1" applyAlignment="1">
      <alignment horizontal="center" vertical="center" wrapText="1"/>
    </xf>
    <xf numFmtId="3" fontId="66" fillId="0" borderId="88" xfId="568" applyNumberFormat="1" applyFont="1" applyFill="1" applyBorder="1" applyAlignment="1" applyProtection="1">
      <alignment horizontal="right"/>
    </xf>
    <xf numFmtId="3" fontId="77" fillId="0" borderId="88" xfId="569" applyNumberFormat="1" applyFont="1" applyFill="1" applyBorder="1" applyAlignment="1" applyProtection="1">
      <alignment horizontal="right"/>
    </xf>
    <xf numFmtId="3" fontId="66" fillId="0" borderId="88" xfId="295" applyNumberFormat="1" applyFont="1" applyBorder="1" applyAlignment="1">
      <alignment horizontal="right"/>
    </xf>
    <xf numFmtId="3" fontId="66" fillId="0" borderId="88" xfId="568" applyNumberFormat="1" applyFont="1" applyBorder="1" applyAlignment="1">
      <alignment horizontal="right"/>
    </xf>
    <xf numFmtId="3" fontId="66" fillId="0" borderId="88" xfId="569" applyNumberFormat="1" applyFont="1" applyBorder="1" applyAlignment="1">
      <alignment horizontal="right"/>
    </xf>
    <xf numFmtId="3" fontId="66" fillId="0" borderId="0" xfId="568" applyNumberFormat="1" applyFont="1"/>
    <xf numFmtId="3" fontId="66" fillId="0" borderId="0" xfId="295" applyNumberFormat="1" applyFont="1"/>
    <xf numFmtId="3" fontId="77" fillId="0" borderId="88" xfId="569" applyNumberFormat="1" applyFont="1" applyBorder="1" applyAlignment="1">
      <alignment horizontal="right"/>
    </xf>
    <xf numFmtId="3" fontId="66" fillId="0" borderId="88" xfId="295" applyNumberFormat="1" applyBorder="1" applyAlignment="1">
      <alignment horizontal="right"/>
    </xf>
    <xf numFmtId="0" fontId="11" fillId="45" borderId="0" xfId="570" applyFont="1" applyFill="1"/>
    <xf numFmtId="0" fontId="11" fillId="45" borderId="0" xfId="570" applyFill="1"/>
    <xf numFmtId="0" fontId="11" fillId="0" borderId="37" xfId="570" applyBorder="1"/>
    <xf numFmtId="0" fontId="11" fillId="0" borderId="92" xfId="570" applyBorder="1"/>
    <xf numFmtId="0" fontId="66" fillId="0" borderId="79" xfId="570" applyFont="1" applyFill="1" applyBorder="1"/>
    <xf numFmtId="0" fontId="66" fillId="0" borderId="23" xfId="570" applyFont="1" applyFill="1" applyBorder="1"/>
    <xf numFmtId="0" fontId="66" fillId="0" borderId="54" xfId="570" applyFont="1" applyFill="1" applyBorder="1"/>
    <xf numFmtId="0" fontId="66" fillId="0" borderId="29" xfId="570" applyFont="1" applyFill="1" applyBorder="1"/>
    <xf numFmtId="0" fontId="66" fillId="0" borderId="30" xfId="570" applyFont="1" applyFill="1" applyBorder="1"/>
    <xf numFmtId="0" fontId="66" fillId="0" borderId="31" xfId="570" applyFont="1" applyFill="1" applyBorder="1"/>
    <xf numFmtId="181" fontId="246" fillId="76" borderId="79" xfId="571" applyNumberFormat="1" applyFont="1" applyFill="1" applyBorder="1" applyAlignment="1" applyProtection="1">
      <alignment horizontal="center" vertical="center" wrapText="1"/>
      <protection locked="0"/>
    </xf>
    <xf numFmtId="181" fontId="246" fillId="76" borderId="23" xfId="571" applyNumberFormat="1" applyFont="1" applyFill="1" applyBorder="1" applyAlignment="1" applyProtection="1">
      <alignment horizontal="center" vertical="center" wrapText="1"/>
      <protection locked="0"/>
    </xf>
    <xf numFmtId="181" fontId="246" fillId="76" borderId="54" xfId="571" applyNumberFormat="1" applyFont="1" applyFill="1" applyBorder="1" applyAlignment="1" applyProtection="1">
      <alignment horizontal="center" vertical="center" wrapText="1"/>
      <protection locked="0"/>
    </xf>
    <xf numFmtId="181" fontId="246" fillId="76" borderId="30" xfId="572" applyNumberFormat="1" applyFont="1" applyFill="1" applyBorder="1" applyAlignment="1" applyProtection="1">
      <alignment horizontal="center" vertical="center" wrapText="1"/>
      <protection locked="0"/>
    </xf>
    <xf numFmtId="181" fontId="246" fillId="76" borderId="31" xfId="572" applyNumberFormat="1" applyFont="1" applyFill="1" applyBorder="1" applyAlignment="1" applyProtection="1">
      <alignment horizontal="center" vertical="center" wrapText="1"/>
      <protection locked="0"/>
    </xf>
    <xf numFmtId="0" fontId="11" fillId="0" borderId="58" xfId="570" applyBorder="1"/>
    <xf numFmtId="0" fontId="11" fillId="0" borderId="86" xfId="570" applyBorder="1"/>
    <xf numFmtId="0" fontId="66" fillId="0" borderId="33" xfId="570" applyFont="1" applyFill="1" applyBorder="1"/>
    <xf numFmtId="0" fontId="66" fillId="0" borderId="38" xfId="570" applyFont="1" applyFill="1" applyBorder="1"/>
    <xf numFmtId="0" fontId="66" fillId="0" borderId="25" xfId="570" applyFont="1" applyFill="1" applyBorder="1"/>
    <xf numFmtId="0" fontId="66" fillId="0" borderId="64" xfId="570" applyFont="1" applyFill="1" applyBorder="1"/>
    <xf numFmtId="0" fontId="66" fillId="0" borderId="65" xfId="570" applyFont="1" applyFill="1" applyBorder="1"/>
    <xf numFmtId="0" fontId="66" fillId="0" borderId="66" xfId="570" applyFont="1" applyFill="1" applyBorder="1"/>
    <xf numFmtId="0" fontId="68" fillId="0" borderId="42" xfId="570" applyFont="1" applyBorder="1" applyProtection="1">
      <protection locked="0"/>
    </xf>
    <xf numFmtId="4" fontId="11" fillId="0" borderId="20" xfId="570" applyNumberFormat="1" applyFill="1" applyBorder="1"/>
    <xf numFmtId="4" fontId="11" fillId="0" borderId="20" xfId="570" applyNumberFormat="1" applyBorder="1"/>
    <xf numFmtId="4" fontId="11" fillId="0" borderId="50" xfId="570" applyNumberFormat="1" applyBorder="1"/>
    <xf numFmtId="4" fontId="11" fillId="0" borderId="50" xfId="570" applyNumberFormat="1" applyFill="1" applyBorder="1"/>
    <xf numFmtId="4" fontId="11" fillId="0" borderId="51" xfId="570" applyNumberFormat="1" applyFill="1" applyBorder="1"/>
    <xf numFmtId="0" fontId="68" fillId="0" borderId="82" xfId="570" applyFont="1" applyBorder="1" applyProtection="1">
      <protection locked="0"/>
    </xf>
    <xf numFmtId="4" fontId="11" fillId="0" borderId="51" xfId="570" applyNumberFormat="1" applyBorder="1"/>
    <xf numFmtId="0" fontId="68" fillId="0" borderId="43" xfId="570" applyFont="1" applyBorder="1" applyProtection="1">
      <protection locked="0"/>
    </xf>
    <xf numFmtId="4" fontId="66" fillId="0" borderId="32" xfId="570" applyNumberFormat="1" applyFont="1" applyFill="1" applyBorder="1"/>
    <xf numFmtId="4" fontId="66" fillId="0" borderId="22" xfId="570" applyNumberFormat="1" applyFont="1" applyFill="1" applyBorder="1"/>
    <xf numFmtId="4" fontId="66" fillId="0" borderId="24" xfId="570" applyNumberFormat="1" applyFont="1" applyFill="1" applyBorder="1"/>
    <xf numFmtId="0" fontId="68" fillId="0" borderId="43" xfId="570" applyFont="1" applyFill="1" applyBorder="1" applyProtection="1">
      <protection locked="0"/>
    </xf>
    <xf numFmtId="3" fontId="66" fillId="0" borderId="32" xfId="570" applyNumberFormat="1" applyFont="1" applyFill="1" applyBorder="1"/>
    <xf numFmtId="3" fontId="66" fillId="0" borderId="22" xfId="570" applyNumberFormat="1" applyFont="1" applyFill="1" applyBorder="1"/>
    <xf numFmtId="3" fontId="66" fillId="0" borderId="24" xfId="570" applyNumberFormat="1" applyFont="1" applyFill="1" applyBorder="1"/>
    <xf numFmtId="4" fontId="11" fillId="0" borderId="32" xfId="570" applyNumberFormat="1" applyFill="1" applyBorder="1"/>
    <xf numFmtId="4" fontId="11" fillId="0" borderId="22" xfId="570" applyNumberFormat="1" applyFill="1" applyBorder="1"/>
    <xf numFmtId="4" fontId="11" fillId="0" borderId="24" xfId="570" applyNumberFormat="1" applyFill="1" applyBorder="1"/>
    <xf numFmtId="4" fontId="11" fillId="0" borderId="32" xfId="570" applyNumberFormat="1" applyBorder="1"/>
    <xf numFmtId="4" fontId="11" fillId="0" borderId="22" xfId="570" applyNumberFormat="1" applyBorder="1"/>
    <xf numFmtId="4" fontId="11" fillId="0" borderId="24" xfId="570" applyNumberFormat="1" applyBorder="1"/>
    <xf numFmtId="3" fontId="11" fillId="0" borderId="32" xfId="570" applyNumberFormat="1" applyBorder="1"/>
    <xf numFmtId="3" fontId="11" fillId="0" borderId="22" xfId="570" applyNumberFormat="1" applyBorder="1"/>
    <xf numFmtId="3" fontId="11" fillId="0" borderId="22" xfId="570" applyNumberFormat="1" applyFill="1" applyBorder="1"/>
    <xf numFmtId="3" fontId="11" fillId="0" borderId="24" xfId="570" applyNumberFormat="1" applyBorder="1"/>
    <xf numFmtId="0" fontId="66" fillId="0" borderId="43" xfId="570" applyFont="1" applyFill="1" applyBorder="1" applyProtection="1">
      <protection locked="0"/>
    </xf>
    <xf numFmtId="0" fontId="68" fillId="28" borderId="43" xfId="570" applyFont="1" applyFill="1" applyBorder="1" applyProtection="1">
      <protection locked="0"/>
    </xf>
    <xf numFmtId="4" fontId="11" fillId="28" borderId="32" xfId="570" applyNumberFormat="1" applyFill="1" applyBorder="1"/>
    <xf numFmtId="4" fontId="66" fillId="28" borderId="32" xfId="570" applyNumberFormat="1" applyFont="1" applyFill="1" applyBorder="1"/>
    <xf numFmtId="4" fontId="66" fillId="28" borderId="22" xfId="570" applyNumberFormat="1" applyFont="1" applyFill="1" applyBorder="1"/>
    <xf numFmtId="4" fontId="66" fillId="28" borderId="24" xfId="570" applyNumberFormat="1" applyFont="1" applyFill="1" applyBorder="1"/>
    <xf numFmtId="0" fontId="11" fillId="0" borderId="43" xfId="570" applyBorder="1"/>
    <xf numFmtId="0" fontId="11" fillId="0" borderId="39" xfId="570" applyBorder="1"/>
    <xf numFmtId="0" fontId="11" fillId="0" borderId="52" xfId="570" applyBorder="1"/>
    <xf numFmtId="0" fontId="11" fillId="0" borderId="0" xfId="570" applyBorder="1"/>
    <xf numFmtId="0" fontId="11" fillId="0" borderId="63" xfId="570" applyBorder="1"/>
    <xf numFmtId="4" fontId="66" fillId="24" borderId="29" xfId="570" applyNumberFormat="1" applyFont="1" applyFill="1" applyBorder="1"/>
    <xf numFmtId="2" fontId="261" fillId="0" borderId="41" xfId="205" applyNumberFormat="1" applyFont="1" applyFill="1" applyBorder="1" applyAlignment="1" applyProtection="1">
      <alignment horizontal="center"/>
    </xf>
    <xf numFmtId="2" fontId="238" fillId="47" borderId="82" xfId="205" applyNumberFormat="1" applyFont="1" applyFill="1" applyBorder="1" applyAlignment="1" applyProtection="1">
      <alignment horizontal="center"/>
    </xf>
    <xf numFmtId="0" fontId="319" fillId="98" borderId="43" xfId="0" applyFont="1" applyFill="1" applyBorder="1"/>
    <xf numFmtId="2" fontId="260" fillId="98" borderId="43" xfId="0" applyNumberFormat="1" applyFont="1" applyFill="1" applyBorder="1" applyAlignment="1">
      <alignment horizontal="center"/>
    </xf>
    <xf numFmtId="2" fontId="260" fillId="98" borderId="84" xfId="0" applyNumberFormat="1" applyFont="1" applyFill="1" applyBorder="1" applyAlignment="1">
      <alignment horizontal="center"/>
    </xf>
    <xf numFmtId="165" fontId="319" fillId="98" borderId="43" xfId="0" applyNumberFormat="1" applyFont="1" applyFill="1" applyBorder="1" applyAlignment="1">
      <alignment horizontal="center"/>
    </xf>
    <xf numFmtId="165" fontId="260" fillId="98" borderId="84" xfId="0" applyNumberFormat="1" applyFont="1" applyFill="1" applyBorder="1" applyAlignment="1">
      <alignment horizontal="center"/>
    </xf>
    <xf numFmtId="0" fontId="320" fillId="0" borderId="0" xfId="0" applyFont="1" applyBorder="1"/>
    <xf numFmtId="0" fontId="272" fillId="0" borderId="0" xfId="135" applyFont="1" applyFill="1" applyAlignment="1">
      <alignment horizontal="left"/>
    </xf>
    <xf numFmtId="0" fontId="331" fillId="0" borderId="0" xfId="304" applyFont="1"/>
    <xf numFmtId="0" fontId="137" fillId="0" borderId="0" xfId="305" applyFont="1"/>
    <xf numFmtId="0" fontId="331" fillId="0" borderId="0" xfId="305" applyFont="1"/>
    <xf numFmtId="0" fontId="260" fillId="0" borderId="0" xfId="215" applyFont="1"/>
    <xf numFmtId="165" fontId="331" fillId="0" borderId="0" xfId="304" applyNumberFormat="1" applyFont="1"/>
    <xf numFmtId="0" fontId="57" fillId="0" borderId="0" xfId="154" applyFont="1" applyFill="1" applyBorder="1"/>
    <xf numFmtId="0" fontId="331" fillId="0" borderId="0" xfId="304" applyFont="1" applyFill="1" applyBorder="1"/>
    <xf numFmtId="4" fontId="71" fillId="0" borderId="33" xfId="0" applyNumberFormat="1" applyFont="1" applyBorder="1" applyAlignment="1"/>
    <xf numFmtId="2" fontId="71" fillId="0" borderId="38" xfId="0" applyNumberFormat="1" applyFont="1" applyBorder="1" applyAlignment="1">
      <alignment horizontal="center"/>
    </xf>
    <xf numFmtId="1" fontId="71" fillId="0" borderId="38" xfId="0" applyNumberFormat="1" applyFont="1" applyBorder="1" applyAlignment="1">
      <alignment horizontal="center"/>
    </xf>
    <xf numFmtId="2" fontId="71" fillId="0" borderId="25" xfId="0" applyNumberFormat="1" applyFont="1" applyBorder="1" applyAlignment="1">
      <alignment horizontal="center" vertical="justify"/>
    </xf>
    <xf numFmtId="1" fontId="44" fillId="0" borderId="0" xfId="567" applyNumberFormat="1" applyFont="1"/>
    <xf numFmtId="1" fontId="44" fillId="0" borderId="0" xfId="0" applyNumberFormat="1" applyFont="1"/>
    <xf numFmtId="0" fontId="8" fillId="0" borderId="0" xfId="580"/>
    <xf numFmtId="0" fontId="8" fillId="0" borderId="0" xfId="580" applyBorder="1"/>
    <xf numFmtId="0" fontId="329" fillId="0" borderId="0" xfId="567" applyFont="1" applyFill="1" applyAlignment="1">
      <alignment horizontal="left"/>
    </xf>
    <xf numFmtId="0" fontId="233" fillId="0" borderId="0" xfId="567" applyFont="1" applyFill="1" applyAlignment="1">
      <alignment horizontal="left"/>
    </xf>
    <xf numFmtId="3" fontId="72" fillId="0" borderId="0" xfId="0" applyNumberFormat="1" applyFont="1" applyAlignment="1">
      <alignment horizontal="left"/>
    </xf>
    <xf numFmtId="0" fontId="263" fillId="0" borderId="0" xfId="565" applyFont="1"/>
    <xf numFmtId="0" fontId="333" fillId="0" borderId="0" xfId="565" applyFont="1"/>
    <xf numFmtId="165" fontId="225" fillId="0" borderId="29" xfId="200" applyNumberFormat="1" applyFont="1" applyBorder="1" applyAlignment="1">
      <alignment vertical="center"/>
    </xf>
    <xf numFmtId="0" fontId="47" fillId="0" borderId="0" xfId="415" applyFont="1" applyFill="1"/>
    <xf numFmtId="2" fontId="48" fillId="0" borderId="0" xfId="415" applyNumberFormat="1" applyFont="1" applyAlignment="1">
      <alignment vertical="center"/>
    </xf>
    <xf numFmtId="2" fontId="53" fillId="0" borderId="0" xfId="415" applyNumberFormat="1" applyFont="1" applyAlignment="1">
      <alignment vertical="center"/>
    </xf>
    <xf numFmtId="2" fontId="53" fillId="28" borderId="0" xfId="415" applyNumberFormat="1" applyFont="1" applyFill="1" applyAlignment="1">
      <alignment vertical="center"/>
    </xf>
    <xf numFmtId="0" fontId="44" fillId="0" borderId="0" xfId="415"/>
    <xf numFmtId="0" fontId="47" fillId="0" borderId="0" xfId="415" applyFont="1"/>
    <xf numFmtId="2" fontId="49" fillId="0" borderId="0" xfId="415" applyNumberFormat="1" applyFont="1" applyAlignment="1">
      <alignment horizontal="left" vertical="center"/>
    </xf>
    <xf numFmtId="0" fontId="74" fillId="0" borderId="0" xfId="415" applyFont="1" applyBorder="1"/>
    <xf numFmtId="2" fontId="73" fillId="0" borderId="0" xfId="415" applyNumberFormat="1" applyFont="1" applyBorder="1" applyAlignment="1">
      <alignment horizontal="left" vertical="center"/>
    </xf>
    <xf numFmtId="0" fontId="238" fillId="0" borderId="0" xfId="415" applyFont="1" applyAlignment="1">
      <alignment vertical="center"/>
    </xf>
    <xf numFmtId="0" fontId="231" fillId="0" borderId="0" xfId="415" applyFont="1"/>
    <xf numFmtId="0" fontId="47" fillId="0" borderId="0" xfId="415" quotePrefix="1" applyFont="1" applyAlignment="1">
      <alignment vertical="center"/>
    </xf>
    <xf numFmtId="0" fontId="44" fillId="0" borderId="0" xfId="415" applyFont="1" applyAlignment="1">
      <alignment vertical="center"/>
    </xf>
    <xf numFmtId="0" fontId="50" fillId="0" borderId="0" xfId="415" applyFont="1" applyAlignment="1">
      <alignment vertical="center"/>
    </xf>
    <xf numFmtId="0" fontId="61" fillId="0" borderId="0" xfId="415" applyFont="1"/>
    <xf numFmtId="0" fontId="71" fillId="0" borderId="0" xfId="415" applyFont="1"/>
    <xf numFmtId="3" fontId="49" fillId="0" borderId="0" xfId="415" applyNumberFormat="1" applyFont="1" applyBorder="1"/>
    <xf numFmtId="2" fontId="49" fillId="0" borderId="0" xfId="415" applyNumberFormat="1" applyFont="1" applyFill="1" applyBorder="1"/>
    <xf numFmtId="165" fontId="49" fillId="0" borderId="0" xfId="415" applyNumberFormat="1" applyFont="1" applyFill="1" applyBorder="1"/>
    <xf numFmtId="0" fontId="53" fillId="0" borderId="0" xfId="415" applyFont="1" applyBorder="1"/>
    <xf numFmtId="0" fontId="73" fillId="0" borderId="0" xfId="415" applyFont="1"/>
    <xf numFmtId="0" fontId="55" fillId="0" borderId="0" xfId="415" applyFont="1"/>
    <xf numFmtId="0" fontId="74" fillId="0" borderId="0" xfId="415" applyFont="1"/>
    <xf numFmtId="2" fontId="74" fillId="0" borderId="0" xfId="415" applyNumberFormat="1" applyFont="1"/>
    <xf numFmtId="14" fontId="301" fillId="55" borderId="0" xfId="0" applyNumberFormat="1" applyFont="1" applyFill="1" applyBorder="1" applyAlignment="1" applyProtection="1">
      <alignment horizontal="center" vertical="center" wrapText="1"/>
      <protection locked="0"/>
    </xf>
    <xf numFmtId="2" fontId="207" fillId="45" borderId="0" xfId="253" applyNumberFormat="1" applyFont="1" applyFill="1"/>
    <xf numFmtId="0" fontId="0" fillId="0" borderId="0" xfId="0" applyFont="1" applyAlignment="1">
      <alignment vertical="center" wrapText="1"/>
    </xf>
    <xf numFmtId="1" fontId="74" fillId="97" borderId="22" xfId="135" applyNumberFormat="1" applyFont="1" applyFill="1" applyBorder="1"/>
    <xf numFmtId="165" fontId="82" fillId="0" borderId="0" xfId="298" applyNumberFormat="1" applyFont="1" applyFill="1" applyBorder="1" applyAlignment="1">
      <alignment horizontal="center"/>
    </xf>
    <xf numFmtId="3" fontId="32" fillId="0" borderId="0" xfId="447" applyNumberFormat="1"/>
    <xf numFmtId="0" fontId="49" fillId="0" borderId="0" xfId="0" applyFont="1" applyBorder="1" applyAlignment="1">
      <alignment horizontal="center" vertical="center"/>
    </xf>
    <xf numFmtId="2" fontId="53" fillId="0" borderId="0" xfId="0" applyNumberFormat="1" applyFont="1" applyFill="1" applyAlignment="1">
      <alignment vertical="center"/>
    </xf>
    <xf numFmtId="0" fontId="231" fillId="0" borderId="0" xfId="0" applyFont="1" applyFill="1"/>
    <xf numFmtId="0" fontId="74" fillId="0" borderId="0" xfId="0" quotePrefix="1" applyFont="1" applyAlignment="1" applyProtection="1">
      <alignment horizontal="center"/>
      <protection locked="0"/>
    </xf>
    <xf numFmtId="0" fontId="74" fillId="0" borderId="0" xfId="0" quotePrefix="1" applyFont="1" applyFill="1" applyAlignment="1" applyProtection="1">
      <alignment horizontal="center"/>
      <protection locked="0"/>
    </xf>
    <xf numFmtId="0" fontId="71" fillId="0" borderId="0" xfId="0" applyFont="1" applyFill="1"/>
    <xf numFmtId="0" fontId="73" fillId="0" borderId="14" xfId="0" applyFont="1" applyBorder="1" applyAlignment="1">
      <alignment horizontal="center" vertical="center" wrapText="1"/>
    </xf>
    <xf numFmtId="14" fontId="73" fillId="0" borderId="26" xfId="0" applyNumberFormat="1" applyFont="1" applyBorder="1" applyAlignment="1">
      <alignment horizontal="center" vertical="center" wrapText="1"/>
    </xf>
    <xf numFmtId="14" fontId="73" fillId="0" borderId="16" xfId="0" applyNumberFormat="1" applyFont="1" applyBorder="1" applyAlignment="1">
      <alignment horizontal="center" vertical="center" wrapText="1"/>
    </xf>
    <xf numFmtId="0" fontId="271" fillId="24" borderId="31" xfId="0" applyFont="1" applyFill="1" applyBorder="1" applyAlignment="1">
      <alignment horizontal="center" vertical="center" wrapText="1"/>
    </xf>
    <xf numFmtId="0" fontId="73" fillId="24" borderId="14" xfId="0" applyFont="1" applyFill="1" applyBorder="1" applyAlignment="1">
      <alignment horizontal="center"/>
    </xf>
    <xf numFmtId="4" fontId="71" fillId="0" borderId="0" xfId="0" applyNumberFormat="1" applyFont="1" applyFill="1"/>
    <xf numFmtId="0" fontId="77" fillId="0" borderId="72" xfId="0" applyFont="1" applyBorder="1"/>
    <xf numFmtId="2" fontId="74" fillId="0" borderId="72" xfId="0" applyNumberFormat="1" applyFont="1" applyBorder="1"/>
    <xf numFmtId="4" fontId="74" fillId="0" borderId="82" xfId="0" applyNumberFormat="1" applyFont="1" applyBorder="1"/>
    <xf numFmtId="4" fontId="71" fillId="0" borderId="0" xfId="0" applyNumberFormat="1" applyFont="1" applyFill="1" applyAlignment="1">
      <alignment horizontal="left" vertical="center"/>
    </xf>
    <xf numFmtId="0" fontId="77" fillId="0" borderId="40" xfId="0" applyFont="1" applyBorder="1"/>
    <xf numFmtId="2" fontId="74" fillId="0" borderId="40" xfId="0" applyNumberFormat="1" applyFont="1" applyBorder="1"/>
    <xf numFmtId="4" fontId="74" fillId="0" borderId="43" xfId="0" applyNumberFormat="1" applyFont="1" applyBorder="1"/>
    <xf numFmtId="0" fontId="77" fillId="0" borderId="49" xfId="0" applyFont="1" applyBorder="1"/>
    <xf numFmtId="2" fontId="74" fillId="0" borderId="49" xfId="0" applyNumberFormat="1" applyFont="1" applyBorder="1"/>
    <xf numFmtId="4" fontId="74" fillId="0" borderId="44" xfId="0" applyNumberFormat="1" applyFont="1" applyBorder="1"/>
    <xf numFmtId="0" fontId="74" fillId="0" borderId="0" xfId="0" applyFont="1" applyBorder="1"/>
    <xf numFmtId="0" fontId="74" fillId="0" borderId="0" xfId="0" applyFont="1" applyFill="1" applyBorder="1"/>
    <xf numFmtId="0" fontId="73" fillId="0" borderId="26" xfId="0" applyFont="1" applyFill="1" applyBorder="1" applyAlignment="1" applyProtection="1">
      <alignment horizontal="center" vertical="center" wrapText="1"/>
    </xf>
    <xf numFmtId="0" fontId="73" fillId="0" borderId="16" xfId="0" applyFont="1" applyFill="1" applyBorder="1" applyAlignment="1" applyProtection="1">
      <alignment horizontal="center" vertical="center" wrapText="1"/>
    </xf>
    <xf numFmtId="0" fontId="242" fillId="0" borderId="26" xfId="0" applyFont="1" applyFill="1" applyBorder="1" applyAlignment="1" applyProtection="1">
      <alignment horizontal="center" vertical="center" wrapText="1"/>
    </xf>
    <xf numFmtId="0" fontId="242" fillId="0" borderId="16" xfId="0" applyFont="1" applyFill="1" applyBorder="1" applyAlignment="1" applyProtection="1">
      <alignment horizontal="center" vertical="center" wrapText="1"/>
    </xf>
    <xf numFmtId="0" fontId="73" fillId="0" borderId="41" xfId="0" applyFont="1" applyFill="1" applyBorder="1" applyAlignment="1" applyProtection="1">
      <alignment vertical="center" wrapText="1"/>
      <protection locked="0"/>
    </xf>
    <xf numFmtId="2" fontId="180" fillId="0" borderId="26" xfId="0" applyNumberFormat="1" applyFont="1" applyFill="1" applyBorder="1" applyAlignment="1" applyProtection="1">
      <alignment horizontal="right" vertical="center" wrapText="1"/>
      <protection locked="0"/>
    </xf>
    <xf numFmtId="2" fontId="260" fillId="0" borderId="16" xfId="0" applyNumberFormat="1" applyFont="1" applyFill="1" applyBorder="1" applyAlignment="1" applyProtection="1">
      <alignment horizontal="right" vertical="center" wrapText="1"/>
      <protection locked="0"/>
    </xf>
    <xf numFmtId="167" fontId="339" fillId="0" borderId="64" xfId="586" applyNumberFormat="1" applyFont="1" applyFill="1" applyBorder="1" applyAlignment="1" applyProtection="1">
      <alignment horizontal="right" vertical="center" wrapText="1"/>
    </xf>
    <xf numFmtId="167" fontId="339" fillId="0" borderId="41" xfId="586" applyNumberFormat="1" applyFont="1" applyFill="1" applyBorder="1" applyAlignment="1" applyProtection="1">
      <alignment horizontal="right" vertical="center" wrapText="1"/>
    </xf>
    <xf numFmtId="0" fontId="78" fillId="0" borderId="0" xfId="0" applyFont="1" applyFill="1" applyBorder="1" applyAlignment="1" applyProtection="1">
      <alignment vertical="center" wrapText="1"/>
      <protection locked="0"/>
    </xf>
    <xf numFmtId="0" fontId="75" fillId="0" borderId="0" xfId="0" applyFont="1" applyFill="1" applyBorder="1" applyAlignment="1" applyProtection="1">
      <alignment vertical="center" wrapText="1"/>
      <protection locked="0"/>
    </xf>
    <xf numFmtId="0" fontId="73" fillId="0" borderId="0" xfId="0" applyFont="1" applyFill="1" applyBorder="1" applyAlignment="1" applyProtection="1">
      <alignment horizontal="center" vertical="center" wrapText="1"/>
    </xf>
    <xf numFmtId="16" fontId="73" fillId="0" borderId="0" xfId="0" applyNumberFormat="1" applyFont="1" applyFill="1" applyBorder="1" applyAlignment="1" applyProtection="1">
      <alignment horizontal="center" vertical="center" wrapText="1"/>
    </xf>
    <xf numFmtId="0" fontId="47" fillId="0" borderId="0" xfId="0" quotePrefix="1" applyNumberFormat="1" applyFont="1" applyAlignment="1">
      <alignment vertical="center"/>
    </xf>
    <xf numFmtId="0" fontId="0" fillId="0" borderId="0" xfId="0" applyNumberFormat="1" applyAlignment="1">
      <alignment vertical="center"/>
    </xf>
    <xf numFmtId="0" fontId="50" fillId="0" borderId="0" xfId="0" applyFont="1" applyFill="1" applyAlignment="1">
      <alignment vertical="center"/>
    </xf>
    <xf numFmtId="0" fontId="73" fillId="0" borderId="0" xfId="0" applyFont="1" applyFill="1" applyBorder="1" applyAlignment="1" applyProtection="1">
      <alignment vertical="center" wrapText="1"/>
      <protection locked="0"/>
    </xf>
    <xf numFmtId="2" fontId="180" fillId="0" borderId="0" xfId="0" applyNumberFormat="1" applyFont="1" applyFill="1" applyBorder="1" applyAlignment="1" applyProtection="1">
      <alignment horizontal="right" vertical="center" wrapText="1"/>
      <protection locked="0"/>
    </xf>
    <xf numFmtId="2" fontId="260" fillId="0" borderId="0" xfId="0" applyNumberFormat="1" applyFont="1" applyFill="1" applyBorder="1" applyAlignment="1" applyProtection="1">
      <alignment horizontal="right" vertical="center" wrapText="1"/>
      <protection locked="0"/>
    </xf>
    <xf numFmtId="0" fontId="48" fillId="0" borderId="30" xfId="0" applyFont="1" applyBorder="1" applyAlignment="1">
      <alignment horizontal="centerContinuous" vertical="center"/>
    </xf>
    <xf numFmtId="0" fontId="48" fillId="0" borderId="26" xfId="0" applyFont="1" applyBorder="1" applyAlignment="1">
      <alignment horizontal="centerContinuous" vertical="center"/>
    </xf>
    <xf numFmtId="0" fontId="48" fillId="0" borderId="16" xfId="0" applyFont="1" applyBorder="1" applyAlignment="1">
      <alignment horizontal="centerContinuous" vertical="center"/>
    </xf>
    <xf numFmtId="0" fontId="49" fillId="0" borderId="0" xfId="0" applyFont="1" applyFill="1" applyBorder="1" applyAlignment="1">
      <alignment horizontal="center" vertical="center"/>
    </xf>
    <xf numFmtId="0" fontId="341" fillId="0" borderId="0" xfId="0" applyFont="1" applyFill="1" applyBorder="1" applyAlignment="1">
      <alignment vertical="center" wrapText="1"/>
    </xf>
    <xf numFmtId="0" fontId="82" fillId="0" borderId="17" xfId="0" applyFont="1" applyBorder="1"/>
    <xf numFmtId="3" fontId="47" fillId="0" borderId="42" xfId="0" applyNumberFormat="1" applyFont="1" applyFill="1" applyBorder="1" applyAlignment="1">
      <alignment horizontal="center"/>
    </xf>
    <xf numFmtId="3" fontId="47" fillId="0" borderId="34" xfId="0" applyNumberFormat="1" applyFont="1" applyFill="1" applyBorder="1" applyAlignment="1">
      <alignment horizontal="center"/>
    </xf>
    <xf numFmtId="165" fontId="47" fillId="24" borderId="42" xfId="0" applyNumberFormat="1" applyFont="1" applyFill="1" applyBorder="1" applyAlignment="1">
      <alignment horizontal="center"/>
    </xf>
    <xf numFmtId="187" fontId="49" fillId="0" borderId="0" xfId="0" applyNumberFormat="1" applyFont="1" applyFill="1" applyBorder="1" applyAlignment="1">
      <alignment horizontal="center" vertical="center" wrapText="1"/>
    </xf>
    <xf numFmtId="14" fontId="49" fillId="0" borderId="0" xfId="0" applyNumberFormat="1" applyFont="1" applyFill="1" applyBorder="1" applyAlignment="1">
      <alignment horizontal="center" vertical="center" wrapText="1"/>
    </xf>
    <xf numFmtId="0" fontId="82" fillId="0" borderId="40" xfId="0" applyFont="1" applyBorder="1"/>
    <xf numFmtId="3" fontId="47" fillId="0" borderId="43" xfId="0" applyNumberFormat="1" applyFont="1" applyFill="1" applyBorder="1" applyAlignment="1">
      <alignment horizontal="center"/>
    </xf>
    <xf numFmtId="3" fontId="47" fillId="0" borderId="84" xfId="0" applyNumberFormat="1" applyFont="1" applyFill="1" applyBorder="1" applyAlignment="1">
      <alignment horizontal="center"/>
    </xf>
    <xf numFmtId="165" fontId="47" fillId="24" borderId="43" xfId="0" applyNumberFormat="1" applyFont="1" applyFill="1" applyBorder="1" applyAlignment="1">
      <alignment horizontal="center"/>
    </xf>
    <xf numFmtId="3" fontId="63" fillId="0" borderId="0" xfId="0" applyNumberFormat="1" applyFont="1" applyFill="1" applyBorder="1" applyAlignment="1">
      <alignment horizontal="center"/>
    </xf>
    <xf numFmtId="2" fontId="63" fillId="0" borderId="0" xfId="0" applyNumberFormat="1" applyFont="1" applyFill="1" applyBorder="1" applyAlignment="1">
      <alignment horizontal="center"/>
    </xf>
    <xf numFmtId="165" fontId="63" fillId="0" borderId="0" xfId="0" applyNumberFormat="1" applyFont="1" applyFill="1" applyBorder="1" applyAlignment="1">
      <alignment horizontal="center"/>
    </xf>
    <xf numFmtId="0" fontId="63" fillId="0" borderId="0" xfId="0" applyFont="1" applyBorder="1"/>
    <xf numFmtId="0" fontId="82" fillId="0" borderId="49" xfId="0" applyFont="1" applyBorder="1"/>
    <xf numFmtId="3" fontId="48" fillId="0" borderId="44" xfId="0" applyNumberFormat="1" applyFont="1" applyFill="1" applyBorder="1" applyAlignment="1">
      <alignment horizontal="center"/>
    </xf>
    <xf numFmtId="3" fontId="48" fillId="0" borderId="45" xfId="0" applyNumberFormat="1" applyFont="1" applyFill="1" applyBorder="1" applyAlignment="1">
      <alignment horizontal="center"/>
    </xf>
    <xf numFmtId="165" fontId="48" fillId="24" borderId="44" xfId="0" applyNumberFormat="1" applyFont="1" applyFill="1" applyBorder="1" applyAlignment="1">
      <alignment horizontal="center"/>
    </xf>
    <xf numFmtId="2" fontId="53" fillId="0" borderId="0" xfId="0" applyNumberFormat="1" applyFont="1" applyFill="1" applyBorder="1" applyAlignment="1">
      <alignment horizontal="center"/>
    </xf>
    <xf numFmtId="165" fontId="53" fillId="0" borderId="0" xfId="0" applyNumberFormat="1" applyFont="1" applyFill="1" applyBorder="1" applyAlignment="1">
      <alignment horizontal="center"/>
    </xf>
    <xf numFmtId="181" fontId="246" fillId="76" borderId="29" xfId="0" applyNumberFormat="1" applyFont="1" applyFill="1" applyBorder="1" applyAlignment="1" applyProtection="1">
      <alignment horizontal="center" vertical="center" wrapText="1"/>
      <protection locked="0"/>
    </xf>
    <xf numFmtId="181" fontId="246" fillId="76" borderId="30" xfId="0" applyNumberFormat="1" applyFont="1" applyFill="1" applyBorder="1" applyAlignment="1" applyProtection="1">
      <alignment horizontal="center" vertical="center" wrapText="1"/>
      <protection locked="0"/>
    </xf>
    <xf numFmtId="181" fontId="246" fillId="76" borderId="31" xfId="0" applyNumberFormat="1" applyFont="1" applyFill="1" applyBorder="1" applyAlignment="1" applyProtection="1">
      <alignment horizontal="center" vertical="center" wrapText="1"/>
      <protection locked="0"/>
    </xf>
    <xf numFmtId="166" fontId="71" fillId="0" borderId="0" xfId="153" applyNumberFormat="1" applyFont="1" applyFill="1" applyBorder="1"/>
    <xf numFmtId="166" fontId="71" fillId="0" borderId="0" xfId="200" applyNumberFormat="1" applyFont="1" applyFill="1" applyBorder="1"/>
    <xf numFmtId="0" fontId="6" fillId="0" borderId="0" xfId="589"/>
    <xf numFmtId="17" fontId="308" fillId="0" borderId="0" xfId="589" quotePrefix="1" applyNumberFormat="1" applyFont="1"/>
    <xf numFmtId="0" fontId="260" fillId="0" borderId="0" xfId="135" applyFont="1"/>
    <xf numFmtId="0" fontId="292" fillId="0" borderId="0" xfId="135" applyFont="1"/>
    <xf numFmtId="0" fontId="73" fillId="0" borderId="63" xfId="135" applyFont="1" applyBorder="1" applyAlignment="1">
      <alignment horizontal="center" vertical="center" wrapText="1"/>
    </xf>
    <xf numFmtId="167" fontId="339" fillId="0" borderId="34" xfId="135" applyNumberFormat="1" applyFont="1" applyBorder="1" applyAlignment="1">
      <alignment horizontal="right" vertical="center" wrapText="1"/>
    </xf>
    <xf numFmtId="0" fontId="343" fillId="0" borderId="0" xfId="135" applyFont="1" applyFill="1"/>
    <xf numFmtId="167" fontId="339" fillId="0" borderId="84" xfId="135" applyNumberFormat="1" applyFont="1" applyBorder="1" applyAlignment="1">
      <alignment horizontal="right" vertical="center" wrapText="1"/>
    </xf>
    <xf numFmtId="167" fontId="339" fillId="0" borderId="45" xfId="135" applyNumberFormat="1" applyFont="1" applyBorder="1" applyAlignment="1">
      <alignment horizontal="right" vertical="center" wrapText="1"/>
    </xf>
    <xf numFmtId="4" fontId="66" fillId="0" borderId="0" xfId="135" applyNumberFormat="1" applyFill="1" applyBorder="1"/>
    <xf numFmtId="0" fontId="57" fillId="0" borderId="28" xfId="0" applyFont="1" applyBorder="1" applyAlignment="1">
      <alignment horizontal="center" vertical="center" wrapText="1"/>
    </xf>
    <xf numFmtId="14" fontId="301" fillId="55" borderId="0" xfId="208" applyNumberFormat="1" applyFont="1" applyFill="1" applyBorder="1" applyAlignment="1" applyProtection="1">
      <alignment horizontal="center" vertical="center" wrapText="1"/>
      <protection locked="0"/>
    </xf>
    <xf numFmtId="182" fontId="302" fillId="77" borderId="22" xfId="165" applyNumberFormat="1" applyFont="1" applyFill="1" applyBorder="1" applyAlignment="1">
      <alignment horizontal="right" vertical="center"/>
    </xf>
    <xf numFmtId="14" fontId="301" fillId="55" borderId="126" xfId="208" applyNumberFormat="1" applyFont="1" applyFill="1" applyBorder="1" applyAlignment="1" applyProtection="1">
      <alignment horizontal="center" vertical="center" wrapText="1"/>
      <protection locked="0"/>
    </xf>
    <xf numFmtId="4" fontId="302" fillId="90" borderId="22" xfId="208" applyNumberFormat="1" applyFont="1" applyFill="1" applyBorder="1" applyAlignment="1">
      <alignment horizontal="right" vertical="center"/>
    </xf>
    <xf numFmtId="0" fontId="196" fillId="55" borderId="88" xfId="208" applyFont="1" applyFill="1" applyBorder="1"/>
    <xf numFmtId="0" fontId="301" fillId="77" borderId="22" xfId="208" applyNumberFormat="1" applyFont="1" applyFill="1" applyBorder="1" applyAlignment="1" applyProtection="1">
      <alignment horizontal="center" vertical="center" wrapText="1"/>
      <protection locked="0"/>
    </xf>
    <xf numFmtId="4" fontId="159" fillId="88" borderId="122" xfId="208" applyNumberFormat="1" applyFont="1" applyFill="1" applyBorder="1" applyAlignment="1">
      <alignment horizontal="right" vertical="center"/>
    </xf>
    <xf numFmtId="4" fontId="159" fillId="88" borderId="22" xfId="208" applyNumberFormat="1" applyFont="1" applyFill="1" applyBorder="1" applyAlignment="1">
      <alignment horizontal="right" vertical="center"/>
    </xf>
    <xf numFmtId="166" fontId="159" fillId="88" borderId="123" xfId="208" applyNumberFormat="1" applyFont="1" applyFill="1" applyBorder="1" applyAlignment="1">
      <alignment horizontal="right" vertical="center"/>
    </xf>
    <xf numFmtId="4" fontId="159" fillId="89" borderId="22" xfId="208" applyNumberFormat="1" applyFont="1" applyFill="1" applyBorder="1" applyAlignment="1">
      <alignment horizontal="right" vertical="center"/>
    </xf>
    <xf numFmtId="4" fontId="159" fillId="88" borderId="123" xfId="208" applyNumberFormat="1" applyFont="1" applyFill="1" applyBorder="1" applyAlignment="1">
      <alignment horizontal="right" vertical="center"/>
    </xf>
    <xf numFmtId="166" fontId="159" fillId="89" borderId="123" xfId="208" applyNumberFormat="1" applyFont="1" applyFill="1" applyBorder="1" applyAlignment="1">
      <alignment horizontal="right" vertical="center"/>
    </xf>
    <xf numFmtId="4" fontId="159" fillId="89" borderId="123" xfId="208" applyNumberFormat="1" applyFont="1" applyFill="1" applyBorder="1" applyAlignment="1">
      <alignment horizontal="right" vertical="center"/>
    </xf>
    <xf numFmtId="4" fontId="159" fillId="0" borderId="22" xfId="208" applyNumberFormat="1" applyFont="1" applyFill="1" applyBorder="1" applyAlignment="1">
      <alignment horizontal="right" vertical="center"/>
    </xf>
    <xf numFmtId="4" fontId="159" fillId="91" borderId="22" xfId="208" applyNumberFormat="1" applyFont="1" applyFill="1" applyBorder="1" applyAlignment="1">
      <alignment horizontal="right" vertical="center"/>
    </xf>
    <xf numFmtId="0" fontId="0" fillId="0" borderId="0" xfId="0" applyFill="1" applyBorder="1"/>
    <xf numFmtId="49" fontId="52" fillId="0" borderId="0" xfId="0" applyNumberFormat="1" applyFont="1" applyBorder="1" applyAlignment="1">
      <alignment horizontal="centerContinuous" vertical="center" wrapText="1"/>
    </xf>
    <xf numFmtId="3" fontId="49" fillId="0" borderId="0" xfId="0" applyNumberFormat="1" applyFont="1" applyBorder="1"/>
    <xf numFmtId="181" fontId="73" fillId="76" borderId="28" xfId="486" applyNumberFormat="1" applyFont="1" applyFill="1" applyBorder="1" applyAlignment="1" applyProtection="1">
      <alignment horizontal="center" vertical="center" wrapText="1"/>
      <protection locked="0"/>
    </xf>
    <xf numFmtId="181" fontId="246" fillId="76" borderId="89" xfId="208" applyNumberFormat="1" applyFont="1" applyFill="1" applyBorder="1" applyAlignment="1" applyProtection="1">
      <alignment horizontal="center" vertical="center" wrapText="1"/>
      <protection locked="0"/>
    </xf>
    <xf numFmtId="4" fontId="247" fillId="55" borderId="79" xfId="483" applyNumberFormat="1" applyFont="1" applyFill="1" applyBorder="1" applyProtection="1">
      <protection locked="0"/>
    </xf>
    <xf numFmtId="182" fontId="246" fillId="77" borderId="34" xfId="162" applyNumberFormat="1" applyFont="1" applyFill="1" applyBorder="1" applyAlignment="1">
      <alignment horizontal="right" vertical="center"/>
    </xf>
    <xf numFmtId="4" fontId="247" fillId="78" borderId="33" xfId="483" applyNumberFormat="1" applyFont="1" applyFill="1" applyBorder="1" applyProtection="1">
      <protection locked="0"/>
    </xf>
    <xf numFmtId="0" fontId="49" fillId="0" borderId="26" xfId="0" applyFont="1" applyBorder="1" applyAlignment="1">
      <alignment horizontal="center" vertical="center" wrapText="1"/>
    </xf>
    <xf numFmtId="0" fontId="344" fillId="0" borderId="0" xfId="135" applyFont="1"/>
    <xf numFmtId="3" fontId="74" fillId="83" borderId="44" xfId="135" applyNumberFormat="1" applyFont="1" applyFill="1" applyBorder="1" applyAlignment="1">
      <alignment horizontal="right" vertical="center" wrapText="1"/>
    </xf>
    <xf numFmtId="3" fontId="74" fillId="0" borderId="45" xfId="135" applyNumberFormat="1" applyFont="1" applyFill="1" applyBorder="1" applyAlignment="1">
      <alignment horizontal="right" vertical="center" wrapText="1"/>
    </xf>
    <xf numFmtId="0" fontId="219" fillId="0" borderId="49" xfId="0" applyFont="1" applyBorder="1"/>
    <xf numFmtId="3" fontId="74" fillId="83" borderId="43" xfId="135" applyNumberFormat="1" applyFont="1" applyFill="1" applyBorder="1" applyAlignment="1">
      <alignment horizontal="right" vertical="center" wrapText="1"/>
    </xf>
    <xf numFmtId="3" fontId="74" fillId="0" borderId="84" xfId="135" applyNumberFormat="1" applyFont="1" applyFill="1" applyBorder="1" applyAlignment="1">
      <alignment horizontal="right" vertical="center" wrapText="1"/>
    </xf>
    <xf numFmtId="0" fontId="219" fillId="0" borderId="40" xfId="0" applyFont="1" applyBorder="1"/>
    <xf numFmtId="3" fontId="74" fillId="83" borderId="42" xfId="135" applyNumberFormat="1" applyFont="1" applyFill="1" applyBorder="1" applyAlignment="1">
      <alignment horizontal="right" vertical="center" wrapText="1"/>
    </xf>
    <xf numFmtId="3" fontId="74" fillId="0" borderId="34" xfId="135" applyNumberFormat="1" applyFont="1" applyFill="1" applyBorder="1" applyAlignment="1">
      <alignment horizontal="right" vertical="center" wrapText="1"/>
    </xf>
    <xf numFmtId="0" fontId="219" fillId="0" borderId="17" xfId="0" applyFont="1" applyBorder="1"/>
    <xf numFmtId="0" fontId="82" fillId="0" borderId="28" xfId="135" applyFont="1" applyBorder="1" applyAlignment="1">
      <alignment horizontal="center"/>
    </xf>
    <xf numFmtId="0" fontId="82" fillId="83" borderId="27" xfId="135" applyFont="1" applyFill="1" applyBorder="1" applyAlignment="1">
      <alignment horizontal="center"/>
    </xf>
    <xf numFmtId="14" fontId="48" fillId="0" borderId="22" xfId="0" applyNumberFormat="1" applyFont="1" applyBorder="1" applyAlignment="1">
      <alignment horizontal="center" vertical="center" wrapText="1"/>
    </xf>
    <xf numFmtId="0" fontId="307" fillId="55" borderId="88" xfId="0" applyFont="1" applyFill="1" applyBorder="1" applyProtection="1">
      <protection locked="0"/>
    </xf>
    <xf numFmtId="0" fontId="4" fillId="0" borderId="0" xfId="565" applyFont="1"/>
    <xf numFmtId="0" fontId="3" fillId="0" borderId="0" xfId="565" applyFont="1"/>
    <xf numFmtId="2" fontId="353" fillId="0" borderId="26" xfId="0" applyNumberFormat="1" applyFont="1" applyFill="1" applyBorder="1" applyAlignment="1" applyProtection="1">
      <alignment horizontal="right" vertical="center" wrapText="1"/>
      <protection locked="0"/>
    </xf>
    <xf numFmtId="4" fontId="354" fillId="24" borderId="26" xfId="0" applyNumberFormat="1" applyFont="1" applyFill="1" applyBorder="1" applyAlignment="1">
      <alignment horizontal="center" vertical="center" wrapText="1"/>
    </xf>
    <xf numFmtId="14" fontId="70" fillId="0" borderId="27" xfId="0" applyNumberFormat="1" applyFont="1" applyFill="1" applyBorder="1" applyAlignment="1">
      <alignment horizontal="center" vertical="center" wrapText="1"/>
    </xf>
    <xf numFmtId="0" fontId="2" fillId="0" borderId="0" xfId="565" applyFont="1"/>
    <xf numFmtId="2" fontId="45" fillId="45" borderId="22" xfId="0" applyNumberFormat="1" applyFont="1" applyFill="1" applyBorder="1"/>
    <xf numFmtId="2" fontId="49" fillId="45" borderId="38" xfId="0" applyNumberFormat="1" applyFont="1" applyFill="1" applyBorder="1"/>
    <xf numFmtId="3" fontId="45" fillId="45" borderId="35" xfId="0" applyNumberFormat="1" applyFont="1" applyFill="1" applyBorder="1"/>
    <xf numFmtId="3" fontId="45" fillId="0" borderId="24" xfId="0" applyNumberFormat="1" applyFont="1" applyBorder="1"/>
    <xf numFmtId="0" fontId="49" fillId="0" borderId="50" xfId="0" applyFont="1" applyBorder="1" applyAlignment="1">
      <alignment horizontal="centerContinuous" vertical="center"/>
    </xf>
    <xf numFmtId="14" fontId="62" fillId="0" borderId="22" xfId="0" applyNumberFormat="1" applyFont="1" applyBorder="1" applyAlignment="1">
      <alignment horizontal="center" vertical="center" wrapText="1"/>
    </xf>
    <xf numFmtId="1" fontId="52" fillId="0" borderId="130" xfId="0" applyNumberFormat="1" applyFont="1" applyBorder="1" applyAlignment="1">
      <alignment horizontal="center" vertical="center"/>
    </xf>
    <xf numFmtId="1" fontId="52" fillId="0" borderId="68" xfId="0" applyNumberFormat="1" applyFont="1" applyBorder="1" applyAlignment="1">
      <alignment horizontal="center" vertical="center" wrapText="1"/>
    </xf>
    <xf numFmtId="1" fontId="52" fillId="0" borderId="90" xfId="0" applyNumberFormat="1" applyFont="1" applyBorder="1" applyAlignment="1">
      <alignment horizontal="center" vertical="center" wrapText="1"/>
    </xf>
    <xf numFmtId="1" fontId="52" fillId="0" borderId="129" xfId="0" applyNumberFormat="1" applyFont="1" applyFill="1" applyBorder="1" applyAlignment="1">
      <alignment horizontal="center" vertical="center" wrapText="1"/>
    </xf>
    <xf numFmtId="1" fontId="52" fillId="0" borderId="38" xfId="0" applyNumberFormat="1" applyFont="1" applyFill="1" applyBorder="1" applyAlignment="1">
      <alignment horizontal="center" vertical="center" wrapText="1"/>
    </xf>
    <xf numFmtId="1" fontId="52" fillId="0" borderId="25" xfId="0" applyNumberFormat="1" applyFont="1" applyFill="1" applyBorder="1" applyAlignment="1">
      <alignment horizontal="center" vertical="center" wrapText="1"/>
    </xf>
    <xf numFmtId="0" fontId="45" fillId="45" borderId="48" xfId="0" applyFont="1" applyFill="1" applyBorder="1" applyAlignment="1">
      <alignment horizontal="center" vertical="center" wrapText="1"/>
    </xf>
    <xf numFmtId="0" fontId="45" fillId="45" borderId="50" xfId="0" applyFont="1" applyFill="1" applyBorder="1" applyAlignment="1">
      <alignment horizontal="center" vertical="center" wrapText="1"/>
    </xf>
    <xf numFmtId="1" fontId="52" fillId="45" borderId="38" xfId="0" applyNumberFormat="1" applyFont="1" applyFill="1" applyBorder="1" applyAlignment="1">
      <alignment horizontal="center" vertical="center" wrapText="1"/>
    </xf>
    <xf numFmtId="4" fontId="85" fillId="24" borderId="26" xfId="0" applyNumberFormat="1" applyFont="1" applyFill="1" applyBorder="1" applyAlignment="1">
      <alignment vertical="center" wrapText="1"/>
    </xf>
    <xf numFmtId="4" fontId="85" fillId="24" borderId="16" xfId="0" applyNumberFormat="1" applyFont="1" applyFill="1" applyBorder="1" applyAlignment="1">
      <alignment vertical="center" wrapText="1"/>
    </xf>
    <xf numFmtId="4" fontId="85" fillId="24" borderId="31" xfId="0" applyNumberFormat="1" applyFont="1" applyFill="1" applyBorder="1" applyAlignment="1">
      <alignment vertical="center" wrapText="1"/>
    </xf>
    <xf numFmtId="3" fontId="70" fillId="0" borderId="23" xfId="0" applyNumberFormat="1" applyFont="1" applyBorder="1" applyAlignment="1"/>
    <xf numFmtId="3" fontId="149" fillId="0" borderId="22" xfId="0" applyNumberFormat="1" applyFont="1" applyBorder="1" applyAlignment="1"/>
    <xf numFmtId="3" fontId="149" fillId="0" borderId="38" xfId="0" applyNumberFormat="1" applyFont="1" applyBorder="1" applyAlignment="1"/>
    <xf numFmtId="3" fontId="149" fillId="0" borderId="22" xfId="0" applyNumberFormat="1" applyFont="1" applyBorder="1" applyAlignment="1">
      <alignment horizontal="center"/>
    </xf>
    <xf numFmtId="0" fontId="1" fillId="0" borderId="0" xfId="565" applyFont="1"/>
    <xf numFmtId="0" fontId="345" fillId="0" borderId="0" xfId="0" applyFont="1" applyFill="1" applyBorder="1" applyAlignment="1">
      <alignment horizontal="left"/>
    </xf>
    <xf numFmtId="0" fontId="346" fillId="0" borderId="0" xfId="0" applyFont="1" applyFill="1" applyBorder="1" applyAlignment="1"/>
    <xf numFmtId="0" fontId="347" fillId="0" borderId="0" xfId="0" applyFont="1" applyFill="1" applyBorder="1" applyAlignment="1"/>
    <xf numFmtId="0" fontId="348" fillId="0" borderId="0" xfId="0" applyFont="1" applyFill="1" applyBorder="1" applyAlignment="1"/>
    <xf numFmtId="14" fontId="349" fillId="99" borderId="129" xfId="0" applyNumberFormat="1" applyFont="1" applyFill="1" applyBorder="1" applyAlignment="1">
      <alignment horizontal="center"/>
    </xf>
    <xf numFmtId="14" fontId="349" fillId="96" borderId="68" xfId="0" applyNumberFormat="1" applyFont="1" applyFill="1" applyBorder="1" applyAlignment="1">
      <alignment horizontal="center"/>
    </xf>
    <xf numFmtId="0" fontId="350" fillId="0" borderId="40" xfId="0" applyFont="1" applyBorder="1"/>
    <xf numFmtId="2" fontId="351" fillId="99" borderId="32" xfId="0" applyNumberFormat="1" applyFont="1" applyFill="1" applyBorder="1" applyAlignment="1"/>
    <xf numFmtId="2" fontId="350" fillId="96" borderId="24" xfId="0" applyNumberFormat="1" applyFont="1" applyFill="1" applyBorder="1" applyAlignment="1"/>
    <xf numFmtId="165" fontId="352" fillId="0" borderId="84" xfId="0" applyNumberFormat="1" applyFont="1" applyBorder="1" applyAlignment="1"/>
    <xf numFmtId="0" fontId="350" fillId="0" borderId="49" xfId="0" applyFont="1" applyBorder="1"/>
    <xf numFmtId="2" fontId="351" fillId="99" borderId="33" xfId="0" applyNumberFormat="1" applyFont="1" applyFill="1" applyBorder="1" applyAlignment="1"/>
    <xf numFmtId="2" fontId="350" fillId="96" borderId="25" xfId="0" applyNumberFormat="1" applyFont="1" applyFill="1" applyBorder="1" applyAlignment="1"/>
    <xf numFmtId="165" fontId="352" fillId="0" borderId="45" xfId="0" applyNumberFormat="1" applyFont="1" applyBorder="1" applyAlignment="1"/>
    <xf numFmtId="0" fontId="350" fillId="0" borderId="91" xfId="0" applyFont="1" applyBorder="1"/>
    <xf numFmtId="2" fontId="351" fillId="99" borderId="129" xfId="0" applyNumberFormat="1" applyFont="1" applyFill="1" applyBorder="1" applyAlignment="1"/>
    <xf numFmtId="2" fontId="350" fillId="96" borderId="69" xfId="0" applyNumberFormat="1" applyFont="1" applyFill="1" applyBorder="1" applyAlignment="1"/>
    <xf numFmtId="165" fontId="352" fillId="0" borderId="69" xfId="0" applyNumberFormat="1" applyFont="1" applyBorder="1" applyAlignment="1"/>
    <xf numFmtId="0" fontId="350" fillId="0" borderId="44" xfId="0" applyFont="1" applyBorder="1"/>
    <xf numFmtId="2" fontId="351" fillId="99" borderId="59" xfId="0" applyNumberFormat="1" applyFont="1" applyFill="1" applyBorder="1" applyAlignment="1"/>
    <xf numFmtId="165" fontId="352" fillId="0" borderId="25" xfId="0" applyNumberFormat="1" applyFont="1" applyBorder="1" applyAlignment="1"/>
    <xf numFmtId="0" fontId="57" fillId="0" borderId="0" xfId="0" applyFont="1" applyFill="1" applyAlignment="1">
      <alignment vertical="center"/>
    </xf>
    <xf numFmtId="2" fontId="57" fillId="0" borderId="0" xfId="0" applyNumberFormat="1" applyFont="1" applyFill="1" applyAlignment="1">
      <alignment vertical="center"/>
    </xf>
    <xf numFmtId="0" fontId="331" fillId="0" borderId="0" xfId="135" applyFont="1" applyFill="1"/>
    <xf numFmtId="0" fontId="49" fillId="24" borderId="37" xfId="0" applyFont="1" applyFill="1" applyBorder="1" applyAlignment="1">
      <alignment horizontal="center" vertical="center" wrapText="1"/>
    </xf>
    <xf numFmtId="0" fontId="49" fillId="24" borderId="92" xfId="0" applyFont="1" applyFill="1" applyBorder="1" applyAlignment="1">
      <alignment horizontal="center" vertical="center" wrapText="1"/>
    </xf>
    <xf numFmtId="0" fontId="49" fillId="24" borderId="28" xfId="0" applyFont="1" applyFill="1" applyBorder="1" applyAlignment="1">
      <alignment horizontal="center" vertical="center" wrapText="1"/>
    </xf>
    <xf numFmtId="0" fontId="49" fillId="24" borderId="58" xfId="0" applyFont="1" applyFill="1" applyBorder="1" applyAlignment="1">
      <alignment horizontal="center" vertical="center" wrapText="1"/>
    </xf>
    <xf numFmtId="0" fontId="49" fillId="24" borderId="86" xfId="0" applyFont="1" applyFill="1" applyBorder="1" applyAlignment="1">
      <alignment horizontal="center" vertical="center" wrapText="1"/>
    </xf>
    <xf numFmtId="0" fontId="49" fillId="24" borderId="89" xfId="0" applyFont="1" applyFill="1" applyBorder="1" applyAlignment="1">
      <alignment horizontal="center" vertical="center" wrapText="1"/>
    </xf>
    <xf numFmtId="49" fontId="48" fillId="0" borderId="14" xfId="0" applyNumberFormat="1" applyFont="1" applyBorder="1" applyAlignment="1">
      <alignment horizontal="center" vertical="center"/>
    </xf>
    <xf numFmtId="49" fontId="48" fillId="0" borderId="15" xfId="0" applyNumberFormat="1" applyFont="1" applyBorder="1" applyAlignment="1">
      <alignment horizontal="center" vertical="center"/>
    </xf>
    <xf numFmtId="49" fontId="48" fillId="0" borderId="16" xfId="0" applyNumberFormat="1" applyFont="1" applyBorder="1" applyAlignment="1">
      <alignment horizontal="center" vertical="center"/>
    </xf>
    <xf numFmtId="49" fontId="53" fillId="0" borderId="14" xfId="0" applyNumberFormat="1" applyFont="1" applyBorder="1" applyAlignment="1">
      <alignment horizontal="center" vertical="center"/>
    </xf>
    <xf numFmtId="49" fontId="53" fillId="0" borderId="15" xfId="0" applyNumberFormat="1" applyFont="1" applyBorder="1" applyAlignment="1">
      <alignment horizontal="center" vertical="center"/>
    </xf>
    <xf numFmtId="49" fontId="53" fillId="0" borderId="16" xfId="0" applyNumberFormat="1" applyFont="1" applyBorder="1" applyAlignment="1">
      <alignment horizontal="center" vertical="center"/>
    </xf>
    <xf numFmtId="49" fontId="53" fillId="0" borderId="86" xfId="0" applyNumberFormat="1" applyFont="1" applyBorder="1" applyAlignment="1">
      <alignment horizontal="center" vertical="center"/>
    </xf>
    <xf numFmtId="49" fontId="53" fillId="0" borderId="89" xfId="0" applyNumberFormat="1" applyFont="1" applyBorder="1" applyAlignment="1">
      <alignment horizontal="center" vertical="center"/>
    </xf>
    <xf numFmtId="0" fontId="112" fillId="0" borderId="14" xfId="0" applyFont="1" applyBorder="1" applyAlignment="1">
      <alignment horizontal="center"/>
    </xf>
    <xf numFmtId="0" fontId="112" fillId="0" borderId="15" xfId="0" applyFont="1" applyBorder="1" applyAlignment="1">
      <alignment horizontal="center"/>
    </xf>
    <xf numFmtId="0" fontId="112" fillId="0" borderId="16" xfId="0" applyFont="1" applyBorder="1" applyAlignment="1">
      <alignment horizontal="center"/>
    </xf>
    <xf numFmtId="0" fontId="86" fillId="0" borderId="14" xfId="0" applyFont="1" applyBorder="1" applyAlignment="1">
      <alignment horizontal="center"/>
    </xf>
    <xf numFmtId="0" fontId="86" fillId="0" borderId="15" xfId="0" applyFont="1" applyBorder="1" applyAlignment="1">
      <alignment horizontal="center"/>
    </xf>
    <xf numFmtId="0" fontId="86" fillId="0" borderId="16" xfId="0" applyFont="1" applyBorder="1" applyAlignment="1">
      <alignment horizontal="center"/>
    </xf>
    <xf numFmtId="0" fontId="49" fillId="0" borderId="0" xfId="0" applyFont="1" applyBorder="1" applyAlignment="1">
      <alignment horizontal="center" vertical="center"/>
    </xf>
    <xf numFmtId="0" fontId="86" fillId="0" borderId="14" xfId="0" applyFont="1" applyFill="1" applyBorder="1" applyAlignment="1">
      <alignment horizontal="center"/>
    </xf>
    <xf numFmtId="0" fontId="86" fillId="0" borderId="15" xfId="0" applyFont="1" applyFill="1" applyBorder="1" applyAlignment="1">
      <alignment horizontal="center"/>
    </xf>
    <xf numFmtId="0" fontId="86" fillId="0" borderId="16" xfId="0" applyFont="1" applyFill="1" applyBorder="1" applyAlignment="1">
      <alignment horizontal="center"/>
    </xf>
    <xf numFmtId="0" fontId="86" fillId="0" borderId="37" xfId="0" applyFont="1" applyFill="1" applyBorder="1" applyAlignment="1">
      <alignment horizontal="center"/>
    </xf>
    <xf numFmtId="0" fontId="86" fillId="0" borderId="92" xfId="0" applyFont="1" applyFill="1" applyBorder="1" applyAlignment="1">
      <alignment horizontal="center"/>
    </xf>
    <xf numFmtId="0" fontId="86" fillId="0" borderId="28" xfId="0" applyFont="1" applyFill="1" applyBorder="1" applyAlignment="1">
      <alignment horizontal="center"/>
    </xf>
    <xf numFmtId="0" fontId="48" fillId="0" borderId="14" xfId="0" applyFont="1" applyBorder="1" applyAlignment="1">
      <alignment horizontal="center" vertical="center"/>
    </xf>
    <xf numFmtId="0" fontId="48" fillId="0" borderId="16" xfId="0" applyFont="1" applyBorder="1" applyAlignment="1">
      <alignment horizontal="center" vertical="center"/>
    </xf>
    <xf numFmtId="0" fontId="252" fillId="0" borderId="0" xfId="0" applyFont="1" applyAlignment="1">
      <alignment horizontal="left" vertical="center" wrapText="1"/>
    </xf>
    <xf numFmtId="0" fontId="115" fillId="0" borderId="0" xfId="415" applyFont="1" applyAlignment="1">
      <alignment horizontal="left" vertical="center"/>
    </xf>
    <xf numFmtId="0" fontId="73" fillId="0" borderId="42" xfId="0" applyFont="1" applyFill="1" applyBorder="1" applyAlignment="1" applyProtection="1">
      <alignment horizontal="center" vertical="center" wrapText="1"/>
      <protection locked="0"/>
    </xf>
    <xf numFmtId="0" fontId="73" fillId="0" borderId="44" xfId="0" applyFont="1" applyFill="1" applyBorder="1" applyAlignment="1" applyProtection="1">
      <alignment horizontal="center" vertical="center" wrapText="1"/>
      <protection locked="0"/>
    </xf>
    <xf numFmtId="0" fontId="75" fillId="0" borderId="19" xfId="0" applyFont="1" applyFill="1" applyBorder="1" applyAlignment="1" applyProtection="1">
      <alignment horizontal="center" vertical="center" wrapText="1"/>
      <protection locked="0"/>
    </xf>
    <xf numFmtId="0" fontId="75" fillId="0" borderId="78" xfId="0" applyFont="1" applyFill="1" applyBorder="1" applyAlignment="1" applyProtection="1">
      <alignment horizontal="center" vertical="center" wrapText="1"/>
      <protection locked="0"/>
    </xf>
    <xf numFmtId="0" fontId="75" fillId="0" borderId="47" xfId="0" applyFont="1" applyFill="1" applyBorder="1" applyAlignment="1" applyProtection="1">
      <alignment horizontal="center" vertical="center" wrapText="1"/>
      <protection locked="0"/>
    </xf>
    <xf numFmtId="0" fontId="73" fillId="0" borderId="19" xfId="0" applyFont="1" applyFill="1" applyBorder="1" applyAlignment="1" applyProtection="1">
      <alignment horizontal="center" vertical="center" wrapText="1"/>
      <protection locked="0"/>
    </xf>
    <xf numFmtId="0" fontId="73" fillId="0" borderId="78" xfId="0" applyFont="1" applyFill="1" applyBorder="1" applyAlignment="1" applyProtection="1">
      <alignment horizontal="center" vertical="center" wrapText="1"/>
      <protection locked="0"/>
    </xf>
    <xf numFmtId="0" fontId="73" fillId="0" borderId="47" xfId="0" applyFont="1" applyFill="1" applyBorder="1" applyAlignment="1" applyProtection="1">
      <alignment horizontal="center" vertical="center" wrapText="1"/>
      <protection locked="0"/>
    </xf>
    <xf numFmtId="0" fontId="73" fillId="45" borderId="0" xfId="0" applyFont="1" applyFill="1" applyAlignment="1">
      <alignment horizontal="left" vertical="center"/>
    </xf>
    <xf numFmtId="0" fontId="48" fillId="0" borderId="37" xfId="0" applyFont="1" applyBorder="1" applyAlignment="1">
      <alignment horizontal="center" vertical="center"/>
    </xf>
    <xf numFmtId="0" fontId="48" fillId="0" borderId="52" xfId="0" applyFont="1" applyBorder="1" applyAlignment="1">
      <alignment horizontal="center" vertical="center"/>
    </xf>
    <xf numFmtId="0" fontId="340" fillId="24" borderId="27" xfId="0" applyFont="1" applyFill="1" applyBorder="1" applyAlignment="1">
      <alignment horizontal="center" vertical="center" wrapText="1"/>
    </xf>
    <xf numFmtId="0" fontId="340" fillId="24" borderId="39" xfId="0" applyFont="1" applyFill="1" applyBorder="1" applyAlignment="1">
      <alignment horizontal="center" vertical="center" wrapText="1"/>
    </xf>
    <xf numFmtId="0" fontId="340" fillId="24" borderId="41" xfId="0" applyFont="1" applyFill="1" applyBorder="1" applyAlignment="1">
      <alignment horizontal="center" vertical="center" wrapText="1"/>
    </xf>
    <xf numFmtId="0" fontId="48" fillId="0" borderId="0" xfId="0" applyFont="1" applyFill="1" applyAlignment="1">
      <alignment horizontal="left" vertical="center"/>
    </xf>
    <xf numFmtId="0" fontId="78" fillId="0" borderId="14" xfId="0" applyFont="1" applyBorder="1" applyAlignment="1">
      <alignment horizontal="center" vertical="center" wrapText="1"/>
    </xf>
    <xf numFmtId="0" fontId="78" fillId="0" borderId="15" xfId="0" applyFont="1" applyBorder="1" applyAlignment="1">
      <alignment horizontal="center" vertical="center" wrapText="1"/>
    </xf>
    <xf numFmtId="0" fontId="78" fillId="0" borderId="16" xfId="0" applyFont="1" applyBorder="1" applyAlignment="1">
      <alignment horizontal="center" vertical="center" wrapText="1"/>
    </xf>
    <xf numFmtId="2" fontId="233" fillId="50" borderId="91" xfId="0" applyNumberFormat="1" applyFont="1" applyFill="1" applyBorder="1" applyAlignment="1">
      <alignment horizontal="center"/>
    </xf>
    <xf numFmtId="2" fontId="233" fillId="50" borderId="82" xfId="0" applyNumberFormat="1" applyFont="1" applyFill="1" applyBorder="1" applyAlignment="1">
      <alignment horizontal="center"/>
    </xf>
    <xf numFmtId="2" fontId="233" fillId="50" borderId="39" xfId="0" applyNumberFormat="1" applyFont="1" applyFill="1" applyBorder="1" applyAlignment="1">
      <alignment horizontal="center"/>
    </xf>
    <xf numFmtId="2" fontId="233" fillId="50" borderId="41" xfId="0" applyNumberFormat="1" applyFont="1" applyFill="1" applyBorder="1" applyAlignment="1">
      <alignment horizontal="center"/>
    </xf>
    <xf numFmtId="0" fontId="86" fillId="0" borderId="0" xfId="205" applyNumberFormat="1" applyFont="1" applyAlignment="1" applyProtection="1">
      <alignment horizontal="center" vertical="top" wrapText="1"/>
    </xf>
    <xf numFmtId="2" fontId="86" fillId="0" borderId="14" xfId="205" applyNumberFormat="1" applyFont="1" applyFill="1" applyBorder="1" applyAlignment="1">
      <alignment horizontal="center" vertical="center"/>
    </xf>
    <xf numFmtId="2" fontId="86" fillId="0" borderId="15" xfId="205" applyNumberFormat="1" applyFont="1" applyFill="1" applyBorder="1" applyAlignment="1">
      <alignment horizontal="center" vertical="center"/>
    </xf>
    <xf numFmtId="2" fontId="86" fillId="0" borderId="16" xfId="205" applyNumberFormat="1" applyFont="1" applyFill="1" applyBorder="1" applyAlignment="1">
      <alignment horizontal="center" vertical="center"/>
    </xf>
    <xf numFmtId="0" fontId="48" fillId="0" borderId="14" xfId="0" applyFont="1" applyBorder="1" applyAlignment="1">
      <alignment horizontal="center" vertical="center" wrapText="1"/>
    </xf>
    <xf numFmtId="0" fontId="48" fillId="0" borderId="15" xfId="0" applyFont="1" applyBorder="1" applyAlignment="1">
      <alignment horizontal="center" vertical="center" wrapText="1"/>
    </xf>
    <xf numFmtId="0" fontId="48" fillId="0" borderId="16" xfId="0" applyFont="1" applyBorder="1" applyAlignment="1">
      <alignment horizontal="center" vertical="center" wrapText="1"/>
    </xf>
    <xf numFmtId="0" fontId="57" fillId="0" borderId="37" xfId="0" applyFont="1" applyBorder="1" applyAlignment="1">
      <alignment horizontal="center" vertical="center"/>
    </xf>
    <xf numFmtId="0" fontId="57" fillId="0" borderId="52" xfId="0" applyFont="1" applyBorder="1" applyAlignment="1">
      <alignment horizontal="center" vertical="center"/>
    </xf>
    <xf numFmtId="0" fontId="49" fillId="0" borderId="80" xfId="0" applyFont="1" applyBorder="1" applyAlignment="1">
      <alignment horizontal="center" vertical="center"/>
    </xf>
    <xf numFmtId="0" fontId="49" fillId="0" borderId="60" xfId="0" applyFont="1" applyBorder="1" applyAlignment="1">
      <alignment horizontal="center" vertical="center"/>
    </xf>
    <xf numFmtId="0" fontId="51" fillId="0" borderId="14" xfId="0" applyFont="1" applyBorder="1" applyAlignment="1">
      <alignment horizontal="center" vertical="center"/>
    </xf>
    <xf numFmtId="0" fontId="51" fillId="0" borderId="15" xfId="0" applyFont="1" applyBorder="1" applyAlignment="1">
      <alignment horizontal="center" vertical="center"/>
    </xf>
    <xf numFmtId="0" fontId="51" fillId="0" borderId="16" xfId="0" applyFont="1" applyBorder="1" applyAlignment="1">
      <alignment horizontal="center" vertical="center"/>
    </xf>
    <xf numFmtId="0" fontId="48" fillId="45" borderId="0" xfId="0" applyFont="1" applyFill="1" applyAlignment="1">
      <alignment horizontal="center" vertical="center"/>
    </xf>
    <xf numFmtId="2" fontId="49" fillId="0" borderId="47" xfId="0" applyNumberFormat="1" applyFont="1" applyFill="1" applyBorder="1" applyAlignment="1">
      <alignment horizontal="center" vertical="center" wrapText="1"/>
    </xf>
    <xf numFmtId="2" fontId="49" fillId="0" borderId="66" xfId="0" applyNumberFormat="1" applyFont="1" applyFill="1" applyBorder="1" applyAlignment="1">
      <alignment horizontal="center" vertical="center" wrapText="1"/>
    </xf>
    <xf numFmtId="0" fontId="75" fillId="0" borderId="27" xfId="135" applyFont="1" applyBorder="1" applyAlignment="1">
      <alignment horizontal="center" vertical="center" wrapText="1"/>
    </xf>
    <xf numFmtId="0" fontId="75" fillId="0" borderId="58" xfId="135" applyFont="1" applyBorder="1" applyAlignment="1">
      <alignment horizontal="center" vertical="center" wrapText="1"/>
    </xf>
    <xf numFmtId="0" fontId="73" fillId="0" borderId="92" xfId="135" applyFont="1" applyBorder="1" applyAlignment="1">
      <alignment horizontal="center" vertical="top" wrapText="1"/>
    </xf>
    <xf numFmtId="0" fontId="73" fillId="0" borderId="15" xfId="135" applyFont="1" applyBorder="1" applyAlignment="1">
      <alignment horizontal="center" vertical="top" wrapText="1"/>
    </xf>
    <xf numFmtId="0" fontId="73" fillId="0" borderId="16" xfId="135" applyFont="1" applyBorder="1" applyAlignment="1">
      <alignment horizontal="center" vertical="top" wrapText="1"/>
    </xf>
    <xf numFmtId="0" fontId="349" fillId="0" borderId="27" xfId="0" applyFont="1" applyBorder="1" applyAlignment="1">
      <alignment horizontal="center" vertical="center"/>
    </xf>
    <xf numFmtId="0" fontId="349" fillId="0" borderId="39" xfId="0" applyFont="1" applyBorder="1" applyAlignment="1">
      <alignment horizontal="center" vertical="center"/>
    </xf>
    <xf numFmtId="0" fontId="349" fillId="0" borderId="14" xfId="0" applyFont="1" applyBorder="1" applyAlignment="1">
      <alignment horizontal="center" vertical="center"/>
    </xf>
    <xf numFmtId="0" fontId="349" fillId="0" borderId="15" xfId="0" applyFont="1" applyBorder="1" applyAlignment="1">
      <alignment horizontal="center" vertical="center"/>
    </xf>
    <xf numFmtId="0" fontId="349" fillId="0" borderId="16" xfId="0" applyFont="1" applyBorder="1" applyAlignment="1">
      <alignment horizontal="center" vertical="center"/>
    </xf>
    <xf numFmtId="0" fontId="349" fillId="0" borderId="18" xfId="0" applyFont="1" applyBorder="1" applyAlignment="1">
      <alignment horizontal="center"/>
    </xf>
    <xf numFmtId="0" fontId="349" fillId="0" borderId="60" xfId="0" applyFont="1" applyBorder="1" applyAlignment="1">
      <alignment horizontal="center"/>
    </xf>
    <xf numFmtId="0" fontId="349" fillId="0" borderId="47" xfId="0" applyFont="1" applyBorder="1" applyAlignment="1">
      <alignment horizontal="center" vertical="center" wrapText="1"/>
    </xf>
    <xf numFmtId="0" fontId="349" fillId="0" borderId="46" xfId="0" applyFont="1" applyBorder="1" applyAlignment="1">
      <alignment horizontal="center" vertical="center" wrapText="1"/>
    </xf>
    <xf numFmtId="0" fontId="348" fillId="0" borderId="17" xfId="0" applyFont="1" applyBorder="1" applyAlignment="1">
      <alignment horizontal="left"/>
    </xf>
    <xf numFmtId="0" fontId="348" fillId="0" borderId="18" xfId="0" applyFont="1" applyBorder="1" applyAlignment="1">
      <alignment horizontal="left"/>
    </xf>
    <xf numFmtId="0" fontId="348" fillId="0" borderId="34" xfId="0" applyFont="1" applyBorder="1" applyAlignment="1">
      <alignment horizontal="left"/>
    </xf>
    <xf numFmtId="0" fontId="348" fillId="0" borderId="17" xfId="0" applyFont="1" applyBorder="1" applyAlignment="1">
      <alignment horizontal="left" vertical="center"/>
    </xf>
    <xf numFmtId="0" fontId="348" fillId="0" borderId="18" xfId="0" applyFont="1" applyBorder="1" applyAlignment="1">
      <alignment horizontal="left" vertical="center"/>
    </xf>
    <xf numFmtId="0" fontId="348" fillId="0" borderId="34" xfId="0" applyFont="1" applyBorder="1" applyAlignment="1">
      <alignment horizontal="left" vertical="center"/>
    </xf>
    <xf numFmtId="0" fontId="77" fillId="0" borderId="0" xfId="0" applyFont="1" applyAlignment="1">
      <alignment horizontal="left" wrapText="1"/>
    </xf>
    <xf numFmtId="2" fontId="73" fillId="0" borderId="27" xfId="0" applyNumberFormat="1" applyFont="1" applyFill="1" applyBorder="1" applyAlignment="1">
      <alignment horizontal="center" vertical="center" wrapText="1"/>
    </xf>
    <xf numFmtId="2" fontId="73" fillId="0" borderId="39" xfId="0" applyNumberFormat="1" applyFont="1" applyFill="1" applyBorder="1" applyAlignment="1">
      <alignment horizontal="center" vertical="center" wrapText="1"/>
    </xf>
    <xf numFmtId="2" fontId="73" fillId="0" borderId="41" xfId="0" applyNumberFormat="1" applyFont="1" applyFill="1" applyBorder="1" applyAlignment="1">
      <alignment horizontal="center" vertical="center" wrapText="1"/>
    </xf>
    <xf numFmtId="0" fontId="48" fillId="0" borderId="0" xfId="0" applyFont="1" applyAlignment="1">
      <alignment horizontal="left" vertical="center" wrapText="1"/>
    </xf>
    <xf numFmtId="0" fontId="48" fillId="0" borderId="0" xfId="0" applyFont="1" applyFill="1" applyAlignment="1">
      <alignment horizontal="left" vertical="center" wrapText="1"/>
    </xf>
    <xf numFmtId="0" fontId="74" fillId="0" borderId="0" xfId="0" applyFont="1" applyAlignment="1">
      <alignment horizontal="left" vertical="top" wrapText="1"/>
    </xf>
    <xf numFmtId="2" fontId="73" fillId="0" borderId="0" xfId="0" applyNumberFormat="1" applyFont="1" applyAlignment="1">
      <alignment horizontal="left" vertical="top" wrapText="1"/>
    </xf>
    <xf numFmtId="2" fontId="74" fillId="0" borderId="0" xfId="0" applyNumberFormat="1" applyFont="1" applyAlignment="1">
      <alignment horizontal="center" vertical="top" wrapText="1"/>
    </xf>
    <xf numFmtId="0" fontId="75" fillId="45" borderId="0" xfId="0" applyFont="1" applyFill="1" applyBorder="1" applyAlignment="1">
      <alignment horizontal="left" wrapText="1"/>
    </xf>
    <xf numFmtId="0" fontId="57" fillId="0" borderId="27" xfId="0" applyFont="1" applyBorder="1" applyAlignment="1">
      <alignment horizontal="center" vertical="center" wrapText="1"/>
    </xf>
    <xf numFmtId="0" fontId="57" fillId="0" borderId="41" xfId="0" applyFont="1" applyBorder="1" applyAlignment="1">
      <alignment horizontal="center" vertical="center" wrapText="1"/>
    </xf>
    <xf numFmtId="0" fontId="57" fillId="0" borderId="37" xfId="0" applyFont="1" applyBorder="1" applyAlignment="1">
      <alignment horizontal="center" vertical="center" wrapText="1"/>
    </xf>
    <xf numFmtId="0" fontId="57" fillId="0" borderId="28" xfId="0" applyFont="1" applyBorder="1" applyAlignment="1">
      <alignment horizontal="center" vertical="center" wrapText="1"/>
    </xf>
    <xf numFmtId="0" fontId="139" fillId="0" borderId="86" xfId="135" applyFont="1" applyFill="1" applyBorder="1" applyAlignment="1">
      <alignment horizontal="center"/>
    </xf>
    <xf numFmtId="0" fontId="183" fillId="0" borderId="86" xfId="135" applyFont="1" applyFill="1" applyBorder="1" applyAlignment="1">
      <alignment horizontal="center"/>
    </xf>
    <xf numFmtId="0" fontId="310" fillId="0" borderId="0" xfId="135" applyFont="1" applyAlignment="1">
      <alignment horizontal="left" vertical="center" wrapText="1" readingOrder="1"/>
    </xf>
    <xf numFmtId="0" fontId="310" fillId="0" borderId="0" xfId="135" applyFont="1" applyAlignment="1">
      <alignment horizontal="left" vertical="center" readingOrder="1"/>
    </xf>
    <xf numFmtId="0" fontId="194" fillId="54" borderId="0" xfId="501" applyFont="1" applyFill="1" applyAlignment="1" applyProtection="1">
      <alignment horizontal="right" vertical="center"/>
      <protection locked="0"/>
    </xf>
    <xf numFmtId="0" fontId="195" fillId="55" borderId="0" xfId="501" applyFont="1" applyFill="1" applyAlignment="1"/>
    <xf numFmtId="0" fontId="46" fillId="0" borderId="0" xfId="103" applyAlignment="1" applyProtection="1">
      <alignment horizontal="center" vertical="center"/>
    </xf>
    <xf numFmtId="0" fontId="66" fillId="0" borderId="37" xfId="304" applyBorder="1" applyAlignment="1">
      <alignment horizontal="center"/>
    </xf>
    <xf numFmtId="0" fontId="66" fillId="0" borderId="92" xfId="304" applyBorder="1" applyAlignment="1">
      <alignment horizontal="center"/>
    </xf>
    <xf numFmtId="0" fontId="66" fillId="0" borderId="58" xfId="304" applyBorder="1" applyAlignment="1">
      <alignment horizontal="center"/>
    </xf>
    <xf numFmtId="0" fontId="66" fillId="0" borderId="86" xfId="304" applyBorder="1" applyAlignment="1">
      <alignment horizontal="center"/>
    </xf>
    <xf numFmtId="0" fontId="338" fillId="0" borderId="0" xfId="135" applyFont="1" applyAlignment="1">
      <alignment horizontal="left" vertical="center" readingOrder="1"/>
    </xf>
    <xf numFmtId="0" fontId="48" fillId="0" borderId="14" xfId="298" applyFont="1" applyBorder="1" applyAlignment="1">
      <alignment horizontal="center" vertical="center"/>
    </xf>
    <xf numFmtId="0" fontId="48" fillId="0" borderId="15" xfId="298" applyFont="1" applyBorder="1" applyAlignment="1">
      <alignment horizontal="center" vertical="center"/>
    </xf>
    <xf numFmtId="0" fontId="48" fillId="0" borderId="16" xfId="298" applyFont="1" applyBorder="1" applyAlignment="1">
      <alignment horizontal="center" vertical="center"/>
    </xf>
    <xf numFmtId="0" fontId="73" fillId="24" borderId="14" xfId="298" applyFont="1" applyFill="1" applyBorder="1" applyAlignment="1">
      <alignment horizontal="center" vertical="center"/>
    </xf>
    <xf numFmtId="0" fontId="73" fillId="24" borderId="15" xfId="298" applyFont="1" applyFill="1" applyBorder="1" applyAlignment="1">
      <alignment horizontal="center" vertical="center"/>
    </xf>
    <xf numFmtId="0" fontId="73" fillId="24" borderId="16" xfId="298" applyFont="1" applyFill="1" applyBorder="1" applyAlignment="1">
      <alignment horizontal="center" vertical="center"/>
    </xf>
    <xf numFmtId="0" fontId="48" fillId="0" borderId="14" xfId="301" applyFont="1" applyBorder="1" applyAlignment="1">
      <alignment horizontal="center" vertical="center"/>
    </xf>
    <xf numFmtId="0" fontId="48" fillId="0" borderId="15" xfId="301" applyFont="1" applyBorder="1" applyAlignment="1">
      <alignment horizontal="center" vertical="center"/>
    </xf>
    <xf numFmtId="0" fontId="48" fillId="0" borderId="16" xfId="301" applyFont="1" applyBorder="1" applyAlignment="1">
      <alignment horizontal="center" vertical="center"/>
    </xf>
    <xf numFmtId="0" fontId="75" fillId="0" borderId="0" xfId="200" applyFont="1" applyFill="1" applyBorder="1" applyAlignment="1">
      <alignment horizontal="center"/>
    </xf>
    <xf numFmtId="0" fontId="75" fillId="0" borderId="14" xfId="200" applyFont="1" applyBorder="1" applyAlignment="1">
      <alignment horizontal="center"/>
    </xf>
    <xf numFmtId="0" fontId="75" fillId="0" borderId="15" xfId="200" applyFont="1" applyBorder="1" applyAlignment="1">
      <alignment horizontal="center"/>
    </xf>
    <xf numFmtId="0" fontId="75" fillId="0" borderId="16" xfId="200" applyFont="1" applyBorder="1" applyAlignment="1">
      <alignment horizontal="center"/>
    </xf>
    <xf numFmtId="0" fontId="66" fillId="0" borderId="37" xfId="155" applyBorder="1" applyAlignment="1">
      <alignment horizontal="center"/>
    </xf>
    <xf numFmtId="0" fontId="66" fillId="0" borderId="28" xfId="155" applyBorder="1" applyAlignment="1">
      <alignment horizontal="center"/>
    </xf>
    <xf numFmtId="0" fontId="66" fillId="0" borderId="58" xfId="155" applyBorder="1" applyAlignment="1">
      <alignment horizontal="center"/>
    </xf>
    <xf numFmtId="0" fontId="66" fillId="0" borderId="89" xfId="155" applyBorder="1" applyAlignment="1">
      <alignment horizontal="center"/>
    </xf>
    <xf numFmtId="0" fontId="66" fillId="0" borderId="28" xfId="304" applyBorder="1" applyAlignment="1">
      <alignment horizontal="center"/>
    </xf>
    <xf numFmtId="0" fontId="66" fillId="0" borderId="89" xfId="304" applyBorder="1" applyAlignment="1">
      <alignment horizontal="center"/>
    </xf>
    <xf numFmtId="0" fontId="77" fillId="0" borderId="90" xfId="0" applyFont="1" applyBorder="1" applyAlignment="1">
      <alignment horizontal="center" vertical="center"/>
    </xf>
    <xf numFmtId="0" fontId="77" fillId="0" borderId="0" xfId="0" applyFont="1" applyBorder="1" applyAlignment="1">
      <alignment horizontal="center" vertical="center"/>
    </xf>
    <xf numFmtId="0" fontId="77" fillId="0" borderId="81" xfId="0" applyFont="1" applyBorder="1" applyAlignment="1">
      <alignment horizontal="center" vertical="center"/>
    </xf>
    <xf numFmtId="0" fontId="77" fillId="0" borderId="5" xfId="297" applyFont="1" applyBorder="1" applyAlignment="1">
      <alignment horizontal="center" vertical="center" wrapText="1"/>
    </xf>
    <xf numFmtId="0" fontId="77" fillId="0" borderId="88" xfId="297" applyFont="1" applyBorder="1" applyAlignment="1">
      <alignment horizontal="center" vertical="center" wrapText="1"/>
    </xf>
    <xf numFmtId="0" fontId="77" fillId="49" borderId="68" xfId="135" applyFont="1" applyFill="1" applyBorder="1" applyAlignment="1">
      <alignment horizontal="center" vertical="center" wrapText="1"/>
    </xf>
    <xf numFmtId="0" fontId="77" fillId="49" borderId="50" xfId="135" applyFont="1" applyFill="1" applyBorder="1" applyAlignment="1">
      <alignment horizontal="center" vertical="center" wrapText="1"/>
    </xf>
    <xf numFmtId="0" fontId="77" fillId="0" borderId="68" xfId="135" applyFont="1" applyBorder="1" applyAlignment="1">
      <alignment horizontal="center" vertical="center" wrapText="1"/>
    </xf>
    <xf numFmtId="0" fontId="77" fillId="0" borderId="50" xfId="135" applyFont="1" applyBorder="1" applyAlignment="1">
      <alignment horizontal="center" vertical="center" wrapText="1"/>
    </xf>
    <xf numFmtId="0" fontId="77" fillId="0" borderId="68" xfId="297" applyFont="1" applyBorder="1" applyAlignment="1">
      <alignment horizontal="center" vertical="center" wrapText="1"/>
    </xf>
    <xf numFmtId="0" fontId="77" fillId="0" borderId="50" xfId="297" applyFont="1" applyBorder="1" applyAlignment="1">
      <alignment horizontal="center" vertical="center" wrapText="1"/>
    </xf>
    <xf numFmtId="0" fontId="77" fillId="0" borderId="90" xfId="135" applyFont="1" applyBorder="1" applyAlignment="1">
      <alignment horizontal="center" vertical="center"/>
    </xf>
    <xf numFmtId="0" fontId="77" fillId="0" borderId="0" xfId="135" applyFont="1" applyBorder="1" applyAlignment="1">
      <alignment horizontal="center" vertical="center"/>
    </xf>
    <xf numFmtId="0" fontId="77" fillId="0" borderId="81" xfId="135" applyFont="1" applyBorder="1" applyAlignment="1">
      <alignment horizontal="center" vertical="center"/>
    </xf>
    <xf numFmtId="0" fontId="77" fillId="0" borderId="5" xfId="135" applyFont="1" applyBorder="1" applyAlignment="1">
      <alignment horizontal="center" vertical="center" wrapText="1"/>
    </xf>
    <xf numFmtId="0" fontId="77" fillId="0" borderId="88" xfId="135" applyFont="1" applyBorder="1" applyAlignment="1">
      <alignment horizontal="center" vertical="center" wrapText="1"/>
    </xf>
  </cellXfs>
  <cellStyles count="593">
    <cellStyle name="[StdExit()]" xfId="1"/>
    <cellStyle name="[StdExit()] 2" xfId="333"/>
    <cellStyle name="20% - akcent 1" xfId="2" builtinId="30" customBuiltin="1"/>
    <cellStyle name="20% - akcent 1 2" xfId="3"/>
    <cellStyle name="20% — akcent 1 2" xfId="523"/>
    <cellStyle name="20% - akcent 1 2 2" xfId="4"/>
    <cellStyle name="20% - akcent 1 2 3" xfId="334"/>
    <cellStyle name="20% - akcent 1 3" xfId="234"/>
    <cellStyle name="20% — akcent 1 3" xfId="541"/>
    <cellStyle name="20% - akcent 1 3 2" xfId="335"/>
    <cellStyle name="20% - akcent 1 4" xfId="265"/>
    <cellStyle name="20% - akcent 1 4 2" xfId="336"/>
    <cellStyle name="20% - akcent 1 5" xfId="281"/>
    <cellStyle name="20% - akcent 1 5 2" xfId="337"/>
    <cellStyle name="20% - akcent 1 6" xfId="314"/>
    <cellStyle name="20% - akcent 1 6 2" xfId="338"/>
    <cellStyle name="20% - akcent 1 7" xfId="460"/>
    <cellStyle name="20% - akcent 2" xfId="5" builtinId="34" customBuiltin="1"/>
    <cellStyle name="20% - akcent 2 2" xfId="6"/>
    <cellStyle name="20% — akcent 2 2" xfId="526"/>
    <cellStyle name="20% - akcent 2 2 2" xfId="7"/>
    <cellStyle name="20% - akcent 2 2 3" xfId="339"/>
    <cellStyle name="20% - akcent 2 3" xfId="237"/>
    <cellStyle name="20% — akcent 2 3" xfId="544"/>
    <cellStyle name="20% - akcent 2 3 2" xfId="340"/>
    <cellStyle name="20% - akcent 2 4" xfId="267"/>
    <cellStyle name="20% - akcent 2 4 2" xfId="341"/>
    <cellStyle name="20% - akcent 2 5" xfId="282"/>
    <cellStyle name="20% - akcent 2 5 2" xfId="342"/>
    <cellStyle name="20% - akcent 2 6" xfId="316"/>
    <cellStyle name="20% - akcent 2 6 2" xfId="343"/>
    <cellStyle name="20% - akcent 2 7" xfId="462"/>
    <cellStyle name="20% - akcent 3" xfId="8" builtinId="38" customBuiltin="1"/>
    <cellStyle name="20% - akcent 3 2" xfId="9"/>
    <cellStyle name="20% — akcent 3 2" xfId="529"/>
    <cellStyle name="20% - akcent 3 2 2" xfId="10"/>
    <cellStyle name="20% - akcent 3 2 3" xfId="344"/>
    <cellStyle name="20% - akcent 3 3" xfId="239"/>
    <cellStyle name="20% — akcent 3 3" xfId="547"/>
    <cellStyle name="20% - akcent 3 3 2" xfId="345"/>
    <cellStyle name="20% - akcent 3 4" xfId="269"/>
    <cellStyle name="20% - akcent 3 4 2" xfId="346"/>
    <cellStyle name="20% - akcent 3 5" xfId="283"/>
    <cellStyle name="20% - akcent 3 5 2" xfId="347"/>
    <cellStyle name="20% - akcent 3 6" xfId="318"/>
    <cellStyle name="20% - akcent 3 6 2" xfId="348"/>
    <cellStyle name="20% - akcent 3 7" xfId="464"/>
    <cellStyle name="20% - akcent 4" xfId="11" builtinId="42" customBuiltin="1"/>
    <cellStyle name="20% - akcent 4 2" xfId="12"/>
    <cellStyle name="20% — akcent 4 2" xfId="532"/>
    <cellStyle name="20% - akcent 4 2 2" xfId="13"/>
    <cellStyle name="20% - akcent 4 2 3" xfId="349"/>
    <cellStyle name="20% - akcent 4 3" xfId="243"/>
    <cellStyle name="20% — akcent 4 3" xfId="550"/>
    <cellStyle name="20% - akcent 4 3 2" xfId="350"/>
    <cellStyle name="20% - akcent 4 4" xfId="271"/>
    <cellStyle name="20% - akcent 4 4 2" xfId="351"/>
    <cellStyle name="20% - akcent 4 5" xfId="284"/>
    <cellStyle name="20% - akcent 4 5 2" xfId="352"/>
    <cellStyle name="20% - akcent 4 6" xfId="320"/>
    <cellStyle name="20% - akcent 4 6 2" xfId="353"/>
    <cellStyle name="20% - akcent 4 7" xfId="466"/>
    <cellStyle name="20% - akcent 5" xfId="14" builtinId="46" customBuiltin="1"/>
    <cellStyle name="20% - akcent 5 2" xfId="15"/>
    <cellStyle name="20% — akcent 5 2" xfId="535"/>
    <cellStyle name="20% - akcent 5 2 2" xfId="16"/>
    <cellStyle name="20% - akcent 5 2 3" xfId="354"/>
    <cellStyle name="20% - akcent 5 3" xfId="246"/>
    <cellStyle name="20% — akcent 5 3" xfId="553"/>
    <cellStyle name="20% - akcent 5 3 2" xfId="355"/>
    <cellStyle name="20% - akcent 5 4" xfId="273"/>
    <cellStyle name="20% - akcent 5 4 2" xfId="356"/>
    <cellStyle name="20% - akcent 5 5" xfId="285"/>
    <cellStyle name="20% - akcent 5 5 2" xfId="357"/>
    <cellStyle name="20% - akcent 5 6" xfId="322"/>
    <cellStyle name="20% - akcent 5 6 2" xfId="358"/>
    <cellStyle name="20% - akcent 5 7" xfId="468"/>
    <cellStyle name="20% - akcent 6" xfId="17" builtinId="50" customBuiltin="1"/>
    <cellStyle name="20% - akcent 6 2" xfId="18"/>
    <cellStyle name="20% — akcent 6 2" xfId="538"/>
    <cellStyle name="20% - akcent 6 2 2" xfId="19"/>
    <cellStyle name="20% - akcent 6 2 3" xfId="359"/>
    <cellStyle name="20% - akcent 6 3" xfId="249"/>
    <cellStyle name="20% — akcent 6 3" xfId="556"/>
    <cellStyle name="20% - akcent 6 3 2" xfId="360"/>
    <cellStyle name="20% - akcent 6 4" xfId="275"/>
    <cellStyle name="20% - akcent 6 4 2" xfId="361"/>
    <cellStyle name="20% - akcent 6 5" xfId="286"/>
    <cellStyle name="20% - akcent 6 5 2" xfId="362"/>
    <cellStyle name="20% - akcent 6 6" xfId="324"/>
    <cellStyle name="20% - akcent 6 6 2" xfId="363"/>
    <cellStyle name="20% - akcent 6 7" xfId="470"/>
    <cellStyle name="40% - akcent 1" xfId="20" builtinId="31" customBuiltin="1"/>
    <cellStyle name="40% - akcent 1 2" xfId="21"/>
    <cellStyle name="40% — akcent 1 2" xfId="524"/>
    <cellStyle name="40% - akcent 1 2 2" xfId="22"/>
    <cellStyle name="40% - akcent 1 2 3" xfId="364"/>
    <cellStyle name="40% - akcent 1 3" xfId="235"/>
    <cellStyle name="40% — akcent 1 3" xfId="542"/>
    <cellStyle name="40% - akcent 1 3 2" xfId="365"/>
    <cellStyle name="40% - akcent 1 4" xfId="266"/>
    <cellStyle name="40% - akcent 1 4 2" xfId="366"/>
    <cellStyle name="40% - akcent 1 5" xfId="287"/>
    <cellStyle name="40% - akcent 1 5 2" xfId="367"/>
    <cellStyle name="40% - akcent 1 6" xfId="315"/>
    <cellStyle name="40% - akcent 1 6 2" xfId="368"/>
    <cellStyle name="40% - akcent 1 7" xfId="461"/>
    <cellStyle name="40% - akcent 2" xfId="23" builtinId="35" customBuiltin="1"/>
    <cellStyle name="40% - akcent 2 2" xfId="24"/>
    <cellStyle name="40% — akcent 2 2" xfId="527"/>
    <cellStyle name="40% - akcent 2 2 2" xfId="25"/>
    <cellStyle name="40% - akcent 2 2 3" xfId="369"/>
    <cellStyle name="40% - akcent 2 3" xfId="238"/>
    <cellStyle name="40% — akcent 2 3" xfId="545"/>
    <cellStyle name="40% - akcent 2 3 2" xfId="370"/>
    <cellStyle name="40% - akcent 2 4" xfId="268"/>
    <cellStyle name="40% - akcent 2 4 2" xfId="371"/>
    <cellStyle name="40% - akcent 2 5" xfId="288"/>
    <cellStyle name="40% - akcent 2 5 2" xfId="372"/>
    <cellStyle name="40% - akcent 2 6" xfId="317"/>
    <cellStyle name="40% - akcent 2 6 2" xfId="373"/>
    <cellStyle name="40% - akcent 2 7" xfId="463"/>
    <cellStyle name="40% - akcent 3" xfId="26" builtinId="39" customBuiltin="1"/>
    <cellStyle name="40% - akcent 3 2" xfId="27"/>
    <cellStyle name="40% — akcent 3 2" xfId="530"/>
    <cellStyle name="40% - akcent 3 2 2" xfId="28"/>
    <cellStyle name="40% - akcent 3 2 3" xfId="374"/>
    <cellStyle name="40% - akcent 3 3" xfId="240"/>
    <cellStyle name="40% — akcent 3 3" xfId="548"/>
    <cellStyle name="40% - akcent 3 3 2" xfId="375"/>
    <cellStyle name="40% - akcent 3 4" xfId="270"/>
    <cellStyle name="40% - akcent 3 4 2" xfId="376"/>
    <cellStyle name="40% - akcent 3 5" xfId="289"/>
    <cellStyle name="40% - akcent 3 5 2" xfId="377"/>
    <cellStyle name="40% - akcent 3 6" xfId="319"/>
    <cellStyle name="40% - akcent 3 6 2" xfId="378"/>
    <cellStyle name="40% - akcent 3 7" xfId="465"/>
    <cellStyle name="40% - akcent 4" xfId="29" builtinId="43" customBuiltin="1"/>
    <cellStyle name="40% - akcent 4 2" xfId="30"/>
    <cellStyle name="40% — akcent 4 2" xfId="533"/>
    <cellStyle name="40% - akcent 4 2 2" xfId="31"/>
    <cellStyle name="40% - akcent 4 2 3" xfId="379"/>
    <cellStyle name="40% - akcent 4 3" xfId="244"/>
    <cellStyle name="40% — akcent 4 3" xfId="551"/>
    <cellStyle name="40% - akcent 4 3 2" xfId="380"/>
    <cellStyle name="40% - akcent 4 4" xfId="272"/>
    <cellStyle name="40% - akcent 4 4 2" xfId="381"/>
    <cellStyle name="40% - akcent 4 5" xfId="290"/>
    <cellStyle name="40% - akcent 4 5 2" xfId="382"/>
    <cellStyle name="40% - akcent 4 6" xfId="321"/>
    <cellStyle name="40% - akcent 4 6 2" xfId="383"/>
    <cellStyle name="40% - akcent 4 7" xfId="467"/>
    <cellStyle name="40% - akcent 5" xfId="32" builtinId="47" customBuiltin="1"/>
    <cellStyle name="40% - akcent 5 2" xfId="33"/>
    <cellStyle name="40% — akcent 5 2" xfId="536"/>
    <cellStyle name="40% - akcent 5 2 2" xfId="34"/>
    <cellStyle name="40% - akcent 5 2 3" xfId="384"/>
    <cellStyle name="40% - akcent 5 3" xfId="247"/>
    <cellStyle name="40% — akcent 5 3" xfId="554"/>
    <cellStyle name="40% - akcent 5 3 2" xfId="385"/>
    <cellStyle name="40% - akcent 5 4" xfId="274"/>
    <cellStyle name="40% - akcent 5 4 2" xfId="386"/>
    <cellStyle name="40% - akcent 5 5" xfId="291"/>
    <cellStyle name="40% - akcent 5 5 2" xfId="387"/>
    <cellStyle name="40% - akcent 5 6" xfId="323"/>
    <cellStyle name="40% - akcent 5 6 2" xfId="388"/>
    <cellStyle name="40% - akcent 5 7" xfId="469"/>
    <cellStyle name="40% - akcent 6" xfId="35" builtinId="51" customBuiltin="1"/>
    <cellStyle name="40% - akcent 6 2" xfId="36"/>
    <cellStyle name="40% — akcent 6 2" xfId="539"/>
    <cellStyle name="40% - akcent 6 2 2" xfId="37"/>
    <cellStyle name="40% - akcent 6 2 3" xfId="389"/>
    <cellStyle name="40% - akcent 6 3" xfId="250"/>
    <cellStyle name="40% — akcent 6 3" xfId="557"/>
    <cellStyle name="40% - akcent 6 3 2" xfId="390"/>
    <cellStyle name="40% - akcent 6 4" xfId="276"/>
    <cellStyle name="40% - akcent 6 4 2" xfId="391"/>
    <cellStyle name="40% - akcent 6 5" xfId="292"/>
    <cellStyle name="40% - akcent 6 5 2" xfId="392"/>
    <cellStyle name="40% - akcent 6 6" xfId="325"/>
    <cellStyle name="40% - akcent 6 6 2" xfId="393"/>
    <cellStyle name="40% - akcent 6 7" xfId="471"/>
    <cellStyle name="60% - akcent 1" xfId="38" builtinId="32" customBuiltin="1"/>
    <cellStyle name="60% - akcent 1 2" xfId="39"/>
    <cellStyle name="60% — akcent 1 2" xfId="525"/>
    <cellStyle name="60% - akcent 1 2 2" xfId="40"/>
    <cellStyle name="60% - akcent 1 2 3" xfId="394"/>
    <cellStyle name="60% - akcent 1 3" xfId="236"/>
    <cellStyle name="60% — akcent 1 3" xfId="543"/>
    <cellStyle name="60% - akcent 2" xfId="41" builtinId="36" customBuiltin="1"/>
    <cellStyle name="60% - akcent 2 2" xfId="42"/>
    <cellStyle name="60% — akcent 2 2" xfId="528"/>
    <cellStyle name="60% - akcent 2 2 2" xfId="43"/>
    <cellStyle name="60% — akcent 2 3" xfId="546"/>
    <cellStyle name="60% - akcent 3" xfId="44" builtinId="40" customBuiltin="1"/>
    <cellStyle name="60% - akcent 3 2" xfId="45"/>
    <cellStyle name="60% — akcent 3 2" xfId="531"/>
    <cellStyle name="60% - akcent 3 2 2" xfId="46"/>
    <cellStyle name="60% - akcent 3 2 3" xfId="395"/>
    <cellStyle name="60% - akcent 3 3" xfId="241"/>
    <cellStyle name="60% — akcent 3 3" xfId="549"/>
    <cellStyle name="60% - akcent 4" xfId="47" builtinId="44" customBuiltin="1"/>
    <cellStyle name="60% - akcent 4 2" xfId="48"/>
    <cellStyle name="60% — akcent 4 2" xfId="534"/>
    <cellStyle name="60% - akcent 4 2 2" xfId="49"/>
    <cellStyle name="60% - akcent 4 2 3" xfId="396"/>
    <cellStyle name="60% - akcent 4 3" xfId="245"/>
    <cellStyle name="60% — akcent 4 3" xfId="552"/>
    <cellStyle name="60% - akcent 5" xfId="50" builtinId="48" customBuiltin="1"/>
    <cellStyle name="60% - akcent 5 2" xfId="51"/>
    <cellStyle name="60% — akcent 5 2" xfId="537"/>
    <cellStyle name="60% - akcent 5 2 2" xfId="52"/>
    <cellStyle name="60% — akcent 5 3" xfId="555"/>
    <cellStyle name="60% - akcent 6" xfId="53" builtinId="52" customBuiltin="1"/>
    <cellStyle name="60% - akcent 6 2" xfId="54"/>
    <cellStyle name="60% — akcent 6 2" xfId="540"/>
    <cellStyle name="60% - akcent 6 2 2" xfId="55"/>
    <cellStyle name="60% - akcent 6 2 3" xfId="397"/>
    <cellStyle name="60% - akcent 6 3" xfId="251"/>
    <cellStyle name="60% — akcent 6 3" xfId="558"/>
    <cellStyle name="Akcent 1" xfId="56" builtinId="29" customBuiltin="1"/>
    <cellStyle name="Akcent 1 2" xfId="57"/>
    <cellStyle name="Akcent 1 2 2" xfId="58"/>
    <cellStyle name="Akcent 1 2 3" xfId="398"/>
    <cellStyle name="Akcent 1 3" xfId="233"/>
    <cellStyle name="Akcent 2" xfId="59" builtinId="33" customBuiltin="1"/>
    <cellStyle name="Akcent 2 2" xfId="60"/>
    <cellStyle name="Akcent 2 2 2" xfId="61"/>
    <cellStyle name="Akcent 3" xfId="62" builtinId="37" customBuiltin="1"/>
    <cellStyle name="Akcent 3 2" xfId="63"/>
    <cellStyle name="Akcent 3 2 2" xfId="64"/>
    <cellStyle name="Akcent 4" xfId="65" builtinId="41" customBuiltin="1"/>
    <cellStyle name="Akcent 4 2" xfId="66"/>
    <cellStyle name="Akcent 4 2 2" xfId="67"/>
    <cellStyle name="Akcent 4 2 3" xfId="399"/>
    <cellStyle name="Akcent 4 3" xfId="242"/>
    <cellStyle name="Akcent 5" xfId="68" builtinId="45" customBuiltin="1"/>
    <cellStyle name="Akcent 5 2" xfId="69"/>
    <cellStyle name="Akcent 5 2 2" xfId="70"/>
    <cellStyle name="Akcent 6" xfId="71" builtinId="49" customBuiltin="1"/>
    <cellStyle name="Akcent 6 2" xfId="72"/>
    <cellStyle name="Akcent 6 2 2" xfId="73"/>
    <cellStyle name="Akcent 6 2 3" xfId="400"/>
    <cellStyle name="Akcent 6 3" xfId="248"/>
    <cellStyle name="Comma" xfId="74"/>
    <cellStyle name="Comma [0]" xfId="75"/>
    <cellStyle name="Comma_10_01mieso_wew_a" xfId="76"/>
    <cellStyle name="Comma0" xfId="77"/>
    <cellStyle name="Currency" xfId="78"/>
    <cellStyle name="Currency [0]" xfId="79"/>
    <cellStyle name="Currency_10_01mieso_wew_a" xfId="80"/>
    <cellStyle name="Currency0" xfId="81"/>
    <cellStyle name="custom" xfId="82"/>
    <cellStyle name="Dane wejściowe" xfId="83" builtinId="20" customBuiltin="1"/>
    <cellStyle name="Dane wejściowe 2" xfId="84"/>
    <cellStyle name="Dane wejściowe 2 2" xfId="85"/>
    <cellStyle name="Dane wejściowe 2 3" xfId="401"/>
    <cellStyle name="Dane wejściowe 3" xfId="228"/>
    <cellStyle name="Dane wyjściowe" xfId="86" builtinId="21" customBuiltin="1"/>
    <cellStyle name="Dane wyjściowe 2" xfId="87"/>
    <cellStyle name="Dane wyjściowe 2 2" xfId="88"/>
    <cellStyle name="Dane wyjściowe 2 3" xfId="402"/>
    <cellStyle name="Dane wyjściowe 3" xfId="229"/>
    <cellStyle name="Date" xfId="89"/>
    <cellStyle name="Dobre" xfId="90" builtinId="26" customBuiltin="1"/>
    <cellStyle name="Dobre 2" xfId="91"/>
    <cellStyle name="Dobre 2 2" xfId="92"/>
    <cellStyle name="Dobry 2" xfId="518"/>
    <cellStyle name="Dziesiętny 2" xfId="93"/>
    <cellStyle name="Dziesiętny 2 2" xfId="94"/>
    <cellStyle name="Dziesiętny 3" xfId="95"/>
    <cellStyle name="Dziesiętny 3 2" xfId="96"/>
    <cellStyle name="Dziesiętny 4" xfId="97"/>
    <cellStyle name="Fixed" xfId="98"/>
    <cellStyle name="Heading 1" xfId="99"/>
    <cellStyle name="Heading 2" xfId="100"/>
    <cellStyle name="Heading1" xfId="101"/>
    <cellStyle name="Heading2" xfId="102"/>
    <cellStyle name="Hiperłącze" xfId="103" builtinId="8"/>
    <cellStyle name="Hiperłącze 2" xfId="104"/>
    <cellStyle name="Komórka połączona" xfId="105" builtinId="24" customBuiltin="1"/>
    <cellStyle name="Komórka połączona 2" xfId="106"/>
    <cellStyle name="Komórka połączona 2 2" xfId="107"/>
    <cellStyle name="Komórka zaznaczona" xfId="108" builtinId="23" customBuiltin="1"/>
    <cellStyle name="Komórka zaznaczona 2" xfId="109"/>
    <cellStyle name="Komórka zaznaczona 2 2" xfId="110"/>
    <cellStyle name="liczbowy" xfId="111"/>
    <cellStyle name="Nagłówek 1" xfId="112" builtinId="16" customBuiltin="1"/>
    <cellStyle name="Nagłówek 1 2" xfId="113"/>
    <cellStyle name="Nagłówek 1 2 2" xfId="114"/>
    <cellStyle name="Nagłówek 1 2 3" xfId="403"/>
    <cellStyle name="Nagłówek 1 3" xfId="224"/>
    <cellStyle name="Nagłówek 2" xfId="115" builtinId="17" customBuiltin="1"/>
    <cellStyle name="Nagłówek 2 2" xfId="116"/>
    <cellStyle name="Nagłówek 2 2 2" xfId="117"/>
    <cellStyle name="Nagłówek 2 2 3" xfId="404"/>
    <cellStyle name="Nagłówek 2 3" xfId="225"/>
    <cellStyle name="Nagłówek 3" xfId="118" builtinId="18" customBuiltin="1"/>
    <cellStyle name="Nagłówek 3 2" xfId="119"/>
    <cellStyle name="Nagłówek 3 2 2" xfId="120"/>
    <cellStyle name="Nagłówek 3 2 3" xfId="405"/>
    <cellStyle name="Nagłówek 3 3" xfId="226"/>
    <cellStyle name="Nagłówek 4" xfId="121" builtinId="19" customBuiltin="1"/>
    <cellStyle name="Nagłówek 4 2" xfId="122"/>
    <cellStyle name="Nagłówek 4 2 2" xfId="123"/>
    <cellStyle name="Nagłówek 4 2 3" xfId="406"/>
    <cellStyle name="Nagłówek 4 3" xfId="227"/>
    <cellStyle name="Neutralne" xfId="124" builtinId="28" customBuiltin="1"/>
    <cellStyle name="Neutralne 2" xfId="125"/>
    <cellStyle name="Neutralne 2 2" xfId="126"/>
    <cellStyle name="Neutralny 2" xfId="520"/>
    <cellStyle name="no dec" xfId="127"/>
    <cellStyle name="Normal" xfId="514"/>
    <cellStyle name="Normal 2" xfId="128"/>
    <cellStyle name="Normal 2 2" xfId="129"/>
    <cellStyle name="Normal 2_Ceny_prosiąt _UE-28" xfId="130"/>
    <cellStyle name="Normal 3" xfId="258"/>
    <cellStyle name="Normal 4" xfId="330"/>
    <cellStyle name="Normal 5" xfId="455"/>
    <cellStyle name="Normal_A1_T3" xfId="131"/>
    <cellStyle name="Normalny" xfId="0" builtinId="0"/>
    <cellStyle name="Normalny 10" xfId="132"/>
    <cellStyle name="Normalny 10 2" xfId="407"/>
    <cellStyle name="Normalny 10 3" xfId="440"/>
    <cellStyle name="Normalny 10 3 2" xfId="570"/>
    <cellStyle name="Normalny 11" xfId="133"/>
    <cellStyle name="Normalny 11 2" xfId="208"/>
    <cellStyle name="Normalny 11 3" xfId="255"/>
    <cellStyle name="Normalny 12" xfId="197"/>
    <cellStyle name="Normalny 13" xfId="201"/>
    <cellStyle name="Normalny 13 2" xfId="257"/>
    <cellStyle name="Normalny 14" xfId="202"/>
    <cellStyle name="Normalny 14 2" xfId="256"/>
    <cellStyle name="Normalny 14 2 2" xfId="448"/>
    <cellStyle name="Normalny 15" xfId="206"/>
    <cellStyle name="Normalny 15 2" xfId="408"/>
    <cellStyle name="Normalny 16" xfId="209"/>
    <cellStyle name="Normalny 17" xfId="210"/>
    <cellStyle name="Normalny 18" xfId="216"/>
    <cellStyle name="Normalny 19" xfId="217"/>
    <cellStyle name="Normalny 19 2" xfId="218"/>
    <cellStyle name="Normalny 19 2 2" xfId="409"/>
    <cellStyle name="Normalny 19 2 3" xfId="500"/>
    <cellStyle name="Normalny 19 2 3 2" xfId="506"/>
    <cellStyle name="Normalny 19 2 3 2 2" xfId="511"/>
    <cellStyle name="Normalny 19 2 3 2 3" xfId="580"/>
    <cellStyle name="Normalny 19 2 4" xfId="508"/>
    <cellStyle name="Normalny 19 2 4 2" xfId="510"/>
    <cellStyle name="Normalny 19 2 4 2 2" xfId="577"/>
    <cellStyle name="Normalny 19 2 4 2 2 2" xfId="579"/>
    <cellStyle name="Normalny 19 2 4 2 2 2 2" xfId="588"/>
    <cellStyle name="Normalny 19 2 5" xfId="562"/>
    <cellStyle name="Normalny 19 3" xfId="410"/>
    <cellStyle name="Normalny 19 4" xfId="495"/>
    <cellStyle name="Normalny 19 4 2" xfId="504"/>
    <cellStyle name="Normalny 19 4 2 2" xfId="563"/>
    <cellStyle name="Normalny 2" xfId="134"/>
    <cellStyle name="Normalny 2 10" xfId="582"/>
    <cellStyle name="Normalny 2 11" xfId="584"/>
    <cellStyle name="Normalny 2 12" xfId="590"/>
    <cellStyle name="Normalny 2 2" xfId="135"/>
    <cellStyle name="Normalny 2 2 2" xfId="136"/>
    <cellStyle name="Normalny 2 2 3" xfId="215"/>
    <cellStyle name="Normalny 2 3" xfId="137"/>
    <cellStyle name="Normalny 2 3 2" xfId="411"/>
    <cellStyle name="Normalny 2 3 3" xfId="501"/>
    <cellStyle name="Normalny 2 4" xfId="211"/>
    <cellStyle name="Normalny 2 5" xfId="213"/>
    <cellStyle name="Normalny 2 6" xfId="412"/>
    <cellStyle name="Normalny 2 7" xfId="513"/>
    <cellStyle name="Normalny 2 8" xfId="560"/>
    <cellStyle name="Normalny 2 9" xfId="574"/>
    <cellStyle name="Normalny 2_Ceny_żywiec" xfId="212"/>
    <cellStyle name="Normalny 20" xfId="219"/>
    <cellStyle name="Normalny 21" xfId="220"/>
    <cellStyle name="Normalny 22" xfId="221"/>
    <cellStyle name="Normalny 23" xfId="222"/>
    <cellStyle name="Normalny 23 2" xfId="413"/>
    <cellStyle name="Normalny 24" xfId="252"/>
    <cellStyle name="Normalny 25" xfId="254"/>
    <cellStyle name="Normalny 26" xfId="260"/>
    <cellStyle name="Normalny 27" xfId="261"/>
    <cellStyle name="Normalny 28" xfId="262"/>
    <cellStyle name="Normalny 28 2" xfId="512"/>
    <cellStyle name="Normalny 28 3" xfId="559"/>
    <cellStyle name="Normalny 28 4" xfId="573"/>
    <cellStyle name="Normalny 28 5" xfId="583"/>
    <cellStyle name="Normalny 28 6" xfId="591"/>
    <cellStyle name="Normalny 29" xfId="263"/>
    <cellStyle name="Normalny 29 2" xfId="414"/>
    <cellStyle name="Normalny 3" xfId="138"/>
    <cellStyle name="Normalny 3 2" xfId="139"/>
    <cellStyle name="Normalny 3 2 2" xfId="140"/>
    <cellStyle name="Normalny 3 2 2 2" xfId="415"/>
    <cellStyle name="Normalny 3 3" xfId="141"/>
    <cellStyle name="Normalny 3 3 2" xfId="416"/>
    <cellStyle name="Normalny 3_Ceny_żywiec" xfId="259"/>
    <cellStyle name="Normalny 30" xfId="277"/>
    <cellStyle name="Normalny 30 2" xfId="417"/>
    <cellStyle name="Normalny 31" xfId="278"/>
    <cellStyle name="Normalny 32" xfId="279"/>
    <cellStyle name="Normalny 33" xfId="280"/>
    <cellStyle name="Normalny 34" xfId="293"/>
    <cellStyle name="Normalny 34 2" xfId="418"/>
    <cellStyle name="Normalny 35" xfId="302"/>
    <cellStyle name="Normalny 36" xfId="303"/>
    <cellStyle name="Normalny 37" xfId="306"/>
    <cellStyle name="Normalny 38" xfId="307"/>
    <cellStyle name="Normalny 38 2" xfId="419"/>
    <cellStyle name="Normalny 38 3" xfId="451"/>
    <cellStyle name="Normalny 38 4" xfId="453"/>
    <cellStyle name="Normalny 38 4 2" xfId="478"/>
    <cellStyle name="Normalny 38 4 2 2" xfId="490"/>
    <cellStyle name="Normalny 39" xfId="311"/>
    <cellStyle name="Normalny 39 2" xfId="420"/>
    <cellStyle name="Normalny 4" xfId="142"/>
    <cellStyle name="Normalny 4 2" xfId="143"/>
    <cellStyle name="Normalny 4 2 2" xfId="421"/>
    <cellStyle name="Normalny 4 3" xfId="422"/>
    <cellStyle name="Normalny 40" xfId="312"/>
    <cellStyle name="Normalny 40 2" xfId="423"/>
    <cellStyle name="Normalny 41" xfId="326"/>
    <cellStyle name="Normalny 42" xfId="327"/>
    <cellStyle name="Normalny 43" xfId="329"/>
    <cellStyle name="Normalny 44" xfId="332"/>
    <cellStyle name="Normalny 45" xfId="424"/>
    <cellStyle name="Normalny 46" xfId="439"/>
    <cellStyle name="Normalny 47" xfId="441"/>
    <cellStyle name="Normalny 47 2" xfId="442"/>
    <cellStyle name="Normalny 48" xfId="443"/>
    <cellStyle name="Normalny 48 2" xfId="444"/>
    <cellStyle name="Normalny 49" xfId="445"/>
    <cellStyle name="Normalny 5" xfId="144"/>
    <cellStyle name="Normalny 5 2" xfId="145"/>
    <cellStyle name="Normalny 5 2 2" xfId="425"/>
    <cellStyle name="Normalny 5 3" xfId="146"/>
    <cellStyle name="Normalny 50" xfId="446"/>
    <cellStyle name="Normalny 51" xfId="447"/>
    <cellStyle name="Normalny 52" xfId="449"/>
    <cellStyle name="Normalny 52 2" xfId="476"/>
    <cellStyle name="Normalny 52 2 2" xfId="488"/>
    <cellStyle name="Normalny 53" xfId="450"/>
    <cellStyle name="Normalny 54" xfId="452"/>
    <cellStyle name="Normalny 54 2" xfId="477"/>
    <cellStyle name="Normalny 54 2 2" xfId="489"/>
    <cellStyle name="Normalny 55" xfId="457"/>
    <cellStyle name="Normalny 56" xfId="458"/>
    <cellStyle name="Normalny 57" xfId="472"/>
    <cellStyle name="Normalny 58" xfId="473"/>
    <cellStyle name="Normalny 59" xfId="474"/>
    <cellStyle name="Normalny 59 2" xfId="571"/>
    <cellStyle name="Normalny 6" xfId="147"/>
    <cellStyle name="Normalny 6 2" xfId="297"/>
    <cellStyle name="Normalny 60" xfId="475"/>
    <cellStyle name="Normalny 61" xfId="479"/>
    <cellStyle name="Normalny 62" xfId="480"/>
    <cellStyle name="Normalny 63" xfId="481"/>
    <cellStyle name="Normalny 64" xfId="482"/>
    <cellStyle name="Normalny 65" xfId="484"/>
    <cellStyle name="Normalny 65 2" xfId="485"/>
    <cellStyle name="Normalny 65 3" xfId="486"/>
    <cellStyle name="Normalny 65 4" xfId="494"/>
    <cellStyle name="Normalny 66" xfId="487"/>
    <cellStyle name="Normalny 67" xfId="491"/>
    <cellStyle name="Normalny 67 2" xfId="492"/>
    <cellStyle name="Normalny 67 2 2" xfId="507"/>
    <cellStyle name="Normalny 67 2 2 2" xfId="509"/>
    <cellStyle name="Normalny 67 2 2 2 2" xfId="576"/>
    <cellStyle name="Normalny 67 2 2 2 2 2" xfId="578"/>
    <cellStyle name="Normalny 67 2 2 2 2 2 2" xfId="589"/>
    <cellStyle name="Normalny 68" xfId="493"/>
    <cellStyle name="Normalny 69" xfId="496"/>
    <cellStyle name="Normalny 69 2" xfId="505"/>
    <cellStyle name="Normalny 69 2 2" xfId="561"/>
    <cellStyle name="Normalny 69 2 3" xfId="564"/>
    <cellStyle name="Normalny 69 2 4" xfId="565"/>
    <cellStyle name="Normalny 7" xfId="148"/>
    <cellStyle name="Normalny 7 2" xfId="426"/>
    <cellStyle name="Normalny 70" xfId="498"/>
    <cellStyle name="Normalny 71" xfId="499"/>
    <cellStyle name="Normalny 72" xfId="503"/>
    <cellStyle name="Normalny 73" xfId="515"/>
    <cellStyle name="Normalny 74" xfId="516"/>
    <cellStyle name="Normalny 75" xfId="521"/>
    <cellStyle name="Normalny 76" xfId="566"/>
    <cellStyle name="Normalny 76 2" xfId="572"/>
    <cellStyle name="Normalny 77" xfId="575"/>
    <cellStyle name="Normalny 77 2" xfId="581"/>
    <cellStyle name="Normalny 78" xfId="585"/>
    <cellStyle name="Normalny 79" xfId="587"/>
    <cellStyle name="Normalny 8" xfId="149"/>
    <cellStyle name="Normalny 8 2" xfId="427"/>
    <cellStyle name="Normalny 80" xfId="592"/>
    <cellStyle name="Normalny 9" xfId="150"/>
    <cellStyle name="Normalny 9 2" xfId="428"/>
    <cellStyle name="Normalny_Arkusz1" xfId="300"/>
    <cellStyle name="Normalny_Ceny_miesieczne_I_15" xfId="151"/>
    <cellStyle name="Normalny_Ceny_miesieczne_UE_V_16" xfId="214"/>
    <cellStyle name="Normalny_Ceny_miesieczne_XII_14" xfId="152"/>
    <cellStyle name="Normalny_Ceny_miesieczneUE_IX_2018" xfId="328"/>
    <cellStyle name="Normalny_Ceny_miesieczneUE_IX_2019" xfId="454"/>
    <cellStyle name="Normalny_Ceny_miesieczneUE_V_2020" xfId="483"/>
    <cellStyle name="Normalny_Ceny_miesieczneUE_XI_15" xfId="203"/>
    <cellStyle name="Normalny_Ceny_MR2" xfId="207"/>
    <cellStyle name="Normalny_Ceny_tygodniowe_UE" xfId="497"/>
    <cellStyle name="Normalny_DROB41_0" xfId="253"/>
    <cellStyle name="Normalny_Handel_2011 2" xfId="299"/>
    <cellStyle name="Normalny_Handel_wieprzowina_A 2" xfId="308"/>
    <cellStyle name="Normalny_Handel_wieprzowina_A 2 2" xfId="198"/>
    <cellStyle name="Normalny_KE_handel" xfId="298"/>
    <cellStyle name="Normalny_Kopia I-IX.06" xfId="153"/>
    <cellStyle name="Normalny_MATMIE" xfId="154"/>
    <cellStyle name="Normalny_MatrycaKRAJ 2" xfId="309"/>
    <cellStyle name="Normalny_MatrycaKRAJ 2 2" xfId="200"/>
    <cellStyle name="Normalny_Miesięczne ceny referencyjne w UE 2 2" xfId="155"/>
    <cellStyle name="Normalny_Miesięczne ceny referencyjne w UE 2 2 2" xfId="304"/>
    <cellStyle name="Normalny_Miesięczne ceny referencyjne w UE 3 2" xfId="156"/>
    <cellStyle name="Normalny_Miesięczne ceny referencyjne w UE 3 2 2" xfId="305"/>
    <cellStyle name="Normalny_Oblicz_ziarno" xfId="567"/>
    <cellStyle name="Normalny_UBOJE_wgGUS 2" xfId="296"/>
    <cellStyle name="Normalny_UBOJE_wgGUS_1 2" xfId="569"/>
    <cellStyle name="Normalny_UBOJE_wgGUS_2 2" xfId="295"/>
    <cellStyle name="Normalny_UBOJE_wgGUS_3 2" xfId="568"/>
    <cellStyle name="Normalny_wiep00_07_lacza" xfId="301"/>
    <cellStyle name="Normalny_wieprzowina 2010_2011_ wstepne 2" xfId="310"/>
    <cellStyle name="Normalny_wieprzowina 2010_2011_ wstepne 2 2" xfId="199"/>
    <cellStyle name="Normalny_Zyw_p" xfId="205"/>
    <cellStyle name="Obliczenia" xfId="157" builtinId="22" customBuiltin="1"/>
    <cellStyle name="Obliczenia 2" xfId="158"/>
    <cellStyle name="Obliczenia 2 2" xfId="159"/>
    <cellStyle name="Obliczenia 2 3" xfId="429"/>
    <cellStyle name="Obliczenia 3" xfId="230"/>
    <cellStyle name="Percent" xfId="160"/>
    <cellStyle name="Percent 2" xfId="331"/>
    <cellStyle name="Percent 3" xfId="456"/>
    <cellStyle name="Procentowy" xfId="586" builtinId="5"/>
    <cellStyle name="Procentowy 10" xfId="161"/>
    <cellStyle name="Procentowy 10 2" xfId="162"/>
    <cellStyle name="Procentowy 11" xfId="163"/>
    <cellStyle name="Procentowy 12" xfId="164"/>
    <cellStyle name="Procentowy 2" xfId="165"/>
    <cellStyle name="Procentowy 2 2" xfId="166"/>
    <cellStyle name="Procentowy 2 3" xfId="167"/>
    <cellStyle name="Procentowy 3" xfId="168"/>
    <cellStyle name="Procentowy 3 2" xfId="502"/>
    <cellStyle name="Procentowy 4" xfId="169"/>
    <cellStyle name="Procentowy 4 2" xfId="170"/>
    <cellStyle name="Procentowy 4 2 2" xfId="430"/>
    <cellStyle name="Procentowy 5" xfId="171"/>
    <cellStyle name="Procentowy 6" xfId="172"/>
    <cellStyle name="Procentowy 7" xfId="173"/>
    <cellStyle name="Procentowy 7 2" xfId="174"/>
    <cellStyle name="Procentowy 8" xfId="175"/>
    <cellStyle name="Procentowy 9" xfId="176"/>
    <cellStyle name="Procentowy 9 2" xfId="431"/>
    <cellStyle name="Suma" xfId="177" builtinId="25" customBuiltin="1"/>
    <cellStyle name="Suma 2" xfId="178"/>
    <cellStyle name="Suma 2 2" xfId="179"/>
    <cellStyle name="Suma 2 3" xfId="432"/>
    <cellStyle name="Suma 3" xfId="232"/>
    <cellStyle name="tekst" xfId="180"/>
    <cellStyle name="Tekst objaśnienia" xfId="181" builtinId="53" customBuiltin="1"/>
    <cellStyle name="Tekst objaśnienia 2" xfId="182"/>
    <cellStyle name="Tekst objaśnienia 2 2" xfId="183"/>
    <cellStyle name="Tekst ostrzeżenia" xfId="184" builtinId="11" customBuiltin="1"/>
    <cellStyle name="Tekst ostrzeżenia 2" xfId="185"/>
    <cellStyle name="Tekst ostrzeżenia 2 2" xfId="186"/>
    <cellStyle name="Total" xfId="187"/>
    <cellStyle name="Tytuł" xfId="188" builtinId="15" customBuiltin="1"/>
    <cellStyle name="Tytuł 2" xfId="189"/>
    <cellStyle name="Tytuł 2 2" xfId="190"/>
    <cellStyle name="Tytuł 2 3" xfId="433"/>
    <cellStyle name="Tytuł 3" xfId="223"/>
    <cellStyle name="Tytuł 4" xfId="517"/>
    <cellStyle name="Uwaga" xfId="191" builtinId="10" customBuiltin="1"/>
    <cellStyle name="Uwaga 2" xfId="192"/>
    <cellStyle name="Uwaga 2 2" xfId="193"/>
    <cellStyle name="Uwaga 2 3" xfId="434"/>
    <cellStyle name="Uwaga 3" xfId="231"/>
    <cellStyle name="Uwaga 3 2" xfId="435"/>
    <cellStyle name="Uwaga 4" xfId="264"/>
    <cellStyle name="Uwaga 4 2" xfId="436"/>
    <cellStyle name="Uwaga 5" xfId="294"/>
    <cellStyle name="Uwaga 5 2" xfId="437"/>
    <cellStyle name="Uwaga 6" xfId="313"/>
    <cellStyle name="Uwaga 6 2" xfId="438"/>
    <cellStyle name="Uwaga 7" xfId="459"/>
    <cellStyle name="Uwaga 8" xfId="522"/>
    <cellStyle name="Złe" xfId="194" builtinId="27" customBuiltin="1"/>
    <cellStyle name="Złe 2" xfId="195"/>
    <cellStyle name="Złe 2 2" xfId="196"/>
    <cellStyle name="Złe 3" xfId="204"/>
    <cellStyle name="Zły 2" xfId="519"/>
  </cellStyles>
  <dxfs count="1104">
    <dxf>
      <fill>
        <patternFill>
          <bgColor theme="0" tint="-0.14996795556505021"/>
        </patternFill>
      </fill>
    </dxf>
    <dxf>
      <font>
        <b/>
        <i val="0"/>
        <color rgb="FF00B05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00B05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b val="0"/>
        <i/>
        <color auto="1"/>
      </font>
    </dxf>
    <dxf>
      <font>
        <b val="0"/>
        <i/>
        <color rgb="FFFF0000"/>
      </font>
      <fill>
        <patternFill>
          <bgColor rgb="FFFFE5E6"/>
        </patternFill>
      </fill>
    </dxf>
    <dxf>
      <font>
        <b/>
        <i/>
        <color rgb="FF0A781F"/>
      </font>
      <fill>
        <patternFill>
          <bgColor theme="6" tint="0.79998168889431442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66339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33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externalLink" Target="externalLinks/externalLink4.xml"/><Relationship Id="rId47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externalLink" Target="externalLinks/externalLink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externalLink" Target="externalLinks/externalLink2.xml"/><Relationship Id="rId45" Type="http://schemas.openxmlformats.org/officeDocument/2006/relationships/externalLink" Target="externalLinks/externalLink7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externalLink" Target="externalLinks/externalLink6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externalLink" Target="externalLinks/externalLink5.xml"/><Relationship Id="rId48" Type="http://schemas.openxmlformats.org/officeDocument/2006/relationships/sharedStrings" Target="sharedStrings.xml"/><Relationship Id="rId8" Type="http://schemas.openxmlformats.org/officeDocument/2006/relationships/worksheet" Target="worksheets/sheet8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</a:t>
            </a:r>
            <a:r>
              <a:rPr lang="pl-PL" b="0">
                <a:latin typeface="+mj-lt"/>
              </a:rPr>
              <a:t>- </a:t>
            </a:r>
            <a:r>
              <a:rPr lang="pl-PL" sz="1400" b="0">
                <a:latin typeface="+mj-lt"/>
              </a:rPr>
              <a:t>wg wagi żywej (ZSRIR)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6598178858927548"/>
          <c:y val="2.464065708418891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1"/>
          <c:order val="0"/>
          <c:tx>
            <c:v>2015 r.</c:v>
          </c:tx>
          <c:spPr>
            <a:ln>
              <a:solidFill>
                <a:srgbClr val="3366FF"/>
              </a:solidFill>
            </a:ln>
          </c:spPr>
          <c:marker>
            <c:symbol val="square"/>
            <c:size val="6"/>
            <c:spPr>
              <a:solidFill>
                <a:srgbClr val="3366FF"/>
              </a:solidFill>
              <a:ln>
                <a:solidFill>
                  <a:schemeClr val="tx1"/>
                </a:solidFill>
              </a:ln>
            </c:spPr>
          </c:marker>
          <c:dLbls>
            <c:dLbl>
              <c:idx val="47"/>
              <c:layout>
                <c:manualLayout>
                  <c:x val="8.1936685288639538E-3"/>
                  <c:y val="3.9698836413415366E-2"/>
                </c:manualLayout>
              </c:layout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1050" b="1">
                      <a:solidFill>
                        <a:srgbClr val="0000FF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>
                    <c:manualLayout>
                      <c:w val="4.5765363128491623E-2"/>
                      <c:h val="4.605065023956194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D45D-4C0D-AA05-8FB973E87A2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'!$C$7:$BB$7</c:f>
              <c:numCache>
                <c:formatCode>#,##0.00</c:formatCode>
                <c:ptCount val="52"/>
                <c:pt idx="0">
                  <c:v>4.0853524705882354</c:v>
                </c:pt>
                <c:pt idx="1">
                  <c:v>4.0447779411764708</c:v>
                </c:pt>
                <c:pt idx="2">
                  <c:v>4.023784470588236</c:v>
                </c:pt>
                <c:pt idx="3">
                  <c:v>4.0176224705882362</c:v>
                </c:pt>
                <c:pt idx="4">
                  <c:v>4.0689678823529416</c:v>
                </c:pt>
                <c:pt idx="5">
                  <c:v>4.2130744117647057</c:v>
                </c:pt>
                <c:pt idx="6">
                  <c:v>4.3252399411764699</c:v>
                </c:pt>
                <c:pt idx="7">
                  <c:v>4.5042117058823532</c:v>
                </c:pt>
                <c:pt idx="8">
                  <c:v>4.6150581176470595</c:v>
                </c:pt>
                <c:pt idx="9">
                  <c:v>4.4751054705882352</c:v>
                </c:pt>
                <c:pt idx="10">
                  <c:v>4.3201102941176472</c:v>
                </c:pt>
                <c:pt idx="11">
                  <c:v>4.3104727058823524</c:v>
                </c:pt>
                <c:pt idx="12">
                  <c:v>4.4293722352941174</c:v>
                </c:pt>
                <c:pt idx="13">
                  <c:v>4.3988382941176472</c:v>
                </c:pt>
                <c:pt idx="14">
                  <c:v>4.4002231764705888</c:v>
                </c:pt>
                <c:pt idx="15">
                  <c:v>4.4906175294117645</c:v>
                </c:pt>
                <c:pt idx="16">
                  <c:v>4.5089651176470591</c:v>
                </c:pt>
                <c:pt idx="17">
                  <c:v>4.345099352941177</c:v>
                </c:pt>
                <c:pt idx="18">
                  <c:v>4.1490715882352944</c:v>
                </c:pt>
                <c:pt idx="19">
                  <c:v>4.1668257647058828</c:v>
                </c:pt>
                <c:pt idx="20">
                  <c:v>4.2700098235294117</c:v>
                </c:pt>
                <c:pt idx="21">
                  <c:v>4.3735035882352937</c:v>
                </c:pt>
                <c:pt idx="22">
                  <c:v>4.3741115294117652</c:v>
                </c:pt>
                <c:pt idx="23">
                  <c:v>4.5010511764705878</c:v>
                </c:pt>
                <c:pt idx="24">
                  <c:v>4.6116804117647066</c:v>
                </c:pt>
                <c:pt idx="25">
                  <c:v>4.4571096470588234</c:v>
                </c:pt>
                <c:pt idx="26">
                  <c:v>4.3126314705882356</c:v>
                </c:pt>
                <c:pt idx="27">
                  <c:v>4.3861281176470595</c:v>
                </c:pt>
                <c:pt idx="28">
                  <c:v>4.4395527647058826</c:v>
                </c:pt>
                <c:pt idx="29">
                  <c:v>4.3718005882352946</c:v>
                </c:pt>
                <c:pt idx="30">
                  <c:v>4.3706604117647059</c:v>
                </c:pt>
                <c:pt idx="31">
                  <c:v>4.385517882352941</c:v>
                </c:pt>
                <c:pt idx="32">
                  <c:v>4.361428882352941</c:v>
                </c:pt>
                <c:pt idx="33">
                  <c:v>4.3522761176470581</c:v>
                </c:pt>
                <c:pt idx="34">
                  <c:v>4.3771619411764702</c:v>
                </c:pt>
                <c:pt idx="35">
                  <c:v>4.5368524117647056</c:v>
                </c:pt>
                <c:pt idx="36">
                  <c:v>4.6888912352941183</c:v>
                </c:pt>
                <c:pt idx="37">
                  <c:v>4.7300000000000004</c:v>
                </c:pt>
                <c:pt idx="38">
                  <c:v>4.640264352941176</c:v>
                </c:pt>
                <c:pt idx="39">
                  <c:v>4.4546992941176464</c:v>
                </c:pt>
                <c:pt idx="40">
                  <c:v>4.438794176470588</c:v>
                </c:pt>
                <c:pt idx="41">
                  <c:v>4.4076171176470584</c:v>
                </c:pt>
                <c:pt idx="42">
                  <c:v>4.3858604705882351</c:v>
                </c:pt>
                <c:pt idx="43">
                  <c:v>4.318431764705883</c:v>
                </c:pt>
                <c:pt idx="44">
                  <c:v>4.1601758823529407</c:v>
                </c:pt>
                <c:pt idx="45">
                  <c:v>3.9537894117647059</c:v>
                </c:pt>
                <c:pt idx="46">
                  <c:v>3.8245089999999999</c:v>
                </c:pt>
                <c:pt idx="47">
                  <c:v>3.7097794117647065</c:v>
                </c:pt>
                <c:pt idx="48">
                  <c:v>3.7403317058823533</c:v>
                </c:pt>
                <c:pt idx="49">
                  <c:v>3.8469829411764707</c:v>
                </c:pt>
                <c:pt idx="50">
                  <c:v>3.8825945294117647</c:v>
                </c:pt>
                <c:pt idx="51">
                  <c:v>3.8604624117647055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D45D-4C0D-AA05-8FB973E87A21}"/>
            </c:ext>
          </c:extLst>
        </c:ser>
        <c:ser>
          <c:idx val="2"/>
          <c:order val="1"/>
          <c:tx>
            <c:v>2016 r.</c:v>
          </c:tx>
          <c:marker>
            <c:symbol val="triangle"/>
            <c:size val="6"/>
            <c:spPr>
              <a:ln>
                <a:solidFill>
                  <a:srgbClr val="006600"/>
                </a:solidFill>
              </a:ln>
            </c:spPr>
          </c:marker>
          <c:val>
            <c:numRef>
              <c:f>'Trzoda chlewna '!$C$9:$BB$9</c:f>
              <c:numCache>
                <c:formatCode>#,##0.00</c:formatCode>
                <c:ptCount val="52"/>
                <c:pt idx="0">
                  <c:v>3.8570005882352949</c:v>
                </c:pt>
                <c:pt idx="1">
                  <c:v>3.9661654117647065</c:v>
                </c:pt>
                <c:pt idx="2">
                  <c:v>4.0981918823529417</c:v>
                </c:pt>
                <c:pt idx="3">
                  <c:v>4.1731147058823526</c:v>
                </c:pt>
                <c:pt idx="4">
                  <c:v>4.1793485882352934</c:v>
                </c:pt>
                <c:pt idx="5">
                  <c:v>4.1631161764705888</c:v>
                </c:pt>
                <c:pt idx="6">
                  <c:v>4.176024411764705</c:v>
                </c:pt>
                <c:pt idx="7">
                  <c:v>4.1518948823529405</c:v>
                </c:pt>
                <c:pt idx="8">
                  <c:v>4.0530291176470588</c:v>
                </c:pt>
                <c:pt idx="9">
                  <c:v>4.1972931764705885</c:v>
                </c:pt>
                <c:pt idx="10">
                  <c:v>4.3415710000000001</c:v>
                </c:pt>
                <c:pt idx="11">
                  <c:v>4.3140882352941183</c:v>
                </c:pt>
                <c:pt idx="12">
                  <c:v>4.2176075882352944</c:v>
                </c:pt>
                <c:pt idx="13">
                  <c:v>4.1240442941176472</c:v>
                </c:pt>
                <c:pt idx="14">
                  <c:v>4.0957287647058829</c:v>
                </c:pt>
                <c:pt idx="15">
                  <c:v>4.0998818823529408</c:v>
                </c:pt>
                <c:pt idx="16">
                  <c:v>4.1454942941176469</c:v>
                </c:pt>
                <c:pt idx="17">
                  <c:v>4.3256314705882364</c:v>
                </c:pt>
                <c:pt idx="18">
                  <c:v>4.4820627647058817</c:v>
                </c:pt>
                <c:pt idx="19">
                  <c:v>4.6219909411764712</c:v>
                </c:pt>
                <c:pt idx="20">
                  <c:v>4.6591594705882349</c:v>
                </c:pt>
                <c:pt idx="21">
                  <c:v>4.8499999999999996</c:v>
                </c:pt>
                <c:pt idx="22">
                  <c:v>4.9000000000000004</c:v>
                </c:pt>
                <c:pt idx="23">
                  <c:v>4.9068377647058821</c:v>
                </c:pt>
                <c:pt idx="24">
                  <c:v>5.1032104117647057</c:v>
                </c:pt>
                <c:pt idx="25">
                  <c:v>5.2261567647058822</c:v>
                </c:pt>
                <c:pt idx="26">
                  <c:v>5.3463555294117651</c:v>
                </c:pt>
                <c:pt idx="27">
                  <c:v>5.4125767647058822</c:v>
                </c:pt>
                <c:pt idx="28">
                  <c:v>5.3897434117647061</c:v>
                </c:pt>
                <c:pt idx="29">
                  <c:v>5.3571623529411765</c:v>
                </c:pt>
                <c:pt idx="30">
                  <c:v>5.341501941176471</c:v>
                </c:pt>
                <c:pt idx="31">
                  <c:v>5.3134624705882354</c:v>
                </c:pt>
                <c:pt idx="32">
                  <c:v>5.3037262352941177</c:v>
                </c:pt>
                <c:pt idx="33">
                  <c:v>5.298450529411765</c:v>
                </c:pt>
                <c:pt idx="34">
                  <c:v>5.3124171176470592</c:v>
                </c:pt>
                <c:pt idx="35">
                  <c:v>5.3213427647058822</c:v>
                </c:pt>
                <c:pt idx="36">
                  <c:v>5.3778430588235295</c:v>
                </c:pt>
                <c:pt idx="37">
                  <c:v>5.4984738823529415</c:v>
                </c:pt>
                <c:pt idx="38">
                  <c:v>5.4467851176470594</c:v>
                </c:pt>
                <c:pt idx="39">
                  <c:v>5.2671006470588244</c:v>
                </c:pt>
                <c:pt idx="40">
                  <c:v>5.0930061764705892</c:v>
                </c:pt>
                <c:pt idx="41">
                  <c:v>4.9529013529411765</c:v>
                </c:pt>
                <c:pt idx="42">
                  <c:v>4.8847538235294117</c:v>
                </c:pt>
                <c:pt idx="43">
                  <c:v>4.8982539411764714</c:v>
                </c:pt>
                <c:pt idx="44">
                  <c:v>4.8859406470588231</c:v>
                </c:pt>
                <c:pt idx="45">
                  <c:v>4.907833411764706</c:v>
                </c:pt>
                <c:pt idx="46">
                  <c:v>5.0226777058823533</c:v>
                </c:pt>
                <c:pt idx="47">
                  <c:v>5.0789302352941172</c:v>
                </c:pt>
                <c:pt idx="48">
                  <c:v>5.1785928235294119</c:v>
                </c:pt>
                <c:pt idx="49">
                  <c:v>5.1868967647058826</c:v>
                </c:pt>
                <c:pt idx="50">
                  <c:v>5.0272682352941178</c:v>
                </c:pt>
                <c:pt idx="51">
                  <c:v>4.8702328235294114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2-D45D-4C0D-AA05-8FB973E87A21}"/>
            </c:ext>
          </c:extLst>
        </c:ser>
        <c:ser>
          <c:idx val="3"/>
          <c:order val="2"/>
          <c:tx>
            <c:strRef>
              <c:f>'Trzoda chlewna '!$B$10</c:f>
              <c:strCache>
                <c:ptCount val="1"/>
                <c:pt idx="0">
                  <c:v>2017r.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ymbol val="circle"/>
            <c:size val="7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solidFill>
                  <a:schemeClr val="tx1"/>
                </a:solidFill>
              </a:ln>
            </c:spPr>
          </c:marker>
          <c:val>
            <c:numRef>
              <c:f>'Trzoda chlewna '!$C$11:$BB$11</c:f>
              <c:numCache>
                <c:formatCode>#,##0.00</c:formatCode>
                <c:ptCount val="52"/>
                <c:pt idx="0">
                  <c:v>4.9504519999999994</c:v>
                </c:pt>
                <c:pt idx="1">
                  <c:v>4.9993549411764704</c:v>
                </c:pt>
                <c:pt idx="2">
                  <c:v>4.8791569411764701</c:v>
                </c:pt>
                <c:pt idx="3">
                  <c:v>4.9309443529411761</c:v>
                </c:pt>
                <c:pt idx="4">
                  <c:v>4.9615050588235299</c:v>
                </c:pt>
                <c:pt idx="5">
                  <c:v>4.8549364117647062</c:v>
                </c:pt>
                <c:pt idx="6">
                  <c:v>4.8161772941176473</c:v>
                </c:pt>
                <c:pt idx="7">
                  <c:v>4.7997521764705882</c:v>
                </c:pt>
                <c:pt idx="8">
                  <c:v>4.8115546470588235</c:v>
                </c:pt>
                <c:pt idx="9">
                  <c:v>4.8927212941176466</c:v>
                </c:pt>
                <c:pt idx="10">
                  <c:v>4.9704215294117651</c:v>
                </c:pt>
                <c:pt idx="11">
                  <c:v>5.035472764705883</c:v>
                </c:pt>
                <c:pt idx="12">
                  <c:v>5.2143527647058825</c:v>
                </c:pt>
                <c:pt idx="13">
                  <c:v>5.3884128235294124</c:v>
                </c:pt>
                <c:pt idx="14">
                  <c:v>5.4388046470588245</c:v>
                </c:pt>
                <c:pt idx="15">
                  <c:v>5.4806057647058823</c:v>
                </c:pt>
                <c:pt idx="16">
                  <c:v>5.5276053529411762</c:v>
                </c:pt>
                <c:pt idx="17">
                  <c:v>5.587069647058823</c:v>
                </c:pt>
                <c:pt idx="18">
                  <c:v>5.5706024705882351</c:v>
                </c:pt>
                <c:pt idx="19">
                  <c:v>5.5917022352941173</c:v>
                </c:pt>
                <c:pt idx="20">
                  <c:v>5.6582438823529415</c:v>
                </c:pt>
                <c:pt idx="21">
                  <c:v>5.6638499411764718</c:v>
                </c:pt>
                <c:pt idx="22">
                  <c:v>5.6969899999999996</c:v>
                </c:pt>
                <c:pt idx="23">
                  <c:v>5.7238701764705882</c:v>
                </c:pt>
                <c:pt idx="24">
                  <c:v>5.7420219999999995</c:v>
                </c:pt>
                <c:pt idx="25">
                  <c:v>5.7321985882352946</c:v>
                </c:pt>
                <c:pt idx="26">
                  <c:v>5.7150554117647063</c:v>
                </c:pt>
                <c:pt idx="27">
                  <c:v>5.5602529411764712</c:v>
                </c:pt>
                <c:pt idx="28">
                  <c:v>5.4133682352941186</c:v>
                </c:pt>
                <c:pt idx="29">
                  <c:v>5.4209105294117643</c:v>
                </c:pt>
                <c:pt idx="30">
                  <c:v>5.4732439411764711</c:v>
                </c:pt>
                <c:pt idx="31">
                  <c:v>5.5027325294117642</c:v>
                </c:pt>
                <c:pt idx="32">
                  <c:v>5.514854647058824</c:v>
                </c:pt>
                <c:pt idx="33">
                  <c:v>5.51779111764706</c:v>
                </c:pt>
                <c:pt idx="34">
                  <c:v>5.5389451764705884</c:v>
                </c:pt>
                <c:pt idx="35">
                  <c:v>5.5461708823529419</c:v>
                </c:pt>
                <c:pt idx="36">
                  <c:v>5.4646884117647057</c:v>
                </c:pt>
                <c:pt idx="37">
                  <c:v>5.2313238823529415</c:v>
                </c:pt>
                <c:pt idx="38">
                  <c:v>5.0964182941176466</c:v>
                </c:pt>
                <c:pt idx="39">
                  <c:v>4.9290539999999989</c:v>
                </c:pt>
                <c:pt idx="40">
                  <c:v>4.8453362941176472</c:v>
                </c:pt>
                <c:pt idx="41">
                  <c:v>4.8401240588235295</c:v>
                </c:pt>
                <c:pt idx="42">
                  <c:v>4.7828322941176475</c:v>
                </c:pt>
                <c:pt idx="43">
                  <c:v>4.6667422941176468</c:v>
                </c:pt>
                <c:pt idx="44">
                  <c:v>4.6526518235294114</c:v>
                </c:pt>
                <c:pt idx="45">
                  <c:v>4.6280596470588238</c:v>
                </c:pt>
                <c:pt idx="46">
                  <c:v>4.6337238235294116</c:v>
                </c:pt>
                <c:pt idx="47">
                  <c:v>4.6336741176470593</c:v>
                </c:pt>
                <c:pt idx="48">
                  <c:v>4.6438768235294123</c:v>
                </c:pt>
                <c:pt idx="49">
                  <c:v>4.5922561176470591</c:v>
                </c:pt>
                <c:pt idx="50">
                  <c:v>4.4381204705882356</c:v>
                </c:pt>
                <c:pt idx="51">
                  <c:v>4.4381204705882356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3-D45D-4C0D-AA05-8FB973E87A21}"/>
            </c:ext>
          </c:extLst>
        </c:ser>
        <c:ser>
          <c:idx val="0"/>
          <c:order val="3"/>
          <c:tx>
            <c:strRef>
              <c:f>'Trzoda chlewna '!$B$12:$B$13</c:f>
              <c:strCache>
                <c:ptCount val="1"/>
                <c:pt idx="0">
                  <c:v>2018r.</c:v>
                </c:pt>
              </c:strCache>
            </c:strRef>
          </c:tx>
          <c:spPr>
            <a:ln>
              <a:solidFill>
                <a:srgbClr val="7030A0"/>
              </a:solidFill>
            </a:ln>
          </c:spPr>
          <c:marker>
            <c:symbol val="diamond"/>
            <c:size val="6"/>
            <c:spPr>
              <a:ln w="15875">
                <a:solidFill>
                  <a:srgbClr val="A0268F"/>
                </a:solidFill>
              </a:ln>
            </c:spPr>
          </c:marker>
          <c:dPt>
            <c:idx val="2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D45D-4C0D-AA05-8FB973E87A21}"/>
              </c:ext>
            </c:extLst>
          </c:dPt>
          <c:val>
            <c:numRef>
              <c:f>'Trzoda chlewna '!$C$13:$BB$13</c:f>
              <c:numCache>
                <c:formatCode>0.00</c:formatCode>
                <c:ptCount val="52"/>
                <c:pt idx="0">
                  <c:v>4.3804670000000003</c:v>
                </c:pt>
                <c:pt idx="1">
                  <c:v>4.3107931176470586</c:v>
                </c:pt>
                <c:pt idx="2">
                  <c:v>4.1962646470588236</c:v>
                </c:pt>
                <c:pt idx="3">
                  <c:v>4.1161288235294125</c:v>
                </c:pt>
                <c:pt idx="4">
                  <c:v>4.1640827647058822</c:v>
                </c:pt>
                <c:pt idx="5">
                  <c:v>4.2701818823529409</c:v>
                </c:pt>
                <c:pt idx="6">
                  <c:v>4.4745709411764709</c:v>
                </c:pt>
                <c:pt idx="7">
                  <c:v>4.6500862352941175</c:v>
                </c:pt>
                <c:pt idx="8">
                  <c:v>4.7626562941176473</c:v>
                </c:pt>
                <c:pt idx="9">
                  <c:v>4.8005857058823533</c:v>
                </c:pt>
                <c:pt idx="10">
                  <c:v>4.6466129411764703</c:v>
                </c:pt>
                <c:pt idx="11">
                  <c:v>4.5693524117647053</c:v>
                </c:pt>
                <c:pt idx="12">
                  <c:v>4.5735858235294113</c:v>
                </c:pt>
                <c:pt idx="13">
                  <c:v>4.582324117647059</c:v>
                </c:pt>
                <c:pt idx="14">
                  <c:v>4.5732799411764713</c:v>
                </c:pt>
                <c:pt idx="15">
                  <c:v>4.5599411764705886</c:v>
                </c:pt>
                <c:pt idx="16">
                  <c:v>4.4682108823529418</c:v>
                </c:pt>
                <c:pt idx="17">
                  <c:v>4.4682108823529418</c:v>
                </c:pt>
                <c:pt idx="18">
                  <c:v>4.3433795294117648</c:v>
                </c:pt>
                <c:pt idx="19">
                  <c:v>4.4242479411764704</c:v>
                </c:pt>
                <c:pt idx="20">
                  <c:v>4.5933075882352945</c:v>
                </c:pt>
                <c:pt idx="21">
                  <c:v>4.6715033529411762</c:v>
                </c:pt>
                <c:pt idx="22">
                  <c:v>4.6776630588235291</c:v>
                </c:pt>
                <c:pt idx="23">
                  <c:v>4.6900857058823533</c:v>
                </c:pt>
                <c:pt idx="24">
                  <c:v>4.6754056470588239</c:v>
                </c:pt>
                <c:pt idx="25">
                  <c:v>4.6873687058823537</c:v>
                </c:pt>
                <c:pt idx="26">
                  <c:v>4.7102532941176465</c:v>
                </c:pt>
                <c:pt idx="27">
                  <c:v>4.7197165294117651</c:v>
                </c:pt>
                <c:pt idx="28">
                  <c:v>4.6956841176470592</c:v>
                </c:pt>
                <c:pt idx="29">
                  <c:v>4.6217661176470584</c:v>
                </c:pt>
                <c:pt idx="30">
                  <c:v>4.5724402941176479</c:v>
                </c:pt>
                <c:pt idx="31">
                  <c:v>4.7009934705882364</c:v>
                </c:pt>
                <c:pt idx="32">
                  <c:v>4.9134601176470589</c:v>
                </c:pt>
                <c:pt idx="33">
                  <c:v>5.0109310588235294</c:v>
                </c:pt>
                <c:pt idx="34">
                  <c:v>5.0182102941176474</c:v>
                </c:pt>
                <c:pt idx="35">
                  <c:v>4.9374642352941169</c:v>
                </c:pt>
                <c:pt idx="36">
                  <c:v>4.7522272352941171</c:v>
                </c:pt>
                <c:pt idx="37">
                  <c:v>4.6246849999999995</c:v>
                </c:pt>
                <c:pt idx="38">
                  <c:v>4.5462200588235291</c:v>
                </c:pt>
                <c:pt idx="39">
                  <c:v>4.5265854705882358</c:v>
                </c:pt>
                <c:pt idx="40">
                  <c:v>4.4900126470588235</c:v>
                </c:pt>
                <c:pt idx="41">
                  <c:v>4.378448176470588</c:v>
                </c:pt>
                <c:pt idx="42">
                  <c:v>4.2971760000000003</c:v>
                </c:pt>
                <c:pt idx="43">
                  <c:v>4.2709312941176476</c:v>
                </c:pt>
                <c:pt idx="44">
                  <c:v>4.2481139999999993</c:v>
                </c:pt>
                <c:pt idx="45">
                  <c:v>4.2585078823529408</c:v>
                </c:pt>
                <c:pt idx="46">
                  <c:v>4.2466136470588234</c:v>
                </c:pt>
                <c:pt idx="47">
                  <c:v>4.2239018823529415</c:v>
                </c:pt>
                <c:pt idx="48">
                  <c:v>4.1856107647058822</c:v>
                </c:pt>
                <c:pt idx="49">
                  <c:v>4.1593339411764711</c:v>
                </c:pt>
                <c:pt idx="50">
                  <c:v>4.1773075882352941</c:v>
                </c:pt>
                <c:pt idx="51">
                  <c:v>4.1773075882352941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5-D45D-4C0D-AA05-8FB973E87A21}"/>
            </c:ext>
          </c:extLst>
        </c:ser>
        <c:ser>
          <c:idx val="4"/>
          <c:order val="4"/>
          <c:tx>
            <c:strRef>
              <c:f>'Trzoda chlewna '!$B$14:$B$15</c:f>
              <c:strCache>
                <c:ptCount val="1"/>
                <c:pt idx="0">
                  <c:v>2019r.</c:v>
                </c:pt>
              </c:strCache>
            </c:strRef>
          </c:tx>
          <c:spPr>
            <a:ln>
              <a:solidFill>
                <a:srgbClr val="006600"/>
              </a:solidFill>
            </a:ln>
            <a:effectLst/>
          </c:spPr>
          <c:marker>
            <c:symbol val="square"/>
            <c:size val="7"/>
            <c:spPr>
              <a:solidFill>
                <a:srgbClr val="006600"/>
              </a:solidFill>
              <a:ln>
                <a:solidFill>
                  <a:srgbClr val="006600"/>
                </a:solidFill>
              </a:ln>
              <a:effectLst/>
            </c:spPr>
          </c:marke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6-D45D-4C0D-AA05-8FB973E87A21}"/>
              </c:ext>
            </c:extLst>
          </c:dPt>
          <c:dPt>
            <c:idx val="1"/>
            <c:bubble3D val="0"/>
            <c:spPr>
              <a:ln cap="sq">
                <a:solidFill>
                  <a:srgbClr val="006600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8-D45D-4C0D-AA05-8FB973E87A21}"/>
              </c:ext>
            </c:extLst>
          </c:dPt>
          <c:val>
            <c:numRef>
              <c:f>'Trzoda chlewna '!$C$15:$BB$15</c:f>
              <c:numCache>
                <c:formatCode>0.00</c:formatCode>
                <c:ptCount val="52"/>
                <c:pt idx="0">
                  <c:v>4.0948256470588236</c:v>
                </c:pt>
                <c:pt idx="1">
                  <c:v>4.0767212352941176</c:v>
                </c:pt>
                <c:pt idx="2">
                  <c:v>4.0787178823529411</c:v>
                </c:pt>
                <c:pt idx="3">
                  <c:v>4.0863007058823531</c:v>
                </c:pt>
                <c:pt idx="4">
                  <c:v>4.0942528823529418</c:v>
                </c:pt>
                <c:pt idx="5">
                  <c:v>4.127354705882353</c:v>
                </c:pt>
                <c:pt idx="6">
                  <c:v>4.2041648235294113</c:v>
                </c:pt>
                <c:pt idx="7">
                  <c:v>4.2126308823529417</c:v>
                </c:pt>
                <c:pt idx="8">
                  <c:v>4.230560176470588</c:v>
                </c:pt>
                <c:pt idx="9">
                  <c:v>4.2543448235294115</c:v>
                </c:pt>
                <c:pt idx="10">
                  <c:v>4.3062438823529412</c:v>
                </c:pt>
                <c:pt idx="11">
                  <c:v>4.5033682352941176</c:v>
                </c:pt>
                <c:pt idx="12">
                  <c:v>4.9052150588235293</c:v>
                </c:pt>
                <c:pt idx="13">
                  <c:v>5.4308501764705888</c:v>
                </c:pt>
                <c:pt idx="14">
                  <c:v>5.7963191764705879</c:v>
                </c:pt>
                <c:pt idx="15">
                  <c:v>5.8327138235294127</c:v>
                </c:pt>
                <c:pt idx="16">
                  <c:v>5.8371965294117647</c:v>
                </c:pt>
                <c:pt idx="17">
                  <c:v>5.8371965294117647</c:v>
                </c:pt>
                <c:pt idx="18">
                  <c:v>5.8105839999999995</c:v>
                </c:pt>
                <c:pt idx="19">
                  <c:v>5.8321020588235299</c:v>
                </c:pt>
                <c:pt idx="20">
                  <c:v>5.8425999411764709</c:v>
                </c:pt>
                <c:pt idx="21">
                  <c:v>5.8163284705882354</c:v>
                </c:pt>
                <c:pt idx="22">
                  <c:v>5.8014794117647064</c:v>
                </c:pt>
                <c:pt idx="23">
                  <c:v>5.8280032352941173</c:v>
                </c:pt>
                <c:pt idx="24">
                  <c:v>5.7594718235294122</c:v>
                </c:pt>
                <c:pt idx="25">
                  <c:v>5.7494687058823528</c:v>
                </c:pt>
                <c:pt idx="26">
                  <c:v>5.7474743529411763</c:v>
                </c:pt>
                <c:pt idx="27">
                  <c:v>5.7052006470588239</c:v>
                </c:pt>
                <c:pt idx="28">
                  <c:v>5.5678755294117641</c:v>
                </c:pt>
                <c:pt idx="29">
                  <c:v>5.435954588235294</c:v>
                </c:pt>
                <c:pt idx="30">
                  <c:v>5.529673117647059</c:v>
                </c:pt>
                <c:pt idx="31">
                  <c:v>5.7168830588235293</c:v>
                </c:pt>
                <c:pt idx="32">
                  <c:v>5.8848935294117641</c:v>
                </c:pt>
                <c:pt idx="33">
                  <c:v>5.9367673529411764</c:v>
                </c:pt>
                <c:pt idx="34">
                  <c:v>5.8786428235294128</c:v>
                </c:pt>
                <c:pt idx="35">
                  <c:v>5.8906456470588235</c:v>
                </c:pt>
                <c:pt idx="36">
                  <c:v>5.9036395294117643</c:v>
                </c:pt>
                <c:pt idx="37">
                  <c:v>5.9256806470588232</c:v>
                </c:pt>
                <c:pt idx="38">
                  <c:v>5.9321225294117639</c:v>
                </c:pt>
                <c:pt idx="39">
                  <c:v>5.9109493529411763</c:v>
                </c:pt>
                <c:pt idx="40">
                  <c:v>5.8749913529411764</c:v>
                </c:pt>
                <c:pt idx="41">
                  <c:v>5.8479804117647065</c:v>
                </c:pt>
                <c:pt idx="42">
                  <c:v>5.8276728823529407</c:v>
                </c:pt>
                <c:pt idx="43">
                  <c:v>5.778948117647059</c:v>
                </c:pt>
                <c:pt idx="44">
                  <c:v>5.767703882352941</c:v>
                </c:pt>
                <c:pt idx="45">
                  <c:v>5.790856117647059</c:v>
                </c:pt>
                <c:pt idx="46">
                  <c:v>5.9074974705882362</c:v>
                </c:pt>
                <c:pt idx="47">
                  <c:v>6.0780513529411762</c:v>
                </c:pt>
                <c:pt idx="48">
                  <c:v>6.2440605882352944</c:v>
                </c:pt>
                <c:pt idx="49">
                  <c:v>6.3666827058823525</c:v>
                </c:pt>
                <c:pt idx="50">
                  <c:v>6.3009340588235299</c:v>
                </c:pt>
                <c:pt idx="51">
                  <c:v>6.3009340588235299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9-D45D-4C0D-AA05-8FB973E87A21}"/>
            </c:ext>
          </c:extLst>
        </c:ser>
        <c:ser>
          <c:idx val="5"/>
          <c:order val="5"/>
          <c:tx>
            <c:strRef>
              <c:f>'Trzoda chlewna '!$B$16:$B$17</c:f>
              <c:strCache>
                <c:ptCount val="1"/>
                <c:pt idx="0">
                  <c:v>2020r.</c:v>
                </c:pt>
              </c:strCache>
            </c:strRef>
          </c:tx>
          <c:spPr>
            <a:ln w="25400">
              <a:solidFill>
                <a:srgbClr val="9933FF"/>
              </a:solidFill>
            </a:ln>
          </c:spPr>
          <c:marker>
            <c:symbol val="triangle"/>
            <c:size val="8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solidFill>
                  <a:schemeClr val="tx1"/>
                </a:solidFill>
              </a:ln>
            </c:spPr>
          </c:marker>
          <c:dPt>
            <c:idx val="1"/>
            <c:marker>
              <c:spPr>
                <a:solidFill>
                  <a:schemeClr val="accent4">
                    <a:lumMod val="40000"/>
                    <a:lumOff val="60000"/>
                  </a:schemeClr>
                </a:solidFill>
                <a:ln w="19050">
                  <a:solidFill>
                    <a:schemeClr val="tx1"/>
                  </a:solidFill>
                </a:ln>
                <a:effectLst>
                  <a:outerShdw blurRad="50800" dist="50800" dir="5400000" algn="ctr" rotWithShape="0">
                    <a:schemeClr val="bg1"/>
                  </a:outerShdw>
                </a:effectLst>
              </c:spPr>
            </c:marker>
            <c:bubble3D val="0"/>
            <c:spPr>
              <a:ln w="25400">
                <a:solidFill>
                  <a:srgbClr val="9933FF"/>
                </a:solidFill>
              </a:ln>
              <a:effectLst>
                <a:outerShdw blurRad="50800" dist="50800" dir="5400000" algn="ctr" rotWithShape="0">
                  <a:schemeClr val="bg1"/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D45D-4C0D-AA05-8FB973E87A21}"/>
              </c:ext>
            </c:extLst>
          </c:dPt>
          <c:dLbls>
            <c:dLbl>
              <c:idx val="9"/>
              <c:layout>
                <c:manualLayout>
                  <c:x val="-4.4692737430167872E-3"/>
                  <c:y val="-2.7378507871320987E-2"/>
                </c:manualLayout>
              </c:layout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050" b="1">
                      <a:solidFill>
                        <a:srgbClr val="7030A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D45D-4C0D-AA05-8FB973E87A2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'!$C$17:$BB$17</c:f>
              <c:numCache>
                <c:formatCode>0.00</c:formatCode>
                <c:ptCount val="52"/>
                <c:pt idx="0">
                  <c:v>6.1994147647058817</c:v>
                </c:pt>
                <c:pt idx="1">
                  <c:v>6.0484128823529408</c:v>
                </c:pt>
                <c:pt idx="2">
                  <c:v>5.8257909411764706</c:v>
                </c:pt>
                <c:pt idx="3">
                  <c:v>5.7513192941176463</c:v>
                </c:pt>
                <c:pt idx="4">
                  <c:v>5.8866355294117652</c:v>
                </c:pt>
                <c:pt idx="5">
                  <c:v>6.0671512352941184</c:v>
                </c:pt>
                <c:pt idx="6">
                  <c:v>6.1422988823529412</c:v>
                </c:pt>
                <c:pt idx="7">
                  <c:v>6.2954006470588242</c:v>
                </c:pt>
                <c:pt idx="8">
                  <c:v>6.4696587647058834</c:v>
                </c:pt>
                <c:pt idx="9">
                  <c:v>6.5443307647058822</c:v>
                </c:pt>
                <c:pt idx="10">
                  <c:v>6.4654123529411773</c:v>
                </c:pt>
                <c:pt idx="11">
                  <c:v>6.2507150588235287</c:v>
                </c:pt>
                <c:pt idx="12">
                  <c:v>6.1741274705882363</c:v>
                </c:pt>
                <c:pt idx="13">
                  <c:v>6.2658684705882344</c:v>
                </c:pt>
                <c:pt idx="14">
                  <c:v>6.2116301764705888</c:v>
                </c:pt>
                <c:pt idx="15">
                  <c:v>6.0554351764705876</c:v>
                </c:pt>
                <c:pt idx="16">
                  <c:v>5.92163305882353</c:v>
                </c:pt>
                <c:pt idx="17">
                  <c:v>5.4822277058823525</c:v>
                </c:pt>
                <c:pt idx="18">
                  <c:v>5.1612722352941178</c:v>
                </c:pt>
                <c:pt idx="19">
                  <c:v>4.88</c:v>
                </c:pt>
                <c:pt idx="20">
                  <c:v>5.16</c:v>
                </c:pt>
                <c:pt idx="21">
                  <c:v>5.6862902352941171</c:v>
                </c:pt>
                <c:pt idx="22">
                  <c:v>5.6364910588235295</c:v>
                </c:pt>
                <c:pt idx="23">
                  <c:v>5.5531404117647059</c:v>
                </c:pt>
                <c:pt idx="24">
                  <c:v>5.5208002352941179</c:v>
                </c:pt>
                <c:pt idx="25">
                  <c:v>5.3723157647058821</c:v>
                </c:pt>
                <c:pt idx="26">
                  <c:v>5.22984494117647</c:v>
                </c:pt>
                <c:pt idx="27">
                  <c:v>4.9082540000000003</c:v>
                </c:pt>
                <c:pt idx="28">
                  <c:v>4.5684102941176503</c:v>
                </c:pt>
                <c:pt idx="29">
                  <c:v>4.8748906470588231</c:v>
                </c:pt>
                <c:pt idx="30">
                  <c:v>5.0081819411764705</c:v>
                </c:pt>
                <c:pt idx="31">
                  <c:v>4.9988586470588237</c:v>
                </c:pt>
                <c:pt idx="32">
                  <c:v>4.9358682941176468</c:v>
                </c:pt>
                <c:pt idx="33">
                  <c:v>4.8607520000000006</c:v>
                </c:pt>
                <c:pt idx="34">
                  <c:v>4.8467364705882359</c:v>
                </c:pt>
                <c:pt idx="35">
                  <c:v>4.842708</c:v>
                </c:pt>
                <c:pt idx="36">
                  <c:v>4.8434451764705884</c:v>
                </c:pt>
                <c:pt idx="37">
                  <c:v>4.5855756470588229</c:v>
                </c:pt>
                <c:pt idx="38">
                  <c:v>4.4939256470588234</c:v>
                </c:pt>
                <c:pt idx="39">
                  <c:v>4.4843224705882347</c:v>
                </c:pt>
                <c:pt idx="40">
                  <c:v>4.4644102941176467</c:v>
                </c:pt>
                <c:pt idx="41">
                  <c:v>4.4224455294117648</c:v>
                </c:pt>
                <c:pt idx="42">
                  <c:v>4.4184262352941177</c:v>
                </c:pt>
                <c:pt idx="43">
                  <c:v>4.4132216470588235</c:v>
                </c:pt>
                <c:pt idx="44">
                  <c:v>4.3947042941176475</c:v>
                </c:pt>
                <c:pt idx="45">
                  <c:v>4.2156583529411762</c:v>
                </c:pt>
                <c:pt idx="46">
                  <c:v>4.0375598823529408</c:v>
                </c:pt>
                <c:pt idx="47">
                  <c:v>3.8600265294117646</c:v>
                </c:pt>
                <c:pt idx="48">
                  <c:v>3.8427839411764704</c:v>
                </c:pt>
                <c:pt idx="49">
                  <c:v>3.8724690588235293</c:v>
                </c:pt>
                <c:pt idx="50">
                  <c:v>3.9109689411764705</c:v>
                </c:pt>
                <c:pt idx="51">
                  <c:v>3.8538729411764705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D-D45D-4C0D-AA05-8FB973E87A21}"/>
            </c:ext>
          </c:extLst>
        </c:ser>
        <c:ser>
          <c:idx val="6"/>
          <c:order val="6"/>
          <c:tx>
            <c:strRef>
              <c:f>'Trzoda chlewna '!$B$18</c:f>
              <c:strCache>
                <c:ptCount val="1"/>
                <c:pt idx="0">
                  <c:v>2021r.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circle"/>
            <c:size val="9"/>
            <c:spPr>
              <a:solidFill>
                <a:srgbClr val="FF0000"/>
              </a:solidFill>
            </c:spPr>
          </c:marker>
          <c:dLbls>
            <c:dLbl>
              <c:idx val="0"/>
              <c:layout>
                <c:manualLayout>
                  <c:x val="-2.9795158286778397E-3"/>
                  <c:y val="3.28542094455852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D45D-4C0D-AA05-8FB973E87A21}"/>
                </c:ext>
              </c:extLst>
            </c:dLbl>
            <c:dLbl>
              <c:idx val="1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F39-4DAF-BCC2-F0A4B4318272}"/>
                </c:ext>
              </c:extLst>
            </c:dLbl>
            <c:dLbl>
              <c:idx val="2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DED-4289-9150-A221153A1590}"/>
                </c:ext>
              </c:extLst>
            </c:dLbl>
            <c:dLbl>
              <c:idx val="3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9E2-4381-82DC-0CC23C38973B}"/>
                </c:ext>
              </c:extLst>
            </c:dLbl>
            <c:dLbl>
              <c:idx val="4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ADB-45F5-82A4-7738B0E16B4C}"/>
                </c:ext>
              </c:extLst>
            </c:dLbl>
            <c:dLbl>
              <c:idx val="5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BAE-40A0-AFC5-C9F7FF942A7A}"/>
                </c:ext>
              </c:extLst>
            </c:dLbl>
            <c:dLbl>
              <c:idx val="7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A8A-4F5E-9360-5773755749CC}"/>
                </c:ext>
              </c:extLst>
            </c:dLbl>
            <c:dLbl>
              <c:idx val="8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682-48DF-83D8-0926AFB52FE1}"/>
                </c:ext>
              </c:extLst>
            </c:dLbl>
            <c:dLbl>
              <c:idx val="9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D4A-45C0-B7CD-5ECF0147EC4A}"/>
                </c:ext>
              </c:extLst>
            </c:dLbl>
            <c:dLbl>
              <c:idx val="10"/>
              <c:layout>
                <c:manualLayout>
                  <c:x val="-2.6815642458100586E-2"/>
                  <c:y val="-3.55920602327173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2F94-4F6A-ACF1-02FED0E9A859}"/>
                </c:ext>
              </c:extLst>
            </c:dLbl>
            <c:dLbl>
              <c:idx val="11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F94-4F6A-ACF1-02FED0E9A859}"/>
                </c:ext>
              </c:extLst>
            </c:dLbl>
            <c:dLbl>
              <c:idx val="12"/>
              <c:layout>
                <c:manualLayout>
                  <c:x val="-2.9795158286778397E-3"/>
                  <c:y val="4.1067761806981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7EA7-409C-857B-09D9E3B08C3C}"/>
                </c:ext>
              </c:extLst>
            </c:dLbl>
            <c:dLbl>
              <c:idx val="13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B72-432A-8B85-9FD8FF1977DE}"/>
                </c:ext>
              </c:extLst>
            </c:dLbl>
            <c:dLbl>
              <c:idx val="14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AD2-4CB6-BD1A-7CABBAF17B9E}"/>
                </c:ext>
              </c:extLst>
            </c:dLbl>
            <c:dLbl>
              <c:idx val="16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7CE-4069-A163-AC65DFA55ECD}"/>
                </c:ext>
              </c:extLst>
            </c:dLbl>
            <c:dLbl>
              <c:idx val="17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7CE-4069-A163-AC65DFA55ECD}"/>
                </c:ext>
              </c:extLst>
            </c:dLbl>
            <c:dLbl>
              <c:idx val="18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DA0-4E78-97B9-B08CF0441558}"/>
                </c:ext>
              </c:extLst>
            </c:dLbl>
            <c:dLbl>
              <c:idx val="19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086-4409-9EE3-925E05584B2F}"/>
                </c:ext>
              </c:extLst>
            </c:dLbl>
            <c:dLbl>
              <c:idx val="20"/>
              <c:layout>
                <c:manualLayout>
                  <c:x val="-3.4264432029795212E-2"/>
                  <c:y val="-5.47570157426420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EDA0-4E78-97B9-B08CF0441558}"/>
                </c:ext>
              </c:extLst>
            </c:dLbl>
            <c:dLbl>
              <c:idx val="21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DA0-4E78-97B9-B08CF0441558}"/>
                </c:ext>
              </c:extLst>
            </c:dLbl>
            <c:dLbl>
              <c:idx val="22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DA0-4E78-97B9-B08CF0441558}"/>
                </c:ext>
              </c:extLst>
            </c:dLbl>
            <c:dLbl>
              <c:idx val="23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DA0-4E78-97B9-B08CF0441558}"/>
                </c:ext>
              </c:extLst>
            </c:dLbl>
            <c:numFmt formatCode="#,##0.00" sourceLinked="0"/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rgbClr val="FF0000"/>
                    </a:solidFill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val>
            <c:numRef>
              <c:f>'Trzoda chlewna '!$C$19:$BB$19</c:f>
              <c:numCache>
                <c:formatCode>0.00</c:formatCode>
                <c:ptCount val="52"/>
                <c:pt idx="0">
                  <c:v>3.8408140588235296</c:v>
                </c:pt>
                <c:pt idx="1">
                  <c:v>3.8992819411764703</c:v>
                </c:pt>
                <c:pt idx="2">
                  <c:v>3.9199664705882356</c:v>
                </c:pt>
                <c:pt idx="3">
                  <c:v>3.9488096470588241</c:v>
                </c:pt>
                <c:pt idx="4">
                  <c:v>4.0323560588235292</c:v>
                </c:pt>
                <c:pt idx="5">
                  <c:v>4.1566941764705883</c:v>
                </c:pt>
                <c:pt idx="6">
                  <c:v>4.3253699411764703</c:v>
                </c:pt>
                <c:pt idx="7">
                  <c:v>4.6766651176470591</c:v>
                </c:pt>
                <c:pt idx="8">
                  <c:v>5.0180466470588234</c:v>
                </c:pt>
                <c:pt idx="9">
                  <c:v>5.2641289999999996</c:v>
                </c:pt>
                <c:pt idx="10">
                  <c:v>5.4314504705882358</c:v>
                </c:pt>
                <c:pt idx="11">
                  <c:v>5.3633098235294119</c:v>
                </c:pt>
                <c:pt idx="12">
                  <c:v>5.2896181764705892</c:v>
                </c:pt>
                <c:pt idx="13">
                  <c:v>5.2868690588235294</c:v>
                </c:pt>
                <c:pt idx="14">
                  <c:v>5.2850062352941176</c:v>
                </c:pt>
                <c:pt idx="15">
                  <c:v>5.2090892941176472</c:v>
                </c:pt>
                <c:pt idx="16">
                  <c:v>5.0274647647058828</c:v>
                </c:pt>
                <c:pt idx="17">
                  <c:v>5.0143255882352937</c:v>
                </c:pt>
                <c:pt idx="18">
                  <c:v>5.0921282941176464</c:v>
                </c:pt>
                <c:pt idx="19">
                  <c:v>5.5113584117647063</c:v>
                </c:pt>
                <c:pt idx="20">
                  <c:v>5.6690958235294122</c:v>
                </c:pt>
                <c:pt idx="21">
                  <c:v>5.55</c:v>
                </c:pt>
                <c:pt idx="22">
                  <c:v>5.54</c:v>
                </c:pt>
                <c:pt idx="23">
                  <c:v>5.3782644117647056</c:v>
                </c:pt>
                <c:pt idx="24">
                  <c:v>5.1396685294117646</c:v>
                </c:pt>
                <c:pt idx="25">
                  <c:v>5.0199999999999996</c:v>
                </c:pt>
                <c:pt idx="26" formatCode="General">
                  <c:v>4.97</c:v>
                </c:pt>
                <c:pt idx="27" formatCode="General">
                  <c:v>4.88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F-D45D-4C0D-AA05-8FB973E87A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186368"/>
        <c:axId val="54400512"/>
      </c:lineChart>
      <c:catAx>
        <c:axId val="54186368"/>
        <c:scaling>
          <c:orientation val="minMax"/>
        </c:scaling>
        <c:delete val="0"/>
        <c:axPos val="b"/>
        <c:majorTickMark val="none"/>
        <c:minorTickMark val="none"/>
        <c:tickLblPos val="nextTo"/>
        <c:crossAx val="54400512"/>
        <c:crosses val="autoZero"/>
        <c:auto val="1"/>
        <c:lblAlgn val="ctr"/>
        <c:lblOffset val="100"/>
        <c:tickLblSkip val="2"/>
        <c:noMultiLvlLbl val="0"/>
      </c:catAx>
      <c:valAx>
        <c:axId val="54400512"/>
        <c:scaling>
          <c:orientation val="minMax"/>
          <c:max val="7"/>
          <c:min val="3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zł/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.0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54186368"/>
        <c:crosses val="autoZero"/>
        <c:crossBetween val="midCat"/>
        <c:majorUnit val="0.25"/>
        <c:minorUnit val="0.1"/>
      </c:valAx>
    </c:plotArea>
    <c:legend>
      <c:legendPos val="b"/>
      <c:overlay val="0"/>
      <c:txPr>
        <a:bodyPr/>
        <a:lstStyle/>
        <a:p>
          <a:pPr>
            <a:defRPr sz="14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/>
              <a:t>Polski handel mięsem wieprzowym w I-XII 2019 r. (kod 0203) - dane ostateczne</a:t>
            </a:r>
          </a:p>
        </c:rich>
      </c:tx>
      <c:layout>
        <c:manualLayout>
          <c:xMode val="edge"/>
          <c:yMode val="edge"/>
          <c:x val="0.10465257060258772"/>
          <c:y val="2.203387564669866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3774560496380561E-2"/>
          <c:y val="8.4745762711864403E-2"/>
          <c:w val="0.8996897621509824"/>
          <c:h val="0.76610169491525426"/>
        </c:manualLayout>
      </c:layout>
      <c:barChart>
        <c:barDir val="col"/>
        <c:grouping val="clustered"/>
        <c:varyColors val="0"/>
        <c:ser>
          <c:idx val="0"/>
          <c:order val="0"/>
          <c:tx>
            <c:v>Eksport 2019</c:v>
          </c:tx>
          <c:spPr>
            <a:solidFill>
              <a:srgbClr val="92D05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52156.940999999999</c:v>
              </c:pt>
              <c:pt idx="1">
                <c:v>44287.303999999996</c:v>
              </c:pt>
              <c:pt idx="2">
                <c:v>46797.091999999997</c:v>
              </c:pt>
              <c:pt idx="3">
                <c:v>38207.127</c:v>
              </c:pt>
              <c:pt idx="4">
                <c:v>36225.173000000003</c:v>
              </c:pt>
              <c:pt idx="5">
                <c:v>32218.687999999998</c:v>
              </c:pt>
              <c:pt idx="6">
                <c:v>32821.006999999998</c:v>
              </c:pt>
              <c:pt idx="7">
                <c:v>30616.421999999999</c:v>
              </c:pt>
              <c:pt idx="8">
                <c:v>33089.591</c:v>
              </c:pt>
              <c:pt idx="9">
                <c:v>34611.663999999997</c:v>
              </c:pt>
              <c:pt idx="10">
                <c:v>36536.074000000001</c:v>
              </c:pt>
              <c:pt idx="11">
                <c:v>30440.756000000001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91E-4D53-AEB0-6A0D38A86F64}"/>
            </c:ext>
          </c:extLst>
        </c:ser>
        <c:ser>
          <c:idx val="1"/>
          <c:order val="1"/>
          <c:tx>
            <c:v>Import 2019</c:v>
          </c:tx>
          <c:spPr>
            <a:solidFill>
              <a:srgbClr val="66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63986.474000000002</c:v>
              </c:pt>
              <c:pt idx="1">
                <c:v>58070.879000000001</c:v>
              </c:pt>
              <c:pt idx="2">
                <c:v>60862.377</c:v>
              </c:pt>
              <c:pt idx="3">
                <c:v>63171.139000000003</c:v>
              </c:pt>
              <c:pt idx="4">
                <c:v>55947.807999999997</c:v>
              </c:pt>
              <c:pt idx="5">
                <c:v>47575.576000000001</c:v>
              </c:pt>
              <c:pt idx="6">
                <c:v>58012.489000000001</c:v>
              </c:pt>
              <c:pt idx="7">
                <c:v>54522.959000000003</c:v>
              </c:pt>
              <c:pt idx="8">
                <c:v>49518.163</c:v>
              </c:pt>
              <c:pt idx="9">
                <c:v>53796.13</c:v>
              </c:pt>
              <c:pt idx="10">
                <c:v>48160.451000000001</c:v>
              </c:pt>
              <c:pt idx="11">
                <c:v>46629.002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091E-4D53-AEB0-6A0D38A86F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4150912"/>
        <c:axId val="124152448"/>
      </c:barChart>
      <c:catAx>
        <c:axId val="124150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241524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4152448"/>
        <c:scaling>
          <c:orientation val="minMax"/>
          <c:max val="7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Tony</a:t>
                </a:r>
              </a:p>
            </c:rich>
          </c:tx>
          <c:layout>
            <c:manualLayout>
              <c:xMode val="edge"/>
              <c:yMode val="edge"/>
              <c:x val="1.3679811762660101E-3"/>
              <c:y val="1.7517479245484809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24150912"/>
        <c:crosses val="autoZero"/>
        <c:crossBetween val="between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egendEntry>
        <c:idx val="0"/>
        <c:txPr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</c:legendEntry>
      <c:legendEntry>
        <c:idx val="1"/>
        <c:txPr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</c:legendEntry>
      <c:layout>
        <c:manualLayout>
          <c:xMode val="edge"/>
          <c:yMode val="edge"/>
          <c:x val="0.21105405302598046"/>
          <c:y val="0.92542384663716692"/>
          <c:w val="0.58891266224245442"/>
          <c:h val="4.974082534923576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</a:t>
            </a:r>
            <a:r>
              <a:rPr lang="pl-PL" b="1">
                <a:latin typeface="+mj-lt"/>
              </a:rPr>
              <a:t>prosiąt</a:t>
            </a:r>
            <a:r>
              <a:rPr lang="pl-PL" b="0">
                <a:latin typeface="+mj-lt"/>
              </a:rPr>
              <a:t> na targowiskach </a:t>
            </a:r>
            <a:r>
              <a:rPr lang="pl-PL" b="1">
                <a:latin typeface="+mj-lt"/>
              </a:rPr>
              <a:t>w Polsce </a:t>
            </a:r>
            <a:r>
              <a:rPr lang="pl-PL" b="0">
                <a:latin typeface="+mj-lt"/>
              </a:rPr>
              <a:t>- </a:t>
            </a:r>
            <a:r>
              <a:rPr lang="pl-PL" sz="1400" b="0" i="0" baseline="0">
                <a:effectLst/>
              </a:rPr>
              <a:t>(źródło: ZSRIR)</a:t>
            </a:r>
            <a:endParaRPr lang="pl-PL" sz="1400">
              <a:effectLst/>
            </a:endParaRPr>
          </a:p>
        </c:rich>
      </c:tx>
      <c:layout>
        <c:manualLayout>
          <c:xMode val="edge"/>
          <c:yMode val="edge"/>
          <c:x val="0.16598178858927548"/>
          <c:y val="2.464065708418891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1"/>
          <c:order val="0"/>
          <c:tx>
            <c:strRef>
              <c:f>Prosięta!$B$8</c:f>
              <c:strCache>
                <c:ptCount val="1"/>
                <c:pt idx="0">
                  <c:v>2016r.</c:v>
                </c:pt>
              </c:strCache>
            </c:strRef>
          </c:tx>
          <c:spPr>
            <a:ln>
              <a:solidFill>
                <a:srgbClr val="3366FF"/>
              </a:solidFill>
            </a:ln>
          </c:spPr>
          <c:marker>
            <c:spPr>
              <a:solidFill>
                <a:srgbClr val="3366FF"/>
              </a:solidFill>
              <a:ln>
                <a:solidFill>
                  <a:schemeClr val="tx1"/>
                </a:solidFill>
              </a:ln>
            </c:spPr>
          </c:marker>
          <c:val>
            <c:numRef>
              <c:f>Prosięta!$C$9:$BB$9</c:f>
              <c:numCache>
                <c:formatCode>#,##0.0</c:formatCode>
                <c:ptCount val="52"/>
                <c:pt idx="0">
                  <c:v>133.96</c:v>
                </c:pt>
                <c:pt idx="1">
                  <c:v>136.13</c:v>
                </c:pt>
                <c:pt idx="2">
                  <c:v>131.22</c:v>
                </c:pt>
                <c:pt idx="3">
                  <c:v>128.1</c:v>
                </c:pt>
                <c:pt idx="4">
                  <c:v>129.91999999999999</c:v>
                </c:pt>
                <c:pt idx="5">
                  <c:v>131.47999999999999</c:v>
                </c:pt>
                <c:pt idx="6">
                  <c:v>131.97999999999999</c:v>
                </c:pt>
                <c:pt idx="7">
                  <c:v>133.47999999999999</c:v>
                </c:pt>
                <c:pt idx="8">
                  <c:v>135.88999999999999</c:v>
                </c:pt>
                <c:pt idx="9">
                  <c:v>138.62</c:v>
                </c:pt>
                <c:pt idx="10">
                  <c:v>140.55000000000001</c:v>
                </c:pt>
                <c:pt idx="11">
                  <c:v>142.02000000000001</c:v>
                </c:pt>
                <c:pt idx="12">
                  <c:v>145.52000000000001</c:v>
                </c:pt>
                <c:pt idx="13">
                  <c:v>149.47999999999999</c:v>
                </c:pt>
                <c:pt idx="14">
                  <c:v>147.96</c:v>
                </c:pt>
                <c:pt idx="15">
                  <c:v>147.69999999999999</c:v>
                </c:pt>
                <c:pt idx="16">
                  <c:v>145.93</c:v>
                </c:pt>
                <c:pt idx="17">
                  <c:v>149.33000000000001</c:v>
                </c:pt>
                <c:pt idx="18">
                  <c:v>150.88999999999999</c:v>
                </c:pt>
                <c:pt idx="19">
                  <c:v>149.80000000000001</c:v>
                </c:pt>
                <c:pt idx="20">
                  <c:v>144.83000000000001</c:v>
                </c:pt>
                <c:pt idx="21">
                  <c:v>152.02000000000001</c:v>
                </c:pt>
                <c:pt idx="22">
                  <c:v>156.27000000000001</c:v>
                </c:pt>
                <c:pt idx="23">
                  <c:v>153.32</c:v>
                </c:pt>
                <c:pt idx="24">
                  <c:v>151.77000000000001</c:v>
                </c:pt>
                <c:pt idx="25">
                  <c:v>155.22999999999999</c:v>
                </c:pt>
                <c:pt idx="26">
                  <c:v>156.63</c:v>
                </c:pt>
                <c:pt idx="27">
                  <c:v>156</c:v>
                </c:pt>
                <c:pt idx="28">
                  <c:v>158.27000000000001</c:v>
                </c:pt>
                <c:pt idx="29">
                  <c:v>158.68</c:v>
                </c:pt>
                <c:pt idx="30">
                  <c:v>159.21</c:v>
                </c:pt>
                <c:pt idx="31">
                  <c:v>160.77000000000001</c:v>
                </c:pt>
                <c:pt idx="32">
                  <c:v>163.4</c:v>
                </c:pt>
                <c:pt idx="33">
                  <c:v>167.14</c:v>
                </c:pt>
                <c:pt idx="34">
                  <c:v>167.58</c:v>
                </c:pt>
                <c:pt idx="35">
                  <c:v>172.06</c:v>
                </c:pt>
                <c:pt idx="36">
                  <c:v>169.53</c:v>
                </c:pt>
                <c:pt idx="37">
                  <c:v>170.69</c:v>
                </c:pt>
                <c:pt idx="38">
                  <c:v>162.07</c:v>
                </c:pt>
                <c:pt idx="39">
                  <c:v>166.53</c:v>
                </c:pt>
                <c:pt idx="40">
                  <c:v>170.47</c:v>
                </c:pt>
                <c:pt idx="41">
                  <c:v>170</c:v>
                </c:pt>
                <c:pt idx="42">
                  <c:v>171.59</c:v>
                </c:pt>
                <c:pt idx="43">
                  <c:v>166.58</c:v>
                </c:pt>
                <c:pt idx="44">
                  <c:v>172.5</c:v>
                </c:pt>
                <c:pt idx="45">
                  <c:v>171.36</c:v>
                </c:pt>
                <c:pt idx="46">
                  <c:v>173.5</c:v>
                </c:pt>
                <c:pt idx="47">
                  <c:v>178</c:v>
                </c:pt>
                <c:pt idx="48">
                  <c:v>175.69</c:v>
                </c:pt>
                <c:pt idx="49">
                  <c:v>178.21</c:v>
                </c:pt>
                <c:pt idx="50">
                  <c:v>178.46</c:v>
                </c:pt>
                <c:pt idx="51">
                  <c:v>172.57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A077-40EA-89DC-78922EB939E1}"/>
            </c:ext>
          </c:extLst>
        </c:ser>
        <c:ser>
          <c:idx val="2"/>
          <c:order val="1"/>
          <c:tx>
            <c:strRef>
              <c:f>Prosięta!$B$10</c:f>
              <c:strCache>
                <c:ptCount val="1"/>
                <c:pt idx="0">
                  <c:v>2017r.</c:v>
                </c:pt>
              </c:strCache>
            </c:strRef>
          </c:tx>
          <c:marker>
            <c:spPr>
              <a:ln>
                <a:solidFill>
                  <a:srgbClr val="006600"/>
                </a:solidFill>
              </a:ln>
            </c:spPr>
          </c:marker>
          <c:val>
            <c:numRef>
              <c:f>Prosięta!$C$11:$BB$11</c:f>
              <c:numCache>
                <c:formatCode>#,##0.0</c:formatCode>
                <c:ptCount val="52"/>
                <c:pt idx="0">
                  <c:v>180</c:v>
                </c:pt>
                <c:pt idx="1">
                  <c:v>173.5</c:v>
                </c:pt>
                <c:pt idx="2">
                  <c:v>171.82</c:v>
                </c:pt>
                <c:pt idx="3">
                  <c:v>184.64</c:v>
                </c:pt>
                <c:pt idx="4">
                  <c:v>176.31</c:v>
                </c:pt>
                <c:pt idx="5">
                  <c:v>178.86</c:v>
                </c:pt>
                <c:pt idx="6">
                  <c:v>176</c:v>
                </c:pt>
                <c:pt idx="7">
                  <c:v>185.71</c:v>
                </c:pt>
                <c:pt idx="8">
                  <c:v>176.25</c:v>
                </c:pt>
                <c:pt idx="9">
                  <c:v>183.93</c:v>
                </c:pt>
                <c:pt idx="10">
                  <c:v>185.17</c:v>
                </c:pt>
                <c:pt idx="11">
                  <c:v>178.08</c:v>
                </c:pt>
                <c:pt idx="12">
                  <c:v>190.67</c:v>
                </c:pt>
                <c:pt idx="13">
                  <c:v>198.71</c:v>
                </c:pt>
                <c:pt idx="14">
                  <c:v>189.08</c:v>
                </c:pt>
                <c:pt idx="15">
                  <c:v>198.38</c:v>
                </c:pt>
                <c:pt idx="16">
                  <c:v>196.36</c:v>
                </c:pt>
                <c:pt idx="17">
                  <c:v>194.17</c:v>
                </c:pt>
                <c:pt idx="18">
                  <c:v>190.91</c:v>
                </c:pt>
                <c:pt idx="19">
                  <c:v>206</c:v>
                </c:pt>
                <c:pt idx="20">
                  <c:v>208.14</c:v>
                </c:pt>
                <c:pt idx="21">
                  <c:v>209.62</c:v>
                </c:pt>
                <c:pt idx="22">
                  <c:v>210.63</c:v>
                </c:pt>
                <c:pt idx="23">
                  <c:v>209.83</c:v>
                </c:pt>
                <c:pt idx="24">
                  <c:v>213</c:v>
                </c:pt>
                <c:pt idx="25">
                  <c:v>202.31</c:v>
                </c:pt>
                <c:pt idx="26">
                  <c:v>206.57</c:v>
                </c:pt>
                <c:pt idx="27">
                  <c:v>209.14</c:v>
                </c:pt>
                <c:pt idx="28">
                  <c:v>202.06</c:v>
                </c:pt>
                <c:pt idx="29">
                  <c:v>200.33</c:v>
                </c:pt>
                <c:pt idx="30">
                  <c:v>193.33</c:v>
                </c:pt>
                <c:pt idx="31">
                  <c:v>198.46</c:v>
                </c:pt>
                <c:pt idx="32">
                  <c:v>194.75</c:v>
                </c:pt>
                <c:pt idx="33">
                  <c:v>196.87</c:v>
                </c:pt>
                <c:pt idx="34">
                  <c:v>197.53</c:v>
                </c:pt>
                <c:pt idx="35">
                  <c:v>197.67</c:v>
                </c:pt>
                <c:pt idx="36">
                  <c:v>193.85</c:v>
                </c:pt>
                <c:pt idx="37">
                  <c:v>196.18</c:v>
                </c:pt>
                <c:pt idx="38">
                  <c:v>196.86</c:v>
                </c:pt>
                <c:pt idx="39">
                  <c:v>194.33</c:v>
                </c:pt>
                <c:pt idx="40">
                  <c:v>194.69</c:v>
                </c:pt>
                <c:pt idx="41">
                  <c:v>197.25</c:v>
                </c:pt>
                <c:pt idx="42">
                  <c:v>194.46</c:v>
                </c:pt>
                <c:pt idx="43">
                  <c:v>175.5</c:v>
                </c:pt>
                <c:pt idx="44">
                  <c:v>191.07</c:v>
                </c:pt>
                <c:pt idx="45">
                  <c:v>191</c:v>
                </c:pt>
                <c:pt idx="46">
                  <c:v>192.31</c:v>
                </c:pt>
                <c:pt idx="47">
                  <c:v>194.86</c:v>
                </c:pt>
                <c:pt idx="48">
                  <c:v>179.44</c:v>
                </c:pt>
                <c:pt idx="49">
                  <c:v>193.21</c:v>
                </c:pt>
                <c:pt idx="50">
                  <c:v>184.94</c:v>
                </c:pt>
                <c:pt idx="51">
                  <c:v>184.94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A077-40EA-89DC-78922EB939E1}"/>
            </c:ext>
          </c:extLst>
        </c:ser>
        <c:ser>
          <c:idx val="3"/>
          <c:order val="2"/>
          <c:tx>
            <c:strRef>
              <c:f>Prosięta!$B$12</c:f>
              <c:strCache>
                <c:ptCount val="1"/>
                <c:pt idx="0">
                  <c:v>2018r.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ymbol val="circle"/>
            <c:size val="7"/>
            <c:spPr>
              <a:solidFill>
                <a:srgbClr val="FF0000"/>
              </a:solidFill>
              <a:ln>
                <a:solidFill>
                  <a:schemeClr val="tx1"/>
                </a:solidFill>
              </a:ln>
            </c:spPr>
          </c:marker>
          <c:val>
            <c:numRef>
              <c:f>Prosięta!$C$13:$BB$13</c:f>
              <c:numCache>
                <c:formatCode>0.0</c:formatCode>
                <c:ptCount val="52"/>
                <c:pt idx="0">
                  <c:v>199.14</c:v>
                </c:pt>
                <c:pt idx="1">
                  <c:v>186.21</c:v>
                </c:pt>
                <c:pt idx="2">
                  <c:v>182.33</c:v>
                </c:pt>
                <c:pt idx="3">
                  <c:v>183.92</c:v>
                </c:pt>
                <c:pt idx="4">
                  <c:v>180.67</c:v>
                </c:pt>
                <c:pt idx="5">
                  <c:v>179.3</c:v>
                </c:pt>
                <c:pt idx="6">
                  <c:v>180.58</c:v>
                </c:pt>
                <c:pt idx="7">
                  <c:v>183.73</c:v>
                </c:pt>
                <c:pt idx="8">
                  <c:v>174.71</c:v>
                </c:pt>
                <c:pt idx="9">
                  <c:v>188.6</c:v>
                </c:pt>
                <c:pt idx="10">
                  <c:v>186.64</c:v>
                </c:pt>
                <c:pt idx="11">
                  <c:v>180.63</c:v>
                </c:pt>
                <c:pt idx="12">
                  <c:v>178.75</c:v>
                </c:pt>
                <c:pt idx="13">
                  <c:v>195.71</c:v>
                </c:pt>
                <c:pt idx="14">
                  <c:v>189.78</c:v>
                </c:pt>
                <c:pt idx="15">
                  <c:v>198.18</c:v>
                </c:pt>
                <c:pt idx="16">
                  <c:v>176.93</c:v>
                </c:pt>
                <c:pt idx="17">
                  <c:v>176.93</c:v>
                </c:pt>
                <c:pt idx="18">
                  <c:v>186</c:v>
                </c:pt>
                <c:pt idx="19">
                  <c:v>180.88</c:v>
                </c:pt>
                <c:pt idx="20">
                  <c:v>187.33</c:v>
                </c:pt>
                <c:pt idx="21">
                  <c:v>184.55</c:v>
                </c:pt>
                <c:pt idx="22">
                  <c:v>180</c:v>
                </c:pt>
                <c:pt idx="23">
                  <c:v>188.36</c:v>
                </c:pt>
                <c:pt idx="24">
                  <c:v>171.13</c:v>
                </c:pt>
                <c:pt idx="25">
                  <c:v>178</c:v>
                </c:pt>
                <c:pt idx="26">
                  <c:v>184.2</c:v>
                </c:pt>
                <c:pt idx="27">
                  <c:v>186.89</c:v>
                </c:pt>
                <c:pt idx="28">
                  <c:v>188.25</c:v>
                </c:pt>
                <c:pt idx="29">
                  <c:v>180.5</c:v>
                </c:pt>
                <c:pt idx="30">
                  <c:v>178.11</c:v>
                </c:pt>
                <c:pt idx="31">
                  <c:v>186.5</c:v>
                </c:pt>
                <c:pt idx="32">
                  <c:v>181.86</c:v>
                </c:pt>
                <c:pt idx="33">
                  <c:v>181.38</c:v>
                </c:pt>
                <c:pt idx="34">
                  <c:v>176.14</c:v>
                </c:pt>
                <c:pt idx="35">
                  <c:v>177.14</c:v>
                </c:pt>
                <c:pt idx="36">
                  <c:v>172.19</c:v>
                </c:pt>
                <c:pt idx="37">
                  <c:v>177.78</c:v>
                </c:pt>
                <c:pt idx="38">
                  <c:v>182.63</c:v>
                </c:pt>
                <c:pt idx="39">
                  <c:v>170.43</c:v>
                </c:pt>
                <c:pt idx="40">
                  <c:v>176.44</c:v>
                </c:pt>
                <c:pt idx="41">
                  <c:v>189</c:v>
                </c:pt>
                <c:pt idx="42">
                  <c:v>176.44</c:v>
                </c:pt>
                <c:pt idx="43">
                  <c:v>184.44</c:v>
                </c:pt>
                <c:pt idx="44">
                  <c:v>171</c:v>
                </c:pt>
                <c:pt idx="45">
                  <c:v>165.5</c:v>
                </c:pt>
                <c:pt idx="46">
                  <c:v>165.89</c:v>
                </c:pt>
                <c:pt idx="47">
                  <c:v>169.25</c:v>
                </c:pt>
                <c:pt idx="48">
                  <c:v>173.3</c:v>
                </c:pt>
                <c:pt idx="49">
                  <c:v>167</c:v>
                </c:pt>
                <c:pt idx="50">
                  <c:v>161.5</c:v>
                </c:pt>
                <c:pt idx="51">
                  <c:v>161.5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2-A077-40EA-89DC-78922EB939E1}"/>
            </c:ext>
          </c:extLst>
        </c:ser>
        <c:ser>
          <c:idx val="0"/>
          <c:order val="3"/>
          <c:tx>
            <c:strRef>
              <c:f>Prosięta!$B$14:$B$15</c:f>
              <c:strCache>
                <c:ptCount val="1"/>
                <c:pt idx="0">
                  <c:v>2019r.</c:v>
                </c:pt>
              </c:strCache>
            </c:strRef>
          </c:tx>
          <c:spPr>
            <a:ln>
              <a:solidFill>
                <a:srgbClr val="7030A0"/>
              </a:solidFill>
            </a:ln>
          </c:spPr>
          <c:marker>
            <c:spPr>
              <a:ln w="15875">
                <a:solidFill>
                  <a:srgbClr val="A0268F"/>
                </a:solidFill>
              </a:ln>
            </c:spPr>
          </c:marker>
          <c:dPt>
            <c:idx val="22"/>
            <c:marker>
              <c:symbol val="diamond"/>
              <c:size val="7"/>
            </c:marker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A077-40EA-89DC-78922EB939E1}"/>
              </c:ext>
            </c:extLst>
          </c:dPt>
          <c:val>
            <c:numRef>
              <c:f>Prosięta!$C$15:$BB$15</c:f>
              <c:numCache>
                <c:formatCode>0.00</c:formatCode>
                <c:ptCount val="52"/>
                <c:pt idx="0">
                  <c:v>158.29</c:v>
                </c:pt>
                <c:pt idx="1">
                  <c:v>169.78</c:v>
                </c:pt>
                <c:pt idx="2">
                  <c:v>151</c:v>
                </c:pt>
                <c:pt idx="3">
                  <c:v>163.5</c:v>
                </c:pt>
                <c:pt idx="4">
                  <c:v>166.33</c:v>
                </c:pt>
                <c:pt idx="5">
                  <c:v>163.75</c:v>
                </c:pt>
                <c:pt idx="6">
                  <c:v>166.44</c:v>
                </c:pt>
                <c:pt idx="7">
                  <c:v>162.75</c:v>
                </c:pt>
                <c:pt idx="8">
                  <c:v>151</c:v>
                </c:pt>
                <c:pt idx="9">
                  <c:v>164.5</c:v>
                </c:pt>
                <c:pt idx="10">
                  <c:v>162.13</c:v>
                </c:pt>
                <c:pt idx="11">
                  <c:v>169.75</c:v>
                </c:pt>
                <c:pt idx="12">
                  <c:v>168.11</c:v>
                </c:pt>
                <c:pt idx="13">
                  <c:v>177.14</c:v>
                </c:pt>
                <c:pt idx="14">
                  <c:v>160.57</c:v>
                </c:pt>
                <c:pt idx="15">
                  <c:v>181.71</c:v>
                </c:pt>
                <c:pt idx="16">
                  <c:v>185.07</c:v>
                </c:pt>
                <c:pt idx="17">
                  <c:v>185.07</c:v>
                </c:pt>
                <c:pt idx="18">
                  <c:v>204.13</c:v>
                </c:pt>
                <c:pt idx="19">
                  <c:v>211.88</c:v>
                </c:pt>
                <c:pt idx="20">
                  <c:v>214.14</c:v>
                </c:pt>
                <c:pt idx="21">
                  <c:v>214.17</c:v>
                </c:pt>
                <c:pt idx="22">
                  <c:v>222.75</c:v>
                </c:pt>
                <c:pt idx="23">
                  <c:v>198</c:v>
                </c:pt>
                <c:pt idx="24">
                  <c:v>200.5</c:v>
                </c:pt>
                <c:pt idx="25">
                  <c:v>213.5</c:v>
                </c:pt>
                <c:pt idx="26">
                  <c:v>219.33</c:v>
                </c:pt>
                <c:pt idx="27">
                  <c:v>219.67</c:v>
                </c:pt>
                <c:pt idx="28">
                  <c:v>205.6</c:v>
                </c:pt>
                <c:pt idx="29">
                  <c:v>212.4</c:v>
                </c:pt>
                <c:pt idx="30">
                  <c:v>221</c:v>
                </c:pt>
                <c:pt idx="31">
                  <c:v>217.71</c:v>
                </c:pt>
                <c:pt idx="32">
                  <c:v>221.5</c:v>
                </c:pt>
                <c:pt idx="33">
                  <c:v>226.44</c:v>
                </c:pt>
                <c:pt idx="34">
                  <c:v>226.8</c:v>
                </c:pt>
                <c:pt idx="35">
                  <c:v>234.57</c:v>
                </c:pt>
                <c:pt idx="36">
                  <c:v>235.33</c:v>
                </c:pt>
                <c:pt idx="37">
                  <c:v>236</c:v>
                </c:pt>
                <c:pt idx="38">
                  <c:v>234.67</c:v>
                </c:pt>
                <c:pt idx="39">
                  <c:v>223.29</c:v>
                </c:pt>
                <c:pt idx="40">
                  <c:v>238</c:v>
                </c:pt>
                <c:pt idx="41">
                  <c:v>239</c:v>
                </c:pt>
                <c:pt idx="42">
                  <c:v>237.5</c:v>
                </c:pt>
                <c:pt idx="43">
                  <c:v>240.5</c:v>
                </c:pt>
                <c:pt idx="44">
                  <c:v>234.71</c:v>
                </c:pt>
                <c:pt idx="45">
                  <c:v>244.86</c:v>
                </c:pt>
                <c:pt idx="46">
                  <c:v>239.29</c:v>
                </c:pt>
                <c:pt idx="47">
                  <c:v>244.29</c:v>
                </c:pt>
                <c:pt idx="48">
                  <c:v>252.83</c:v>
                </c:pt>
                <c:pt idx="49">
                  <c:v>230.8</c:v>
                </c:pt>
                <c:pt idx="50">
                  <c:v>229.83</c:v>
                </c:pt>
                <c:pt idx="51">
                  <c:v>229.83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4-A077-40EA-89DC-78922EB939E1}"/>
            </c:ext>
          </c:extLst>
        </c:ser>
        <c:ser>
          <c:idx val="4"/>
          <c:order val="4"/>
          <c:tx>
            <c:strRef>
              <c:f>Prosięta!$B$16:$B$17</c:f>
              <c:strCache>
                <c:ptCount val="1"/>
                <c:pt idx="0">
                  <c:v>2020r.</c:v>
                </c:pt>
              </c:strCache>
            </c:strRef>
          </c:tx>
          <c:spPr>
            <a:ln>
              <a:solidFill>
                <a:srgbClr val="006600"/>
              </a:solidFill>
            </a:ln>
            <a:effectLst/>
          </c:spPr>
          <c:marker>
            <c:symbol val="square"/>
            <c:size val="7"/>
            <c:spPr>
              <a:solidFill>
                <a:srgbClr val="006600"/>
              </a:solidFill>
              <a:ln>
                <a:solidFill>
                  <a:srgbClr val="006600"/>
                </a:solidFill>
              </a:ln>
              <a:effectLst/>
            </c:spPr>
          </c:marke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A077-40EA-89DC-78922EB939E1}"/>
              </c:ext>
            </c:extLst>
          </c:dPt>
          <c:dPt>
            <c:idx val="1"/>
            <c:bubble3D val="0"/>
            <c:spPr>
              <a:ln cap="sq">
                <a:solidFill>
                  <a:srgbClr val="006600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A077-40EA-89DC-78922EB939E1}"/>
              </c:ext>
            </c:extLst>
          </c:dPt>
          <c:val>
            <c:numRef>
              <c:f>Prosięta!$C$17:$BB$17</c:f>
              <c:numCache>
                <c:formatCode>0.00</c:formatCode>
                <c:ptCount val="52"/>
                <c:pt idx="0">
                  <c:v>210</c:v>
                </c:pt>
                <c:pt idx="1">
                  <c:v>248</c:v>
                </c:pt>
                <c:pt idx="2">
                  <c:v>253.57</c:v>
                </c:pt>
                <c:pt idx="3">
                  <c:v>245.5</c:v>
                </c:pt>
                <c:pt idx="4">
                  <c:v>247.4</c:v>
                </c:pt>
                <c:pt idx="5">
                  <c:v>246.75</c:v>
                </c:pt>
                <c:pt idx="6">
                  <c:v>257.67</c:v>
                </c:pt>
                <c:pt idx="7">
                  <c:v>274</c:v>
                </c:pt>
                <c:pt idx="8">
                  <c:v>267.2</c:v>
                </c:pt>
                <c:pt idx="9">
                  <c:v>264.67</c:v>
                </c:pt>
                <c:pt idx="10">
                  <c:v>270.5</c:v>
                </c:pt>
                <c:pt idx="11">
                  <c:v>286.67</c:v>
                </c:pt>
                <c:pt idx="12">
                  <c:v>230</c:v>
                </c:pt>
                <c:pt idx="13">
                  <c:v>230</c:v>
                </c:pt>
                <c:pt idx="14">
                  <c:v>236</c:v>
                </c:pt>
                <c:pt idx="15">
                  <c:v>238</c:v>
                </c:pt>
                <c:pt idx="16">
                  <c:v>239</c:v>
                </c:pt>
                <c:pt idx="17">
                  <c:v>268</c:v>
                </c:pt>
                <c:pt idx="18">
                  <c:v>268.67</c:v>
                </c:pt>
                <c:pt idx="19">
                  <c:v>225.33</c:v>
                </c:pt>
                <c:pt idx="20">
                  <c:v>255</c:v>
                </c:pt>
                <c:pt idx="21">
                  <c:v>268</c:v>
                </c:pt>
                <c:pt idx="22">
                  <c:v>291.5</c:v>
                </c:pt>
                <c:pt idx="23">
                  <c:v>285.8</c:v>
                </c:pt>
                <c:pt idx="24">
                  <c:v>261</c:v>
                </c:pt>
                <c:pt idx="25">
                  <c:v>274</c:v>
                </c:pt>
                <c:pt idx="26">
                  <c:v>261</c:v>
                </c:pt>
                <c:pt idx="27">
                  <c:v>248.5</c:v>
                </c:pt>
                <c:pt idx="28">
                  <c:v>252</c:v>
                </c:pt>
                <c:pt idx="29">
                  <c:v>258.83</c:v>
                </c:pt>
                <c:pt idx="30">
                  <c:v>251</c:v>
                </c:pt>
                <c:pt idx="31">
                  <c:v>259.39999999999998</c:v>
                </c:pt>
                <c:pt idx="32">
                  <c:v>247.75</c:v>
                </c:pt>
                <c:pt idx="33">
                  <c:v>251.4</c:v>
                </c:pt>
                <c:pt idx="34">
                  <c:v>241.6</c:v>
                </c:pt>
                <c:pt idx="35" formatCode="General">
                  <c:v>255.17</c:v>
                </c:pt>
                <c:pt idx="36" formatCode="General">
                  <c:v>241.4</c:v>
                </c:pt>
                <c:pt idx="37" formatCode="#,##0.00">
                  <c:v>239</c:v>
                </c:pt>
                <c:pt idx="38" formatCode="#,##0.00">
                  <c:v>252.6</c:v>
                </c:pt>
                <c:pt idx="39" formatCode="#,##0.00">
                  <c:v>243.5</c:v>
                </c:pt>
                <c:pt idx="40" formatCode="#,##0.00">
                  <c:v>221.4</c:v>
                </c:pt>
                <c:pt idx="41" formatCode="General">
                  <c:v>243.33</c:v>
                </c:pt>
                <c:pt idx="42" formatCode="General">
                  <c:v>180.33</c:v>
                </c:pt>
                <c:pt idx="43" formatCode="General">
                  <c:v>176.33</c:v>
                </c:pt>
                <c:pt idx="44" formatCode="#,##0.00">
                  <c:v>202.5</c:v>
                </c:pt>
                <c:pt idx="45" formatCode="#,##0.00">
                  <c:v>202</c:v>
                </c:pt>
                <c:pt idx="46" formatCode="#,##0.00">
                  <c:v>238.33</c:v>
                </c:pt>
                <c:pt idx="47" formatCode="#,##0.00">
                  <c:v>213</c:v>
                </c:pt>
                <c:pt idx="48" formatCode="#,##0.00">
                  <c:v>201.75</c:v>
                </c:pt>
                <c:pt idx="49" formatCode="#,##0.00">
                  <c:v>172</c:v>
                </c:pt>
                <c:pt idx="50" formatCode="#,##0.00">
                  <c:v>229</c:v>
                </c:pt>
                <c:pt idx="51" formatCode="#,##0.00">
                  <c:v>156.5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8-A077-40EA-89DC-78922EB939E1}"/>
            </c:ext>
          </c:extLst>
        </c:ser>
        <c:ser>
          <c:idx val="5"/>
          <c:order val="5"/>
          <c:tx>
            <c:strRef>
              <c:f>Prosięta!$B$18:$B$19</c:f>
              <c:strCache>
                <c:ptCount val="1"/>
                <c:pt idx="0">
                  <c:v>2021r.</c:v>
                </c:pt>
              </c:strCache>
            </c:strRef>
          </c:tx>
          <c:spPr>
            <a:ln w="25400">
              <a:solidFill>
                <a:srgbClr val="FF9900"/>
              </a:solidFill>
            </a:ln>
          </c:spPr>
          <c:marker>
            <c:symbol val="triangle"/>
            <c:size val="8"/>
            <c:spPr>
              <a:solidFill>
                <a:srgbClr val="FF9900"/>
              </a:solidFill>
              <a:ln>
                <a:solidFill>
                  <a:schemeClr val="tx1"/>
                </a:solidFill>
              </a:ln>
            </c:spPr>
          </c:marker>
          <c:dPt>
            <c:idx val="1"/>
            <c:marker>
              <c:spPr>
                <a:solidFill>
                  <a:srgbClr val="FF9900"/>
                </a:solidFill>
                <a:ln>
                  <a:solidFill>
                    <a:schemeClr val="tx1"/>
                  </a:solidFill>
                </a:ln>
                <a:effectLst>
                  <a:outerShdw blurRad="50800" dist="50800" dir="5400000" algn="ctr" rotWithShape="0">
                    <a:schemeClr val="bg1"/>
                  </a:outerShdw>
                </a:effectLst>
              </c:spPr>
            </c:marker>
            <c:bubble3D val="0"/>
            <c:spPr>
              <a:ln w="25400">
                <a:solidFill>
                  <a:srgbClr val="FF9900"/>
                </a:solidFill>
              </a:ln>
              <a:effectLst>
                <a:outerShdw blurRad="50800" dist="50800" dir="5400000" algn="ctr" rotWithShape="0">
                  <a:schemeClr val="bg1"/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A-A077-40EA-89DC-78922EB939E1}"/>
              </c:ext>
            </c:extLst>
          </c:dPt>
          <c:dLbls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077-40EA-89DC-78922EB939E1}"/>
                </c:ext>
              </c:extLst>
            </c:dLbl>
            <c:dLbl>
              <c:idx val="2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1FF-4CA2-ADED-A40F7B4DBF39}"/>
                </c:ext>
              </c:extLst>
            </c:dLbl>
            <c:dLbl>
              <c:idx val="3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93E2-47A7-9534-0358D0535D89}"/>
                </c:ext>
              </c:extLst>
            </c:dLbl>
            <c:dLbl>
              <c:idx val="7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9579-47F5-B1F3-3BC20AA00F33}"/>
                </c:ext>
              </c:extLst>
            </c:dLbl>
            <c:dLbl>
              <c:idx val="51"/>
              <c:layout>
                <c:manualLayout>
                  <c:x val="-2.9795158286778398E-2"/>
                  <c:y val="8.213552361396304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A077-40EA-89DC-78922EB939E1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rgbClr val="FF0000"/>
                    </a:solidFill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Prosięta!$C$19:$BB$19</c:f>
              <c:numCache>
                <c:formatCode>0.00</c:formatCode>
                <c:ptCount val="52"/>
                <c:pt idx="0">
                  <c:v>165</c:v>
                </c:pt>
                <c:pt idx="3">
                  <c:v>208.33</c:v>
                </c:pt>
                <c:pt idx="7">
                  <c:v>180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D-A077-40EA-89DC-78922EB939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452800"/>
        <c:axId val="55454336"/>
      </c:lineChart>
      <c:catAx>
        <c:axId val="55452800"/>
        <c:scaling>
          <c:orientation val="minMax"/>
        </c:scaling>
        <c:delete val="0"/>
        <c:axPos val="b"/>
        <c:majorTickMark val="none"/>
        <c:minorTickMark val="none"/>
        <c:tickLblPos val="nextTo"/>
        <c:crossAx val="55454336"/>
        <c:crosses val="autoZero"/>
        <c:auto val="1"/>
        <c:lblAlgn val="ctr"/>
        <c:lblOffset val="100"/>
        <c:tickLblSkip val="2"/>
        <c:noMultiLvlLbl val="0"/>
      </c:catAx>
      <c:valAx>
        <c:axId val="55454336"/>
        <c:scaling>
          <c:orientation val="minMax"/>
          <c:max val="300"/>
          <c:min val="12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zł/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sztukę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.0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55452800"/>
        <c:crosses val="autoZero"/>
        <c:crossBetween val="midCat"/>
        <c:majorUnit val="20"/>
        <c:minorUnit val="0.1"/>
      </c:valAx>
    </c:plotArea>
    <c:legend>
      <c:legendPos val="b"/>
      <c:overlay val="0"/>
      <c:txPr>
        <a:bodyPr/>
        <a:lstStyle/>
        <a:p>
          <a:pPr>
            <a:defRPr sz="14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i w UE </a:t>
            </a:r>
            <a:r>
              <a:rPr lang="pl-PL" b="0">
                <a:latin typeface="+mj-lt"/>
              </a:rPr>
              <a:t>- </a:t>
            </a:r>
            <a:r>
              <a:rPr lang="pl-PL" b="1">
                <a:latin typeface="+mj-lt"/>
              </a:rPr>
              <a:t>kl. E </a:t>
            </a:r>
            <a:r>
              <a:rPr lang="pl-PL" b="0">
                <a:latin typeface="+mj-lt"/>
              </a:rPr>
              <a:t>[Euro/100 kg]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8236912564700361"/>
          <c:y val="5.475701574264202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0"/>
          <c:order val="0"/>
          <c:tx>
            <c:strRef>
              <c:f>'świnie kl. E _2021_2020'!$A$6</c:f>
              <c:strCache>
                <c:ptCount val="1"/>
                <c:pt idx="0">
                  <c:v>Niemcy (2020)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_2021_2020'!$B$6:$BA$6</c:f>
              <c:numCache>
                <c:formatCode>0</c:formatCode>
                <c:ptCount val="52"/>
                <c:pt idx="0">
                  <c:v>200.47</c:v>
                </c:pt>
                <c:pt idx="1">
                  <c:v>195.6</c:v>
                </c:pt>
                <c:pt idx="2">
                  <c:v>189.43</c:v>
                </c:pt>
                <c:pt idx="3">
                  <c:v>187.61</c:v>
                </c:pt>
                <c:pt idx="4">
                  <c:v>188.82</c:v>
                </c:pt>
                <c:pt idx="5">
                  <c:v>190.27</c:v>
                </c:pt>
                <c:pt idx="6">
                  <c:v>193.96</c:v>
                </c:pt>
                <c:pt idx="7">
                  <c:v>199.51</c:v>
                </c:pt>
                <c:pt idx="8">
                  <c:v>205.4</c:v>
                </c:pt>
                <c:pt idx="9">
                  <c:v>207.77</c:v>
                </c:pt>
                <c:pt idx="10">
                  <c:v>203.8</c:v>
                </c:pt>
                <c:pt idx="11">
                  <c:v>197.88</c:v>
                </c:pt>
                <c:pt idx="12">
                  <c:v>195.3</c:v>
                </c:pt>
                <c:pt idx="13">
                  <c:v>194.82</c:v>
                </c:pt>
                <c:pt idx="14">
                  <c:v>192.84</c:v>
                </c:pt>
                <c:pt idx="15">
                  <c:v>189.5</c:v>
                </c:pt>
                <c:pt idx="16">
                  <c:v>184.51</c:v>
                </c:pt>
                <c:pt idx="17">
                  <c:v>178.95000000000002</c:v>
                </c:pt>
                <c:pt idx="18">
                  <c:v>170.71</c:v>
                </c:pt>
                <c:pt idx="19">
                  <c:v>166.04</c:v>
                </c:pt>
                <c:pt idx="20">
                  <c:v>168.83</c:v>
                </c:pt>
                <c:pt idx="21">
                  <c:v>171.21</c:v>
                </c:pt>
                <c:pt idx="22">
                  <c:v>172.07</c:v>
                </c:pt>
                <c:pt idx="23">
                  <c:v>172.17000000000002</c:v>
                </c:pt>
                <c:pt idx="24">
                  <c:v>171.75</c:v>
                </c:pt>
                <c:pt idx="25">
                  <c:v>172</c:v>
                </c:pt>
                <c:pt idx="26">
                  <c:v>168.01</c:v>
                </c:pt>
                <c:pt idx="27">
                  <c:v>159.28</c:v>
                </c:pt>
                <c:pt idx="28">
                  <c:v>151.91</c:v>
                </c:pt>
                <c:pt idx="29">
                  <c:v>151.78</c:v>
                </c:pt>
                <c:pt idx="30">
                  <c:v>152.04</c:v>
                </c:pt>
                <c:pt idx="31">
                  <c:v>152.07</c:v>
                </c:pt>
                <c:pt idx="32">
                  <c:v>152.41</c:v>
                </c:pt>
                <c:pt idx="33">
                  <c:v>152.30000000000001</c:v>
                </c:pt>
                <c:pt idx="34">
                  <c:v>152.30000000000001</c:v>
                </c:pt>
                <c:pt idx="35">
                  <c:v>152.45000000000002</c:v>
                </c:pt>
                <c:pt idx="36">
                  <c:v>147.9</c:v>
                </c:pt>
                <c:pt idx="37">
                  <c:v>132.9</c:v>
                </c:pt>
                <c:pt idx="38">
                  <c:v>132.58000000000001</c:v>
                </c:pt>
                <c:pt idx="39">
                  <c:v>132.38</c:v>
                </c:pt>
                <c:pt idx="40">
                  <c:v>131.69</c:v>
                </c:pt>
                <c:pt idx="41">
                  <c:v>131.87</c:v>
                </c:pt>
                <c:pt idx="42">
                  <c:v>131.44999999999999</c:v>
                </c:pt>
                <c:pt idx="43">
                  <c:v>131.54</c:v>
                </c:pt>
                <c:pt idx="44">
                  <c:v>131.5</c:v>
                </c:pt>
                <c:pt idx="45">
                  <c:v>131.18</c:v>
                </c:pt>
                <c:pt idx="46">
                  <c:v>127.06</c:v>
                </c:pt>
                <c:pt idx="47">
                  <c:v>123.43</c:v>
                </c:pt>
                <c:pt idx="48">
                  <c:v>123.15</c:v>
                </c:pt>
                <c:pt idx="49">
                  <c:v>123.27</c:v>
                </c:pt>
                <c:pt idx="50">
                  <c:v>123.78</c:v>
                </c:pt>
                <c:pt idx="51">
                  <c:v>123.75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CA2-429E-8A8B-9F9F11F4F408}"/>
            </c:ext>
          </c:extLst>
        </c:ser>
        <c:ser>
          <c:idx val="1"/>
          <c:order val="1"/>
          <c:tx>
            <c:strRef>
              <c:f>'świnie kl. E _2021_2020'!$A$7</c:f>
              <c:strCache>
                <c:ptCount val="1"/>
                <c:pt idx="0">
                  <c:v>Niemcy (2021)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pPr>
              <a:solidFill>
                <a:srgbClr val="0000FF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_2021_2020'!$B$7:$BA$7</c:f>
              <c:numCache>
                <c:formatCode>0</c:formatCode>
                <c:ptCount val="52"/>
                <c:pt idx="0">
                  <c:v>123.61</c:v>
                </c:pt>
                <c:pt idx="1">
                  <c:v>124.26</c:v>
                </c:pt>
                <c:pt idx="2">
                  <c:v>124.66</c:v>
                </c:pt>
                <c:pt idx="3">
                  <c:v>124.51</c:v>
                </c:pt>
                <c:pt idx="4">
                  <c:v>123.91</c:v>
                </c:pt>
                <c:pt idx="5">
                  <c:v>124.24000000000001</c:v>
                </c:pt>
                <c:pt idx="6">
                  <c:v>125.39</c:v>
                </c:pt>
                <c:pt idx="7">
                  <c:v>131.47999999999999</c:v>
                </c:pt>
                <c:pt idx="8">
                  <c:v>140.37</c:v>
                </c:pt>
                <c:pt idx="9">
                  <c:v>151.01</c:v>
                </c:pt>
                <c:pt idx="10">
                  <c:v>155.77000000000001</c:v>
                </c:pt>
                <c:pt idx="11">
                  <c:v>155.82</c:v>
                </c:pt>
                <c:pt idx="12">
                  <c:v>155.71</c:v>
                </c:pt>
                <c:pt idx="13">
                  <c:v>155.86000000000001</c:v>
                </c:pt>
                <c:pt idx="14">
                  <c:v>155.74</c:v>
                </c:pt>
                <c:pt idx="15">
                  <c:v>151.57</c:v>
                </c:pt>
                <c:pt idx="16">
                  <c:v>148.33000000000001</c:v>
                </c:pt>
                <c:pt idx="17">
                  <c:v>147.76</c:v>
                </c:pt>
                <c:pt idx="18">
                  <c:v>150.37</c:v>
                </c:pt>
                <c:pt idx="19">
                  <c:v>156.77000000000001</c:v>
                </c:pt>
                <c:pt idx="20">
                  <c:v>159.77000000000001</c:v>
                </c:pt>
                <c:pt idx="21">
                  <c:v>161.08000000000001</c:v>
                </c:pt>
                <c:pt idx="22">
                  <c:v>162.27000000000001</c:v>
                </c:pt>
                <c:pt idx="23">
                  <c:v>157.05000000000001</c:v>
                </c:pt>
                <c:pt idx="24">
                  <c:v>157.01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CA2-429E-8A8B-9F9F11F4F408}"/>
            </c:ext>
          </c:extLst>
        </c:ser>
        <c:ser>
          <c:idx val="2"/>
          <c:order val="2"/>
          <c:tx>
            <c:strRef>
              <c:f>'świnie kl. E _2021_2020'!$A$8</c:f>
              <c:strCache>
                <c:ptCount val="1"/>
                <c:pt idx="0">
                  <c:v>UE (2020)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_2021_2020'!$B$8:$BA$8</c:f>
              <c:numCache>
                <c:formatCode>0</c:formatCode>
                <c:ptCount val="52"/>
                <c:pt idx="0">
                  <c:v>192.7092033851394</c:v>
                </c:pt>
                <c:pt idx="1">
                  <c:v>188.93102239727483</c:v>
                </c:pt>
                <c:pt idx="2">
                  <c:v>184.30623021077284</c:v>
                </c:pt>
                <c:pt idx="3">
                  <c:v>182.02111059186706</c:v>
                </c:pt>
                <c:pt idx="4">
                  <c:v>182.28178850329996</c:v>
                </c:pt>
                <c:pt idx="5">
                  <c:v>184.0755176921439</c:v>
                </c:pt>
                <c:pt idx="6">
                  <c:v>185.620215296998</c:v>
                </c:pt>
                <c:pt idx="7">
                  <c:v>188.97974090909091</c:v>
                </c:pt>
                <c:pt idx="8">
                  <c:v>192.86350781349793</c:v>
                </c:pt>
                <c:pt idx="9">
                  <c:v>195.39004151586121</c:v>
                </c:pt>
                <c:pt idx="10">
                  <c:v>194.45219881839472</c:v>
                </c:pt>
                <c:pt idx="11">
                  <c:v>188.91763846071962</c:v>
                </c:pt>
                <c:pt idx="12">
                  <c:v>186.24712534596549</c:v>
                </c:pt>
                <c:pt idx="13">
                  <c:v>185.9147717372791</c:v>
                </c:pt>
                <c:pt idx="14">
                  <c:v>184.67227282307854</c:v>
                </c:pt>
                <c:pt idx="15">
                  <c:v>180.97863167979554</c:v>
                </c:pt>
                <c:pt idx="16">
                  <c:v>178.10509282520758</c:v>
                </c:pt>
                <c:pt idx="17">
                  <c:v>171.75782949755163</c:v>
                </c:pt>
                <c:pt idx="18">
                  <c:v>164.50675420481156</c:v>
                </c:pt>
                <c:pt idx="19">
                  <c:v>158.37408598041301</c:v>
                </c:pt>
                <c:pt idx="20">
                  <c:v>159.41805129870133</c:v>
                </c:pt>
                <c:pt idx="21">
                  <c:v>162.90796214605072</c:v>
                </c:pt>
                <c:pt idx="22">
                  <c:v>163.46975112837981</c:v>
                </c:pt>
                <c:pt idx="23">
                  <c:v>163.36897749627417</c:v>
                </c:pt>
                <c:pt idx="24">
                  <c:v>161.61829204557554</c:v>
                </c:pt>
                <c:pt idx="25">
                  <c:v>162.4426840698541</c:v>
                </c:pt>
                <c:pt idx="26">
                  <c:v>158.92303680930618</c:v>
                </c:pt>
                <c:pt idx="27">
                  <c:v>153.70261628583302</c:v>
                </c:pt>
                <c:pt idx="28">
                  <c:v>148.22904045492311</c:v>
                </c:pt>
                <c:pt idx="29">
                  <c:v>149.89541199626089</c:v>
                </c:pt>
                <c:pt idx="30">
                  <c:v>150.71560022850019</c:v>
                </c:pt>
                <c:pt idx="31">
                  <c:v>151.02671419817202</c:v>
                </c:pt>
                <c:pt idx="32">
                  <c:v>150.87499286456168</c:v>
                </c:pt>
                <c:pt idx="33">
                  <c:v>150.61555900498544</c:v>
                </c:pt>
                <c:pt idx="34">
                  <c:v>150.57333610303283</c:v>
                </c:pt>
                <c:pt idx="35">
                  <c:v>150.80290358329873</c:v>
                </c:pt>
                <c:pt idx="36">
                  <c:v>149.8308052555048</c:v>
                </c:pt>
                <c:pt idx="37">
                  <c:v>142.60767045076858</c:v>
                </c:pt>
                <c:pt idx="38">
                  <c:v>141.63921967179058</c:v>
                </c:pt>
                <c:pt idx="39">
                  <c:v>141.22102820938929</c:v>
                </c:pt>
                <c:pt idx="40">
                  <c:v>140.67156837349401</c:v>
                </c:pt>
                <c:pt idx="41">
                  <c:v>140.41822094931447</c:v>
                </c:pt>
                <c:pt idx="42">
                  <c:v>139.63391388658081</c:v>
                </c:pt>
                <c:pt idx="43">
                  <c:v>139.33387601786458</c:v>
                </c:pt>
                <c:pt idx="44">
                  <c:v>139.19735971125883</c:v>
                </c:pt>
                <c:pt idx="45">
                  <c:v>137.01049210635645</c:v>
                </c:pt>
                <c:pt idx="46">
                  <c:v>133.81062485459077</c:v>
                </c:pt>
                <c:pt idx="47">
                  <c:v>129.78716533028668</c:v>
                </c:pt>
                <c:pt idx="48">
                  <c:v>128.95493651848776</c:v>
                </c:pt>
                <c:pt idx="49">
                  <c:v>128.58387203988369</c:v>
                </c:pt>
                <c:pt idx="50">
                  <c:v>128.85248987328623</c:v>
                </c:pt>
                <c:pt idx="51">
                  <c:v>128.09585709389285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3CA2-429E-8A8B-9F9F11F4F408}"/>
            </c:ext>
          </c:extLst>
        </c:ser>
        <c:ser>
          <c:idx val="3"/>
          <c:order val="3"/>
          <c:tx>
            <c:strRef>
              <c:f>'świnie kl. E _2021_2020'!$A$9</c:f>
              <c:strCache>
                <c:ptCount val="1"/>
                <c:pt idx="0">
                  <c:v>UE (2021)</c:v>
                </c:pt>
              </c:strCache>
            </c:strRef>
          </c:tx>
          <c:spPr>
            <a:ln>
              <a:solidFill>
                <a:srgbClr val="FF5050"/>
              </a:solidFill>
            </a:ln>
          </c:spPr>
          <c:marker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_2021_2020'!$B$9:$BA$9</c:f>
              <c:numCache>
                <c:formatCode>0</c:formatCode>
                <c:ptCount val="52"/>
                <c:pt idx="0">
                  <c:v>127.62880370793519</c:v>
                </c:pt>
                <c:pt idx="1">
                  <c:v>127.95457012879102</c:v>
                </c:pt>
                <c:pt idx="2">
                  <c:v>128.0031819173245</c:v>
                </c:pt>
                <c:pt idx="3">
                  <c:v>127.89378149148314</c:v>
                </c:pt>
                <c:pt idx="4">
                  <c:v>128.43099723722474</c:v>
                </c:pt>
                <c:pt idx="5">
                  <c:v>129.44885446614043</c:v>
                </c:pt>
                <c:pt idx="6">
                  <c:v>131.07393875155796</c:v>
                </c:pt>
                <c:pt idx="7">
                  <c:v>135.68942015995015</c:v>
                </c:pt>
                <c:pt idx="8">
                  <c:v>142.13449773577068</c:v>
                </c:pt>
                <c:pt idx="9">
                  <c:v>149.86153095139179</c:v>
                </c:pt>
                <c:pt idx="10">
                  <c:v>155.32657498961362</c:v>
                </c:pt>
                <c:pt idx="11">
                  <c:v>155.98767802243452</c:v>
                </c:pt>
                <c:pt idx="12">
                  <c:v>156.60457356668053</c:v>
                </c:pt>
                <c:pt idx="13">
                  <c:v>157.12920333402579</c:v>
                </c:pt>
                <c:pt idx="14">
                  <c:v>157.50377127129207</c:v>
                </c:pt>
                <c:pt idx="15">
                  <c:v>156.51517225799753</c:v>
                </c:pt>
                <c:pt idx="16">
                  <c:v>154.03815093477354</c:v>
                </c:pt>
                <c:pt idx="17">
                  <c:v>154.08000000000001</c:v>
                </c:pt>
                <c:pt idx="18">
                  <c:v>155.74865615911921</c:v>
                </c:pt>
                <c:pt idx="19">
                  <c:v>160.85491078105528</c:v>
                </c:pt>
                <c:pt idx="20">
                  <c:v>165.26569153510596</c:v>
                </c:pt>
                <c:pt idx="21">
                  <c:v>165.75161097839637</c:v>
                </c:pt>
                <c:pt idx="22">
                  <c:v>166.12623879310345</c:v>
                </c:pt>
                <c:pt idx="23">
                  <c:v>163.64979471333609</c:v>
                </c:pt>
                <c:pt idx="24">
                  <c:v>160.62860718737014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3CA2-429E-8A8B-9F9F11F4F408}"/>
            </c:ext>
          </c:extLst>
        </c:ser>
        <c:ser>
          <c:idx val="4"/>
          <c:order val="4"/>
          <c:tx>
            <c:strRef>
              <c:f>'świnie kl. E _2021_2020'!$A$10</c:f>
              <c:strCache>
                <c:ptCount val="1"/>
                <c:pt idx="0">
                  <c:v>Polska (2020)</c:v>
                </c:pt>
              </c:strCache>
            </c:strRef>
          </c:tx>
          <c:spPr>
            <a:ln>
              <a:solidFill>
                <a:srgbClr val="006600"/>
              </a:solidFill>
            </a:ln>
          </c:spPr>
          <c:marker>
            <c:spPr>
              <a:solidFill>
                <a:srgbClr val="FFFF0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_2021_2020'!$B$10:$BA$10</c:f>
              <c:numCache>
                <c:formatCode>0</c:formatCode>
                <c:ptCount val="52"/>
                <c:pt idx="0">
                  <c:v>191.10820000000001</c:v>
                </c:pt>
                <c:pt idx="1">
                  <c:v>187.17140000000001</c:v>
                </c:pt>
                <c:pt idx="2">
                  <c:v>180.80780000000001</c:v>
                </c:pt>
                <c:pt idx="3">
                  <c:v>178.041</c:v>
                </c:pt>
                <c:pt idx="4">
                  <c:v>180.44900000000001</c:v>
                </c:pt>
                <c:pt idx="5">
                  <c:v>186.38460000000001</c:v>
                </c:pt>
                <c:pt idx="6">
                  <c:v>189.3295</c:v>
                </c:pt>
                <c:pt idx="7">
                  <c:v>193.38420000000002</c:v>
                </c:pt>
                <c:pt idx="8">
                  <c:v>197.0198</c:v>
                </c:pt>
                <c:pt idx="9">
                  <c:v>199.41150000000002</c:v>
                </c:pt>
                <c:pt idx="10">
                  <c:v>195.74450000000002</c:v>
                </c:pt>
                <c:pt idx="11">
                  <c:v>183.09829999999999</c:v>
                </c:pt>
                <c:pt idx="12">
                  <c:v>177.34900000000002</c:v>
                </c:pt>
                <c:pt idx="13">
                  <c:v>180.0909</c:v>
                </c:pt>
                <c:pt idx="14">
                  <c:v>178.42310000000001</c:v>
                </c:pt>
                <c:pt idx="15">
                  <c:v>174.929</c:v>
                </c:pt>
                <c:pt idx="16">
                  <c:v>171.5848</c:v>
                </c:pt>
                <c:pt idx="17">
                  <c:v>158.5325</c:v>
                </c:pt>
                <c:pt idx="18">
                  <c:v>149.03140000000002</c:v>
                </c:pt>
                <c:pt idx="19">
                  <c:v>140.4854</c:v>
                </c:pt>
                <c:pt idx="20">
                  <c:v>149.08770000000001</c:v>
                </c:pt>
                <c:pt idx="21">
                  <c:v>167.18690000000001</c:v>
                </c:pt>
                <c:pt idx="22">
                  <c:v>166.80500000000001</c:v>
                </c:pt>
                <c:pt idx="23">
                  <c:v>163.8895</c:v>
                </c:pt>
                <c:pt idx="24">
                  <c:v>162.87690000000001</c:v>
                </c:pt>
                <c:pt idx="25">
                  <c:v>158.15260000000001</c:v>
                </c:pt>
                <c:pt idx="26">
                  <c:v>153.5754</c:v>
                </c:pt>
                <c:pt idx="27">
                  <c:v>144.06399999999999</c:v>
                </c:pt>
                <c:pt idx="28">
                  <c:v>133.7013</c:v>
                </c:pt>
                <c:pt idx="29">
                  <c:v>144.0538</c:v>
                </c:pt>
                <c:pt idx="30">
                  <c:v>149.0899</c:v>
                </c:pt>
                <c:pt idx="31">
                  <c:v>148.7158</c:v>
                </c:pt>
                <c:pt idx="32">
                  <c:v>146.80530000000002</c:v>
                </c:pt>
                <c:pt idx="33">
                  <c:v>144.81140000000002</c:v>
                </c:pt>
                <c:pt idx="34">
                  <c:v>144.3099</c:v>
                </c:pt>
                <c:pt idx="35">
                  <c:v>143.59440000000001</c:v>
                </c:pt>
                <c:pt idx="36">
                  <c:v>142.45160000000001</c:v>
                </c:pt>
                <c:pt idx="37">
                  <c:v>135.1772</c:v>
                </c:pt>
                <c:pt idx="38">
                  <c:v>130.8673</c:v>
                </c:pt>
                <c:pt idx="39">
                  <c:v>130.25190000000001</c:v>
                </c:pt>
                <c:pt idx="40">
                  <c:v>130.7099</c:v>
                </c:pt>
                <c:pt idx="41">
                  <c:v>128.66070000000002</c:v>
                </c:pt>
                <c:pt idx="42">
                  <c:v>126.88390000000001</c:v>
                </c:pt>
                <c:pt idx="43">
                  <c:v>125.9646</c:v>
                </c:pt>
                <c:pt idx="44">
                  <c:v>126.81880000000001</c:v>
                </c:pt>
                <c:pt idx="45">
                  <c:v>123.35270000000001</c:v>
                </c:pt>
                <c:pt idx="46">
                  <c:v>118.78320000000001</c:v>
                </c:pt>
                <c:pt idx="47">
                  <c:v>113.83170000000001</c:v>
                </c:pt>
                <c:pt idx="48">
                  <c:v>113.2878</c:v>
                </c:pt>
                <c:pt idx="49">
                  <c:v>114.9132</c:v>
                </c:pt>
                <c:pt idx="50">
                  <c:v>115.9111</c:v>
                </c:pt>
                <c:pt idx="51">
                  <c:v>112.48230000000001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3CA2-429E-8A8B-9F9F11F4F408}"/>
            </c:ext>
          </c:extLst>
        </c:ser>
        <c:ser>
          <c:idx val="5"/>
          <c:order val="5"/>
          <c:tx>
            <c:strRef>
              <c:f>'świnie kl. E _2021_2020'!$A$11</c:f>
              <c:strCache>
                <c:ptCount val="1"/>
                <c:pt idx="0">
                  <c:v>Polska (2021)</c:v>
                </c:pt>
              </c:strCache>
            </c:strRef>
          </c:tx>
          <c:marker>
            <c:symbol val="square"/>
            <c:size val="5"/>
          </c:marker>
          <c:dLbls>
            <c:dLbl>
              <c:idx val="19"/>
              <c:layout>
                <c:manualLayout>
                  <c:x val="-3.4459907223326709E-2"/>
                  <c:y val="-7.04500978473581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6BC1-47B8-979A-FCB513DEC12B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rgbClr val="FF0000"/>
                    </a:solidFill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_2021_2020'!$B$11:$BA$11</c:f>
              <c:numCache>
                <c:formatCode>0</c:formatCode>
                <c:ptCount val="52"/>
                <c:pt idx="0">
                  <c:v>111.56790000000001</c:v>
                </c:pt>
                <c:pt idx="1">
                  <c:v>113.35140000000001</c:v>
                </c:pt>
                <c:pt idx="2">
                  <c:v>113.6388</c:v>
                </c:pt>
                <c:pt idx="3">
                  <c:v>114.31830000000001</c:v>
                </c:pt>
                <c:pt idx="4">
                  <c:v>117.69</c:v>
                </c:pt>
                <c:pt idx="5">
                  <c:v>121.527</c:v>
                </c:pt>
                <c:pt idx="6">
                  <c:v>126.4282</c:v>
                </c:pt>
                <c:pt idx="7">
                  <c:v>136.25990000000002</c:v>
                </c:pt>
                <c:pt idx="8">
                  <c:v>144.85750000000002</c:v>
                </c:pt>
                <c:pt idx="9">
                  <c:v>150.59950000000001</c:v>
                </c:pt>
                <c:pt idx="10">
                  <c:v>154.70400000000001</c:v>
                </c:pt>
                <c:pt idx="11">
                  <c:v>151.9435</c:v>
                </c:pt>
                <c:pt idx="12">
                  <c:v>149.93020000000001</c:v>
                </c:pt>
                <c:pt idx="13">
                  <c:v>151.73500000000001</c:v>
                </c:pt>
                <c:pt idx="14">
                  <c:v>152.50660000000002</c:v>
                </c:pt>
                <c:pt idx="15">
                  <c:v>149.96790000000001</c:v>
                </c:pt>
                <c:pt idx="16">
                  <c:v>144.75210000000001</c:v>
                </c:pt>
                <c:pt idx="17">
                  <c:v>144.1266</c:v>
                </c:pt>
                <c:pt idx="18">
                  <c:v>146.96899999999999</c:v>
                </c:pt>
                <c:pt idx="19">
                  <c:v>160.26850000000002</c:v>
                </c:pt>
                <c:pt idx="20">
                  <c:v>165.7346</c:v>
                </c:pt>
                <c:pt idx="21">
                  <c:v>166.34790000000001</c:v>
                </c:pt>
                <c:pt idx="22">
                  <c:v>162.18340000000001</c:v>
                </c:pt>
                <c:pt idx="23">
                  <c:v>156.06379999999999</c:v>
                </c:pt>
                <c:pt idx="24">
                  <c:v>148.8758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6-3CA2-429E-8A8B-9F9F11F4F4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156928"/>
        <c:axId val="56158464"/>
      </c:lineChart>
      <c:catAx>
        <c:axId val="561569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56158464"/>
        <c:crosses val="autoZero"/>
        <c:auto val="1"/>
        <c:lblAlgn val="ctr"/>
        <c:lblOffset val="100"/>
        <c:tickLblSkip val="2"/>
        <c:noMultiLvlLbl val="0"/>
      </c:catAx>
      <c:valAx>
        <c:axId val="56158464"/>
        <c:scaling>
          <c:orientation val="minMax"/>
          <c:max val="220"/>
          <c:min val="10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EURO</a:t>
                </a: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100 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56156928"/>
        <c:crosses val="autoZero"/>
        <c:crossBetween val="midCat"/>
        <c:majorUnit val="10"/>
        <c:minorUnit val="0.1"/>
      </c:valAx>
    </c:plotArea>
    <c:legend>
      <c:legendPos val="b"/>
      <c:layout>
        <c:manualLayout>
          <c:xMode val="edge"/>
          <c:yMode val="edge"/>
          <c:x val="5.0000029325943197E-2"/>
          <c:y val="0.92082415776056736"/>
          <c:w val="0.90595897300546913"/>
          <c:h val="6.2748737516639994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LUTYM 2021.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3429761712600649E-2"/>
          <c:y val="7.9688645619462165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029B-444D-9233-617AFF620EAD}"/>
              </c:ext>
            </c:extLst>
          </c:dPt>
          <c:dPt>
            <c:idx val="13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029B-444D-9233-617AFF620EAD}"/>
              </c:ext>
            </c:extLst>
          </c:dPt>
          <c:dPt>
            <c:idx val="14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029B-444D-9233-617AFF620EAD}"/>
              </c:ext>
            </c:extLst>
          </c:dPt>
          <c:dPt>
            <c:idx val="15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029B-444D-9233-617AFF620EAD}"/>
              </c:ext>
            </c:extLst>
          </c:dPt>
          <c:dPt>
            <c:idx val="17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6-029B-444D-9233-617AFF620EAD}"/>
              </c:ext>
            </c:extLst>
          </c:dPt>
          <c:dPt>
            <c:idx val="18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029B-444D-9233-617AFF620EAD}"/>
              </c:ext>
            </c:extLst>
          </c:dPt>
          <c:dPt>
            <c:idx val="19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8-029B-444D-9233-617AFF620EAD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A-029B-444D-9233-617AFF620EAD}"/>
              </c:ext>
            </c:extLst>
          </c:dPt>
          <c:dPt>
            <c:idx val="21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B-029B-444D-9233-617AFF620EAD}"/>
              </c:ext>
            </c:extLst>
          </c:dPt>
          <c:dPt>
            <c:idx val="22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C-029B-444D-9233-617AFF620EAD}"/>
              </c:ext>
            </c:extLst>
          </c:dPt>
          <c:dPt>
            <c:idx val="23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D-029B-444D-9233-617AFF620EAD}"/>
              </c:ext>
            </c:extLst>
          </c:dPt>
          <c:dLbls>
            <c:dLbl>
              <c:idx val="0"/>
              <c:layout>
                <c:manualLayout>
                  <c:x val="3.3064134006071305E-2"/>
                  <c:y val="4.06225665998627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029B-444D-9233-617AFF620EAD}"/>
                </c:ext>
              </c:extLst>
            </c:dLbl>
            <c:dLbl>
              <c:idx val="13"/>
              <c:layout>
                <c:manualLayout>
                  <c:x val="0"/>
                  <c:y val="-1.80544740443834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9B-444D-9233-617AFF620EAD}"/>
                </c:ext>
              </c:extLst>
            </c:dLbl>
            <c:dLbl>
              <c:idx val="15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9B-444D-9233-617AFF620EAD}"/>
                </c:ext>
              </c:extLst>
            </c:dLbl>
            <c:dLbl>
              <c:idx val="23"/>
              <c:layout>
                <c:manualLayout>
                  <c:x val="-1.0102813126629109E-16"/>
                  <c:y val="-4.513618511095901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29B-444D-9233-617AFF620EAD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029B-444D-9233-617AFF620EAD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029B-444D-9233-617AFF620EAD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029B-444D-9233-617AFF620EAD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029B-444D-9233-617AFF620EAD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4"/>
              <c:pt idx="0">
                <c:v>Szwecja</c:v>
              </c:pt>
              <c:pt idx="1">
                <c:v>Bułgaria</c:v>
              </c:pt>
              <c:pt idx="2">
                <c:v>Finlandia</c:v>
              </c:pt>
              <c:pt idx="3">
                <c:v>Cypr</c:v>
              </c:pt>
              <c:pt idx="4">
                <c:v>Irlandia</c:v>
              </c:pt>
              <c:pt idx="5">
                <c:v>Grecja</c:v>
              </c:pt>
              <c:pt idx="6">
                <c:v>Portugalia</c:v>
              </c:pt>
              <c:pt idx="7">
                <c:v>Dania</c:v>
              </c:pt>
              <c:pt idx="8">
                <c:v>Słowenia</c:v>
              </c:pt>
              <c:pt idx="9">
                <c:v>Hiszpania</c:v>
              </c:pt>
              <c:pt idx="10">
                <c:v>Austria</c:v>
              </c:pt>
              <c:pt idx="11">
                <c:v>Estonia</c:v>
              </c:pt>
              <c:pt idx="12">
                <c:v>Francja</c:v>
              </c:pt>
              <c:pt idx="13">
                <c:v>Średnio w UE</c:v>
              </c:pt>
              <c:pt idx="14">
                <c:v>Niemcy</c:v>
              </c:pt>
              <c:pt idx="15">
                <c:v>Polska</c:v>
              </c:pt>
              <c:pt idx="16">
                <c:v>Chorwacja</c:v>
              </c:pt>
              <c:pt idx="17">
                <c:v>Węgry</c:v>
              </c:pt>
              <c:pt idx="18">
                <c:v>Czechy</c:v>
              </c:pt>
              <c:pt idx="19">
                <c:v>Łotwa</c:v>
              </c:pt>
              <c:pt idx="20">
                <c:v>Słowacja</c:v>
              </c:pt>
              <c:pt idx="21">
                <c:v>Litwa</c:v>
              </c:pt>
              <c:pt idx="22">
                <c:v>Niderlandy</c:v>
              </c:pt>
              <c:pt idx="23">
                <c:v>Rumunia</c:v>
              </c:pt>
            </c:strLit>
          </c:cat>
          <c:val>
            <c:numLit>
              <c:formatCode>0.00</c:formatCode>
              <c:ptCount val="24"/>
              <c:pt idx="0">
                <c:v>198.48</c:v>
              </c:pt>
              <c:pt idx="1">
                <c:v>174.45</c:v>
              </c:pt>
              <c:pt idx="2">
                <c:v>158.84</c:v>
              </c:pt>
              <c:pt idx="3">
                <c:v>157.69</c:v>
              </c:pt>
              <c:pt idx="4">
                <c:v>151.55000000000001</c:v>
              </c:pt>
              <c:pt idx="5">
                <c:v>149.18</c:v>
              </c:pt>
              <c:pt idx="6">
                <c:v>149</c:v>
              </c:pt>
              <c:pt idx="7">
                <c:v>143.34</c:v>
              </c:pt>
              <c:pt idx="8" formatCode="General">
                <c:v>141.96</c:v>
              </c:pt>
              <c:pt idx="9">
                <c:v>139.11000000000001</c:v>
              </c:pt>
              <c:pt idx="10">
                <c:v>138.27000000000001</c:v>
              </c:pt>
              <c:pt idx="11">
                <c:v>137.54</c:v>
              </c:pt>
              <c:pt idx="12">
                <c:v>133.5</c:v>
              </c:pt>
              <c:pt idx="13" formatCode="General">
                <c:v>131.16</c:v>
              </c:pt>
              <c:pt idx="14" formatCode="General">
                <c:v>126.26</c:v>
              </c:pt>
              <c:pt idx="15">
                <c:v>125.48</c:v>
              </c:pt>
              <c:pt idx="16" formatCode="#,##0.00">
                <c:v>125.29</c:v>
              </c:pt>
              <c:pt idx="17">
                <c:v>124.85</c:v>
              </c:pt>
              <c:pt idx="18">
                <c:v>123.72</c:v>
              </c:pt>
              <c:pt idx="19">
                <c:v>120.63</c:v>
              </c:pt>
              <c:pt idx="20">
                <c:v>119.81</c:v>
              </c:pt>
              <c:pt idx="21">
                <c:v>119.76</c:v>
              </c:pt>
              <c:pt idx="22">
                <c:v>116.94</c:v>
              </c:pt>
              <c:pt idx="23">
                <c:v>115.03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3-029B-444D-9233-617AFF620E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7677056"/>
        <c:axId val="117679232"/>
      </c:barChart>
      <c:catAx>
        <c:axId val="1176770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76792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7679232"/>
        <c:scaling>
          <c:orientation val="minMax"/>
          <c:max val="2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7677056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i w UE </a:t>
            </a:r>
            <a:r>
              <a:rPr lang="pl-PL" b="0">
                <a:latin typeface="+mj-lt"/>
              </a:rPr>
              <a:t>- </a:t>
            </a:r>
            <a:r>
              <a:rPr lang="pl-PL" b="1">
                <a:latin typeface="+mj-lt"/>
              </a:rPr>
              <a:t>kl. E </a:t>
            </a:r>
            <a:r>
              <a:rPr lang="pl-PL" b="0">
                <a:latin typeface="+mj-lt"/>
              </a:rPr>
              <a:t>[Euro/100 kg]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8236912564700361"/>
          <c:y val="5.475701574264202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0"/>
          <c:order val="0"/>
          <c:tx>
            <c:strRef>
              <c:f>'świnie kl. E_2019_2020'!$A$6</c:f>
              <c:strCache>
                <c:ptCount val="1"/>
                <c:pt idx="0">
                  <c:v>Niemcy (2019)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E_2019_2020'!$B$6:$BA$6</c:f>
              <c:numCache>
                <c:formatCode>0</c:formatCode>
                <c:ptCount val="52"/>
                <c:pt idx="0">
                  <c:v>139.76</c:v>
                </c:pt>
                <c:pt idx="1">
                  <c:v>140.07</c:v>
                </c:pt>
                <c:pt idx="2">
                  <c:v>140</c:v>
                </c:pt>
                <c:pt idx="3">
                  <c:v>140.33000000000001</c:v>
                </c:pt>
                <c:pt idx="4">
                  <c:v>140.32</c:v>
                </c:pt>
                <c:pt idx="5">
                  <c:v>141.92000000000002</c:v>
                </c:pt>
                <c:pt idx="6">
                  <c:v>143.59</c:v>
                </c:pt>
                <c:pt idx="7">
                  <c:v>144.1</c:v>
                </c:pt>
                <c:pt idx="8">
                  <c:v>144.61000000000001</c:v>
                </c:pt>
                <c:pt idx="9">
                  <c:v>144.62</c:v>
                </c:pt>
                <c:pt idx="10">
                  <c:v>146.31</c:v>
                </c:pt>
                <c:pt idx="11">
                  <c:v>151.24</c:v>
                </c:pt>
                <c:pt idx="12">
                  <c:v>160.05000000000001</c:v>
                </c:pt>
                <c:pt idx="13">
                  <c:v>170.23</c:v>
                </c:pt>
                <c:pt idx="14">
                  <c:v>176.34</c:v>
                </c:pt>
                <c:pt idx="15">
                  <c:v>177.71</c:v>
                </c:pt>
                <c:pt idx="16">
                  <c:v>178.1</c:v>
                </c:pt>
                <c:pt idx="17">
                  <c:v>178.23</c:v>
                </c:pt>
                <c:pt idx="18">
                  <c:v>179.21</c:v>
                </c:pt>
                <c:pt idx="19">
                  <c:v>182.85</c:v>
                </c:pt>
                <c:pt idx="20">
                  <c:v>184.88</c:v>
                </c:pt>
                <c:pt idx="21">
                  <c:v>184.91</c:v>
                </c:pt>
                <c:pt idx="22">
                  <c:v>186.61</c:v>
                </c:pt>
                <c:pt idx="23">
                  <c:v>187.84</c:v>
                </c:pt>
                <c:pt idx="24">
                  <c:v>188.08</c:v>
                </c:pt>
                <c:pt idx="25">
                  <c:v>187.86</c:v>
                </c:pt>
                <c:pt idx="26">
                  <c:v>187.74</c:v>
                </c:pt>
                <c:pt idx="27">
                  <c:v>184.82</c:v>
                </c:pt>
                <c:pt idx="28">
                  <c:v>180.65</c:v>
                </c:pt>
                <c:pt idx="29">
                  <c:v>179.17000000000002</c:v>
                </c:pt>
                <c:pt idx="30">
                  <c:v>181.31</c:v>
                </c:pt>
                <c:pt idx="31">
                  <c:v>186.94</c:v>
                </c:pt>
                <c:pt idx="32">
                  <c:v>191.32</c:v>
                </c:pt>
                <c:pt idx="33">
                  <c:v>191.15</c:v>
                </c:pt>
                <c:pt idx="34">
                  <c:v>190.25</c:v>
                </c:pt>
                <c:pt idx="35">
                  <c:v>190.38</c:v>
                </c:pt>
                <c:pt idx="36">
                  <c:v>190.18</c:v>
                </c:pt>
                <c:pt idx="37">
                  <c:v>190.3</c:v>
                </c:pt>
                <c:pt idx="38">
                  <c:v>190.36</c:v>
                </c:pt>
                <c:pt idx="39">
                  <c:v>190.33</c:v>
                </c:pt>
                <c:pt idx="40">
                  <c:v>190.31</c:v>
                </c:pt>
                <c:pt idx="41">
                  <c:v>190.35</c:v>
                </c:pt>
                <c:pt idx="42">
                  <c:v>190.28</c:v>
                </c:pt>
                <c:pt idx="43">
                  <c:v>190.34</c:v>
                </c:pt>
                <c:pt idx="44">
                  <c:v>190.15</c:v>
                </c:pt>
                <c:pt idx="45">
                  <c:v>192.06</c:v>
                </c:pt>
                <c:pt idx="46">
                  <c:v>197.27</c:v>
                </c:pt>
                <c:pt idx="47">
                  <c:v>202.70000000000002</c:v>
                </c:pt>
                <c:pt idx="48">
                  <c:v>206.69</c:v>
                </c:pt>
                <c:pt idx="49">
                  <c:v>208.15</c:v>
                </c:pt>
                <c:pt idx="50">
                  <c:v>204.5</c:v>
                </c:pt>
                <c:pt idx="51">
                  <c:v>200.73000000000002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59F-4D43-9D46-8A4675855AB6}"/>
            </c:ext>
          </c:extLst>
        </c:ser>
        <c:ser>
          <c:idx val="1"/>
          <c:order val="1"/>
          <c:tx>
            <c:strRef>
              <c:f>'świnie kl. E_2019_2020'!$A$7</c:f>
              <c:strCache>
                <c:ptCount val="1"/>
                <c:pt idx="0">
                  <c:v>Niemcy (2020)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pPr>
              <a:solidFill>
                <a:srgbClr val="0000FF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E_2019_2020'!$B$7:$BA$7</c:f>
              <c:numCache>
                <c:formatCode>0</c:formatCode>
                <c:ptCount val="52"/>
                <c:pt idx="0">
                  <c:v>200.47</c:v>
                </c:pt>
                <c:pt idx="1">
                  <c:v>195.6</c:v>
                </c:pt>
                <c:pt idx="2">
                  <c:v>189.43</c:v>
                </c:pt>
                <c:pt idx="3">
                  <c:v>187.61</c:v>
                </c:pt>
                <c:pt idx="4">
                  <c:v>188.82</c:v>
                </c:pt>
                <c:pt idx="5">
                  <c:v>190.27</c:v>
                </c:pt>
                <c:pt idx="6">
                  <c:v>193.96</c:v>
                </c:pt>
                <c:pt idx="7">
                  <c:v>199.51</c:v>
                </c:pt>
                <c:pt idx="8">
                  <c:v>205.4</c:v>
                </c:pt>
                <c:pt idx="9">
                  <c:v>207.77</c:v>
                </c:pt>
                <c:pt idx="10">
                  <c:v>203.8</c:v>
                </c:pt>
                <c:pt idx="11">
                  <c:v>197.88</c:v>
                </c:pt>
                <c:pt idx="12">
                  <c:v>195.3</c:v>
                </c:pt>
                <c:pt idx="13">
                  <c:v>194.82</c:v>
                </c:pt>
                <c:pt idx="14">
                  <c:v>192.84</c:v>
                </c:pt>
                <c:pt idx="15">
                  <c:v>189.5</c:v>
                </c:pt>
                <c:pt idx="16">
                  <c:v>184.51</c:v>
                </c:pt>
                <c:pt idx="17">
                  <c:v>178.95000000000002</c:v>
                </c:pt>
                <c:pt idx="18">
                  <c:v>170.71</c:v>
                </c:pt>
                <c:pt idx="19">
                  <c:v>166.04</c:v>
                </c:pt>
                <c:pt idx="20">
                  <c:v>168.83</c:v>
                </c:pt>
                <c:pt idx="21">
                  <c:v>171.21</c:v>
                </c:pt>
                <c:pt idx="22">
                  <c:v>172.07</c:v>
                </c:pt>
                <c:pt idx="23">
                  <c:v>172.17000000000002</c:v>
                </c:pt>
                <c:pt idx="24">
                  <c:v>171.75</c:v>
                </c:pt>
                <c:pt idx="25">
                  <c:v>172</c:v>
                </c:pt>
                <c:pt idx="26">
                  <c:v>168.01</c:v>
                </c:pt>
                <c:pt idx="27">
                  <c:v>159.28</c:v>
                </c:pt>
                <c:pt idx="28">
                  <c:v>151.91</c:v>
                </c:pt>
                <c:pt idx="29">
                  <c:v>151.78</c:v>
                </c:pt>
                <c:pt idx="30">
                  <c:v>152.04</c:v>
                </c:pt>
                <c:pt idx="31">
                  <c:v>152.07</c:v>
                </c:pt>
                <c:pt idx="32">
                  <c:v>152.41</c:v>
                </c:pt>
                <c:pt idx="33">
                  <c:v>152.30000000000001</c:v>
                </c:pt>
                <c:pt idx="34">
                  <c:v>152.30000000000001</c:v>
                </c:pt>
                <c:pt idx="35">
                  <c:v>152.45000000000002</c:v>
                </c:pt>
                <c:pt idx="36">
                  <c:v>147.9</c:v>
                </c:pt>
                <c:pt idx="37">
                  <c:v>132.9</c:v>
                </c:pt>
                <c:pt idx="38">
                  <c:v>132.58000000000001</c:v>
                </c:pt>
                <c:pt idx="39">
                  <c:v>132.38</c:v>
                </c:pt>
                <c:pt idx="40">
                  <c:v>131.69</c:v>
                </c:pt>
                <c:pt idx="41">
                  <c:v>131.87</c:v>
                </c:pt>
                <c:pt idx="42">
                  <c:v>131.44999999999999</c:v>
                </c:pt>
                <c:pt idx="43">
                  <c:v>131.54</c:v>
                </c:pt>
                <c:pt idx="44">
                  <c:v>131.5</c:v>
                </c:pt>
                <c:pt idx="45">
                  <c:v>131.18</c:v>
                </c:pt>
                <c:pt idx="46">
                  <c:v>127.06</c:v>
                </c:pt>
                <c:pt idx="47">
                  <c:v>123.43</c:v>
                </c:pt>
                <c:pt idx="48">
                  <c:v>123.15</c:v>
                </c:pt>
                <c:pt idx="49">
                  <c:v>123.27</c:v>
                </c:pt>
                <c:pt idx="50">
                  <c:v>123.78</c:v>
                </c:pt>
                <c:pt idx="51">
                  <c:v>123.75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59F-4D43-9D46-8A4675855AB6}"/>
            </c:ext>
          </c:extLst>
        </c:ser>
        <c:ser>
          <c:idx val="2"/>
          <c:order val="2"/>
          <c:tx>
            <c:strRef>
              <c:f>'świnie kl. E_2019_2020'!$A$8</c:f>
              <c:strCache>
                <c:ptCount val="1"/>
                <c:pt idx="0">
                  <c:v>UE (2019)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E_2019_2020'!$B$8:$BA$8</c:f>
              <c:numCache>
                <c:formatCode>0</c:formatCode>
                <c:ptCount val="52"/>
                <c:pt idx="0">
                  <c:v>133.84847542738959</c:v>
                </c:pt>
                <c:pt idx="1">
                  <c:v>133.69541423778506</c:v>
                </c:pt>
                <c:pt idx="2">
                  <c:v>133.74009397266224</c:v>
                </c:pt>
                <c:pt idx="3">
                  <c:v>133.3701371066953</c:v>
                </c:pt>
                <c:pt idx="4">
                  <c:v>133.27375468963675</c:v>
                </c:pt>
                <c:pt idx="5">
                  <c:v>133.65002169118392</c:v>
                </c:pt>
                <c:pt idx="6">
                  <c:v>135.04182178834554</c:v>
                </c:pt>
                <c:pt idx="7">
                  <c:v>135.70624171251299</c:v>
                </c:pt>
                <c:pt idx="8">
                  <c:v>136.52391581570618</c:v>
                </c:pt>
                <c:pt idx="9">
                  <c:v>137.21586476597693</c:v>
                </c:pt>
                <c:pt idx="10">
                  <c:v>138.76319297084146</c:v>
                </c:pt>
                <c:pt idx="11">
                  <c:v>142.63428227912465</c:v>
                </c:pt>
                <c:pt idx="12">
                  <c:v>149.6375430004361</c:v>
                </c:pt>
                <c:pt idx="13">
                  <c:v>158.76225344013275</c:v>
                </c:pt>
                <c:pt idx="14">
                  <c:v>166.50404750358805</c:v>
                </c:pt>
                <c:pt idx="15">
                  <c:v>169.21879941330241</c:v>
                </c:pt>
                <c:pt idx="16">
                  <c:v>169.80001440139674</c:v>
                </c:pt>
                <c:pt idx="17">
                  <c:v>170.35810047582473</c:v>
                </c:pt>
                <c:pt idx="18">
                  <c:v>170.84427539566215</c:v>
                </c:pt>
                <c:pt idx="19">
                  <c:v>172.78004074190844</c:v>
                </c:pt>
                <c:pt idx="20">
                  <c:v>174.50528247747172</c:v>
                </c:pt>
                <c:pt idx="21">
                  <c:v>175.58229462645878</c:v>
                </c:pt>
                <c:pt idx="22">
                  <c:v>176.86281795867819</c:v>
                </c:pt>
                <c:pt idx="23">
                  <c:v>178.43023784538357</c:v>
                </c:pt>
                <c:pt idx="24">
                  <c:v>178.45673990258399</c:v>
                </c:pt>
                <c:pt idx="25">
                  <c:v>178.69179614782672</c:v>
                </c:pt>
                <c:pt idx="26">
                  <c:v>178.87449876516922</c:v>
                </c:pt>
                <c:pt idx="27">
                  <c:v>177.24888204172873</c:v>
                </c:pt>
                <c:pt idx="28">
                  <c:v>174.43685856929952</c:v>
                </c:pt>
                <c:pt idx="29">
                  <c:v>173.12514586970406</c:v>
                </c:pt>
                <c:pt idx="30">
                  <c:v>173.96465305514155</c:v>
                </c:pt>
                <c:pt idx="31">
                  <c:v>177.07180754737064</c:v>
                </c:pt>
                <c:pt idx="32">
                  <c:v>180.68626882052371</c:v>
                </c:pt>
                <c:pt idx="33">
                  <c:v>181.03834610389617</c:v>
                </c:pt>
                <c:pt idx="34">
                  <c:v>181.07637750691927</c:v>
                </c:pt>
                <c:pt idx="35">
                  <c:v>181.36677000212899</c:v>
                </c:pt>
                <c:pt idx="36">
                  <c:v>182.14789019586965</c:v>
                </c:pt>
                <c:pt idx="37">
                  <c:v>182.3647967638918</c:v>
                </c:pt>
                <c:pt idx="38">
                  <c:v>182.25448865233133</c:v>
                </c:pt>
                <c:pt idx="39">
                  <c:v>182.60249315520542</c:v>
                </c:pt>
                <c:pt idx="40">
                  <c:v>182.69952220566319</c:v>
                </c:pt>
                <c:pt idx="41">
                  <c:v>182.89259517777305</c:v>
                </c:pt>
                <c:pt idx="42">
                  <c:v>183.02581119863743</c:v>
                </c:pt>
                <c:pt idx="43">
                  <c:v>183.35046505216093</c:v>
                </c:pt>
                <c:pt idx="44">
                  <c:v>183.80485100063868</c:v>
                </c:pt>
                <c:pt idx="45">
                  <c:v>184.6129957951884</c:v>
                </c:pt>
                <c:pt idx="46">
                  <c:v>187.73926154992543</c:v>
                </c:pt>
                <c:pt idx="47">
                  <c:v>191.95564222908234</c:v>
                </c:pt>
                <c:pt idx="48">
                  <c:v>195.53470130934639</c:v>
                </c:pt>
                <c:pt idx="49">
                  <c:v>197.21624278262715</c:v>
                </c:pt>
                <c:pt idx="50">
                  <c:v>195.97706720246964</c:v>
                </c:pt>
                <c:pt idx="51">
                  <c:v>193.68466612731532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F59F-4D43-9D46-8A4675855AB6}"/>
            </c:ext>
          </c:extLst>
        </c:ser>
        <c:ser>
          <c:idx val="3"/>
          <c:order val="3"/>
          <c:tx>
            <c:strRef>
              <c:f>'świnie kl. E_2019_2020'!$A$9</c:f>
              <c:strCache>
                <c:ptCount val="1"/>
                <c:pt idx="0">
                  <c:v>UE (2020)</c:v>
                </c:pt>
              </c:strCache>
            </c:strRef>
          </c:tx>
          <c:spPr>
            <a:ln>
              <a:solidFill>
                <a:srgbClr val="FF5050"/>
              </a:solidFill>
            </a:ln>
          </c:spPr>
          <c:marker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E_2019_2020'!$B$9:$BA$9</c:f>
              <c:numCache>
                <c:formatCode>0</c:formatCode>
                <c:ptCount val="52"/>
                <c:pt idx="0">
                  <c:v>192.7092033851394</c:v>
                </c:pt>
                <c:pt idx="1">
                  <c:v>188.93102239727483</c:v>
                </c:pt>
                <c:pt idx="2">
                  <c:v>184.30623021077284</c:v>
                </c:pt>
                <c:pt idx="3">
                  <c:v>182.02111059186706</c:v>
                </c:pt>
                <c:pt idx="4">
                  <c:v>182.28178850329996</c:v>
                </c:pt>
                <c:pt idx="5">
                  <c:v>184.0755176921439</c:v>
                </c:pt>
                <c:pt idx="6">
                  <c:v>185.620215296998</c:v>
                </c:pt>
                <c:pt idx="7">
                  <c:v>188.97974090909091</c:v>
                </c:pt>
                <c:pt idx="8">
                  <c:v>192.86350781349793</c:v>
                </c:pt>
                <c:pt idx="9">
                  <c:v>195.39004151586121</c:v>
                </c:pt>
                <c:pt idx="10">
                  <c:v>194.45219881839472</c:v>
                </c:pt>
                <c:pt idx="11">
                  <c:v>188.91763846071962</c:v>
                </c:pt>
                <c:pt idx="12">
                  <c:v>186.24712534596549</c:v>
                </c:pt>
                <c:pt idx="13">
                  <c:v>185.9147717372791</c:v>
                </c:pt>
                <c:pt idx="14">
                  <c:v>184.67227282307854</c:v>
                </c:pt>
                <c:pt idx="15">
                  <c:v>180.97863167979554</c:v>
                </c:pt>
                <c:pt idx="16">
                  <c:v>178.10509282520758</c:v>
                </c:pt>
                <c:pt idx="17">
                  <c:v>171.75782949755163</c:v>
                </c:pt>
                <c:pt idx="18">
                  <c:v>164.50675420481156</c:v>
                </c:pt>
                <c:pt idx="19">
                  <c:v>158.37408598041301</c:v>
                </c:pt>
                <c:pt idx="20">
                  <c:v>159.41805129870133</c:v>
                </c:pt>
                <c:pt idx="21">
                  <c:v>162.90796214605072</c:v>
                </c:pt>
                <c:pt idx="22">
                  <c:v>163.46975112837981</c:v>
                </c:pt>
                <c:pt idx="23">
                  <c:v>163.36897749627417</c:v>
                </c:pt>
                <c:pt idx="24">
                  <c:v>161.61829204557554</c:v>
                </c:pt>
                <c:pt idx="25">
                  <c:v>162.4426840698541</c:v>
                </c:pt>
                <c:pt idx="26">
                  <c:v>158.92303680930618</c:v>
                </c:pt>
                <c:pt idx="27">
                  <c:v>153.70261628583302</c:v>
                </c:pt>
                <c:pt idx="28">
                  <c:v>148.22904045492311</c:v>
                </c:pt>
                <c:pt idx="29">
                  <c:v>149.89541199626089</c:v>
                </c:pt>
                <c:pt idx="30">
                  <c:v>150.71560022850019</c:v>
                </c:pt>
                <c:pt idx="31">
                  <c:v>151.02671419817202</c:v>
                </c:pt>
                <c:pt idx="32">
                  <c:v>150.87499286456168</c:v>
                </c:pt>
                <c:pt idx="33">
                  <c:v>150.61555900498544</c:v>
                </c:pt>
                <c:pt idx="34">
                  <c:v>150.57333610303283</c:v>
                </c:pt>
                <c:pt idx="35">
                  <c:v>150.80290358329873</c:v>
                </c:pt>
                <c:pt idx="36">
                  <c:v>149.8308052555048</c:v>
                </c:pt>
                <c:pt idx="37">
                  <c:v>142.60767045076858</c:v>
                </c:pt>
                <c:pt idx="38">
                  <c:v>141.63921967179058</c:v>
                </c:pt>
                <c:pt idx="39">
                  <c:v>141.22102820938929</c:v>
                </c:pt>
                <c:pt idx="40">
                  <c:v>140.67156837349401</c:v>
                </c:pt>
                <c:pt idx="41">
                  <c:v>140.41822094931447</c:v>
                </c:pt>
                <c:pt idx="42">
                  <c:v>139.63391388658081</c:v>
                </c:pt>
                <c:pt idx="43">
                  <c:v>139.33387601786458</c:v>
                </c:pt>
                <c:pt idx="44">
                  <c:v>139.19735971125883</c:v>
                </c:pt>
                <c:pt idx="45">
                  <c:v>137.01049210635645</c:v>
                </c:pt>
                <c:pt idx="46">
                  <c:v>133.81062485459077</c:v>
                </c:pt>
                <c:pt idx="47">
                  <c:v>129.78716533028668</c:v>
                </c:pt>
                <c:pt idx="48">
                  <c:v>128.95493651848776</c:v>
                </c:pt>
                <c:pt idx="49">
                  <c:v>128.58387203988369</c:v>
                </c:pt>
                <c:pt idx="50">
                  <c:v>128.85248987328623</c:v>
                </c:pt>
                <c:pt idx="51">
                  <c:v>128.09585709389285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F59F-4D43-9D46-8A4675855AB6}"/>
            </c:ext>
          </c:extLst>
        </c:ser>
        <c:ser>
          <c:idx val="4"/>
          <c:order val="4"/>
          <c:tx>
            <c:strRef>
              <c:f>'świnie kl. E_2019_2020'!$A$10</c:f>
              <c:strCache>
                <c:ptCount val="1"/>
                <c:pt idx="0">
                  <c:v>Polska (2019)</c:v>
                </c:pt>
              </c:strCache>
            </c:strRef>
          </c:tx>
          <c:spPr>
            <a:ln>
              <a:solidFill>
                <a:srgbClr val="006600"/>
              </a:solidFill>
            </a:ln>
          </c:spPr>
          <c:marker>
            <c:spPr>
              <a:solidFill>
                <a:srgbClr val="FFFF0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E_2019_2020'!$B$10:$BA$10</c:f>
              <c:numCache>
                <c:formatCode>0</c:formatCode>
                <c:ptCount val="52"/>
                <c:pt idx="0">
                  <c:v>125.745</c:v>
                </c:pt>
                <c:pt idx="1">
                  <c:v>125.55430000000001</c:v>
                </c:pt>
                <c:pt idx="2">
                  <c:v>125.62140000000001</c:v>
                </c:pt>
                <c:pt idx="3">
                  <c:v>125.7119</c:v>
                </c:pt>
                <c:pt idx="4">
                  <c:v>126.033</c:v>
                </c:pt>
                <c:pt idx="5">
                  <c:v>126.60570000000001</c:v>
                </c:pt>
                <c:pt idx="6">
                  <c:v>127.84670000000001</c:v>
                </c:pt>
                <c:pt idx="7">
                  <c:v>127.84490000000001</c:v>
                </c:pt>
                <c:pt idx="8">
                  <c:v>128.82990000000001</c:v>
                </c:pt>
                <c:pt idx="9">
                  <c:v>130.05700000000002</c:v>
                </c:pt>
                <c:pt idx="10">
                  <c:v>131.65219999999999</c:v>
                </c:pt>
                <c:pt idx="11">
                  <c:v>137.87560000000002</c:v>
                </c:pt>
                <c:pt idx="12">
                  <c:v>149.7319</c:v>
                </c:pt>
                <c:pt idx="13">
                  <c:v>165.9633</c:v>
                </c:pt>
                <c:pt idx="14">
                  <c:v>177.19570000000002</c:v>
                </c:pt>
                <c:pt idx="15">
                  <c:v>178.98140000000001</c:v>
                </c:pt>
                <c:pt idx="16">
                  <c:v>178.69110000000001</c:v>
                </c:pt>
                <c:pt idx="17">
                  <c:v>178.6756</c:v>
                </c:pt>
                <c:pt idx="18">
                  <c:v>177.7037</c:v>
                </c:pt>
                <c:pt idx="19">
                  <c:v>178.005</c:v>
                </c:pt>
                <c:pt idx="20">
                  <c:v>178.19760000000002</c:v>
                </c:pt>
                <c:pt idx="21">
                  <c:v>177.98180000000002</c:v>
                </c:pt>
                <c:pt idx="22">
                  <c:v>178.00830000000002</c:v>
                </c:pt>
                <c:pt idx="23">
                  <c:v>179.60140000000001</c:v>
                </c:pt>
                <c:pt idx="24">
                  <c:v>177.26760000000002</c:v>
                </c:pt>
                <c:pt idx="25">
                  <c:v>177.285</c:v>
                </c:pt>
                <c:pt idx="26">
                  <c:v>177.48869999999999</c:v>
                </c:pt>
                <c:pt idx="27">
                  <c:v>175.4547</c:v>
                </c:pt>
                <c:pt idx="28">
                  <c:v>171.35820000000001</c:v>
                </c:pt>
                <c:pt idx="29">
                  <c:v>167.53900000000002</c:v>
                </c:pt>
                <c:pt idx="30">
                  <c:v>168.8135</c:v>
                </c:pt>
                <c:pt idx="31">
                  <c:v>173.5171</c:v>
                </c:pt>
                <c:pt idx="32">
                  <c:v>177.27930000000001</c:v>
                </c:pt>
                <c:pt idx="33">
                  <c:v>178.38660000000002</c:v>
                </c:pt>
                <c:pt idx="34">
                  <c:v>175.9599</c:v>
                </c:pt>
                <c:pt idx="35">
                  <c:v>177.01670000000001</c:v>
                </c:pt>
                <c:pt idx="36">
                  <c:v>178.3484</c:v>
                </c:pt>
                <c:pt idx="37">
                  <c:v>178.80180000000001</c:v>
                </c:pt>
                <c:pt idx="38">
                  <c:v>177.20600000000002</c:v>
                </c:pt>
                <c:pt idx="39">
                  <c:v>177.74860000000001</c:v>
                </c:pt>
                <c:pt idx="40">
                  <c:v>178.09970000000001</c:v>
                </c:pt>
                <c:pt idx="41">
                  <c:v>178.54730000000001</c:v>
                </c:pt>
                <c:pt idx="42">
                  <c:v>178.48420000000002</c:v>
                </c:pt>
                <c:pt idx="43">
                  <c:v>177.71860000000001</c:v>
                </c:pt>
                <c:pt idx="44">
                  <c:v>177.32600000000002</c:v>
                </c:pt>
                <c:pt idx="45">
                  <c:v>177.7148</c:v>
                </c:pt>
                <c:pt idx="46">
                  <c:v>180.6174</c:v>
                </c:pt>
                <c:pt idx="47">
                  <c:v>185.14400000000001</c:v>
                </c:pt>
                <c:pt idx="48">
                  <c:v>190.87200000000001</c:v>
                </c:pt>
                <c:pt idx="49">
                  <c:v>195.0378</c:v>
                </c:pt>
                <c:pt idx="50">
                  <c:v>193.78110000000001</c:v>
                </c:pt>
                <c:pt idx="51">
                  <c:v>193.87790000000001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F59F-4D43-9D46-8A4675855AB6}"/>
            </c:ext>
          </c:extLst>
        </c:ser>
        <c:ser>
          <c:idx val="5"/>
          <c:order val="5"/>
          <c:tx>
            <c:strRef>
              <c:f>'świnie kl. E_2019_2020'!$A$11</c:f>
              <c:strCache>
                <c:ptCount val="1"/>
                <c:pt idx="0">
                  <c:v>Polska (2020)</c:v>
                </c:pt>
              </c:strCache>
            </c:strRef>
          </c:tx>
          <c:marker>
            <c:symbol val="square"/>
            <c:size val="5"/>
          </c:marker>
          <c:dLbls>
            <c:dLbl>
              <c:idx val="51"/>
              <c:layout>
                <c:manualLayout>
                  <c:x val="-2.1206096752816435E-2"/>
                  <c:y val="1.8264840182648401E-2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95D-44C6-9092-D30E7E85FAA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rgbClr val="FF0000"/>
                    </a:solidFill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E_2019_2020'!$B$11:$BA$11</c:f>
              <c:numCache>
                <c:formatCode>0</c:formatCode>
                <c:ptCount val="52"/>
                <c:pt idx="0">
                  <c:v>191.10820000000001</c:v>
                </c:pt>
                <c:pt idx="1">
                  <c:v>187.17140000000001</c:v>
                </c:pt>
                <c:pt idx="2">
                  <c:v>180.80780000000001</c:v>
                </c:pt>
                <c:pt idx="3">
                  <c:v>178.041</c:v>
                </c:pt>
                <c:pt idx="4">
                  <c:v>180.44900000000001</c:v>
                </c:pt>
                <c:pt idx="5">
                  <c:v>186.38460000000001</c:v>
                </c:pt>
                <c:pt idx="6">
                  <c:v>189.3295</c:v>
                </c:pt>
                <c:pt idx="7">
                  <c:v>193.38420000000002</c:v>
                </c:pt>
                <c:pt idx="8">
                  <c:v>197.0198</c:v>
                </c:pt>
                <c:pt idx="9">
                  <c:v>199.41150000000002</c:v>
                </c:pt>
                <c:pt idx="10">
                  <c:v>195.74450000000002</c:v>
                </c:pt>
                <c:pt idx="11">
                  <c:v>183.09829999999999</c:v>
                </c:pt>
                <c:pt idx="12">
                  <c:v>177.34900000000002</c:v>
                </c:pt>
                <c:pt idx="13">
                  <c:v>180.0909</c:v>
                </c:pt>
                <c:pt idx="14">
                  <c:v>178.42310000000001</c:v>
                </c:pt>
                <c:pt idx="15">
                  <c:v>174.929</c:v>
                </c:pt>
                <c:pt idx="16">
                  <c:v>171.5848</c:v>
                </c:pt>
                <c:pt idx="17">
                  <c:v>158.5325</c:v>
                </c:pt>
                <c:pt idx="18">
                  <c:v>149.03140000000002</c:v>
                </c:pt>
                <c:pt idx="19">
                  <c:v>140.4854</c:v>
                </c:pt>
                <c:pt idx="20">
                  <c:v>149.08770000000001</c:v>
                </c:pt>
                <c:pt idx="21">
                  <c:v>167.18690000000001</c:v>
                </c:pt>
                <c:pt idx="22">
                  <c:v>166.80500000000001</c:v>
                </c:pt>
                <c:pt idx="23">
                  <c:v>163.8895</c:v>
                </c:pt>
                <c:pt idx="24">
                  <c:v>162.87690000000001</c:v>
                </c:pt>
                <c:pt idx="25">
                  <c:v>158.15260000000001</c:v>
                </c:pt>
                <c:pt idx="26">
                  <c:v>153.5754</c:v>
                </c:pt>
                <c:pt idx="27">
                  <c:v>144.06399999999999</c:v>
                </c:pt>
                <c:pt idx="28">
                  <c:v>133.7013</c:v>
                </c:pt>
                <c:pt idx="29">
                  <c:v>144.0538</c:v>
                </c:pt>
                <c:pt idx="30">
                  <c:v>149.0899</c:v>
                </c:pt>
                <c:pt idx="31">
                  <c:v>148.7158</c:v>
                </c:pt>
                <c:pt idx="32">
                  <c:v>146.80530000000002</c:v>
                </c:pt>
                <c:pt idx="33">
                  <c:v>144.81140000000002</c:v>
                </c:pt>
                <c:pt idx="34">
                  <c:v>144.3099</c:v>
                </c:pt>
                <c:pt idx="35">
                  <c:v>143.59440000000001</c:v>
                </c:pt>
                <c:pt idx="36">
                  <c:v>142.45160000000001</c:v>
                </c:pt>
                <c:pt idx="37">
                  <c:v>135.1772</c:v>
                </c:pt>
                <c:pt idx="38">
                  <c:v>130.8673</c:v>
                </c:pt>
                <c:pt idx="39">
                  <c:v>130.25190000000001</c:v>
                </c:pt>
                <c:pt idx="40">
                  <c:v>130.7099</c:v>
                </c:pt>
                <c:pt idx="41">
                  <c:v>128.66070000000002</c:v>
                </c:pt>
                <c:pt idx="42">
                  <c:v>126.88390000000001</c:v>
                </c:pt>
                <c:pt idx="43">
                  <c:v>125.9646</c:v>
                </c:pt>
                <c:pt idx="44">
                  <c:v>126.81880000000001</c:v>
                </c:pt>
                <c:pt idx="45">
                  <c:v>123.35270000000001</c:v>
                </c:pt>
                <c:pt idx="46">
                  <c:v>118.78320000000001</c:v>
                </c:pt>
                <c:pt idx="47">
                  <c:v>113.83170000000001</c:v>
                </c:pt>
                <c:pt idx="48">
                  <c:v>113.2878</c:v>
                </c:pt>
                <c:pt idx="49">
                  <c:v>114.9132</c:v>
                </c:pt>
                <c:pt idx="50">
                  <c:v>115.9111</c:v>
                </c:pt>
                <c:pt idx="51">
                  <c:v>112.48230000000001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6-F59F-4D43-9D46-8A4675855A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497856"/>
        <c:axId val="119499392"/>
      </c:lineChart>
      <c:catAx>
        <c:axId val="119497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19499392"/>
        <c:crosses val="autoZero"/>
        <c:auto val="1"/>
        <c:lblAlgn val="ctr"/>
        <c:lblOffset val="100"/>
        <c:tickLblSkip val="2"/>
        <c:noMultiLvlLbl val="0"/>
      </c:catAx>
      <c:valAx>
        <c:axId val="119499392"/>
        <c:scaling>
          <c:orientation val="minMax"/>
          <c:max val="220"/>
          <c:min val="10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EURO</a:t>
                </a: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100 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119497856"/>
        <c:crosses val="autoZero"/>
        <c:crossBetween val="midCat"/>
        <c:majorUnit val="10"/>
        <c:minorUnit val="0.1"/>
      </c:valAx>
    </c:plotArea>
    <c:legend>
      <c:legendPos val="b"/>
      <c:layout>
        <c:manualLayout>
          <c:xMode val="edge"/>
          <c:yMode val="edge"/>
          <c:x val="5.0000029325943197E-2"/>
          <c:y val="0.92082415776056736"/>
          <c:w val="0.90595897300546913"/>
          <c:h val="6.2748737516639994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300" baseline="0"/>
              <a:t>Ceny rynkowe trzody chlewnej  (klasa E) w państwach członkowskich UE w  SIERPNIU 2019.</a:t>
            </a:r>
          </a:p>
        </c:rich>
      </c:tx>
      <c:layout>
        <c:manualLayout>
          <c:xMode val="edge"/>
          <c:yMode val="edge"/>
          <c:x val="0.14654429899696853"/>
          <c:y val="2.315770618618073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24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 197,49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18FC-4F76-A460-F8289EADCF1F}"/>
              </c:ext>
            </c:extLst>
          </c:dPt>
          <c:dPt>
            <c:idx val="16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18FC-4F76-A460-F8289EADCF1F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18FC-4F76-A460-F8289EADCF1F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8FC-4F76-A460-F8289EADCF1F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8FC-4F76-A460-F8289EADCF1F}"/>
                </c:ext>
              </c:extLst>
            </c:dLbl>
            <c:dLbl>
              <c:idx val="16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8FC-4F76-A460-F8289EADCF1F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8FC-4F76-A460-F8289EADCF1F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8FC-4F76-A460-F8289EADCF1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7"/>
              <c:pt idx="0">
                <c:v>Bułgaria</c:v>
              </c:pt>
              <c:pt idx="1">
                <c:v>Finlandia</c:v>
              </c:pt>
              <c:pt idx="2">
                <c:v>Irlandia</c:v>
              </c:pt>
              <c:pt idx="3">
                <c:v>Grecja</c:v>
              </c:pt>
              <c:pt idx="4">
                <c:v>Rumunia</c:v>
              </c:pt>
              <c:pt idx="5">
                <c:v>Portugalia</c:v>
              </c:pt>
              <c:pt idx="6">
                <c:v>Dania</c:v>
              </c:pt>
              <c:pt idx="7">
                <c:v>Słowenia</c:v>
              </c:pt>
              <c:pt idx="8">
                <c:v>Hiszpania</c:v>
              </c:pt>
              <c:pt idx="9">
                <c:v>Austria</c:v>
              </c:pt>
              <c:pt idx="10">
                <c:v>Francja</c:v>
              </c:pt>
              <c:pt idx="11">
                <c:v>Słowacja</c:v>
              </c:pt>
              <c:pt idx="12">
                <c:v>Chorwacja</c:v>
              </c:pt>
              <c:pt idx="13">
                <c:v>Średnio w UE</c:v>
              </c:pt>
              <c:pt idx="14">
                <c:v>Czechy</c:v>
              </c:pt>
              <c:pt idx="15">
                <c:v>Węgry</c:v>
              </c:pt>
              <c:pt idx="16">
                <c:v>Cypr</c:v>
              </c:pt>
              <c:pt idx="17">
                <c:v>Niemcy</c:v>
              </c:pt>
              <c:pt idx="18">
                <c:v>Łotwa</c:v>
              </c:pt>
              <c:pt idx="19">
                <c:v>Niderlandy</c:v>
              </c:pt>
              <c:pt idx="20">
                <c:v>Polska</c:v>
              </c:pt>
              <c:pt idx="21">
                <c:v>Litwa</c:v>
              </c:pt>
              <c:pt idx="22">
                <c:v>Belgia</c:v>
              </c:pt>
            </c:strLit>
          </c:cat>
          <c:val>
            <c:numLit>
              <c:formatCode>General</c:formatCode>
              <c:ptCount val="27"/>
              <c:pt idx="0">
                <c:v>176.7</c:v>
              </c:pt>
              <c:pt idx="1">
                <c:v>163.08000000000001</c:v>
              </c:pt>
              <c:pt idx="2">
                <c:v>155.86000000000001</c:v>
              </c:pt>
              <c:pt idx="3">
                <c:v>154.88999999999999</c:v>
              </c:pt>
              <c:pt idx="4">
                <c:v>147.94</c:v>
              </c:pt>
              <c:pt idx="5">
                <c:v>145.19</c:v>
              </c:pt>
              <c:pt idx="6">
                <c:v>142.83000000000001</c:v>
              </c:pt>
              <c:pt idx="7">
                <c:v>140.43</c:v>
              </c:pt>
              <c:pt idx="8">
                <c:v>136.87</c:v>
              </c:pt>
              <c:pt idx="9">
                <c:v>136.31</c:v>
              </c:pt>
              <c:pt idx="10">
                <c:v>133.81</c:v>
              </c:pt>
              <c:pt idx="11">
                <c:v>133.12</c:v>
              </c:pt>
              <c:pt idx="12">
                <c:v>130.05000000000001</c:v>
              </c:pt>
              <c:pt idx="13">
                <c:v>128.52000000000001</c:v>
              </c:pt>
              <c:pt idx="14">
                <c:v>128.4</c:v>
              </c:pt>
              <c:pt idx="15">
                <c:v>127.2</c:v>
              </c:pt>
              <c:pt idx="16">
                <c:v>123.82</c:v>
              </c:pt>
              <c:pt idx="17">
                <c:v>123.56</c:v>
              </c:pt>
              <c:pt idx="18">
                <c:v>117.1</c:v>
              </c:pt>
              <c:pt idx="19">
                <c:v>115.19</c:v>
              </c:pt>
              <c:pt idx="20">
                <c:v>113.84</c:v>
              </c:pt>
              <c:pt idx="21">
                <c:v>112.11</c:v>
              </c:pt>
              <c:pt idx="22">
                <c:v>86.9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18FC-4F76-A460-F8289EADCF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9705600"/>
        <c:axId val="119707520"/>
      </c:barChart>
      <c:catAx>
        <c:axId val="1197056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97075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9707520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9705600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CZERWCU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7206484215130353E-2"/>
          <c:y val="9.999992891939352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B49E-4408-A04F-84964825DE05}"/>
              </c:ext>
            </c:extLst>
          </c:dPt>
          <c:dPt>
            <c:idx val="13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B49E-4408-A04F-84964825DE05}"/>
              </c:ext>
            </c:extLst>
          </c:dPt>
          <c:dPt>
            <c:idx val="14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B49E-4408-A04F-84964825DE05}"/>
              </c:ext>
            </c:extLst>
          </c:dPt>
          <c:dPt>
            <c:idx val="15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B49E-4408-A04F-84964825DE05}"/>
              </c:ext>
            </c:extLst>
          </c:dPt>
          <c:dPt>
            <c:idx val="17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6-B49E-4408-A04F-84964825DE05}"/>
              </c:ext>
            </c:extLst>
          </c:dPt>
          <c:dPt>
            <c:idx val="19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B49E-4408-A04F-84964825DE05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B49E-4408-A04F-84964825DE05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49E-4408-A04F-84964825DE05}"/>
                </c:ext>
              </c:extLst>
            </c:dLbl>
            <c:dLbl>
              <c:idx val="13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49E-4408-A04F-84964825DE05}"/>
                </c:ext>
              </c:extLst>
            </c:dLbl>
            <c:dLbl>
              <c:idx val="15"/>
              <c:layout>
                <c:manualLayout>
                  <c:x val="1.377672250252971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49E-4408-A04F-84964825DE05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49E-4408-A04F-84964825DE05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49E-4408-A04F-84964825DE05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49E-4408-A04F-84964825DE0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6"/>
              <c:pt idx="0">
                <c:v>Malta</c:v>
              </c:pt>
              <c:pt idx="1">
                <c:v>Szwecja</c:v>
              </c:pt>
              <c:pt idx="2">
                <c:v>Bułgaria</c:v>
              </c:pt>
              <c:pt idx="3">
                <c:v>Grecja</c:v>
              </c:pt>
              <c:pt idx="4">
                <c:v>Finlandia</c:v>
              </c:pt>
              <c:pt idx="5">
                <c:v>Słowenia</c:v>
              </c:pt>
              <c:pt idx="6">
                <c:v>Niemcy</c:v>
              </c:pt>
              <c:pt idx="7">
                <c:v>Chorwacja</c:v>
              </c:pt>
              <c:pt idx="8">
                <c:v>Austria</c:v>
              </c:pt>
              <c:pt idx="9">
                <c:v>Dania</c:v>
              </c:pt>
              <c:pt idx="10">
                <c:v>Cypr</c:v>
              </c:pt>
              <c:pt idx="11">
                <c:v>Portugalia</c:v>
              </c:pt>
              <c:pt idx="12">
                <c:v>Węgry</c:v>
              </c:pt>
              <c:pt idx="13">
                <c:v>Średnio w UE</c:v>
              </c:pt>
              <c:pt idx="14">
                <c:v>Irlandia</c:v>
              </c:pt>
              <c:pt idx="15">
                <c:v>Polska</c:v>
              </c:pt>
              <c:pt idx="16">
                <c:v>Estonia</c:v>
              </c:pt>
              <c:pt idx="17">
                <c:v>Łotwa</c:v>
              </c:pt>
              <c:pt idx="18">
                <c:v>Hiszpania</c:v>
              </c:pt>
              <c:pt idx="19">
                <c:v>Słowacja</c:v>
              </c:pt>
              <c:pt idx="20">
                <c:v>Czechy</c:v>
              </c:pt>
              <c:pt idx="21">
                <c:v>Litwa</c:v>
              </c:pt>
              <c:pt idx="22">
                <c:v>Rumunia</c:v>
              </c:pt>
              <c:pt idx="23">
                <c:v>Francja</c:v>
              </c:pt>
              <c:pt idx="24">
                <c:v>Niderlandy</c:v>
              </c:pt>
              <c:pt idx="25">
                <c:v>Belgia</c:v>
              </c:pt>
            </c:strLit>
          </c:cat>
          <c:val>
            <c:numLit>
              <c:formatCode>General</c:formatCode>
              <c:ptCount val="26"/>
              <c:pt idx="0">
                <c:v>214</c:v>
              </c:pt>
              <c:pt idx="1">
                <c:v>187.2</c:v>
              </c:pt>
              <c:pt idx="2">
                <c:v>187.04</c:v>
              </c:pt>
              <c:pt idx="3">
                <c:v>175.81</c:v>
              </c:pt>
              <c:pt idx="4">
                <c:v>173.41</c:v>
              </c:pt>
              <c:pt idx="5">
                <c:v>172.3</c:v>
              </c:pt>
              <c:pt idx="6">
                <c:v>171.73</c:v>
              </c:pt>
              <c:pt idx="7">
                <c:v>171.22</c:v>
              </c:pt>
              <c:pt idx="8">
                <c:v>168.46</c:v>
              </c:pt>
              <c:pt idx="9">
                <c:v>167.56</c:v>
              </c:pt>
              <c:pt idx="10">
                <c:v>166.16</c:v>
              </c:pt>
              <c:pt idx="11">
                <c:v>164.63</c:v>
              </c:pt>
              <c:pt idx="12">
                <c:v>163.18</c:v>
              </c:pt>
              <c:pt idx="13">
                <c:v>162.51</c:v>
              </c:pt>
              <c:pt idx="14">
                <c:v>162.33000000000001</c:v>
              </c:pt>
              <c:pt idx="15">
                <c:v>162.31</c:v>
              </c:pt>
              <c:pt idx="16">
                <c:v>160.59</c:v>
              </c:pt>
              <c:pt idx="17">
                <c:v>159.54</c:v>
              </c:pt>
              <c:pt idx="18">
                <c:v>158.47</c:v>
              </c:pt>
              <c:pt idx="19">
                <c:v>158.09</c:v>
              </c:pt>
              <c:pt idx="20">
                <c:v>154.94999999999999</c:v>
              </c:pt>
              <c:pt idx="21">
                <c:v>154.32</c:v>
              </c:pt>
              <c:pt idx="22">
                <c:v>153.80000000000001</c:v>
              </c:pt>
              <c:pt idx="23">
                <c:v>147</c:v>
              </c:pt>
              <c:pt idx="24">
                <c:v>143.22999999999999</c:v>
              </c:pt>
              <c:pt idx="25">
                <c:v>136.26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E-B49E-4408-A04F-84964825DE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9853440"/>
        <c:axId val="119855360"/>
      </c:barChart>
      <c:catAx>
        <c:axId val="1198534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98553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9855360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9853440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SIERPNIU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10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4894-48FC-A1FD-75802A273D7F}"/>
              </c:ext>
            </c:extLst>
          </c:dPt>
          <c:dPt>
            <c:idx val="13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4894-48FC-A1FD-75802A273D7F}"/>
              </c:ext>
            </c:extLst>
          </c:dPt>
          <c:dPt>
            <c:idx val="14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4894-48FC-A1FD-75802A273D7F}"/>
              </c:ext>
            </c:extLst>
          </c:dPt>
          <c:dPt>
            <c:idx val="15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4894-48FC-A1FD-75802A273D7F}"/>
              </c:ext>
            </c:extLst>
          </c:dPt>
          <c:dPt>
            <c:idx val="17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4894-48FC-A1FD-75802A273D7F}"/>
              </c:ext>
            </c:extLst>
          </c:dPt>
          <c:dPt>
            <c:idx val="18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4894-48FC-A1FD-75802A273D7F}"/>
              </c:ext>
            </c:extLst>
          </c:dPt>
          <c:dPt>
            <c:idx val="19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8-4894-48FC-A1FD-75802A273D7F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A-4894-48FC-A1FD-75802A273D7F}"/>
              </c:ext>
            </c:extLst>
          </c:dPt>
          <c:dLbls>
            <c:dLbl>
              <c:idx val="0"/>
              <c:layout>
                <c:manualLayout>
                  <c:x val="1.5154394752782682E-2"/>
                  <c:y val="-1.35408555332875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894-48FC-A1FD-75802A273D7F}"/>
                </c:ext>
              </c:extLst>
            </c:dLbl>
            <c:dLbl>
              <c:idx val="17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894-48FC-A1FD-75802A273D7F}"/>
                </c:ext>
              </c:extLst>
            </c:dLbl>
            <c:dLbl>
              <c:idx val="18"/>
              <c:layout>
                <c:manualLayout>
                  <c:x val="8.266033501517725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894-48FC-A1FD-75802A273D7F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894-48FC-A1FD-75802A273D7F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894-48FC-A1FD-75802A273D7F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894-48FC-A1FD-75802A273D7F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894-48FC-A1FD-75802A273D7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5"/>
              <c:pt idx="0">
                <c:v>Bułgaria</c:v>
              </c:pt>
              <c:pt idx="1">
                <c:v>Szwecja</c:v>
              </c:pt>
              <c:pt idx="2">
                <c:v>Cypr</c:v>
              </c:pt>
              <c:pt idx="3">
                <c:v>Grecja</c:v>
              </c:pt>
              <c:pt idx="4">
                <c:v>Finlandia</c:v>
              </c:pt>
              <c:pt idx="5">
                <c:v>Portugalia</c:v>
              </c:pt>
              <c:pt idx="6">
                <c:v>Słowenia</c:v>
              </c:pt>
              <c:pt idx="7">
                <c:v>Irlandia</c:v>
              </c:pt>
              <c:pt idx="8">
                <c:v>Austria</c:v>
              </c:pt>
              <c:pt idx="9">
                <c:v>Chorwacja</c:v>
              </c:pt>
              <c:pt idx="10">
                <c:v>Hiszpania</c:v>
              </c:pt>
              <c:pt idx="11">
                <c:v>Dania</c:v>
              </c:pt>
              <c:pt idx="12">
                <c:v>Rumunia</c:v>
              </c:pt>
              <c:pt idx="13">
                <c:v>Estonia</c:v>
              </c:pt>
              <c:pt idx="14">
                <c:v>Węgry</c:v>
              </c:pt>
              <c:pt idx="15">
                <c:v>Niemcy</c:v>
              </c:pt>
              <c:pt idx="16">
                <c:v>Słowacja</c:v>
              </c:pt>
              <c:pt idx="17">
                <c:v>Średnio w UE</c:v>
              </c:pt>
              <c:pt idx="18">
                <c:v>Polska</c:v>
              </c:pt>
              <c:pt idx="19">
                <c:v>Czechy</c:v>
              </c:pt>
              <c:pt idx="20">
                <c:v>Francja</c:v>
              </c:pt>
              <c:pt idx="21">
                <c:v>Łotwa</c:v>
              </c:pt>
              <c:pt idx="22">
                <c:v>Litwa</c:v>
              </c:pt>
              <c:pt idx="23">
                <c:v>Niderlandy</c:v>
              </c:pt>
              <c:pt idx="24">
                <c:v>Belgia</c:v>
              </c:pt>
            </c:strLit>
          </c:cat>
          <c:val>
            <c:numLit>
              <c:formatCode>General</c:formatCode>
              <c:ptCount val="25"/>
              <c:pt idx="0">
                <c:v>193.23</c:v>
              </c:pt>
              <c:pt idx="1">
                <c:v>193.12</c:v>
              </c:pt>
              <c:pt idx="2">
                <c:v>187.68</c:v>
              </c:pt>
              <c:pt idx="3">
                <c:v>174.57</c:v>
              </c:pt>
              <c:pt idx="4">
                <c:v>169.78</c:v>
              </c:pt>
              <c:pt idx="5">
                <c:v>167.3</c:v>
              </c:pt>
              <c:pt idx="6">
                <c:v>165.42</c:v>
              </c:pt>
              <c:pt idx="7">
                <c:v>162.01</c:v>
              </c:pt>
              <c:pt idx="8">
                <c:v>160.28</c:v>
              </c:pt>
              <c:pt idx="9">
                <c:v>160.02000000000001</c:v>
              </c:pt>
              <c:pt idx="10">
                <c:v>158.71</c:v>
              </c:pt>
              <c:pt idx="11">
                <c:v>158.47</c:v>
              </c:pt>
              <c:pt idx="12">
                <c:v>153.47</c:v>
              </c:pt>
              <c:pt idx="13">
                <c:v>152.38999999999999</c:v>
              </c:pt>
              <c:pt idx="14">
                <c:v>152.38999999999999</c:v>
              </c:pt>
              <c:pt idx="15">
                <c:v>152.25</c:v>
              </c:pt>
              <c:pt idx="16">
                <c:v>151.19999999999999</c:v>
              </c:pt>
              <c:pt idx="17">
                <c:v>150.77000000000001</c:v>
              </c:pt>
              <c:pt idx="18">
                <c:v>146.36000000000001</c:v>
              </c:pt>
              <c:pt idx="19">
                <c:v>145.22999999999999</c:v>
              </c:pt>
              <c:pt idx="20">
                <c:v>143.22999999999999</c:v>
              </c:pt>
              <c:pt idx="21">
                <c:v>139.57</c:v>
              </c:pt>
              <c:pt idx="22">
                <c:v>138.43</c:v>
              </c:pt>
              <c:pt idx="23">
                <c:v>129.19999999999999</c:v>
              </c:pt>
              <c:pt idx="24">
                <c:v>117.22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0-4894-48FC-A1FD-75802A273D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9974144"/>
        <c:axId val="119984512"/>
      </c:barChart>
      <c:catAx>
        <c:axId val="1199741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99845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9984512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9974144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we WRZEŚNIU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10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6F80-440D-AE90-4030A28FB420}"/>
              </c:ext>
            </c:extLst>
          </c:dPt>
          <c:dPt>
            <c:idx val="13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6F80-440D-AE90-4030A28FB420}"/>
              </c:ext>
            </c:extLst>
          </c:dPt>
          <c:dPt>
            <c:idx val="14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6F80-440D-AE90-4030A28FB420}"/>
              </c:ext>
            </c:extLst>
          </c:dPt>
          <c:dPt>
            <c:idx val="15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6F80-440D-AE90-4030A28FB420}"/>
              </c:ext>
            </c:extLst>
          </c:dPt>
          <c:dPt>
            <c:idx val="17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6F80-440D-AE90-4030A28FB420}"/>
              </c:ext>
            </c:extLst>
          </c:dPt>
          <c:dPt>
            <c:idx val="18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6-6F80-440D-AE90-4030A28FB420}"/>
              </c:ext>
            </c:extLst>
          </c:dPt>
          <c:dPt>
            <c:idx val="19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6F80-440D-AE90-4030A28FB420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6F80-440D-AE90-4030A28FB420}"/>
              </c:ext>
            </c:extLst>
          </c:dPt>
          <c:dPt>
            <c:idx val="22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6F80-440D-AE90-4030A28FB420}"/>
              </c:ext>
            </c:extLst>
          </c:dPt>
          <c:dLbls>
            <c:dLbl>
              <c:idx val="0"/>
              <c:layout>
                <c:manualLayout>
                  <c:x val="1.5154394752782682E-2"/>
                  <c:y val="-1.35408555332875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F80-440D-AE90-4030A28FB420}"/>
                </c:ext>
              </c:extLst>
            </c:dLbl>
            <c:dLbl>
              <c:idx val="17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F80-440D-AE90-4030A28FB420}"/>
                </c:ext>
              </c:extLst>
            </c:dLbl>
            <c:dLbl>
              <c:idx val="22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F80-440D-AE90-4030A28FB420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F80-440D-AE90-4030A28FB420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6F80-440D-AE90-4030A28FB420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6F80-440D-AE90-4030A28FB420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6F80-440D-AE90-4030A28FB42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5"/>
              <c:pt idx="0">
                <c:v>Bułgaria</c:v>
              </c:pt>
              <c:pt idx="1">
                <c:v>Szwecja</c:v>
              </c:pt>
              <c:pt idx="2">
                <c:v>Cypr</c:v>
              </c:pt>
              <c:pt idx="3">
                <c:v>Grecja</c:v>
              </c:pt>
              <c:pt idx="4">
                <c:v>Portugalia</c:v>
              </c:pt>
              <c:pt idx="5">
                <c:v>Finlandia</c:v>
              </c:pt>
              <c:pt idx="6">
                <c:v>Słowenia</c:v>
              </c:pt>
              <c:pt idx="7">
                <c:v>Irlandia</c:v>
              </c:pt>
              <c:pt idx="8">
                <c:v>Austria</c:v>
              </c:pt>
              <c:pt idx="9">
                <c:v>Dania</c:v>
              </c:pt>
              <c:pt idx="10">
                <c:v>Hiszpania</c:v>
              </c:pt>
              <c:pt idx="11">
                <c:v>Rumunia</c:v>
              </c:pt>
              <c:pt idx="12">
                <c:v>Francja</c:v>
              </c:pt>
              <c:pt idx="13">
                <c:v>Łotwa</c:v>
              </c:pt>
              <c:pt idx="14">
                <c:v>Chorwacja</c:v>
              </c:pt>
              <c:pt idx="15">
                <c:v>Estonia</c:v>
              </c:pt>
              <c:pt idx="16">
                <c:v>Słowacja</c:v>
              </c:pt>
              <c:pt idx="17">
                <c:v>Średnio w UE</c:v>
              </c:pt>
              <c:pt idx="18">
                <c:v>Litwa</c:v>
              </c:pt>
              <c:pt idx="19">
                <c:v>Węgry</c:v>
              </c:pt>
              <c:pt idx="20">
                <c:v>Niemcy</c:v>
              </c:pt>
              <c:pt idx="21">
                <c:v>Czechy</c:v>
              </c:pt>
              <c:pt idx="22">
                <c:v>Polska</c:v>
              </c:pt>
              <c:pt idx="23">
                <c:v>Niderlandy</c:v>
              </c:pt>
              <c:pt idx="24">
                <c:v>Belgia</c:v>
              </c:pt>
            </c:strLit>
          </c:cat>
          <c:val>
            <c:numLit>
              <c:formatCode>0.00</c:formatCode>
              <c:ptCount val="25"/>
              <c:pt idx="0">
                <c:v>194.06</c:v>
              </c:pt>
              <c:pt idx="1">
                <c:v>191.98</c:v>
              </c:pt>
              <c:pt idx="2">
                <c:v>187.23</c:v>
              </c:pt>
              <c:pt idx="3" formatCode="#,##0.00">
                <c:v>171.7</c:v>
              </c:pt>
              <c:pt idx="4">
                <c:v>168.6</c:v>
              </c:pt>
              <c:pt idx="5">
                <c:v>167.15</c:v>
              </c:pt>
              <c:pt idx="6">
                <c:v>166.7</c:v>
              </c:pt>
              <c:pt idx="7">
                <c:v>159.19999999999999</c:v>
              </c:pt>
              <c:pt idx="8">
                <c:v>158.82</c:v>
              </c:pt>
              <c:pt idx="9">
                <c:v>158.51</c:v>
              </c:pt>
              <c:pt idx="10">
                <c:v>158.13</c:v>
              </c:pt>
              <c:pt idx="11">
                <c:v>149.76</c:v>
              </c:pt>
              <c:pt idx="12">
                <c:v>149.69999999999999</c:v>
              </c:pt>
              <c:pt idx="13">
                <c:v>149.63999999999999</c:v>
              </c:pt>
              <c:pt idx="14">
                <c:v>149.54</c:v>
              </c:pt>
              <c:pt idx="15">
                <c:v>148.57</c:v>
              </c:pt>
              <c:pt idx="16">
                <c:v>145.78</c:v>
              </c:pt>
              <c:pt idx="17" formatCode="General">
                <c:v>145.56</c:v>
              </c:pt>
              <c:pt idx="18">
                <c:v>142.66</c:v>
              </c:pt>
              <c:pt idx="19">
                <c:v>142.38</c:v>
              </c:pt>
              <c:pt idx="20" formatCode="General">
                <c:v>140.18</c:v>
              </c:pt>
              <c:pt idx="21">
                <c:v>137.66999999999999</c:v>
              </c:pt>
              <c:pt idx="22">
                <c:v>137.06</c:v>
              </c:pt>
              <c:pt idx="23">
                <c:v>129.88</c:v>
              </c:pt>
              <c:pt idx="24">
                <c:v>116.67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1-6F80-440D-AE90-4030A28FB4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0034048"/>
        <c:axId val="120035968"/>
      </c:barChart>
      <c:catAx>
        <c:axId val="1200340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200359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0035968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20034048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4.emf"/><Relationship Id="rId13" Type="http://schemas.openxmlformats.org/officeDocument/2006/relationships/image" Target="../media/image19.emf"/><Relationship Id="rId18" Type="http://schemas.openxmlformats.org/officeDocument/2006/relationships/image" Target="../media/image24.png"/><Relationship Id="rId26" Type="http://schemas.openxmlformats.org/officeDocument/2006/relationships/image" Target="../media/image31.jpeg"/><Relationship Id="rId3" Type="http://schemas.openxmlformats.org/officeDocument/2006/relationships/image" Target="../media/image9.png"/><Relationship Id="rId21" Type="http://schemas.openxmlformats.org/officeDocument/2006/relationships/image" Target="../media/image26.png"/><Relationship Id="rId34" Type="http://schemas.openxmlformats.org/officeDocument/2006/relationships/image" Target="../media/image36.gif"/><Relationship Id="rId7" Type="http://schemas.openxmlformats.org/officeDocument/2006/relationships/image" Target="../media/image13.png"/><Relationship Id="rId12" Type="http://schemas.openxmlformats.org/officeDocument/2006/relationships/image" Target="../media/image18.png"/><Relationship Id="rId17" Type="http://schemas.openxmlformats.org/officeDocument/2006/relationships/image" Target="../media/image23.png"/><Relationship Id="rId25" Type="http://schemas.openxmlformats.org/officeDocument/2006/relationships/image" Target="../media/image30.png"/><Relationship Id="rId33" Type="http://schemas.openxmlformats.org/officeDocument/2006/relationships/chart" Target="../charts/chart9.xml"/><Relationship Id="rId2" Type="http://schemas.openxmlformats.org/officeDocument/2006/relationships/image" Target="../media/image8.png"/><Relationship Id="rId16" Type="http://schemas.openxmlformats.org/officeDocument/2006/relationships/image" Target="../media/image22.png"/><Relationship Id="rId20" Type="http://schemas.openxmlformats.org/officeDocument/2006/relationships/image" Target="../media/image25.png"/><Relationship Id="rId29" Type="http://schemas.openxmlformats.org/officeDocument/2006/relationships/image" Target="../media/image34.png"/><Relationship Id="rId1" Type="http://schemas.openxmlformats.org/officeDocument/2006/relationships/image" Target="../media/image7.png"/><Relationship Id="rId6" Type="http://schemas.openxmlformats.org/officeDocument/2006/relationships/image" Target="../media/image12.png"/><Relationship Id="rId11" Type="http://schemas.openxmlformats.org/officeDocument/2006/relationships/image" Target="../media/image17.png"/><Relationship Id="rId24" Type="http://schemas.openxmlformats.org/officeDocument/2006/relationships/image" Target="../media/image29.png"/><Relationship Id="rId32" Type="http://schemas.openxmlformats.org/officeDocument/2006/relationships/chart" Target="../charts/chart8.xml"/><Relationship Id="rId5" Type="http://schemas.openxmlformats.org/officeDocument/2006/relationships/image" Target="../media/image11.png"/><Relationship Id="rId15" Type="http://schemas.openxmlformats.org/officeDocument/2006/relationships/image" Target="../media/image21.png"/><Relationship Id="rId23" Type="http://schemas.openxmlformats.org/officeDocument/2006/relationships/image" Target="../media/image28.png"/><Relationship Id="rId28" Type="http://schemas.openxmlformats.org/officeDocument/2006/relationships/image" Target="../media/image33.png"/><Relationship Id="rId36" Type="http://schemas.openxmlformats.org/officeDocument/2006/relationships/image" Target="../media/image38.png"/><Relationship Id="rId10" Type="http://schemas.openxmlformats.org/officeDocument/2006/relationships/image" Target="../media/image16.png"/><Relationship Id="rId19" Type="http://schemas.openxmlformats.org/officeDocument/2006/relationships/chart" Target="../charts/chart6.xml"/><Relationship Id="rId31" Type="http://schemas.openxmlformats.org/officeDocument/2006/relationships/chart" Target="../charts/chart7.xml"/><Relationship Id="rId4" Type="http://schemas.openxmlformats.org/officeDocument/2006/relationships/image" Target="../media/image10.png"/><Relationship Id="rId9" Type="http://schemas.openxmlformats.org/officeDocument/2006/relationships/image" Target="../media/image15.png"/><Relationship Id="rId14" Type="http://schemas.openxmlformats.org/officeDocument/2006/relationships/image" Target="../media/image20.png"/><Relationship Id="rId22" Type="http://schemas.openxmlformats.org/officeDocument/2006/relationships/image" Target="../media/image27.png"/><Relationship Id="rId27" Type="http://schemas.openxmlformats.org/officeDocument/2006/relationships/image" Target="../media/image32.png"/><Relationship Id="rId30" Type="http://schemas.openxmlformats.org/officeDocument/2006/relationships/image" Target="../media/image35.emf"/><Relationship Id="rId35" Type="http://schemas.openxmlformats.org/officeDocument/2006/relationships/image" Target="../media/image37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9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chart" Target="../charts/chart4.xml"/><Relationship Id="rId1" Type="http://schemas.openxmlformats.org/officeDocument/2006/relationships/image" Target="../media/image3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581024</xdr:colOff>
      <xdr:row>17</xdr:row>
      <xdr:rowOff>38100</xdr:rowOff>
    </xdr:from>
    <xdr:to>
      <xdr:col>14</xdr:col>
      <xdr:colOff>228599</xdr:colOff>
      <xdr:row>29</xdr:row>
      <xdr:rowOff>158637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362824" y="3657600"/>
          <a:ext cx="3305175" cy="206363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1914525" y="3676650"/>
    <xdr:ext cx="9582150" cy="4867275"/>
    <xdr:graphicFrame macro="">
      <xdr:nvGraphicFramePr>
        <xdr:cNvPr id="2" name="Wykres 1" title="hhjjjkj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0.43552</cdr:x>
      <cdr:y>0.13142</cdr:y>
    </cdr:from>
    <cdr:to>
      <cdr:x>0.4366</cdr:x>
      <cdr:y>0.846</cdr:y>
    </cdr:to>
    <cdr:cxnSp macro="">
      <cdr:nvCxnSpPr>
        <cdr:cNvPr id="8" name="Łącznik prostoliniowy 7"/>
        <cdr:cNvCxnSpPr/>
      </cdr:nvCxnSpPr>
      <cdr:spPr>
        <a:xfrm xmlns:a="http://schemas.openxmlformats.org/drawingml/2006/main" flipH="1">
          <a:off x="3762527" y="609601"/>
          <a:ext cx="9373" cy="33147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0.12908</cdr:x>
      <cdr:y>0.13567</cdr:y>
    </cdr:from>
    <cdr:to>
      <cdr:x>0.12908</cdr:x>
      <cdr:y>0.84191</cdr:y>
    </cdr:to>
    <cdr:cxnSp macro="">
      <cdr:nvCxnSpPr>
        <cdr:cNvPr id="3" name="Łącznik prostoliniowy 2"/>
        <cdr:cNvCxnSpPr/>
      </cdr:nvCxnSpPr>
      <cdr:spPr>
        <a:xfrm xmlns:a="http://schemas.openxmlformats.org/drawingml/2006/main">
          <a:off x="1115127" y="629334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0.20277</cdr:x>
      <cdr:y>0.13259</cdr:y>
    </cdr:from>
    <cdr:to>
      <cdr:x>0.20384</cdr:x>
      <cdr:y>0.83883</cdr:y>
    </cdr:to>
    <cdr:cxnSp macro="">
      <cdr:nvCxnSpPr>
        <cdr:cNvPr id="5" name="Łącznik prostoliniowy 4"/>
        <cdr:cNvCxnSpPr/>
      </cdr:nvCxnSpPr>
      <cdr:spPr>
        <a:xfrm xmlns:a="http://schemas.openxmlformats.org/drawingml/2006/main" flipH="1">
          <a:off x="1751798" y="615053"/>
          <a:ext cx="9170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0.2797</cdr:x>
      <cdr:y>0.12267</cdr:y>
    </cdr:from>
    <cdr:to>
      <cdr:x>0.28289</cdr:x>
      <cdr:y>0.8289</cdr:y>
    </cdr:to>
    <cdr:cxnSp macro="">
      <cdr:nvCxnSpPr>
        <cdr:cNvPr id="6" name="Łącznik prostoliniowy 5"/>
        <cdr:cNvCxnSpPr/>
      </cdr:nvCxnSpPr>
      <cdr:spPr>
        <a:xfrm xmlns:a="http://schemas.openxmlformats.org/drawingml/2006/main" flipH="1">
          <a:off x="2416402" y="569026"/>
          <a:ext cx="27559" cy="327597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0.3594</cdr:x>
      <cdr:y>0.12917</cdr:y>
    </cdr:from>
    <cdr:to>
      <cdr:x>0.36152</cdr:x>
      <cdr:y>0.83541</cdr:y>
    </cdr:to>
    <cdr:cxnSp macro="">
      <cdr:nvCxnSpPr>
        <cdr:cNvPr id="7" name="Łącznik prostoliniowy 6"/>
        <cdr:cNvCxnSpPr/>
      </cdr:nvCxnSpPr>
      <cdr:spPr>
        <a:xfrm xmlns:a="http://schemas.openxmlformats.org/drawingml/2006/main" flipH="1">
          <a:off x="3104904" y="599175"/>
          <a:ext cx="1834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/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/>
        <cdr:cNvCxnSpPr/>
      </cdr:nvCxnSpPr>
      <cdr:spPr>
        <a:xfrm xmlns:a="http://schemas.openxmlformats.org/drawingml/2006/main">
          <a:off x="5124286" y="598401"/>
          <a:ext cx="18344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/>
        <cdr:cNvCxnSpPr/>
      </cdr:nvCxnSpPr>
      <cdr:spPr>
        <a:xfrm xmlns:a="http://schemas.openxmlformats.org/drawingml/2006/main">
          <a:off x="5770097" y="622993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0.75927</cdr:x>
      <cdr:y>0.13641</cdr:y>
    </cdr:from>
    <cdr:to>
      <cdr:x>0.76033</cdr:x>
      <cdr:y>0.84265</cdr:y>
    </cdr:to>
    <cdr:cxnSp macro="">
      <cdr:nvCxnSpPr>
        <cdr:cNvPr id="20" name="Łącznik prostoliniowy 19"/>
        <cdr:cNvCxnSpPr/>
      </cdr:nvCxnSpPr>
      <cdr:spPr>
        <a:xfrm xmlns:a="http://schemas.openxmlformats.org/drawingml/2006/main">
          <a:off x="7275402" y="663949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0.8321</cdr:x>
      <cdr:y>0.12858</cdr:y>
    </cdr:from>
    <cdr:to>
      <cdr:x>0.834</cdr:x>
      <cdr:y>0.84344</cdr:y>
    </cdr:to>
    <cdr:cxnSp macro="">
      <cdr:nvCxnSpPr>
        <cdr:cNvPr id="21" name="Łącznik prostoliniowy 20"/>
        <cdr:cNvCxnSpPr/>
      </cdr:nvCxnSpPr>
      <cdr:spPr>
        <a:xfrm xmlns:a="http://schemas.openxmlformats.org/drawingml/2006/main">
          <a:off x="7973346" y="625849"/>
          <a:ext cx="18129" cy="347942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0.90467</cdr:x>
      <cdr:y>0.15031</cdr:y>
    </cdr:from>
    <cdr:to>
      <cdr:x>0.90557</cdr:x>
      <cdr:y>0.83757</cdr:y>
    </cdr:to>
    <cdr:cxnSp macro="">
      <cdr:nvCxnSpPr>
        <cdr:cNvPr id="22" name="Łącznik prostoliniowy 21"/>
        <cdr:cNvCxnSpPr/>
      </cdr:nvCxnSpPr>
      <cdr:spPr>
        <a:xfrm xmlns:a="http://schemas.openxmlformats.org/drawingml/2006/main">
          <a:off x="8668665" y="731579"/>
          <a:ext cx="8610" cy="334512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0.97898</cdr:x>
      <cdr:y>0.13846</cdr:y>
    </cdr:from>
    <cdr:to>
      <cdr:x>0.98004</cdr:x>
      <cdr:y>0.8447</cdr:y>
    </cdr:to>
    <cdr:cxnSp macro="">
      <cdr:nvCxnSpPr>
        <cdr:cNvPr id="24" name="Łącznik prostoliniowy 23"/>
        <cdr:cNvCxnSpPr/>
      </cdr:nvCxnSpPr>
      <cdr:spPr>
        <a:xfrm xmlns:a="http://schemas.openxmlformats.org/drawingml/2006/main">
          <a:off x="9380730" y="673927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0.06494</cdr:x>
      <cdr:y>0.13544</cdr:y>
    </cdr:from>
    <cdr:to>
      <cdr:x>0.06494</cdr:x>
      <cdr:y>0.84168</cdr:y>
    </cdr:to>
    <cdr:cxnSp macro="">
      <cdr:nvCxnSpPr>
        <cdr:cNvPr id="25" name="Łącznik prostoliniowy 24"/>
        <cdr:cNvCxnSpPr/>
      </cdr:nvCxnSpPr>
      <cdr:spPr>
        <a:xfrm xmlns:a="http://schemas.openxmlformats.org/drawingml/2006/main">
          <a:off x="561059" y="628269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0.12036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45486" y="592007"/>
          <a:ext cx="394357" cy="18004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186</xdr:col>
      <xdr:colOff>188687</xdr:colOff>
      <xdr:row>74</xdr:row>
      <xdr:rowOff>82550</xdr:rowOff>
    </xdr:from>
    <xdr:ext cx="9230144" cy="5639289"/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9154687" y="14329229"/>
          <a:ext cx="9230144" cy="5639289"/>
        </a:xfrm>
        <a:prstGeom prst="rect">
          <a:avLst/>
        </a:prstGeom>
      </xdr:spPr>
    </xdr:pic>
    <xdr:clientData/>
  </xdr:oneCellAnchor>
  <xdr:oneCellAnchor>
    <xdr:from>
      <xdr:col>169</xdr:col>
      <xdr:colOff>118835</xdr:colOff>
      <xdr:row>74</xdr:row>
      <xdr:rowOff>54428</xdr:rowOff>
    </xdr:from>
    <xdr:ext cx="9217951" cy="5639289"/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9138014" y="14301107"/>
          <a:ext cx="9217951" cy="5639289"/>
        </a:xfrm>
        <a:prstGeom prst="rect">
          <a:avLst/>
        </a:prstGeom>
      </xdr:spPr>
    </xdr:pic>
    <xdr:clientData/>
  </xdr:oneCellAnchor>
  <xdr:oneCellAnchor>
    <xdr:from>
      <xdr:col>152</xdr:col>
      <xdr:colOff>262165</xdr:colOff>
      <xdr:row>74</xdr:row>
      <xdr:rowOff>26305</xdr:rowOff>
    </xdr:from>
    <xdr:ext cx="9230144" cy="5639289"/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89334522" y="14272984"/>
          <a:ext cx="9230144" cy="5639289"/>
        </a:xfrm>
        <a:prstGeom prst="rect">
          <a:avLst/>
        </a:prstGeom>
      </xdr:spPr>
    </xdr:pic>
    <xdr:clientData/>
  </xdr:oneCellAnchor>
  <xdr:oneCellAnchor>
    <xdr:from>
      <xdr:col>135</xdr:col>
      <xdr:colOff>505278</xdr:colOff>
      <xdr:row>76</xdr:row>
      <xdr:rowOff>161471</xdr:rowOff>
    </xdr:from>
    <xdr:ext cx="9103144" cy="5749575"/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9630814" y="14734721"/>
          <a:ext cx="9103144" cy="5749575"/>
        </a:xfrm>
        <a:prstGeom prst="rect">
          <a:avLst/>
        </a:prstGeom>
      </xdr:spPr>
    </xdr:pic>
    <xdr:clientData/>
  </xdr:oneCellAnchor>
  <xdr:oneCellAnchor>
    <xdr:from>
      <xdr:col>118</xdr:col>
      <xdr:colOff>516164</xdr:colOff>
      <xdr:row>77</xdr:row>
      <xdr:rowOff>32656</xdr:rowOff>
    </xdr:from>
    <xdr:ext cx="9230144" cy="5639289"/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69558807" y="14769192"/>
          <a:ext cx="9230144" cy="5639289"/>
        </a:xfrm>
        <a:prstGeom prst="rect">
          <a:avLst/>
        </a:prstGeom>
      </xdr:spPr>
    </xdr:pic>
    <xdr:clientData/>
  </xdr:oneCellAnchor>
  <xdr:oneCellAnchor>
    <xdr:from>
      <xdr:col>101</xdr:col>
      <xdr:colOff>424544</xdr:colOff>
      <xdr:row>77</xdr:row>
      <xdr:rowOff>76199</xdr:rowOff>
    </xdr:from>
    <xdr:ext cx="9230144" cy="5639289"/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59520365" y="14812735"/>
          <a:ext cx="9230144" cy="5639289"/>
        </a:xfrm>
        <a:prstGeom prst="rect">
          <a:avLst/>
        </a:prstGeom>
      </xdr:spPr>
    </xdr:pic>
    <xdr:clientData/>
  </xdr:oneCellAnchor>
  <xdr:oneCellAnchor>
    <xdr:from>
      <xdr:col>84</xdr:col>
      <xdr:colOff>116114</xdr:colOff>
      <xdr:row>77</xdr:row>
      <xdr:rowOff>21770</xdr:rowOff>
    </xdr:from>
    <xdr:ext cx="9230144" cy="5639289"/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9265114" y="14758306"/>
          <a:ext cx="9230144" cy="5639289"/>
        </a:xfrm>
        <a:prstGeom prst="rect">
          <a:avLst/>
        </a:prstGeom>
      </xdr:spPr>
    </xdr:pic>
    <xdr:clientData/>
  </xdr:oneCellAnchor>
  <xdr:oneCellAnchor>
    <xdr:from>
      <xdr:col>67</xdr:col>
      <xdr:colOff>56242</xdr:colOff>
      <xdr:row>76</xdr:row>
      <xdr:rowOff>78467</xdr:rowOff>
    </xdr:from>
    <xdr:ext cx="9296400" cy="5737225"/>
    <xdr:pic>
      <xdr:nvPicPr>
        <xdr:cNvPr id="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39258421" y="14651717"/>
          <a:ext cx="9296400" cy="5737225"/>
        </a:xfrm>
        <a:prstGeom prst="rect">
          <a:avLst/>
        </a:prstGeom>
        <a:noFill/>
      </xdr:spPr>
    </xdr:pic>
    <xdr:clientData/>
  </xdr:oneCellAnchor>
  <xdr:oneCellAnchor>
    <xdr:from>
      <xdr:col>34</xdr:col>
      <xdr:colOff>491672</xdr:colOff>
      <xdr:row>76</xdr:row>
      <xdr:rowOff>38100</xdr:rowOff>
    </xdr:from>
    <xdr:ext cx="9230144" cy="5639289"/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20385315" y="14611350"/>
          <a:ext cx="9230144" cy="5639289"/>
        </a:xfrm>
        <a:prstGeom prst="rect">
          <a:avLst/>
        </a:prstGeom>
      </xdr:spPr>
    </xdr:pic>
    <xdr:clientData/>
  </xdr:oneCellAnchor>
  <xdr:oneCellAnchor>
    <xdr:from>
      <xdr:col>50</xdr:col>
      <xdr:colOff>520700</xdr:colOff>
      <xdr:row>76</xdr:row>
      <xdr:rowOff>99785</xdr:rowOff>
    </xdr:from>
    <xdr:ext cx="9230144" cy="5639289"/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29776057" y="14673035"/>
          <a:ext cx="9230144" cy="5639289"/>
        </a:xfrm>
        <a:prstGeom prst="rect">
          <a:avLst/>
        </a:prstGeom>
      </xdr:spPr>
    </xdr:pic>
    <xdr:clientData/>
  </xdr:oneCellAnchor>
  <xdr:oneCellAnchor>
    <xdr:from>
      <xdr:col>18</xdr:col>
      <xdr:colOff>273050</xdr:colOff>
      <xdr:row>76</xdr:row>
      <xdr:rowOff>63500</xdr:rowOff>
    </xdr:from>
    <xdr:ext cx="9230144" cy="5639289"/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10804979" y="14636750"/>
          <a:ext cx="9230144" cy="5639289"/>
        </a:xfrm>
        <a:prstGeom prst="rect">
          <a:avLst/>
        </a:prstGeom>
      </xdr:spPr>
    </xdr:pic>
    <xdr:clientData/>
  </xdr:oneCellAnchor>
  <xdr:oneCellAnchor>
    <xdr:from>
      <xdr:col>1</xdr:col>
      <xdr:colOff>397328</xdr:colOff>
      <xdr:row>76</xdr:row>
      <xdr:rowOff>75292</xdr:rowOff>
    </xdr:from>
    <xdr:ext cx="9230144" cy="5639289"/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982435" y="14648542"/>
          <a:ext cx="9230144" cy="5639289"/>
        </a:xfrm>
        <a:prstGeom prst="rect">
          <a:avLst/>
        </a:prstGeom>
      </xdr:spPr>
    </xdr:pic>
    <xdr:clientData/>
  </xdr:oneCellAnchor>
  <xdr:oneCellAnchor>
    <xdr:from>
      <xdr:col>186</xdr:col>
      <xdr:colOff>13394</xdr:colOff>
      <xdr:row>39</xdr:row>
      <xdr:rowOff>0</xdr:rowOff>
    </xdr:from>
    <xdr:ext cx="9305925" cy="5727700"/>
    <xdr:pic>
      <xdr:nvPicPr>
        <xdr:cNvPr id="14" name="Obraz 13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61969" y="8305800"/>
          <a:ext cx="9305925" cy="572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152</xdr:col>
      <xdr:colOff>241781</xdr:colOff>
      <xdr:row>39</xdr:row>
      <xdr:rowOff>0</xdr:rowOff>
    </xdr:from>
    <xdr:ext cx="9230144" cy="5639289"/>
    <xdr:pic>
      <xdr:nvPicPr>
        <xdr:cNvPr id="15" name="Obraz 14"/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102435506" y="8305800"/>
          <a:ext cx="9230144" cy="5639289"/>
        </a:xfrm>
        <a:prstGeom prst="rect">
          <a:avLst/>
        </a:prstGeom>
      </xdr:spPr>
    </xdr:pic>
    <xdr:clientData/>
  </xdr:oneCellAnchor>
  <xdr:oneCellAnchor>
    <xdr:from>
      <xdr:col>169</xdr:col>
      <xdr:colOff>45785</xdr:colOff>
      <xdr:row>37</xdr:row>
      <xdr:rowOff>81643</xdr:rowOff>
    </xdr:from>
    <xdr:ext cx="9244658" cy="5670785"/>
    <xdr:pic>
      <xdr:nvPicPr>
        <xdr:cNvPr id="16" name="Obraz 15"/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99064964" y="8082643"/>
          <a:ext cx="9244658" cy="5670785"/>
        </a:xfrm>
        <a:prstGeom prst="rect">
          <a:avLst/>
        </a:prstGeom>
      </xdr:spPr>
    </xdr:pic>
    <xdr:clientData/>
  </xdr:oneCellAnchor>
  <xdr:oneCellAnchor>
    <xdr:from>
      <xdr:col>135</xdr:col>
      <xdr:colOff>554370</xdr:colOff>
      <xdr:row>39</xdr:row>
      <xdr:rowOff>0</xdr:rowOff>
    </xdr:from>
    <xdr:ext cx="9232465" cy="5664689"/>
    <xdr:pic>
      <xdr:nvPicPr>
        <xdr:cNvPr id="17" name="Obraz 16"/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92870670" y="8305800"/>
          <a:ext cx="9232465" cy="5664689"/>
        </a:xfrm>
        <a:prstGeom prst="rect">
          <a:avLst/>
        </a:prstGeom>
      </xdr:spPr>
    </xdr:pic>
    <xdr:clientData/>
  </xdr:oneCellAnchor>
  <xdr:oneCellAnchor>
    <xdr:from>
      <xdr:col>102</xdr:col>
      <xdr:colOff>227317</xdr:colOff>
      <xdr:row>39</xdr:row>
      <xdr:rowOff>0</xdr:rowOff>
    </xdr:from>
    <xdr:ext cx="9244659" cy="5662287"/>
    <xdr:pic>
      <xdr:nvPicPr>
        <xdr:cNvPr id="18" name="Obraz 17"/>
        <xdr:cNvPicPr>
          <a:picLocks noChangeAspect="1"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73236442" y="8305800"/>
          <a:ext cx="9244659" cy="5662287"/>
        </a:xfrm>
        <a:prstGeom prst="rect">
          <a:avLst/>
        </a:prstGeom>
      </xdr:spPr>
    </xdr:pic>
    <xdr:clientData/>
  </xdr:oneCellAnchor>
  <xdr:oneCellAnchor>
    <xdr:from>
      <xdr:col>84</xdr:col>
      <xdr:colOff>86551</xdr:colOff>
      <xdr:row>38</xdr:row>
      <xdr:rowOff>122465</xdr:rowOff>
    </xdr:from>
    <xdr:ext cx="9242257" cy="5662288"/>
    <xdr:pic>
      <xdr:nvPicPr>
        <xdr:cNvPr id="19" name="Obraz 18"/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49235551" y="8327572"/>
          <a:ext cx="9242257" cy="5662288"/>
        </a:xfrm>
        <a:prstGeom prst="rect">
          <a:avLst/>
        </a:prstGeom>
      </xdr:spPr>
    </xdr:pic>
    <xdr:clientData/>
  </xdr:oneCellAnchor>
  <xdr:absoluteAnchor>
    <xdr:pos x="39231849" y="8247371"/>
    <xdr:ext cx="9309100" cy="5627414"/>
    <xdr:graphicFrame macro="">
      <xdr:nvGraphicFramePr>
        <xdr:cNvPr id="20" name="Wykres 19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absoluteAnchor>
  <xdr:oneCellAnchor>
    <xdr:from>
      <xdr:col>50</xdr:col>
      <xdr:colOff>489057</xdr:colOff>
      <xdr:row>38</xdr:row>
      <xdr:rowOff>13609</xdr:rowOff>
    </xdr:from>
    <xdr:ext cx="9156505" cy="5695318"/>
    <xdr:pic>
      <xdr:nvPicPr>
        <xdr:cNvPr id="21" name="Obraz 20"/>
        <xdr:cNvPicPr>
          <a:picLocks noChangeAspect="1"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29744414" y="8218716"/>
          <a:ext cx="9156505" cy="5695318"/>
        </a:xfrm>
        <a:prstGeom prst="rect">
          <a:avLst/>
        </a:prstGeom>
      </xdr:spPr>
    </xdr:pic>
    <xdr:clientData/>
  </xdr:oneCellAnchor>
  <xdr:oneCellAnchor>
    <xdr:from>
      <xdr:col>34</xdr:col>
      <xdr:colOff>394607</xdr:colOff>
      <xdr:row>38</xdr:row>
      <xdr:rowOff>54430</xdr:rowOff>
    </xdr:from>
    <xdr:ext cx="9230144" cy="5639289"/>
    <xdr:pic>
      <xdr:nvPicPr>
        <xdr:cNvPr id="22" name="Obraz 21"/>
        <xdr:cNvPicPr>
          <a:picLocks noChangeAspect="1"/>
        </xdr:cNvPicPr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33894032" y="8160205"/>
          <a:ext cx="9230144" cy="5639289"/>
        </a:xfrm>
        <a:prstGeom prst="rect">
          <a:avLst/>
        </a:prstGeom>
      </xdr:spPr>
    </xdr:pic>
    <xdr:clientData/>
  </xdr:oneCellAnchor>
  <xdr:oneCellAnchor>
    <xdr:from>
      <xdr:col>18</xdr:col>
      <xdr:colOff>299358</xdr:colOff>
      <xdr:row>37</xdr:row>
      <xdr:rowOff>190502</xdr:rowOff>
    </xdr:from>
    <xdr:ext cx="9230144" cy="5639289"/>
    <xdr:pic>
      <xdr:nvPicPr>
        <xdr:cNvPr id="23" name="Obraz 22"/>
        <xdr:cNvPicPr>
          <a:picLocks noChangeAspect="1"/>
        </xdr:cNvPicPr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10831287" y="8191502"/>
          <a:ext cx="9230144" cy="5639289"/>
        </a:xfrm>
        <a:prstGeom prst="rect">
          <a:avLst/>
        </a:prstGeom>
      </xdr:spPr>
    </xdr:pic>
    <xdr:clientData/>
  </xdr:oneCellAnchor>
  <xdr:oneCellAnchor>
    <xdr:from>
      <xdr:col>119</xdr:col>
      <xdr:colOff>0</xdr:colOff>
      <xdr:row>39</xdr:row>
      <xdr:rowOff>0</xdr:rowOff>
    </xdr:from>
    <xdr:ext cx="9230144" cy="5639289"/>
    <xdr:pic>
      <xdr:nvPicPr>
        <xdr:cNvPr id="24" name="Obraz 23"/>
        <xdr:cNvPicPr>
          <a:picLocks noChangeAspect="1"/>
        </xdr:cNvPicPr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82886550" y="8305800"/>
          <a:ext cx="9230144" cy="5639289"/>
        </a:xfrm>
        <a:prstGeom prst="rect">
          <a:avLst/>
        </a:prstGeom>
      </xdr:spPr>
    </xdr:pic>
    <xdr:clientData/>
  </xdr:oneCellAnchor>
  <xdr:oneCellAnchor>
    <xdr:from>
      <xdr:col>1</xdr:col>
      <xdr:colOff>530678</xdr:colOff>
      <xdr:row>39</xdr:row>
      <xdr:rowOff>0</xdr:rowOff>
    </xdr:from>
    <xdr:ext cx="9230144" cy="5639289"/>
    <xdr:pic>
      <xdr:nvPicPr>
        <xdr:cNvPr id="25" name="Obraz 24"/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14761028" y="8305800"/>
          <a:ext cx="9230144" cy="5639289"/>
        </a:xfrm>
        <a:prstGeom prst="rect">
          <a:avLst/>
        </a:prstGeom>
      </xdr:spPr>
    </xdr:pic>
    <xdr:clientData/>
  </xdr:oneCellAnchor>
  <xdr:oneCellAnchor>
    <xdr:from>
      <xdr:col>186</xdr:col>
      <xdr:colOff>108856</xdr:colOff>
      <xdr:row>9</xdr:row>
      <xdr:rowOff>163286</xdr:rowOff>
    </xdr:from>
    <xdr:ext cx="9242337" cy="5651482"/>
    <xdr:pic>
      <xdr:nvPicPr>
        <xdr:cNvPr id="26" name="Obraz 25"/>
        <xdr:cNvPicPr>
          <a:picLocks noChangeAspect="1"/>
        </xdr:cNvPicPr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xfrm>
          <a:off x="109074856" y="2449286"/>
          <a:ext cx="9242337" cy="5651482"/>
        </a:xfrm>
        <a:prstGeom prst="rect">
          <a:avLst/>
        </a:prstGeom>
      </xdr:spPr>
    </xdr:pic>
    <xdr:clientData/>
  </xdr:oneCellAnchor>
  <xdr:oneCellAnchor>
    <xdr:from>
      <xdr:col>169</xdr:col>
      <xdr:colOff>136071</xdr:colOff>
      <xdr:row>9</xdr:row>
      <xdr:rowOff>68036</xdr:rowOff>
    </xdr:from>
    <xdr:ext cx="9243060" cy="5654040"/>
    <xdr:pic>
      <xdr:nvPicPr>
        <xdr:cNvPr id="27" name="Obraz 26"/>
        <xdr:cNvPicPr>
          <a:picLocks noChangeAspect="1"/>
        </xdr:cNvPicPr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xfrm>
          <a:off x="112207221" y="2373086"/>
          <a:ext cx="9243060" cy="5654040"/>
        </a:xfrm>
        <a:prstGeom prst="rect">
          <a:avLst/>
        </a:prstGeom>
      </xdr:spPr>
    </xdr:pic>
    <xdr:clientData/>
  </xdr:oneCellAnchor>
  <xdr:oneCellAnchor>
    <xdr:from>
      <xdr:col>152</xdr:col>
      <xdr:colOff>122464</xdr:colOff>
      <xdr:row>9</xdr:row>
      <xdr:rowOff>95252</xdr:rowOff>
    </xdr:from>
    <xdr:ext cx="9230144" cy="5639289"/>
    <xdr:pic>
      <xdr:nvPicPr>
        <xdr:cNvPr id="28" name="Obraz 27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02316189" y="2400302"/>
          <a:ext cx="9230144" cy="5639289"/>
        </a:xfrm>
        <a:prstGeom prst="rect">
          <a:avLst/>
        </a:prstGeom>
      </xdr:spPr>
    </xdr:pic>
    <xdr:clientData/>
  </xdr:oneCellAnchor>
  <xdr:oneCellAnchor>
    <xdr:from>
      <xdr:col>135</xdr:col>
      <xdr:colOff>258534</xdr:colOff>
      <xdr:row>9</xdr:row>
      <xdr:rowOff>40821</xdr:rowOff>
    </xdr:from>
    <xdr:ext cx="9230144" cy="5639289"/>
    <xdr:pic>
      <xdr:nvPicPr>
        <xdr:cNvPr id="29" name="Obraz 28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92574834" y="2345871"/>
          <a:ext cx="9230144" cy="5639289"/>
        </a:xfrm>
        <a:prstGeom prst="rect">
          <a:avLst/>
        </a:prstGeom>
      </xdr:spPr>
    </xdr:pic>
    <xdr:clientData/>
  </xdr:oneCellAnchor>
  <xdr:oneCellAnchor>
    <xdr:from>
      <xdr:col>118</xdr:col>
      <xdr:colOff>476252</xdr:colOff>
      <xdr:row>10</xdr:row>
      <xdr:rowOff>27214</xdr:rowOff>
    </xdr:from>
    <xdr:ext cx="9230144" cy="5639289"/>
    <xdr:pic>
      <xdr:nvPicPr>
        <xdr:cNvPr id="30" name="Obraz 29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69518895" y="2517321"/>
          <a:ext cx="9230144" cy="5639289"/>
        </a:xfrm>
        <a:prstGeom prst="rect">
          <a:avLst/>
        </a:prstGeom>
      </xdr:spPr>
    </xdr:pic>
    <xdr:clientData/>
  </xdr:oneCellAnchor>
  <xdr:twoCellAnchor editAs="oneCell">
    <xdr:from>
      <xdr:col>83</xdr:col>
      <xdr:colOff>394608</xdr:colOff>
      <xdr:row>7</xdr:row>
      <xdr:rowOff>95250</xdr:rowOff>
    </xdr:from>
    <xdr:to>
      <xdr:col>99</xdr:col>
      <xdr:colOff>238126</xdr:colOff>
      <xdr:row>35</xdr:row>
      <xdr:rowOff>133350</xdr:rowOff>
    </xdr:to>
    <xdr:pic>
      <xdr:nvPicPr>
        <xdr:cNvPr id="31" name="Obraz 3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501" y="1973036"/>
          <a:ext cx="9205232" cy="5753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absoluteAnchor>
    <xdr:pos x="59585679" y="2394858"/>
    <xdr:ext cx="9218448" cy="5627414"/>
    <xdr:graphicFrame macro="">
      <xdr:nvGraphicFramePr>
        <xdr:cNvPr id="32" name="Wykres 3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absoluteAnchor>
  <xdr:absoluteAnchor>
    <xdr:pos x="39215785" y="1905002"/>
    <xdr:ext cx="9313698" cy="5742214"/>
    <xdr:graphicFrame macro="">
      <xdr:nvGraphicFramePr>
        <xdr:cNvPr id="33" name="Wykres 32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absoluteAnchor>
  <xdr:absoluteAnchor>
    <xdr:pos x="29731607" y="1918607"/>
    <xdr:ext cx="9218448" cy="5627414"/>
    <xdr:graphicFrame macro="">
      <xdr:nvGraphicFramePr>
        <xdr:cNvPr id="34" name="Wykres 33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absoluteAnchor>
  <xdr:twoCellAnchor editAs="oneCell">
    <xdr:from>
      <xdr:col>34</xdr:col>
      <xdr:colOff>340179</xdr:colOff>
      <xdr:row>7</xdr:row>
      <xdr:rowOff>1</xdr:rowOff>
    </xdr:from>
    <xdr:to>
      <xdr:col>50</xdr:col>
      <xdr:colOff>208190</xdr:colOff>
      <xdr:row>35</xdr:row>
      <xdr:rowOff>1</xdr:rowOff>
    </xdr:to>
    <xdr:pic>
      <xdr:nvPicPr>
        <xdr:cNvPr id="35" name="Obraz 34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33839604" y="1905001"/>
          <a:ext cx="9164411" cy="5600700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8</xdr:row>
      <xdr:rowOff>13608</xdr:rowOff>
    </xdr:from>
    <xdr:to>
      <xdr:col>33</xdr:col>
      <xdr:colOff>453537</xdr:colOff>
      <xdr:row>35</xdr:row>
      <xdr:rowOff>142004</xdr:rowOff>
    </xdr:to>
    <xdr:pic>
      <xdr:nvPicPr>
        <xdr:cNvPr id="36" name="Obraz 35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24203025" y="2118633"/>
          <a:ext cx="9168911" cy="5529071"/>
        </a:xfrm>
        <a:prstGeom prst="rect">
          <a:avLst/>
        </a:prstGeom>
      </xdr:spPr>
    </xdr:pic>
    <xdr:clientData/>
  </xdr:twoCellAnchor>
  <xdr:twoCellAnchor editAs="oneCell">
    <xdr:from>
      <xdr:col>1</xdr:col>
      <xdr:colOff>258535</xdr:colOff>
      <xdr:row>8</xdr:row>
      <xdr:rowOff>81643</xdr:rowOff>
    </xdr:from>
    <xdr:to>
      <xdr:col>17</xdr:col>
      <xdr:colOff>126965</xdr:colOff>
      <xdr:row>36</xdr:row>
      <xdr:rowOff>5932</xdr:rowOff>
    </xdr:to>
    <xdr:pic>
      <xdr:nvPicPr>
        <xdr:cNvPr id="37" name="Obraz 36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14488885" y="2186668"/>
          <a:ext cx="9260080" cy="5524989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212911</xdr:colOff>
      <xdr:row>3</xdr:row>
      <xdr:rowOff>100852</xdr:rowOff>
    </xdr:from>
    <xdr:to>
      <xdr:col>22</xdr:col>
      <xdr:colOff>348000</xdr:colOff>
      <xdr:row>23</xdr:row>
      <xdr:rowOff>45579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652561" y="1100977"/>
          <a:ext cx="9269565" cy="5574002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10376647" y="930088"/>
    <xdr:ext cx="9204049" cy="5611467"/>
    <xdr:graphicFrame macro="">
      <xdr:nvGraphicFramePr>
        <xdr:cNvPr id="2" name="Wykres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0.50625</cdr:x>
      <cdr:y>0.454</cdr:y>
    </cdr:from>
    <cdr:to>
      <cdr:x>0.51525</cdr:x>
      <cdr:y>0.487</cdr:y>
    </cdr:to>
    <cdr:sp macro="" textlink="">
      <cdr:nvSpPr>
        <cdr:cNvPr id="10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62904" y="2551367"/>
          <a:ext cx="82896" cy="1854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</a:t>
          </a: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3086100" y="4200524"/>
    <xdr:ext cx="8524875" cy="4638675"/>
    <xdr:graphicFrame macro="">
      <xdr:nvGraphicFramePr>
        <xdr:cNvPr id="2" name="Wykres 1" title="hhjjjkj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0.43464</cdr:x>
      <cdr:y>0.13758</cdr:y>
    </cdr:from>
    <cdr:to>
      <cdr:x>0.43548</cdr:x>
      <cdr:y>0.82546</cdr:y>
    </cdr:to>
    <cdr:cxnSp macro="">
      <cdr:nvCxnSpPr>
        <cdr:cNvPr id="8" name="Łącznik prostoliniowy 7"/>
        <cdr:cNvCxnSpPr/>
      </cdr:nvCxnSpPr>
      <cdr:spPr>
        <a:xfrm xmlns:a="http://schemas.openxmlformats.org/drawingml/2006/main" flipH="1">
          <a:off x="3705225" y="638190"/>
          <a:ext cx="7210" cy="319086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0.20277</cdr:x>
      <cdr:y>0.13259</cdr:y>
    </cdr:from>
    <cdr:to>
      <cdr:x>0.20384</cdr:x>
      <cdr:y>0.83883</cdr:y>
    </cdr:to>
    <cdr:cxnSp macro="">
      <cdr:nvCxnSpPr>
        <cdr:cNvPr id="5" name="Łącznik prostoliniowy 4"/>
        <cdr:cNvCxnSpPr/>
      </cdr:nvCxnSpPr>
      <cdr:spPr>
        <a:xfrm xmlns:a="http://schemas.openxmlformats.org/drawingml/2006/main" flipH="1">
          <a:off x="1751798" y="615053"/>
          <a:ext cx="9170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0.2797</cdr:x>
      <cdr:y>0.12267</cdr:y>
    </cdr:from>
    <cdr:to>
      <cdr:x>0.28289</cdr:x>
      <cdr:y>0.8289</cdr:y>
    </cdr:to>
    <cdr:cxnSp macro="">
      <cdr:nvCxnSpPr>
        <cdr:cNvPr id="6" name="Łącznik prostoliniowy 5"/>
        <cdr:cNvCxnSpPr/>
      </cdr:nvCxnSpPr>
      <cdr:spPr>
        <a:xfrm xmlns:a="http://schemas.openxmlformats.org/drawingml/2006/main" flipH="1">
          <a:off x="2416402" y="569026"/>
          <a:ext cx="27559" cy="327597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0.3594</cdr:x>
      <cdr:y>0.12917</cdr:y>
    </cdr:from>
    <cdr:to>
      <cdr:x>0.36152</cdr:x>
      <cdr:y>0.83541</cdr:y>
    </cdr:to>
    <cdr:cxnSp macro="">
      <cdr:nvCxnSpPr>
        <cdr:cNvPr id="7" name="Łącznik prostoliniowy 6"/>
        <cdr:cNvCxnSpPr/>
      </cdr:nvCxnSpPr>
      <cdr:spPr>
        <a:xfrm xmlns:a="http://schemas.openxmlformats.org/drawingml/2006/main" flipH="1">
          <a:off x="3104904" y="599175"/>
          <a:ext cx="1834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0.50615</cdr:x>
      <cdr:y>0.16016</cdr:y>
    </cdr:from>
    <cdr:to>
      <cdr:x>0.50726</cdr:x>
      <cdr:y>0.83778</cdr:y>
    </cdr:to>
    <cdr:cxnSp macro="">
      <cdr:nvCxnSpPr>
        <cdr:cNvPr id="9" name="Łącznik prostoliniowy 8"/>
        <cdr:cNvCxnSpPr/>
      </cdr:nvCxnSpPr>
      <cdr:spPr>
        <a:xfrm xmlns:a="http://schemas.openxmlformats.org/drawingml/2006/main" flipH="1">
          <a:off x="4314825" y="742951"/>
          <a:ext cx="9525" cy="314325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/>
        <cdr:cNvCxnSpPr/>
      </cdr:nvCxnSpPr>
      <cdr:spPr>
        <a:xfrm xmlns:a="http://schemas.openxmlformats.org/drawingml/2006/main">
          <a:off x="5124286" y="598401"/>
          <a:ext cx="18344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/>
        <cdr:cNvCxnSpPr/>
      </cdr:nvCxnSpPr>
      <cdr:spPr>
        <a:xfrm xmlns:a="http://schemas.openxmlformats.org/drawingml/2006/main">
          <a:off x="5770097" y="622993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0.75529</cdr:x>
      <cdr:y>0.13054</cdr:y>
    </cdr:from>
    <cdr:to>
      <cdr:x>0.75635</cdr:x>
      <cdr:y>0.83678</cdr:y>
    </cdr:to>
    <cdr:cxnSp macro="">
      <cdr:nvCxnSpPr>
        <cdr:cNvPr id="20" name="Łącznik prostoliniowy 19"/>
        <cdr:cNvCxnSpPr/>
      </cdr:nvCxnSpPr>
      <cdr:spPr>
        <a:xfrm xmlns:a="http://schemas.openxmlformats.org/drawingml/2006/main">
          <a:off x="6525046" y="605528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0.82641</cdr:x>
      <cdr:y>0.14504</cdr:y>
    </cdr:from>
    <cdr:to>
      <cdr:x>0.83219</cdr:x>
      <cdr:y>0.845</cdr:y>
    </cdr:to>
    <cdr:cxnSp macro="">
      <cdr:nvCxnSpPr>
        <cdr:cNvPr id="21" name="Łącznik prostoliniowy 20"/>
        <cdr:cNvCxnSpPr/>
      </cdr:nvCxnSpPr>
      <cdr:spPr>
        <a:xfrm xmlns:a="http://schemas.openxmlformats.org/drawingml/2006/main">
          <a:off x="7045009" y="672778"/>
          <a:ext cx="49273" cy="3246887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0.89932</cdr:x>
      <cdr:y>0.13876</cdr:y>
    </cdr:from>
    <cdr:to>
      <cdr:x>0.90168</cdr:x>
      <cdr:y>0.83779</cdr:y>
    </cdr:to>
    <cdr:cxnSp macro="">
      <cdr:nvCxnSpPr>
        <cdr:cNvPr id="22" name="Łącznik prostoliniowy 21"/>
        <cdr:cNvCxnSpPr/>
      </cdr:nvCxnSpPr>
      <cdr:spPr>
        <a:xfrm xmlns:a="http://schemas.openxmlformats.org/drawingml/2006/main">
          <a:off x="7666597" y="643647"/>
          <a:ext cx="20118" cy="3242573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0.97551</cdr:x>
      <cdr:y>0.13875</cdr:y>
    </cdr:from>
    <cdr:to>
      <cdr:x>0.98101</cdr:x>
      <cdr:y>0.84189</cdr:y>
    </cdr:to>
    <cdr:cxnSp macro="">
      <cdr:nvCxnSpPr>
        <cdr:cNvPr id="24" name="Łącznik prostoliniowy 23"/>
        <cdr:cNvCxnSpPr/>
      </cdr:nvCxnSpPr>
      <cdr:spPr>
        <a:xfrm xmlns:a="http://schemas.openxmlformats.org/drawingml/2006/main">
          <a:off x="8316095" y="643632"/>
          <a:ext cx="46886" cy="3261638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0.12849</cdr:x>
      <cdr:y>0.14168</cdr:y>
    </cdr:from>
    <cdr:to>
      <cdr:x>0.13073</cdr:x>
      <cdr:y>0.83368</cdr:y>
    </cdr:to>
    <cdr:cxnSp macro="">
      <cdr:nvCxnSpPr>
        <cdr:cNvPr id="25" name="Łącznik prostoliniowy 24"/>
        <cdr:cNvCxnSpPr/>
      </cdr:nvCxnSpPr>
      <cdr:spPr>
        <a:xfrm xmlns:a="http://schemas.openxmlformats.org/drawingml/2006/main" flipH="1">
          <a:off x="1095375" y="657226"/>
          <a:ext cx="19051" cy="3209925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0.13347</cdr:y>
    </cdr:from>
    <cdr:to>
      <cdr:x>0.12514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36979" y="619126"/>
          <a:ext cx="429821" cy="152935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542925</xdr:colOff>
      <xdr:row>13</xdr:row>
      <xdr:rowOff>114300</xdr:rowOff>
    </xdr:from>
    <xdr:to>
      <xdr:col>17</xdr:col>
      <xdr:colOff>48044</xdr:colOff>
      <xdr:row>43</xdr:row>
      <xdr:rowOff>76689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34225" y="3219450"/>
          <a:ext cx="9230144" cy="563928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3867150" y="4333874"/>
    <xdr:ext cx="8524875" cy="4638675"/>
    <xdr:graphicFrame macro="">
      <xdr:nvGraphicFramePr>
        <xdr:cNvPr id="2" name="Wykres 1" title="hhjjjkj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0.43552</cdr:x>
      <cdr:y>0.13142</cdr:y>
    </cdr:from>
    <cdr:to>
      <cdr:x>0.4366</cdr:x>
      <cdr:y>0.846</cdr:y>
    </cdr:to>
    <cdr:cxnSp macro="">
      <cdr:nvCxnSpPr>
        <cdr:cNvPr id="8" name="Łącznik prostoliniowy 7"/>
        <cdr:cNvCxnSpPr/>
      </cdr:nvCxnSpPr>
      <cdr:spPr>
        <a:xfrm xmlns:a="http://schemas.openxmlformats.org/drawingml/2006/main" flipH="1">
          <a:off x="3762527" y="609601"/>
          <a:ext cx="9373" cy="33147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0.12908</cdr:x>
      <cdr:y>0.13567</cdr:y>
    </cdr:from>
    <cdr:to>
      <cdr:x>0.12908</cdr:x>
      <cdr:y>0.84191</cdr:y>
    </cdr:to>
    <cdr:cxnSp macro="">
      <cdr:nvCxnSpPr>
        <cdr:cNvPr id="3" name="Łącznik prostoliniowy 2"/>
        <cdr:cNvCxnSpPr/>
      </cdr:nvCxnSpPr>
      <cdr:spPr>
        <a:xfrm xmlns:a="http://schemas.openxmlformats.org/drawingml/2006/main">
          <a:off x="1115127" y="629334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0.20277</cdr:x>
      <cdr:y>0.13259</cdr:y>
    </cdr:from>
    <cdr:to>
      <cdr:x>0.20384</cdr:x>
      <cdr:y>0.83883</cdr:y>
    </cdr:to>
    <cdr:cxnSp macro="">
      <cdr:nvCxnSpPr>
        <cdr:cNvPr id="5" name="Łącznik prostoliniowy 4"/>
        <cdr:cNvCxnSpPr/>
      </cdr:nvCxnSpPr>
      <cdr:spPr>
        <a:xfrm xmlns:a="http://schemas.openxmlformats.org/drawingml/2006/main" flipH="1">
          <a:off x="1751798" y="615053"/>
          <a:ext cx="9170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0.2797</cdr:x>
      <cdr:y>0.12267</cdr:y>
    </cdr:from>
    <cdr:to>
      <cdr:x>0.28289</cdr:x>
      <cdr:y>0.8289</cdr:y>
    </cdr:to>
    <cdr:cxnSp macro="">
      <cdr:nvCxnSpPr>
        <cdr:cNvPr id="6" name="Łącznik prostoliniowy 5"/>
        <cdr:cNvCxnSpPr/>
      </cdr:nvCxnSpPr>
      <cdr:spPr>
        <a:xfrm xmlns:a="http://schemas.openxmlformats.org/drawingml/2006/main" flipH="1">
          <a:off x="2416402" y="569026"/>
          <a:ext cx="27559" cy="327597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0.3594</cdr:x>
      <cdr:y>0.12917</cdr:y>
    </cdr:from>
    <cdr:to>
      <cdr:x>0.36152</cdr:x>
      <cdr:y>0.83541</cdr:y>
    </cdr:to>
    <cdr:cxnSp macro="">
      <cdr:nvCxnSpPr>
        <cdr:cNvPr id="7" name="Łącznik prostoliniowy 6"/>
        <cdr:cNvCxnSpPr/>
      </cdr:nvCxnSpPr>
      <cdr:spPr>
        <a:xfrm xmlns:a="http://schemas.openxmlformats.org/drawingml/2006/main" flipH="1">
          <a:off x="3104904" y="599175"/>
          <a:ext cx="1834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/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/>
        <cdr:cNvCxnSpPr/>
      </cdr:nvCxnSpPr>
      <cdr:spPr>
        <a:xfrm xmlns:a="http://schemas.openxmlformats.org/drawingml/2006/main">
          <a:off x="5056530" y="598389"/>
          <a:ext cx="18072" cy="3276018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/>
        <cdr:cNvCxnSpPr/>
      </cdr:nvCxnSpPr>
      <cdr:spPr>
        <a:xfrm xmlns:a="http://schemas.openxmlformats.org/drawingml/2006/main">
          <a:off x="5693764" y="622974"/>
          <a:ext cx="9036" cy="3276018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0.74998</cdr:x>
      <cdr:y>0.14709</cdr:y>
    </cdr:from>
    <cdr:to>
      <cdr:x>0.75077</cdr:x>
      <cdr:y>0.85526</cdr:y>
    </cdr:to>
    <cdr:cxnSp macro="">
      <cdr:nvCxnSpPr>
        <cdr:cNvPr id="20" name="Łącznik prostoliniowy 19"/>
        <cdr:cNvCxnSpPr/>
      </cdr:nvCxnSpPr>
      <cdr:spPr>
        <a:xfrm xmlns:a="http://schemas.openxmlformats.org/drawingml/2006/main">
          <a:off x="6393452" y="682303"/>
          <a:ext cx="6747" cy="3284959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0.84317</cdr:x>
      <cdr:y>0.14709</cdr:y>
    </cdr:from>
    <cdr:to>
      <cdr:x>0.84804</cdr:x>
      <cdr:y>0.84805</cdr:y>
    </cdr:to>
    <cdr:cxnSp macro="">
      <cdr:nvCxnSpPr>
        <cdr:cNvPr id="21" name="Łącznik prostoliniowy 20"/>
        <cdr:cNvCxnSpPr/>
      </cdr:nvCxnSpPr>
      <cdr:spPr>
        <a:xfrm xmlns:a="http://schemas.openxmlformats.org/drawingml/2006/main">
          <a:off x="7187900" y="682303"/>
          <a:ext cx="41575" cy="3251523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0.91497</cdr:x>
      <cdr:y>0.13465</cdr:y>
    </cdr:from>
    <cdr:to>
      <cdr:x>0.92291</cdr:x>
      <cdr:y>0.84394</cdr:y>
    </cdr:to>
    <cdr:cxnSp macro="">
      <cdr:nvCxnSpPr>
        <cdr:cNvPr id="22" name="Łącznik prostoliniowy 21"/>
        <cdr:cNvCxnSpPr/>
      </cdr:nvCxnSpPr>
      <cdr:spPr>
        <a:xfrm xmlns:a="http://schemas.openxmlformats.org/drawingml/2006/main">
          <a:off x="7799999" y="624598"/>
          <a:ext cx="67687" cy="3290165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0.97877</cdr:x>
      <cdr:y>0.16632</cdr:y>
    </cdr:from>
    <cdr:to>
      <cdr:x>0.98101</cdr:x>
      <cdr:y>0.84189</cdr:y>
    </cdr:to>
    <cdr:cxnSp macro="">
      <cdr:nvCxnSpPr>
        <cdr:cNvPr id="24" name="Łącznik prostoliniowy 23"/>
        <cdr:cNvCxnSpPr/>
      </cdr:nvCxnSpPr>
      <cdr:spPr>
        <a:xfrm xmlns:a="http://schemas.openxmlformats.org/drawingml/2006/main">
          <a:off x="8343900" y="771526"/>
          <a:ext cx="19050" cy="3133725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0.06271</cdr:x>
      <cdr:y>0.14579</cdr:y>
    </cdr:from>
    <cdr:to>
      <cdr:x>0.06592</cdr:x>
      <cdr:y>0.83141</cdr:y>
    </cdr:to>
    <cdr:cxnSp macro="">
      <cdr:nvCxnSpPr>
        <cdr:cNvPr id="25" name="Łącznik prostoliniowy 24"/>
        <cdr:cNvCxnSpPr/>
      </cdr:nvCxnSpPr>
      <cdr:spPr>
        <a:xfrm xmlns:a="http://schemas.openxmlformats.org/drawingml/2006/main" flipH="1">
          <a:off x="534555" y="676276"/>
          <a:ext cx="27420" cy="3180379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0.12036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45486" y="592007"/>
          <a:ext cx="394357" cy="18004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1914525" y="3676650"/>
    <xdr:ext cx="9582150" cy="4867275"/>
    <xdr:graphicFrame macro="">
      <xdr:nvGraphicFramePr>
        <xdr:cNvPr id="2" name="Wykres 1" title="hhjjjkj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0.43254</cdr:x>
      <cdr:y>0.13142</cdr:y>
    </cdr:from>
    <cdr:to>
      <cdr:x>0.43362</cdr:x>
      <cdr:y>0.846</cdr:y>
    </cdr:to>
    <cdr:cxnSp macro="">
      <cdr:nvCxnSpPr>
        <cdr:cNvPr id="8" name="Łącznik prostoliniowy 7"/>
        <cdr:cNvCxnSpPr/>
      </cdr:nvCxnSpPr>
      <cdr:spPr>
        <a:xfrm xmlns:a="http://schemas.openxmlformats.org/drawingml/2006/main" flipH="1">
          <a:off x="4144643" y="639657"/>
          <a:ext cx="10349" cy="3478058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0.12809</cdr:x>
      <cdr:y>0.1298</cdr:y>
    </cdr:from>
    <cdr:to>
      <cdr:x>0.12809</cdr:x>
      <cdr:y>0.83604</cdr:y>
    </cdr:to>
    <cdr:cxnSp macro="">
      <cdr:nvCxnSpPr>
        <cdr:cNvPr id="3" name="Łącznik prostoliniowy 2"/>
        <cdr:cNvCxnSpPr/>
      </cdr:nvCxnSpPr>
      <cdr:spPr>
        <a:xfrm xmlns:a="http://schemas.openxmlformats.org/drawingml/2006/main">
          <a:off x="1227339" y="631768"/>
          <a:ext cx="0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0.19881</cdr:x>
      <cdr:y>0.14286</cdr:y>
    </cdr:from>
    <cdr:to>
      <cdr:x>0.2008</cdr:x>
      <cdr:y>0.83562</cdr:y>
    </cdr:to>
    <cdr:cxnSp macro="">
      <cdr:nvCxnSpPr>
        <cdr:cNvPr id="5" name="Łącznik prostoliniowy 4"/>
        <cdr:cNvCxnSpPr/>
      </cdr:nvCxnSpPr>
      <cdr:spPr>
        <a:xfrm xmlns:a="http://schemas.openxmlformats.org/drawingml/2006/main" flipH="1">
          <a:off x="1905001" y="695325"/>
          <a:ext cx="19049" cy="337185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0.28231</cdr:x>
      <cdr:y>0.13503</cdr:y>
    </cdr:from>
    <cdr:to>
      <cdr:x>0.2843</cdr:x>
      <cdr:y>0.83366</cdr:y>
    </cdr:to>
    <cdr:cxnSp macro="">
      <cdr:nvCxnSpPr>
        <cdr:cNvPr id="6" name="Łącznik prostoliniowy 5"/>
        <cdr:cNvCxnSpPr/>
      </cdr:nvCxnSpPr>
      <cdr:spPr>
        <a:xfrm xmlns:a="http://schemas.openxmlformats.org/drawingml/2006/main" flipH="1">
          <a:off x="2705100" y="657247"/>
          <a:ext cx="19088" cy="3400403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0.35841</cdr:x>
      <cdr:y>0.137</cdr:y>
    </cdr:from>
    <cdr:to>
      <cdr:x>0.36053</cdr:x>
      <cdr:y>0.84324</cdr:y>
    </cdr:to>
    <cdr:cxnSp macro="">
      <cdr:nvCxnSpPr>
        <cdr:cNvPr id="7" name="Łącznik prostoliniowy 6"/>
        <cdr:cNvCxnSpPr/>
      </cdr:nvCxnSpPr>
      <cdr:spPr>
        <a:xfrm xmlns:a="http://schemas.openxmlformats.org/drawingml/2006/main" flipH="1">
          <a:off x="3434300" y="666806"/>
          <a:ext cx="20314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/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/>
        <cdr:cNvCxnSpPr/>
      </cdr:nvCxnSpPr>
      <cdr:spPr>
        <a:xfrm xmlns:a="http://schemas.openxmlformats.org/drawingml/2006/main">
          <a:off x="5124286" y="598401"/>
          <a:ext cx="18344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/>
        <cdr:cNvCxnSpPr/>
      </cdr:nvCxnSpPr>
      <cdr:spPr>
        <a:xfrm xmlns:a="http://schemas.openxmlformats.org/drawingml/2006/main">
          <a:off x="5770097" y="622993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0.75927</cdr:x>
      <cdr:y>0.13641</cdr:y>
    </cdr:from>
    <cdr:to>
      <cdr:x>0.76033</cdr:x>
      <cdr:y>0.84265</cdr:y>
    </cdr:to>
    <cdr:cxnSp macro="">
      <cdr:nvCxnSpPr>
        <cdr:cNvPr id="20" name="Łącznik prostoliniowy 19"/>
        <cdr:cNvCxnSpPr/>
      </cdr:nvCxnSpPr>
      <cdr:spPr>
        <a:xfrm xmlns:a="http://schemas.openxmlformats.org/drawingml/2006/main">
          <a:off x="7275402" y="663949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0.8321</cdr:x>
      <cdr:y>0.12858</cdr:y>
    </cdr:from>
    <cdr:to>
      <cdr:x>0.834</cdr:x>
      <cdr:y>0.84344</cdr:y>
    </cdr:to>
    <cdr:cxnSp macro="">
      <cdr:nvCxnSpPr>
        <cdr:cNvPr id="21" name="Łącznik prostoliniowy 20"/>
        <cdr:cNvCxnSpPr/>
      </cdr:nvCxnSpPr>
      <cdr:spPr>
        <a:xfrm xmlns:a="http://schemas.openxmlformats.org/drawingml/2006/main">
          <a:off x="7973346" y="625849"/>
          <a:ext cx="18129" cy="347942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0.90467</cdr:x>
      <cdr:y>0.15031</cdr:y>
    </cdr:from>
    <cdr:to>
      <cdr:x>0.90557</cdr:x>
      <cdr:y>0.83757</cdr:y>
    </cdr:to>
    <cdr:cxnSp macro="">
      <cdr:nvCxnSpPr>
        <cdr:cNvPr id="22" name="Łącznik prostoliniowy 21"/>
        <cdr:cNvCxnSpPr/>
      </cdr:nvCxnSpPr>
      <cdr:spPr>
        <a:xfrm xmlns:a="http://schemas.openxmlformats.org/drawingml/2006/main">
          <a:off x="8668665" y="731579"/>
          <a:ext cx="8610" cy="334512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0.97898</cdr:x>
      <cdr:y>0.13846</cdr:y>
    </cdr:from>
    <cdr:to>
      <cdr:x>0.98004</cdr:x>
      <cdr:y>0.8447</cdr:y>
    </cdr:to>
    <cdr:cxnSp macro="">
      <cdr:nvCxnSpPr>
        <cdr:cNvPr id="24" name="Łącznik prostoliniowy 23"/>
        <cdr:cNvCxnSpPr/>
      </cdr:nvCxnSpPr>
      <cdr:spPr>
        <a:xfrm xmlns:a="http://schemas.openxmlformats.org/drawingml/2006/main">
          <a:off x="9380730" y="673927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0.06494</cdr:x>
      <cdr:y>0.13544</cdr:y>
    </cdr:from>
    <cdr:to>
      <cdr:x>0.06494</cdr:x>
      <cdr:y>0.84168</cdr:y>
    </cdr:to>
    <cdr:cxnSp macro="">
      <cdr:nvCxnSpPr>
        <cdr:cNvPr id="25" name="Łącznik prostoliniowy 24"/>
        <cdr:cNvCxnSpPr/>
      </cdr:nvCxnSpPr>
      <cdr:spPr>
        <a:xfrm xmlns:a="http://schemas.openxmlformats.org/drawingml/2006/main">
          <a:off x="561059" y="628269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0.12036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45486" y="592007"/>
          <a:ext cx="394357" cy="18004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80</xdr:col>
      <xdr:colOff>299358</xdr:colOff>
      <xdr:row>6</xdr:row>
      <xdr:rowOff>149679</xdr:rowOff>
    </xdr:from>
    <xdr:ext cx="9230144" cy="5639289"/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699965" y="1918608"/>
          <a:ext cx="9230144" cy="5639289"/>
        </a:xfrm>
        <a:prstGeom prst="rect">
          <a:avLst/>
        </a:prstGeom>
      </xdr:spPr>
    </xdr:pic>
    <xdr:clientData/>
  </xdr:oneCellAnchor>
  <xdr:absoluteAnchor>
    <xdr:pos x="42359037" y="1891393"/>
    <xdr:ext cx="9218448" cy="5722664"/>
    <xdr:graphicFrame macro="">
      <xdr:nvGraphicFramePr>
        <xdr:cNvPr id="3" name="Wykres 2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absoluteAnchor>
  <xdr:twoCellAnchor editAs="oneCell">
    <xdr:from>
      <xdr:col>48</xdr:col>
      <xdr:colOff>449037</xdr:colOff>
      <xdr:row>6</xdr:row>
      <xdr:rowOff>108857</xdr:rowOff>
    </xdr:from>
    <xdr:to>
      <xdr:col>64</xdr:col>
      <xdr:colOff>378279</xdr:colOff>
      <xdr:row>34</xdr:row>
      <xdr:rowOff>74839</xdr:rowOff>
    </xdr:to>
    <xdr:pic>
      <xdr:nvPicPr>
        <xdr:cNvPr id="7" name="Obraz 6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51751" y="1877786"/>
          <a:ext cx="9290957" cy="56809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32</xdr:col>
      <xdr:colOff>544287</xdr:colOff>
      <xdr:row>6</xdr:row>
      <xdr:rowOff>163285</xdr:rowOff>
    </xdr:from>
    <xdr:to>
      <xdr:col>48</xdr:col>
      <xdr:colOff>412717</xdr:colOff>
      <xdr:row>34</xdr:row>
      <xdr:rowOff>87574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785287" y="1932214"/>
          <a:ext cx="9230144" cy="5639289"/>
        </a:xfrm>
        <a:prstGeom prst="rect">
          <a:avLst/>
        </a:prstGeom>
      </xdr:spPr>
    </xdr:pic>
    <xdr:clientData/>
  </xdr:twoCellAnchor>
  <xdr:twoCellAnchor editAs="oneCell">
    <xdr:from>
      <xdr:col>17</xdr:col>
      <xdr:colOff>13607</xdr:colOff>
      <xdr:row>6</xdr:row>
      <xdr:rowOff>190499</xdr:rowOff>
    </xdr:from>
    <xdr:to>
      <xdr:col>32</xdr:col>
      <xdr:colOff>467144</xdr:colOff>
      <xdr:row>34</xdr:row>
      <xdr:rowOff>114788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4478000" y="1959428"/>
          <a:ext cx="9230144" cy="563928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pater.ADMINROL/Documents/Kopia%20pig-price-europ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\Users\apater.ADMINROL\Documents\Kopia%20pig-price-europa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Users\apater.ADMINROL\Documents\Kopia%20pig-price-europa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$\Users\apater.ADMINROL\Documents\Kopia%20pig-price-europ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moje%20dokumenty/Oblicz_swinka/Oblicz_Swinka_skup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moje%20dokumenty/Oblicz_swinka/Sprzedaz/Oblicz_Swinka_sprzed.xlsm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moje%20dokumenty/Handel_PRACA_ZDALNA/HANDEL_2021/HANDEL_KWIECIE&#323;/Handel_20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ny_żywiec (2)"/>
      <sheetName val="Raport_RADA"/>
      <sheetName val="Tabela_SUMA_ kopia_2002_2007_a"/>
      <sheetName val="obroty"/>
      <sheetName val="NoweDane"/>
      <sheetName val="StareDane"/>
      <sheetName val="Tabela_SKUP"/>
      <sheetName val="wykres_klasaE _nowa"/>
      <sheetName val="wykres_klasaS _nowa"/>
      <sheetName val="E S srednia"/>
      <sheetName val="Tabela_Zmiany"/>
      <sheetName val="PULPIT"/>
      <sheetName val="Tabela_SUMA"/>
      <sheetName val="Raport_SKUP"/>
      <sheetName val="Raport_Zmiany"/>
      <sheetName val="Zmiana roczna"/>
      <sheetName val="tabela_zywiec"/>
      <sheetName val="Ceny_żywiec"/>
      <sheetName val="wykres"/>
      <sheetName val="Wykres5"/>
      <sheetName val="Ceny_wykres"/>
      <sheetName val="struktura"/>
      <sheetName val="Trzoda chlewna "/>
      <sheetName val="Tabela_SUMA_ kopia_2002_2007"/>
      <sheetName val="Tabela_SUMA_kopia 2006_2011"/>
      <sheetName val="Tabela_SUMA_2007_2011"/>
      <sheetName val="Tabela_SUMA_2014_2010"/>
      <sheetName val="Tabela_SUMA2018_2013"/>
      <sheetName val="Tab suma 17rok"/>
      <sheetName val="Arkusz2"/>
      <sheetName val="Arkusz3"/>
      <sheetName val="Arkusz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>
        <row r="6">
          <cell r="B6" t="str">
            <v>25.07.2021</v>
          </cell>
        </row>
        <row r="7">
          <cell r="B7">
            <v>6372.7411764705885</v>
          </cell>
          <cell r="C7">
            <v>5983.5421568627444</v>
          </cell>
        </row>
        <row r="8">
          <cell r="B8">
            <v>6267.5539215686267</v>
          </cell>
          <cell r="C8">
            <v>5871.439215686275</v>
          </cell>
        </row>
        <row r="9">
          <cell r="B9">
            <v>5915.5921568627455</v>
          </cell>
          <cell r="C9">
            <v>5469.363725490196</v>
          </cell>
        </row>
        <row r="10">
          <cell r="B10">
            <v>5566.6588235294121</v>
          </cell>
          <cell r="C10">
            <v>5125.1686274509802</v>
          </cell>
        </row>
        <row r="11">
          <cell r="B11">
            <v>4756.2911764705887</v>
          </cell>
          <cell r="C11">
            <v>4262.3480392156862</v>
          </cell>
        </row>
        <row r="12">
          <cell r="B12">
            <v>4672.3754901960783</v>
          </cell>
          <cell r="C12">
            <v>4205.8852941176465</v>
          </cell>
        </row>
        <row r="13">
          <cell r="B13">
            <v>6260.661764705882</v>
          </cell>
          <cell r="C13">
            <v>5856.9362745098033</v>
          </cell>
        </row>
      </sheetData>
      <sheetData sheetId="16">
        <row r="7">
          <cell r="D7" t="str">
            <v>25.07.2021</v>
          </cell>
          <cell r="E7" t="str">
            <v>18.07.2021</v>
          </cell>
        </row>
        <row r="8">
          <cell r="D8">
            <v>4.8833161764705881</v>
          </cell>
          <cell r="E8">
            <v>4.9698686470588234</v>
          </cell>
        </row>
        <row r="9">
          <cell r="D9">
            <v>4.8831731764705886</v>
          </cell>
          <cell r="E9">
            <v>4.9823968235294114</v>
          </cell>
        </row>
        <row r="10">
          <cell r="D10">
            <v>4.9186715882352949</v>
          </cell>
          <cell r="E10">
            <v>4.9858303529411767</v>
          </cell>
        </row>
        <row r="11">
          <cell r="D11">
            <v>4.8693564705882357</v>
          </cell>
          <cell r="E11">
            <v>4.9474000588235292</v>
          </cell>
        </row>
        <row r="12">
          <cell r="D12">
            <v>4.845542</v>
          </cell>
          <cell r="E12">
            <v>4.9511356470588233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ny_poltusze"/>
      <sheetName val="Ceny_kiełbas"/>
      <sheetName val="Ceny_schab"/>
      <sheetName val="Ceny_szynka"/>
      <sheetName val="Raport_Zmiany_roczne"/>
      <sheetName val="NoweDane"/>
      <sheetName val="StareDane"/>
      <sheetName val="Tabela_SPRZED"/>
      <sheetName val="Tabela_SPRZED (2)"/>
      <sheetName val="Tabela_SUMA"/>
      <sheetName val="Tabela_SUMA (2)"/>
      <sheetName val="Raport_SPRZED"/>
      <sheetName val="PULPIT"/>
      <sheetName val="wykres"/>
      <sheetName val="Raport_SPRZED (2)"/>
      <sheetName val="wykres _poltusze"/>
      <sheetName val="Tabela_STARA BAZA_2002_2007"/>
      <sheetName val="Tabela_STARA BAZA_2006_2010"/>
      <sheetName val="Tabela_STARA BAZA_2008_2011"/>
      <sheetName val="Tabela_STARA_BAZA_2009_2013"/>
      <sheetName val="Tabela_SUMA 2_2002_2007"/>
      <sheetName val="Tabela_SUMA_2_2006_2010"/>
      <sheetName val="Tabela_SUMA_2_2007_2011"/>
      <sheetName val="Tabela_SUMA_2_2009_2013"/>
      <sheetName val="Arkusz1"/>
      <sheetName val="Arkusz2"/>
    </sheetNames>
    <sheetDataSet>
      <sheetData sheetId="0"/>
      <sheetData sheetId="1"/>
      <sheetData sheetId="2"/>
      <sheetData sheetId="3"/>
      <sheetData sheetId="4">
        <row r="3">
          <cell r="A3" t="str">
            <v>CENY SPRZEDAŻY - PÓŁTUSZE WIEPRZOWE</v>
          </cell>
        </row>
        <row r="4">
          <cell r="A4" t="str">
            <v>MAKROREGIONY</v>
          </cell>
          <cell r="B4" t="str">
            <v>CENA [zł/tonę]</v>
          </cell>
          <cell r="D4" t="str">
            <v>Roczna zmiana ceny</v>
          </cell>
        </row>
        <row r="5">
          <cell r="D5" t="str">
            <v>[%]</v>
          </cell>
        </row>
        <row r="6">
          <cell r="A6" t="str">
            <v>POLSKA</v>
          </cell>
          <cell r="B6">
            <v>7088.67</v>
          </cell>
          <cell r="C6">
            <v>6785.6490000000003</v>
          </cell>
          <cell r="D6">
            <v>4.4656155955016201</v>
          </cell>
        </row>
        <row r="7">
          <cell r="A7" t="str">
            <v>Południowo-wschodni</v>
          </cell>
          <cell r="B7">
            <v>7153.2240000000002</v>
          </cell>
          <cell r="C7">
            <v>6980.3530000000001</v>
          </cell>
          <cell r="D7">
            <v>2.4765366450665187</v>
          </cell>
        </row>
        <row r="8">
          <cell r="A8" t="str">
            <v>Północny</v>
          </cell>
        </row>
        <row r="9">
          <cell r="A9" t="str">
            <v>Środkowo-wschodni</v>
          </cell>
          <cell r="B9">
            <v>7173.0910000000003</v>
          </cell>
          <cell r="C9">
            <v>6906.4719999999998</v>
          </cell>
          <cell r="D9">
            <v>3.8604225138392021</v>
          </cell>
        </row>
        <row r="10">
          <cell r="A10" t="str">
            <v>Zachodni</v>
          </cell>
          <cell r="B10">
            <v>7045.9759999999997</v>
          </cell>
          <cell r="C10">
            <v>6727.0879999999997</v>
          </cell>
          <cell r="D10">
            <v>4.7403571946732361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8">
          <cell r="B8">
            <v>7088.67</v>
          </cell>
          <cell r="C8">
            <v>7208.8419999999996</v>
          </cell>
          <cell r="D8">
            <v>-1.667008376657438</v>
          </cell>
        </row>
        <row r="9">
          <cell r="B9">
            <v>7153.2240000000002</v>
          </cell>
          <cell r="C9">
            <v>7175.4830000000002</v>
          </cell>
          <cell r="D9">
            <v>-0.31020908278927029</v>
          </cell>
        </row>
        <row r="11">
          <cell r="B11">
            <v>7173.0910000000003</v>
          </cell>
          <cell r="C11">
            <v>7162.2719999999999</v>
          </cell>
          <cell r="D11">
            <v>0.15105541928595306</v>
          </cell>
        </row>
        <row r="12">
          <cell r="B12">
            <v>7045.9759999999997</v>
          </cell>
          <cell r="C12">
            <v>7232.7219999999998</v>
          </cell>
          <cell r="D12">
            <v>-2.5819601527612992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ny_dyrekcja"/>
      <sheetName val="tabela _biuletyn_saldo (2)"/>
      <sheetName val="tabela _biuletyn_saldo"/>
      <sheetName val="Wykres_2021"/>
      <sheetName val="tabela_BIULETYN_NOWA"/>
      <sheetName val="eks_imp"/>
      <sheetName val="Wykres_2020"/>
      <sheetName val="tabela _biuletyn"/>
      <sheetName val="Wykres_2006"/>
      <sheetName val="Wykres05_06"/>
      <sheetName val="Wykres_2005"/>
      <sheetName val="Wykres_2007"/>
      <sheetName val="Wykres_2008"/>
      <sheetName val="Wykres_2009"/>
      <sheetName val="Wykres_2010"/>
      <sheetName val="Wykres_2011"/>
      <sheetName val="Wykres_2012"/>
      <sheetName val="Wykres_2013"/>
      <sheetName val="Wykres_2014"/>
      <sheetName val="Wykres_2015"/>
      <sheetName val="Wykres_2016"/>
      <sheetName val="Wykres_2017"/>
      <sheetName val="Wykres_2018"/>
      <sheetName val="Wykres_2019"/>
      <sheetName val="Raport zgodności"/>
    </sheetNames>
    <sheetDataSet>
      <sheetData sheetId="0"/>
      <sheetData sheetId="1">
        <row r="7">
          <cell r="F7">
            <v>-142633.283</v>
          </cell>
          <cell r="G7">
            <v>-218484.424</v>
          </cell>
        </row>
        <row r="8">
          <cell r="B8">
            <v>1094.058</v>
          </cell>
          <cell r="C8">
            <v>3682.48</v>
          </cell>
          <cell r="F8">
            <v>-142633.283</v>
          </cell>
          <cell r="G8">
            <v>-218855.25400000002</v>
          </cell>
        </row>
        <row r="9">
          <cell r="B9">
            <v>1094.058</v>
          </cell>
          <cell r="C9">
            <v>3311.65</v>
          </cell>
          <cell r="F9">
            <v>-144251.66700000002</v>
          </cell>
          <cell r="G9">
            <v>-268462.57200000004</v>
          </cell>
        </row>
        <row r="10">
          <cell r="B10">
            <v>255643.723</v>
          </cell>
          <cell r="C10">
            <v>269044.38699999999</v>
          </cell>
          <cell r="F10">
            <v>-235482.42799999999</v>
          </cell>
          <cell r="G10">
            <v>-312205.59100000001</v>
          </cell>
        </row>
        <row r="11">
          <cell r="B11">
            <v>164007.302</v>
          </cell>
          <cell r="C11">
            <v>201968.83</v>
          </cell>
        </row>
        <row r="13">
          <cell r="B13">
            <v>143727.34099999999</v>
          </cell>
          <cell r="C13">
            <v>222166.90400000001</v>
          </cell>
        </row>
        <row r="14">
          <cell r="B14">
            <v>143727.34099999999</v>
          </cell>
          <cell r="C14">
            <v>222166.90400000001</v>
          </cell>
        </row>
        <row r="15">
          <cell r="B15">
            <v>399895.39</v>
          </cell>
          <cell r="C15">
            <v>537506.95900000003</v>
          </cell>
        </row>
        <row r="16">
          <cell r="B16">
            <v>399489.73</v>
          </cell>
          <cell r="C16">
            <v>514174.42099999997</v>
          </cell>
        </row>
      </sheetData>
      <sheetData sheetId="2"/>
      <sheetData sheetId="3" refreshError="1"/>
      <sheetData sheetId="4"/>
      <sheetData sheetId="5">
        <row r="17">
          <cell r="D17">
            <v>1866.087</v>
          </cell>
          <cell r="G17">
            <v>947.44200000000001</v>
          </cell>
          <cell r="I17">
            <v>-49.228412180139507</v>
          </cell>
          <cell r="K17">
            <v>69184.126999999993</v>
          </cell>
          <cell r="N17">
            <v>76411.936000000002</v>
          </cell>
          <cell r="P17">
            <v>10.447207059503704</v>
          </cell>
        </row>
        <row r="30">
          <cell r="D30">
            <v>117833.27899999999</v>
          </cell>
          <cell r="G30">
            <v>140892.717</v>
          </cell>
          <cell r="I30">
            <v>19.569546223015667</v>
          </cell>
          <cell r="K30">
            <v>219189.66500000001</v>
          </cell>
          <cell r="N30">
            <v>219441.46100000001</v>
          </cell>
          <cell r="P30">
            <v>0.11487585420599192</v>
          </cell>
        </row>
        <row r="88">
          <cell r="D88">
            <v>1795.6469999999999</v>
          </cell>
          <cell r="G88">
            <v>947.44200000000001</v>
          </cell>
          <cell r="I88">
            <v>-47.236734168798208</v>
          </cell>
          <cell r="K88">
            <v>69184.126999999993</v>
          </cell>
          <cell r="N88">
            <v>76411.936000000002</v>
          </cell>
          <cell r="P88">
            <v>10.447207059503704</v>
          </cell>
        </row>
        <row r="101">
          <cell r="D101">
            <v>85804.63</v>
          </cell>
          <cell r="G101">
            <v>89089.335000000006</v>
          </cell>
          <cell r="I101">
            <v>3.8281209300710244</v>
          </cell>
          <cell r="K101">
            <v>209749.48199999999</v>
          </cell>
          <cell r="N101">
            <v>219132.185</v>
          </cell>
          <cell r="P101">
            <v>4.4732901891028316</v>
          </cell>
        </row>
      </sheetData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6.bin"/><Relationship Id="rId2" Type="http://schemas.openxmlformats.org/officeDocument/2006/relationships/hyperlink" Target="http://ec.europa.eu/agriculture/market-observatory/meat/pigmeat/statistics_en.htm" TargetMode="External"/><Relationship Id="rId1" Type="http://schemas.openxmlformats.org/officeDocument/2006/relationships/hyperlink" Target="http://ec.europa.eu/agriculture/market-observatory/meat/pigmeat/statistics_en.htm" TargetMode="External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33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mailto:Malgorzata.czeczko@minrol.gov.pl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BE51"/>
  <sheetViews>
    <sheetView showGridLines="0" tabSelected="1" zoomScaleNormal="100" workbookViewId="0">
      <selection activeCell="C6" sqref="C6"/>
    </sheetView>
  </sheetViews>
  <sheetFormatPr defaultRowHeight="12.75"/>
  <cols>
    <col min="2" max="2" width="17.42578125" customWidth="1"/>
    <col min="24" max="57" width="8.42578125" customWidth="1"/>
    <col min="267" max="267" width="12.140625" customWidth="1"/>
    <col min="268" max="272" width="6.7109375" customWidth="1"/>
    <col min="273" max="274" width="7.42578125" customWidth="1"/>
    <col min="275" max="275" width="8" customWidth="1"/>
    <col min="276" max="282" width="9.28515625" customWidth="1"/>
    <col min="283" max="283" width="7" customWidth="1"/>
    <col min="284" max="284" width="7.85546875" customWidth="1"/>
    <col min="285" max="285" width="8.7109375" customWidth="1"/>
    <col min="286" max="286" width="7.42578125" customWidth="1"/>
    <col min="287" max="288" width="8.7109375" customWidth="1"/>
    <col min="523" max="523" width="12.140625" customWidth="1"/>
    <col min="524" max="528" width="6.7109375" customWidth="1"/>
    <col min="529" max="530" width="7.42578125" customWidth="1"/>
    <col min="531" max="531" width="8" customWidth="1"/>
    <col min="532" max="538" width="9.28515625" customWidth="1"/>
    <col min="539" max="539" width="7" customWidth="1"/>
    <col min="540" max="540" width="7.85546875" customWidth="1"/>
    <col min="541" max="541" width="8.7109375" customWidth="1"/>
    <col min="542" max="542" width="7.42578125" customWidth="1"/>
    <col min="543" max="544" width="8.7109375" customWidth="1"/>
    <col min="779" max="779" width="12.140625" customWidth="1"/>
    <col min="780" max="784" width="6.7109375" customWidth="1"/>
    <col min="785" max="786" width="7.42578125" customWidth="1"/>
    <col min="787" max="787" width="8" customWidth="1"/>
    <col min="788" max="794" width="9.28515625" customWidth="1"/>
    <col min="795" max="795" width="7" customWidth="1"/>
    <col min="796" max="796" width="7.85546875" customWidth="1"/>
    <col min="797" max="797" width="8.7109375" customWidth="1"/>
    <col min="798" max="798" width="7.42578125" customWidth="1"/>
    <col min="799" max="800" width="8.7109375" customWidth="1"/>
    <col min="1035" max="1035" width="12.140625" customWidth="1"/>
    <col min="1036" max="1040" width="6.7109375" customWidth="1"/>
    <col min="1041" max="1042" width="7.42578125" customWidth="1"/>
    <col min="1043" max="1043" width="8" customWidth="1"/>
    <col min="1044" max="1050" width="9.28515625" customWidth="1"/>
    <col min="1051" max="1051" width="7" customWidth="1"/>
    <col min="1052" max="1052" width="7.85546875" customWidth="1"/>
    <col min="1053" max="1053" width="8.7109375" customWidth="1"/>
    <col min="1054" max="1054" width="7.42578125" customWidth="1"/>
    <col min="1055" max="1056" width="8.7109375" customWidth="1"/>
    <col min="1291" max="1291" width="12.140625" customWidth="1"/>
    <col min="1292" max="1296" width="6.7109375" customWidth="1"/>
    <col min="1297" max="1298" width="7.42578125" customWidth="1"/>
    <col min="1299" max="1299" width="8" customWidth="1"/>
    <col min="1300" max="1306" width="9.28515625" customWidth="1"/>
    <col min="1307" max="1307" width="7" customWidth="1"/>
    <col min="1308" max="1308" width="7.85546875" customWidth="1"/>
    <col min="1309" max="1309" width="8.7109375" customWidth="1"/>
    <col min="1310" max="1310" width="7.42578125" customWidth="1"/>
    <col min="1311" max="1312" width="8.7109375" customWidth="1"/>
    <col min="1547" max="1547" width="12.140625" customWidth="1"/>
    <col min="1548" max="1552" width="6.7109375" customWidth="1"/>
    <col min="1553" max="1554" width="7.42578125" customWidth="1"/>
    <col min="1555" max="1555" width="8" customWidth="1"/>
    <col min="1556" max="1562" width="9.28515625" customWidth="1"/>
    <col min="1563" max="1563" width="7" customWidth="1"/>
    <col min="1564" max="1564" width="7.85546875" customWidth="1"/>
    <col min="1565" max="1565" width="8.7109375" customWidth="1"/>
    <col min="1566" max="1566" width="7.42578125" customWidth="1"/>
    <col min="1567" max="1568" width="8.7109375" customWidth="1"/>
    <col min="1803" max="1803" width="12.140625" customWidth="1"/>
    <col min="1804" max="1808" width="6.7109375" customWidth="1"/>
    <col min="1809" max="1810" width="7.42578125" customWidth="1"/>
    <col min="1811" max="1811" width="8" customWidth="1"/>
    <col min="1812" max="1818" width="9.28515625" customWidth="1"/>
    <col min="1819" max="1819" width="7" customWidth="1"/>
    <col min="1820" max="1820" width="7.85546875" customWidth="1"/>
    <col min="1821" max="1821" width="8.7109375" customWidth="1"/>
    <col min="1822" max="1822" width="7.42578125" customWidth="1"/>
    <col min="1823" max="1824" width="8.7109375" customWidth="1"/>
    <col min="2059" max="2059" width="12.140625" customWidth="1"/>
    <col min="2060" max="2064" width="6.7109375" customWidth="1"/>
    <col min="2065" max="2066" width="7.42578125" customWidth="1"/>
    <col min="2067" max="2067" width="8" customWidth="1"/>
    <col min="2068" max="2074" width="9.28515625" customWidth="1"/>
    <col min="2075" max="2075" width="7" customWidth="1"/>
    <col min="2076" max="2076" width="7.85546875" customWidth="1"/>
    <col min="2077" max="2077" width="8.7109375" customWidth="1"/>
    <col min="2078" max="2078" width="7.42578125" customWidth="1"/>
    <col min="2079" max="2080" width="8.7109375" customWidth="1"/>
    <col min="2315" max="2315" width="12.140625" customWidth="1"/>
    <col min="2316" max="2320" width="6.7109375" customWidth="1"/>
    <col min="2321" max="2322" width="7.42578125" customWidth="1"/>
    <col min="2323" max="2323" width="8" customWidth="1"/>
    <col min="2324" max="2330" width="9.28515625" customWidth="1"/>
    <col min="2331" max="2331" width="7" customWidth="1"/>
    <col min="2332" max="2332" width="7.85546875" customWidth="1"/>
    <col min="2333" max="2333" width="8.7109375" customWidth="1"/>
    <col min="2334" max="2334" width="7.42578125" customWidth="1"/>
    <col min="2335" max="2336" width="8.7109375" customWidth="1"/>
    <col min="2571" max="2571" width="12.140625" customWidth="1"/>
    <col min="2572" max="2576" width="6.7109375" customWidth="1"/>
    <col min="2577" max="2578" width="7.42578125" customWidth="1"/>
    <col min="2579" max="2579" width="8" customWidth="1"/>
    <col min="2580" max="2586" width="9.28515625" customWidth="1"/>
    <col min="2587" max="2587" width="7" customWidth="1"/>
    <col min="2588" max="2588" width="7.85546875" customWidth="1"/>
    <col min="2589" max="2589" width="8.7109375" customWidth="1"/>
    <col min="2590" max="2590" width="7.42578125" customWidth="1"/>
    <col min="2591" max="2592" width="8.7109375" customWidth="1"/>
    <col min="2827" max="2827" width="12.140625" customWidth="1"/>
    <col min="2828" max="2832" width="6.7109375" customWidth="1"/>
    <col min="2833" max="2834" width="7.42578125" customWidth="1"/>
    <col min="2835" max="2835" width="8" customWidth="1"/>
    <col min="2836" max="2842" width="9.28515625" customWidth="1"/>
    <col min="2843" max="2843" width="7" customWidth="1"/>
    <col min="2844" max="2844" width="7.85546875" customWidth="1"/>
    <col min="2845" max="2845" width="8.7109375" customWidth="1"/>
    <col min="2846" max="2846" width="7.42578125" customWidth="1"/>
    <col min="2847" max="2848" width="8.7109375" customWidth="1"/>
    <col min="3083" max="3083" width="12.140625" customWidth="1"/>
    <col min="3084" max="3088" width="6.7109375" customWidth="1"/>
    <col min="3089" max="3090" width="7.42578125" customWidth="1"/>
    <col min="3091" max="3091" width="8" customWidth="1"/>
    <col min="3092" max="3098" width="9.28515625" customWidth="1"/>
    <col min="3099" max="3099" width="7" customWidth="1"/>
    <col min="3100" max="3100" width="7.85546875" customWidth="1"/>
    <col min="3101" max="3101" width="8.7109375" customWidth="1"/>
    <col min="3102" max="3102" width="7.42578125" customWidth="1"/>
    <col min="3103" max="3104" width="8.7109375" customWidth="1"/>
    <col min="3339" max="3339" width="12.140625" customWidth="1"/>
    <col min="3340" max="3344" width="6.7109375" customWidth="1"/>
    <col min="3345" max="3346" width="7.42578125" customWidth="1"/>
    <col min="3347" max="3347" width="8" customWidth="1"/>
    <col min="3348" max="3354" width="9.28515625" customWidth="1"/>
    <col min="3355" max="3355" width="7" customWidth="1"/>
    <col min="3356" max="3356" width="7.85546875" customWidth="1"/>
    <col min="3357" max="3357" width="8.7109375" customWidth="1"/>
    <col min="3358" max="3358" width="7.42578125" customWidth="1"/>
    <col min="3359" max="3360" width="8.7109375" customWidth="1"/>
    <col min="3595" max="3595" width="12.140625" customWidth="1"/>
    <col min="3596" max="3600" width="6.7109375" customWidth="1"/>
    <col min="3601" max="3602" width="7.42578125" customWidth="1"/>
    <col min="3603" max="3603" width="8" customWidth="1"/>
    <col min="3604" max="3610" width="9.28515625" customWidth="1"/>
    <col min="3611" max="3611" width="7" customWidth="1"/>
    <col min="3612" max="3612" width="7.85546875" customWidth="1"/>
    <col min="3613" max="3613" width="8.7109375" customWidth="1"/>
    <col min="3614" max="3614" width="7.42578125" customWidth="1"/>
    <col min="3615" max="3616" width="8.7109375" customWidth="1"/>
    <col min="3851" max="3851" width="12.140625" customWidth="1"/>
    <col min="3852" max="3856" width="6.7109375" customWidth="1"/>
    <col min="3857" max="3858" width="7.42578125" customWidth="1"/>
    <col min="3859" max="3859" width="8" customWidth="1"/>
    <col min="3860" max="3866" width="9.28515625" customWidth="1"/>
    <col min="3867" max="3867" width="7" customWidth="1"/>
    <col min="3868" max="3868" width="7.85546875" customWidth="1"/>
    <col min="3869" max="3869" width="8.7109375" customWidth="1"/>
    <col min="3870" max="3870" width="7.42578125" customWidth="1"/>
    <col min="3871" max="3872" width="8.7109375" customWidth="1"/>
    <col min="4107" max="4107" width="12.140625" customWidth="1"/>
    <col min="4108" max="4112" width="6.7109375" customWidth="1"/>
    <col min="4113" max="4114" width="7.42578125" customWidth="1"/>
    <col min="4115" max="4115" width="8" customWidth="1"/>
    <col min="4116" max="4122" width="9.28515625" customWidth="1"/>
    <col min="4123" max="4123" width="7" customWidth="1"/>
    <col min="4124" max="4124" width="7.85546875" customWidth="1"/>
    <col min="4125" max="4125" width="8.7109375" customWidth="1"/>
    <col min="4126" max="4126" width="7.42578125" customWidth="1"/>
    <col min="4127" max="4128" width="8.7109375" customWidth="1"/>
    <col min="4363" max="4363" width="12.140625" customWidth="1"/>
    <col min="4364" max="4368" width="6.7109375" customWidth="1"/>
    <col min="4369" max="4370" width="7.42578125" customWidth="1"/>
    <col min="4371" max="4371" width="8" customWidth="1"/>
    <col min="4372" max="4378" width="9.28515625" customWidth="1"/>
    <col min="4379" max="4379" width="7" customWidth="1"/>
    <col min="4380" max="4380" width="7.85546875" customWidth="1"/>
    <col min="4381" max="4381" width="8.7109375" customWidth="1"/>
    <col min="4382" max="4382" width="7.42578125" customWidth="1"/>
    <col min="4383" max="4384" width="8.7109375" customWidth="1"/>
    <col min="4619" max="4619" width="12.140625" customWidth="1"/>
    <col min="4620" max="4624" width="6.7109375" customWidth="1"/>
    <col min="4625" max="4626" width="7.42578125" customWidth="1"/>
    <col min="4627" max="4627" width="8" customWidth="1"/>
    <col min="4628" max="4634" width="9.28515625" customWidth="1"/>
    <col min="4635" max="4635" width="7" customWidth="1"/>
    <col min="4636" max="4636" width="7.85546875" customWidth="1"/>
    <col min="4637" max="4637" width="8.7109375" customWidth="1"/>
    <col min="4638" max="4638" width="7.42578125" customWidth="1"/>
    <col min="4639" max="4640" width="8.7109375" customWidth="1"/>
    <col min="4875" max="4875" width="12.140625" customWidth="1"/>
    <col min="4876" max="4880" width="6.7109375" customWidth="1"/>
    <col min="4881" max="4882" width="7.42578125" customWidth="1"/>
    <col min="4883" max="4883" width="8" customWidth="1"/>
    <col min="4884" max="4890" width="9.28515625" customWidth="1"/>
    <col min="4891" max="4891" width="7" customWidth="1"/>
    <col min="4892" max="4892" width="7.85546875" customWidth="1"/>
    <col min="4893" max="4893" width="8.7109375" customWidth="1"/>
    <col min="4894" max="4894" width="7.42578125" customWidth="1"/>
    <col min="4895" max="4896" width="8.7109375" customWidth="1"/>
    <col min="5131" max="5131" width="12.140625" customWidth="1"/>
    <col min="5132" max="5136" width="6.7109375" customWidth="1"/>
    <col min="5137" max="5138" width="7.42578125" customWidth="1"/>
    <col min="5139" max="5139" width="8" customWidth="1"/>
    <col min="5140" max="5146" width="9.28515625" customWidth="1"/>
    <col min="5147" max="5147" width="7" customWidth="1"/>
    <col min="5148" max="5148" width="7.85546875" customWidth="1"/>
    <col min="5149" max="5149" width="8.7109375" customWidth="1"/>
    <col min="5150" max="5150" width="7.42578125" customWidth="1"/>
    <col min="5151" max="5152" width="8.7109375" customWidth="1"/>
    <col min="5387" max="5387" width="12.140625" customWidth="1"/>
    <col min="5388" max="5392" width="6.7109375" customWidth="1"/>
    <col min="5393" max="5394" width="7.42578125" customWidth="1"/>
    <col min="5395" max="5395" width="8" customWidth="1"/>
    <col min="5396" max="5402" width="9.28515625" customWidth="1"/>
    <col min="5403" max="5403" width="7" customWidth="1"/>
    <col min="5404" max="5404" width="7.85546875" customWidth="1"/>
    <col min="5405" max="5405" width="8.7109375" customWidth="1"/>
    <col min="5406" max="5406" width="7.42578125" customWidth="1"/>
    <col min="5407" max="5408" width="8.7109375" customWidth="1"/>
    <col min="5643" max="5643" width="12.140625" customWidth="1"/>
    <col min="5644" max="5648" width="6.7109375" customWidth="1"/>
    <col min="5649" max="5650" width="7.42578125" customWidth="1"/>
    <col min="5651" max="5651" width="8" customWidth="1"/>
    <col min="5652" max="5658" width="9.28515625" customWidth="1"/>
    <col min="5659" max="5659" width="7" customWidth="1"/>
    <col min="5660" max="5660" width="7.85546875" customWidth="1"/>
    <col min="5661" max="5661" width="8.7109375" customWidth="1"/>
    <col min="5662" max="5662" width="7.42578125" customWidth="1"/>
    <col min="5663" max="5664" width="8.7109375" customWidth="1"/>
    <col min="5899" max="5899" width="12.140625" customWidth="1"/>
    <col min="5900" max="5904" width="6.7109375" customWidth="1"/>
    <col min="5905" max="5906" width="7.42578125" customWidth="1"/>
    <col min="5907" max="5907" width="8" customWidth="1"/>
    <col min="5908" max="5914" width="9.28515625" customWidth="1"/>
    <col min="5915" max="5915" width="7" customWidth="1"/>
    <col min="5916" max="5916" width="7.85546875" customWidth="1"/>
    <col min="5917" max="5917" width="8.7109375" customWidth="1"/>
    <col min="5918" max="5918" width="7.42578125" customWidth="1"/>
    <col min="5919" max="5920" width="8.7109375" customWidth="1"/>
    <col min="6155" max="6155" width="12.140625" customWidth="1"/>
    <col min="6156" max="6160" width="6.7109375" customWidth="1"/>
    <col min="6161" max="6162" width="7.42578125" customWidth="1"/>
    <col min="6163" max="6163" width="8" customWidth="1"/>
    <col min="6164" max="6170" width="9.28515625" customWidth="1"/>
    <col min="6171" max="6171" width="7" customWidth="1"/>
    <col min="6172" max="6172" width="7.85546875" customWidth="1"/>
    <col min="6173" max="6173" width="8.7109375" customWidth="1"/>
    <col min="6174" max="6174" width="7.42578125" customWidth="1"/>
    <col min="6175" max="6176" width="8.7109375" customWidth="1"/>
    <col min="6411" max="6411" width="12.140625" customWidth="1"/>
    <col min="6412" max="6416" width="6.7109375" customWidth="1"/>
    <col min="6417" max="6418" width="7.42578125" customWidth="1"/>
    <col min="6419" max="6419" width="8" customWidth="1"/>
    <col min="6420" max="6426" width="9.28515625" customWidth="1"/>
    <col min="6427" max="6427" width="7" customWidth="1"/>
    <col min="6428" max="6428" width="7.85546875" customWidth="1"/>
    <col min="6429" max="6429" width="8.7109375" customWidth="1"/>
    <col min="6430" max="6430" width="7.42578125" customWidth="1"/>
    <col min="6431" max="6432" width="8.7109375" customWidth="1"/>
    <col min="6667" max="6667" width="12.140625" customWidth="1"/>
    <col min="6668" max="6672" width="6.7109375" customWidth="1"/>
    <col min="6673" max="6674" width="7.42578125" customWidth="1"/>
    <col min="6675" max="6675" width="8" customWidth="1"/>
    <col min="6676" max="6682" width="9.28515625" customWidth="1"/>
    <col min="6683" max="6683" width="7" customWidth="1"/>
    <col min="6684" max="6684" width="7.85546875" customWidth="1"/>
    <col min="6685" max="6685" width="8.7109375" customWidth="1"/>
    <col min="6686" max="6686" width="7.42578125" customWidth="1"/>
    <col min="6687" max="6688" width="8.7109375" customWidth="1"/>
    <col min="6923" max="6923" width="12.140625" customWidth="1"/>
    <col min="6924" max="6928" width="6.7109375" customWidth="1"/>
    <col min="6929" max="6930" width="7.42578125" customWidth="1"/>
    <col min="6931" max="6931" width="8" customWidth="1"/>
    <col min="6932" max="6938" width="9.28515625" customWidth="1"/>
    <col min="6939" max="6939" width="7" customWidth="1"/>
    <col min="6940" max="6940" width="7.85546875" customWidth="1"/>
    <col min="6941" max="6941" width="8.7109375" customWidth="1"/>
    <col min="6942" max="6942" width="7.42578125" customWidth="1"/>
    <col min="6943" max="6944" width="8.7109375" customWidth="1"/>
    <col min="7179" max="7179" width="12.140625" customWidth="1"/>
    <col min="7180" max="7184" width="6.7109375" customWidth="1"/>
    <col min="7185" max="7186" width="7.42578125" customWidth="1"/>
    <col min="7187" max="7187" width="8" customWidth="1"/>
    <col min="7188" max="7194" width="9.28515625" customWidth="1"/>
    <col min="7195" max="7195" width="7" customWidth="1"/>
    <col min="7196" max="7196" width="7.85546875" customWidth="1"/>
    <col min="7197" max="7197" width="8.7109375" customWidth="1"/>
    <col min="7198" max="7198" width="7.42578125" customWidth="1"/>
    <col min="7199" max="7200" width="8.7109375" customWidth="1"/>
    <col min="7435" max="7435" width="12.140625" customWidth="1"/>
    <col min="7436" max="7440" width="6.7109375" customWidth="1"/>
    <col min="7441" max="7442" width="7.42578125" customWidth="1"/>
    <col min="7443" max="7443" width="8" customWidth="1"/>
    <col min="7444" max="7450" width="9.28515625" customWidth="1"/>
    <col min="7451" max="7451" width="7" customWidth="1"/>
    <col min="7452" max="7452" width="7.85546875" customWidth="1"/>
    <col min="7453" max="7453" width="8.7109375" customWidth="1"/>
    <col min="7454" max="7454" width="7.42578125" customWidth="1"/>
    <col min="7455" max="7456" width="8.7109375" customWidth="1"/>
    <col min="7691" max="7691" width="12.140625" customWidth="1"/>
    <col min="7692" max="7696" width="6.7109375" customWidth="1"/>
    <col min="7697" max="7698" width="7.42578125" customWidth="1"/>
    <col min="7699" max="7699" width="8" customWidth="1"/>
    <col min="7700" max="7706" width="9.28515625" customWidth="1"/>
    <col min="7707" max="7707" width="7" customWidth="1"/>
    <col min="7708" max="7708" width="7.85546875" customWidth="1"/>
    <col min="7709" max="7709" width="8.7109375" customWidth="1"/>
    <col min="7710" max="7710" width="7.42578125" customWidth="1"/>
    <col min="7711" max="7712" width="8.7109375" customWidth="1"/>
    <col min="7947" max="7947" width="12.140625" customWidth="1"/>
    <col min="7948" max="7952" width="6.7109375" customWidth="1"/>
    <col min="7953" max="7954" width="7.42578125" customWidth="1"/>
    <col min="7955" max="7955" width="8" customWidth="1"/>
    <col min="7956" max="7962" width="9.28515625" customWidth="1"/>
    <col min="7963" max="7963" width="7" customWidth="1"/>
    <col min="7964" max="7964" width="7.85546875" customWidth="1"/>
    <col min="7965" max="7965" width="8.7109375" customWidth="1"/>
    <col min="7966" max="7966" width="7.42578125" customWidth="1"/>
    <col min="7967" max="7968" width="8.7109375" customWidth="1"/>
    <col min="8203" max="8203" width="12.140625" customWidth="1"/>
    <col min="8204" max="8208" width="6.7109375" customWidth="1"/>
    <col min="8209" max="8210" width="7.42578125" customWidth="1"/>
    <col min="8211" max="8211" width="8" customWidth="1"/>
    <col min="8212" max="8218" width="9.28515625" customWidth="1"/>
    <col min="8219" max="8219" width="7" customWidth="1"/>
    <col min="8220" max="8220" width="7.85546875" customWidth="1"/>
    <col min="8221" max="8221" width="8.7109375" customWidth="1"/>
    <col min="8222" max="8222" width="7.42578125" customWidth="1"/>
    <col min="8223" max="8224" width="8.7109375" customWidth="1"/>
    <col min="8459" max="8459" width="12.140625" customWidth="1"/>
    <col min="8460" max="8464" width="6.7109375" customWidth="1"/>
    <col min="8465" max="8466" width="7.42578125" customWidth="1"/>
    <col min="8467" max="8467" width="8" customWidth="1"/>
    <col min="8468" max="8474" width="9.28515625" customWidth="1"/>
    <col min="8475" max="8475" width="7" customWidth="1"/>
    <col min="8476" max="8476" width="7.85546875" customWidth="1"/>
    <col min="8477" max="8477" width="8.7109375" customWidth="1"/>
    <col min="8478" max="8478" width="7.42578125" customWidth="1"/>
    <col min="8479" max="8480" width="8.7109375" customWidth="1"/>
    <col min="8715" max="8715" width="12.140625" customWidth="1"/>
    <col min="8716" max="8720" width="6.7109375" customWidth="1"/>
    <col min="8721" max="8722" width="7.42578125" customWidth="1"/>
    <col min="8723" max="8723" width="8" customWidth="1"/>
    <col min="8724" max="8730" width="9.28515625" customWidth="1"/>
    <col min="8731" max="8731" width="7" customWidth="1"/>
    <col min="8732" max="8732" width="7.85546875" customWidth="1"/>
    <col min="8733" max="8733" width="8.7109375" customWidth="1"/>
    <col min="8734" max="8734" width="7.42578125" customWidth="1"/>
    <col min="8735" max="8736" width="8.7109375" customWidth="1"/>
    <col min="8971" max="8971" width="12.140625" customWidth="1"/>
    <col min="8972" max="8976" width="6.7109375" customWidth="1"/>
    <col min="8977" max="8978" width="7.42578125" customWidth="1"/>
    <col min="8979" max="8979" width="8" customWidth="1"/>
    <col min="8980" max="8986" width="9.28515625" customWidth="1"/>
    <col min="8987" max="8987" width="7" customWidth="1"/>
    <col min="8988" max="8988" width="7.85546875" customWidth="1"/>
    <col min="8989" max="8989" width="8.7109375" customWidth="1"/>
    <col min="8990" max="8990" width="7.42578125" customWidth="1"/>
    <col min="8991" max="8992" width="8.7109375" customWidth="1"/>
    <col min="9227" max="9227" width="12.140625" customWidth="1"/>
    <col min="9228" max="9232" width="6.7109375" customWidth="1"/>
    <col min="9233" max="9234" width="7.42578125" customWidth="1"/>
    <col min="9235" max="9235" width="8" customWidth="1"/>
    <col min="9236" max="9242" width="9.28515625" customWidth="1"/>
    <col min="9243" max="9243" width="7" customWidth="1"/>
    <col min="9244" max="9244" width="7.85546875" customWidth="1"/>
    <col min="9245" max="9245" width="8.7109375" customWidth="1"/>
    <col min="9246" max="9246" width="7.42578125" customWidth="1"/>
    <col min="9247" max="9248" width="8.7109375" customWidth="1"/>
    <col min="9483" max="9483" width="12.140625" customWidth="1"/>
    <col min="9484" max="9488" width="6.7109375" customWidth="1"/>
    <col min="9489" max="9490" width="7.42578125" customWidth="1"/>
    <col min="9491" max="9491" width="8" customWidth="1"/>
    <col min="9492" max="9498" width="9.28515625" customWidth="1"/>
    <col min="9499" max="9499" width="7" customWidth="1"/>
    <col min="9500" max="9500" width="7.85546875" customWidth="1"/>
    <col min="9501" max="9501" width="8.7109375" customWidth="1"/>
    <col min="9502" max="9502" width="7.42578125" customWidth="1"/>
    <col min="9503" max="9504" width="8.7109375" customWidth="1"/>
    <col min="9739" max="9739" width="12.140625" customWidth="1"/>
    <col min="9740" max="9744" width="6.7109375" customWidth="1"/>
    <col min="9745" max="9746" width="7.42578125" customWidth="1"/>
    <col min="9747" max="9747" width="8" customWidth="1"/>
    <col min="9748" max="9754" width="9.28515625" customWidth="1"/>
    <col min="9755" max="9755" width="7" customWidth="1"/>
    <col min="9756" max="9756" width="7.85546875" customWidth="1"/>
    <col min="9757" max="9757" width="8.7109375" customWidth="1"/>
    <col min="9758" max="9758" width="7.42578125" customWidth="1"/>
    <col min="9759" max="9760" width="8.7109375" customWidth="1"/>
    <col min="9995" max="9995" width="12.140625" customWidth="1"/>
    <col min="9996" max="10000" width="6.7109375" customWidth="1"/>
    <col min="10001" max="10002" width="7.42578125" customWidth="1"/>
    <col min="10003" max="10003" width="8" customWidth="1"/>
    <col min="10004" max="10010" width="9.28515625" customWidth="1"/>
    <col min="10011" max="10011" width="7" customWidth="1"/>
    <col min="10012" max="10012" width="7.85546875" customWidth="1"/>
    <col min="10013" max="10013" width="8.7109375" customWidth="1"/>
    <col min="10014" max="10014" width="7.42578125" customWidth="1"/>
    <col min="10015" max="10016" width="8.7109375" customWidth="1"/>
    <col min="10251" max="10251" width="12.140625" customWidth="1"/>
    <col min="10252" max="10256" width="6.7109375" customWidth="1"/>
    <col min="10257" max="10258" width="7.42578125" customWidth="1"/>
    <col min="10259" max="10259" width="8" customWidth="1"/>
    <col min="10260" max="10266" width="9.28515625" customWidth="1"/>
    <col min="10267" max="10267" width="7" customWidth="1"/>
    <col min="10268" max="10268" width="7.85546875" customWidth="1"/>
    <col min="10269" max="10269" width="8.7109375" customWidth="1"/>
    <col min="10270" max="10270" width="7.42578125" customWidth="1"/>
    <col min="10271" max="10272" width="8.7109375" customWidth="1"/>
    <col min="10507" max="10507" width="12.140625" customWidth="1"/>
    <col min="10508" max="10512" width="6.7109375" customWidth="1"/>
    <col min="10513" max="10514" width="7.42578125" customWidth="1"/>
    <col min="10515" max="10515" width="8" customWidth="1"/>
    <col min="10516" max="10522" width="9.28515625" customWidth="1"/>
    <col min="10523" max="10523" width="7" customWidth="1"/>
    <col min="10524" max="10524" width="7.85546875" customWidth="1"/>
    <col min="10525" max="10525" width="8.7109375" customWidth="1"/>
    <col min="10526" max="10526" width="7.42578125" customWidth="1"/>
    <col min="10527" max="10528" width="8.7109375" customWidth="1"/>
    <col min="10763" max="10763" width="12.140625" customWidth="1"/>
    <col min="10764" max="10768" width="6.7109375" customWidth="1"/>
    <col min="10769" max="10770" width="7.42578125" customWidth="1"/>
    <col min="10771" max="10771" width="8" customWidth="1"/>
    <col min="10772" max="10778" width="9.28515625" customWidth="1"/>
    <col min="10779" max="10779" width="7" customWidth="1"/>
    <col min="10780" max="10780" width="7.85546875" customWidth="1"/>
    <col min="10781" max="10781" width="8.7109375" customWidth="1"/>
    <col min="10782" max="10782" width="7.42578125" customWidth="1"/>
    <col min="10783" max="10784" width="8.7109375" customWidth="1"/>
    <col min="11019" max="11019" width="12.140625" customWidth="1"/>
    <col min="11020" max="11024" width="6.7109375" customWidth="1"/>
    <col min="11025" max="11026" width="7.42578125" customWidth="1"/>
    <col min="11027" max="11027" width="8" customWidth="1"/>
    <col min="11028" max="11034" width="9.28515625" customWidth="1"/>
    <col min="11035" max="11035" width="7" customWidth="1"/>
    <col min="11036" max="11036" width="7.85546875" customWidth="1"/>
    <col min="11037" max="11037" width="8.7109375" customWidth="1"/>
    <col min="11038" max="11038" width="7.42578125" customWidth="1"/>
    <col min="11039" max="11040" width="8.7109375" customWidth="1"/>
    <col min="11275" max="11275" width="12.140625" customWidth="1"/>
    <col min="11276" max="11280" width="6.7109375" customWidth="1"/>
    <col min="11281" max="11282" width="7.42578125" customWidth="1"/>
    <col min="11283" max="11283" width="8" customWidth="1"/>
    <col min="11284" max="11290" width="9.28515625" customWidth="1"/>
    <col min="11291" max="11291" width="7" customWidth="1"/>
    <col min="11292" max="11292" width="7.85546875" customWidth="1"/>
    <col min="11293" max="11293" width="8.7109375" customWidth="1"/>
    <col min="11294" max="11294" width="7.42578125" customWidth="1"/>
    <col min="11295" max="11296" width="8.7109375" customWidth="1"/>
    <col min="11531" max="11531" width="12.140625" customWidth="1"/>
    <col min="11532" max="11536" width="6.7109375" customWidth="1"/>
    <col min="11537" max="11538" width="7.42578125" customWidth="1"/>
    <col min="11539" max="11539" width="8" customWidth="1"/>
    <col min="11540" max="11546" width="9.28515625" customWidth="1"/>
    <col min="11547" max="11547" width="7" customWidth="1"/>
    <col min="11548" max="11548" width="7.85546875" customWidth="1"/>
    <col min="11549" max="11549" width="8.7109375" customWidth="1"/>
    <col min="11550" max="11550" width="7.42578125" customWidth="1"/>
    <col min="11551" max="11552" width="8.7109375" customWidth="1"/>
    <col min="11787" max="11787" width="12.140625" customWidth="1"/>
    <col min="11788" max="11792" width="6.7109375" customWidth="1"/>
    <col min="11793" max="11794" width="7.42578125" customWidth="1"/>
    <col min="11795" max="11795" width="8" customWidth="1"/>
    <col min="11796" max="11802" width="9.28515625" customWidth="1"/>
    <col min="11803" max="11803" width="7" customWidth="1"/>
    <col min="11804" max="11804" width="7.85546875" customWidth="1"/>
    <col min="11805" max="11805" width="8.7109375" customWidth="1"/>
    <col min="11806" max="11806" width="7.42578125" customWidth="1"/>
    <col min="11807" max="11808" width="8.7109375" customWidth="1"/>
    <col min="12043" max="12043" width="12.140625" customWidth="1"/>
    <col min="12044" max="12048" width="6.7109375" customWidth="1"/>
    <col min="12049" max="12050" width="7.42578125" customWidth="1"/>
    <col min="12051" max="12051" width="8" customWidth="1"/>
    <col min="12052" max="12058" width="9.28515625" customWidth="1"/>
    <col min="12059" max="12059" width="7" customWidth="1"/>
    <col min="12060" max="12060" width="7.85546875" customWidth="1"/>
    <col min="12061" max="12061" width="8.7109375" customWidth="1"/>
    <col min="12062" max="12062" width="7.42578125" customWidth="1"/>
    <col min="12063" max="12064" width="8.7109375" customWidth="1"/>
    <col min="12299" max="12299" width="12.140625" customWidth="1"/>
    <col min="12300" max="12304" width="6.7109375" customWidth="1"/>
    <col min="12305" max="12306" width="7.42578125" customWidth="1"/>
    <col min="12307" max="12307" width="8" customWidth="1"/>
    <col min="12308" max="12314" width="9.28515625" customWidth="1"/>
    <col min="12315" max="12315" width="7" customWidth="1"/>
    <col min="12316" max="12316" width="7.85546875" customWidth="1"/>
    <col min="12317" max="12317" width="8.7109375" customWidth="1"/>
    <col min="12318" max="12318" width="7.42578125" customWidth="1"/>
    <col min="12319" max="12320" width="8.7109375" customWidth="1"/>
    <col min="12555" max="12555" width="12.140625" customWidth="1"/>
    <col min="12556" max="12560" width="6.7109375" customWidth="1"/>
    <col min="12561" max="12562" width="7.42578125" customWidth="1"/>
    <col min="12563" max="12563" width="8" customWidth="1"/>
    <col min="12564" max="12570" width="9.28515625" customWidth="1"/>
    <col min="12571" max="12571" width="7" customWidth="1"/>
    <col min="12572" max="12572" width="7.85546875" customWidth="1"/>
    <col min="12573" max="12573" width="8.7109375" customWidth="1"/>
    <col min="12574" max="12574" width="7.42578125" customWidth="1"/>
    <col min="12575" max="12576" width="8.7109375" customWidth="1"/>
    <col min="12811" max="12811" width="12.140625" customWidth="1"/>
    <col min="12812" max="12816" width="6.7109375" customWidth="1"/>
    <col min="12817" max="12818" width="7.42578125" customWidth="1"/>
    <col min="12819" max="12819" width="8" customWidth="1"/>
    <col min="12820" max="12826" width="9.28515625" customWidth="1"/>
    <col min="12827" max="12827" width="7" customWidth="1"/>
    <col min="12828" max="12828" width="7.85546875" customWidth="1"/>
    <col min="12829" max="12829" width="8.7109375" customWidth="1"/>
    <col min="12830" max="12830" width="7.42578125" customWidth="1"/>
    <col min="12831" max="12832" width="8.7109375" customWidth="1"/>
    <col min="13067" max="13067" width="12.140625" customWidth="1"/>
    <col min="13068" max="13072" width="6.7109375" customWidth="1"/>
    <col min="13073" max="13074" width="7.42578125" customWidth="1"/>
    <col min="13075" max="13075" width="8" customWidth="1"/>
    <col min="13076" max="13082" width="9.28515625" customWidth="1"/>
    <col min="13083" max="13083" width="7" customWidth="1"/>
    <col min="13084" max="13084" width="7.85546875" customWidth="1"/>
    <col min="13085" max="13085" width="8.7109375" customWidth="1"/>
    <col min="13086" max="13086" width="7.42578125" customWidth="1"/>
    <col min="13087" max="13088" width="8.7109375" customWidth="1"/>
    <col min="13323" max="13323" width="12.140625" customWidth="1"/>
    <col min="13324" max="13328" width="6.7109375" customWidth="1"/>
    <col min="13329" max="13330" width="7.42578125" customWidth="1"/>
    <col min="13331" max="13331" width="8" customWidth="1"/>
    <col min="13332" max="13338" width="9.28515625" customWidth="1"/>
    <col min="13339" max="13339" width="7" customWidth="1"/>
    <col min="13340" max="13340" width="7.85546875" customWidth="1"/>
    <col min="13341" max="13341" width="8.7109375" customWidth="1"/>
    <col min="13342" max="13342" width="7.42578125" customWidth="1"/>
    <col min="13343" max="13344" width="8.7109375" customWidth="1"/>
    <col min="13579" max="13579" width="12.140625" customWidth="1"/>
    <col min="13580" max="13584" width="6.7109375" customWidth="1"/>
    <col min="13585" max="13586" width="7.42578125" customWidth="1"/>
    <col min="13587" max="13587" width="8" customWidth="1"/>
    <col min="13588" max="13594" width="9.28515625" customWidth="1"/>
    <col min="13595" max="13595" width="7" customWidth="1"/>
    <col min="13596" max="13596" width="7.85546875" customWidth="1"/>
    <col min="13597" max="13597" width="8.7109375" customWidth="1"/>
    <col min="13598" max="13598" width="7.42578125" customWidth="1"/>
    <col min="13599" max="13600" width="8.7109375" customWidth="1"/>
    <col min="13835" max="13835" width="12.140625" customWidth="1"/>
    <col min="13836" max="13840" width="6.7109375" customWidth="1"/>
    <col min="13841" max="13842" width="7.42578125" customWidth="1"/>
    <col min="13843" max="13843" width="8" customWidth="1"/>
    <col min="13844" max="13850" width="9.28515625" customWidth="1"/>
    <col min="13851" max="13851" width="7" customWidth="1"/>
    <col min="13852" max="13852" width="7.85546875" customWidth="1"/>
    <col min="13853" max="13853" width="8.7109375" customWidth="1"/>
    <col min="13854" max="13854" width="7.42578125" customWidth="1"/>
    <col min="13855" max="13856" width="8.7109375" customWidth="1"/>
    <col min="14091" max="14091" width="12.140625" customWidth="1"/>
    <col min="14092" max="14096" width="6.7109375" customWidth="1"/>
    <col min="14097" max="14098" width="7.42578125" customWidth="1"/>
    <col min="14099" max="14099" width="8" customWidth="1"/>
    <col min="14100" max="14106" width="9.28515625" customWidth="1"/>
    <col min="14107" max="14107" width="7" customWidth="1"/>
    <col min="14108" max="14108" width="7.85546875" customWidth="1"/>
    <col min="14109" max="14109" width="8.7109375" customWidth="1"/>
    <col min="14110" max="14110" width="7.42578125" customWidth="1"/>
    <col min="14111" max="14112" width="8.7109375" customWidth="1"/>
    <col min="14347" max="14347" width="12.140625" customWidth="1"/>
    <col min="14348" max="14352" width="6.7109375" customWidth="1"/>
    <col min="14353" max="14354" width="7.42578125" customWidth="1"/>
    <col min="14355" max="14355" width="8" customWidth="1"/>
    <col min="14356" max="14362" width="9.28515625" customWidth="1"/>
    <col min="14363" max="14363" width="7" customWidth="1"/>
    <col min="14364" max="14364" width="7.85546875" customWidth="1"/>
    <col min="14365" max="14365" width="8.7109375" customWidth="1"/>
    <col min="14366" max="14366" width="7.42578125" customWidth="1"/>
    <col min="14367" max="14368" width="8.7109375" customWidth="1"/>
    <col min="14603" max="14603" width="12.140625" customWidth="1"/>
    <col min="14604" max="14608" width="6.7109375" customWidth="1"/>
    <col min="14609" max="14610" width="7.42578125" customWidth="1"/>
    <col min="14611" max="14611" width="8" customWidth="1"/>
    <col min="14612" max="14618" width="9.28515625" customWidth="1"/>
    <col min="14619" max="14619" width="7" customWidth="1"/>
    <col min="14620" max="14620" width="7.85546875" customWidth="1"/>
    <col min="14621" max="14621" width="8.7109375" customWidth="1"/>
    <col min="14622" max="14622" width="7.42578125" customWidth="1"/>
    <col min="14623" max="14624" width="8.7109375" customWidth="1"/>
    <col min="14859" max="14859" width="12.140625" customWidth="1"/>
    <col min="14860" max="14864" width="6.7109375" customWidth="1"/>
    <col min="14865" max="14866" width="7.42578125" customWidth="1"/>
    <col min="14867" max="14867" width="8" customWidth="1"/>
    <col min="14868" max="14874" width="9.28515625" customWidth="1"/>
    <col min="14875" max="14875" width="7" customWidth="1"/>
    <col min="14876" max="14876" width="7.85546875" customWidth="1"/>
    <col min="14877" max="14877" width="8.7109375" customWidth="1"/>
    <col min="14878" max="14878" width="7.42578125" customWidth="1"/>
    <col min="14879" max="14880" width="8.7109375" customWidth="1"/>
    <col min="15115" max="15115" width="12.140625" customWidth="1"/>
    <col min="15116" max="15120" width="6.7109375" customWidth="1"/>
    <col min="15121" max="15122" width="7.42578125" customWidth="1"/>
    <col min="15123" max="15123" width="8" customWidth="1"/>
    <col min="15124" max="15130" width="9.28515625" customWidth="1"/>
    <col min="15131" max="15131" width="7" customWidth="1"/>
    <col min="15132" max="15132" width="7.85546875" customWidth="1"/>
    <col min="15133" max="15133" width="8.7109375" customWidth="1"/>
    <col min="15134" max="15134" width="7.42578125" customWidth="1"/>
    <col min="15135" max="15136" width="8.7109375" customWidth="1"/>
    <col min="15371" max="15371" width="12.140625" customWidth="1"/>
    <col min="15372" max="15376" width="6.7109375" customWidth="1"/>
    <col min="15377" max="15378" width="7.42578125" customWidth="1"/>
    <col min="15379" max="15379" width="8" customWidth="1"/>
    <col min="15380" max="15386" width="9.28515625" customWidth="1"/>
    <col min="15387" max="15387" width="7" customWidth="1"/>
    <col min="15388" max="15388" width="7.85546875" customWidth="1"/>
    <col min="15389" max="15389" width="8.7109375" customWidth="1"/>
    <col min="15390" max="15390" width="7.42578125" customWidth="1"/>
    <col min="15391" max="15392" width="8.7109375" customWidth="1"/>
    <col min="15627" max="15627" width="12.140625" customWidth="1"/>
    <col min="15628" max="15632" width="6.7109375" customWidth="1"/>
    <col min="15633" max="15634" width="7.42578125" customWidth="1"/>
    <col min="15635" max="15635" width="8" customWidth="1"/>
    <col min="15636" max="15642" width="9.28515625" customWidth="1"/>
    <col min="15643" max="15643" width="7" customWidth="1"/>
    <col min="15644" max="15644" width="7.85546875" customWidth="1"/>
    <col min="15645" max="15645" width="8.7109375" customWidth="1"/>
    <col min="15646" max="15646" width="7.42578125" customWidth="1"/>
    <col min="15647" max="15648" width="8.7109375" customWidth="1"/>
    <col min="15883" max="15883" width="12.140625" customWidth="1"/>
    <col min="15884" max="15888" width="6.7109375" customWidth="1"/>
    <col min="15889" max="15890" width="7.42578125" customWidth="1"/>
    <col min="15891" max="15891" width="8" customWidth="1"/>
    <col min="15892" max="15898" width="9.28515625" customWidth="1"/>
    <col min="15899" max="15899" width="7" customWidth="1"/>
    <col min="15900" max="15900" width="7.85546875" customWidth="1"/>
    <col min="15901" max="15901" width="8.7109375" customWidth="1"/>
    <col min="15902" max="15902" width="7.42578125" customWidth="1"/>
    <col min="15903" max="15904" width="8.7109375" customWidth="1"/>
    <col min="16139" max="16139" width="12.140625" customWidth="1"/>
    <col min="16140" max="16144" width="6.7109375" customWidth="1"/>
    <col min="16145" max="16146" width="7.42578125" customWidth="1"/>
    <col min="16147" max="16147" width="8" customWidth="1"/>
    <col min="16148" max="16154" width="9.28515625" customWidth="1"/>
    <col min="16155" max="16155" width="7" customWidth="1"/>
    <col min="16156" max="16156" width="7.85546875" customWidth="1"/>
    <col min="16157" max="16157" width="8.7109375" customWidth="1"/>
    <col min="16158" max="16158" width="7.42578125" customWidth="1"/>
    <col min="16159" max="16160" width="8.7109375" customWidth="1"/>
  </cols>
  <sheetData>
    <row r="1" spans="2:57" ht="17.25" customHeight="1">
      <c r="X1" s="1999"/>
      <c r="Y1" s="1999"/>
      <c r="Z1" s="1999"/>
      <c r="AA1" s="1999"/>
      <c r="AB1" s="1999"/>
      <c r="AC1" s="1999"/>
      <c r="AD1" s="1999"/>
      <c r="AE1" s="1999"/>
      <c r="AF1" s="1999"/>
    </row>
    <row r="2" spans="2:57" ht="15" customHeight="1" thickBot="1">
      <c r="X2" s="73"/>
      <c r="Y2" s="73"/>
      <c r="Z2" s="73"/>
      <c r="AA2" s="73"/>
      <c r="AB2" s="73"/>
      <c r="AC2" s="73"/>
      <c r="AD2" s="73"/>
      <c r="AE2" s="73"/>
      <c r="AF2" s="73"/>
    </row>
    <row r="3" spans="2:57" ht="21" thickBot="1">
      <c r="B3" s="1993" t="s">
        <v>374</v>
      </c>
      <c r="C3" s="1994"/>
      <c r="D3" s="1994"/>
      <c r="E3" s="1994"/>
      <c r="F3" s="1994"/>
      <c r="G3" s="1994"/>
      <c r="H3" s="1994"/>
      <c r="I3" s="1994"/>
      <c r="J3" s="1994"/>
      <c r="K3" s="1995"/>
      <c r="L3" s="1993">
        <v>2017</v>
      </c>
      <c r="M3" s="1994"/>
      <c r="N3" s="1995"/>
      <c r="O3" s="1993">
        <v>2016</v>
      </c>
      <c r="P3" s="1994"/>
      <c r="Q3" s="1995"/>
      <c r="R3" s="1993">
        <v>2015</v>
      </c>
      <c r="S3" s="1994"/>
      <c r="T3" s="1995"/>
      <c r="U3" s="1993">
        <v>2014</v>
      </c>
      <c r="V3" s="1994"/>
      <c r="W3" s="1995"/>
      <c r="X3" s="1993">
        <v>2013</v>
      </c>
      <c r="Y3" s="1994"/>
      <c r="Z3" s="1995"/>
      <c r="AA3" s="1993">
        <v>2012</v>
      </c>
      <c r="AB3" s="1994"/>
      <c r="AC3" s="1995"/>
      <c r="AD3" s="1993">
        <v>2011</v>
      </c>
      <c r="AE3" s="1994"/>
      <c r="AF3" s="1995"/>
      <c r="AG3" s="1993">
        <v>2010</v>
      </c>
      <c r="AH3" s="1994"/>
      <c r="AI3" s="1995"/>
      <c r="AJ3" s="1993">
        <v>2009</v>
      </c>
      <c r="AK3" s="1994"/>
      <c r="AL3" s="1995"/>
      <c r="AM3" s="488"/>
      <c r="AN3" s="489">
        <v>2008</v>
      </c>
      <c r="AO3" s="490"/>
      <c r="AP3" s="488"/>
      <c r="AQ3" s="489">
        <v>2007</v>
      </c>
      <c r="AR3" s="490"/>
      <c r="AS3" s="2000">
        <v>2006</v>
      </c>
      <c r="AT3" s="2001"/>
      <c r="AU3" s="2002"/>
      <c r="AV3" s="2000">
        <v>2005</v>
      </c>
      <c r="AW3" s="2001"/>
      <c r="AX3" s="2002"/>
      <c r="AY3" s="953"/>
      <c r="AZ3" s="2003">
        <v>2004</v>
      </c>
      <c r="BA3" s="2004"/>
      <c r="BB3" s="2005"/>
      <c r="BC3" s="1996">
        <v>2003</v>
      </c>
      <c r="BD3" s="1997"/>
      <c r="BE3" s="1998"/>
    </row>
    <row r="4" spans="2:57" ht="24.75" customHeight="1">
      <c r="B4" s="57" t="s">
        <v>1</v>
      </c>
      <c r="C4" s="1979" t="s">
        <v>131</v>
      </c>
      <c r="D4" s="1980"/>
      <c r="E4" s="1980"/>
      <c r="F4" s="1980"/>
      <c r="G4" s="1981"/>
      <c r="H4" s="840" t="s">
        <v>148</v>
      </c>
      <c r="I4" s="841" t="s">
        <v>3</v>
      </c>
      <c r="J4" s="842" t="s">
        <v>4</v>
      </c>
      <c r="K4" s="843" t="s">
        <v>149</v>
      </c>
      <c r="L4" s="941" t="s">
        <v>3</v>
      </c>
      <c r="M4" s="942" t="s">
        <v>4</v>
      </c>
      <c r="N4" s="943" t="s">
        <v>149</v>
      </c>
      <c r="O4" s="420" t="s">
        <v>3</v>
      </c>
      <c r="P4" s="421" t="s">
        <v>4</v>
      </c>
      <c r="Q4" s="422" t="s">
        <v>149</v>
      </c>
      <c r="R4" s="414" t="s">
        <v>3</v>
      </c>
      <c r="S4" s="415" t="s">
        <v>4</v>
      </c>
      <c r="T4" s="416" t="s">
        <v>149</v>
      </c>
      <c r="U4" s="417" t="s">
        <v>3</v>
      </c>
      <c r="V4" s="418" t="s">
        <v>4</v>
      </c>
      <c r="W4" s="419" t="s">
        <v>149</v>
      </c>
      <c r="X4" s="420" t="s">
        <v>3</v>
      </c>
      <c r="Y4" s="421" t="s">
        <v>4</v>
      </c>
      <c r="Z4" s="422" t="s">
        <v>149</v>
      </c>
      <c r="AA4" s="423" t="s">
        <v>3</v>
      </c>
      <c r="AB4" s="424" t="s">
        <v>4</v>
      </c>
      <c r="AC4" s="425" t="s">
        <v>149</v>
      </c>
      <c r="AD4" s="426" t="s">
        <v>3</v>
      </c>
      <c r="AE4" s="427" t="s">
        <v>4</v>
      </c>
      <c r="AF4" s="428" t="s">
        <v>149</v>
      </c>
      <c r="AG4" s="418" t="s">
        <v>3</v>
      </c>
      <c r="AH4" s="418" t="s">
        <v>4</v>
      </c>
      <c r="AI4" s="419" t="s">
        <v>149</v>
      </c>
      <c r="AJ4" s="122" t="s">
        <v>3</v>
      </c>
      <c r="AK4" s="122" t="s">
        <v>4</v>
      </c>
      <c r="AL4" s="123" t="s">
        <v>149</v>
      </c>
      <c r="AM4" s="491" t="s">
        <v>3</v>
      </c>
      <c r="AN4" s="492" t="s">
        <v>4</v>
      </c>
      <c r="AO4" s="493" t="s">
        <v>149</v>
      </c>
      <c r="AP4" s="494" t="s">
        <v>3</v>
      </c>
      <c r="AQ4" s="411" t="s">
        <v>4</v>
      </c>
      <c r="AR4" s="495" t="s">
        <v>149</v>
      </c>
      <c r="AS4" s="496" t="s">
        <v>3</v>
      </c>
      <c r="AT4" s="497" t="s">
        <v>4</v>
      </c>
      <c r="AU4" s="498" t="s">
        <v>149</v>
      </c>
      <c r="AV4" s="499" t="s">
        <v>3</v>
      </c>
      <c r="AW4" s="500" t="s">
        <v>4</v>
      </c>
      <c r="AX4" s="124" t="s">
        <v>149</v>
      </c>
      <c r="AY4" s="124" t="s">
        <v>149</v>
      </c>
      <c r="AZ4" s="501" t="s">
        <v>3</v>
      </c>
      <c r="BA4" s="502" t="s">
        <v>4</v>
      </c>
      <c r="BB4" s="503" t="s">
        <v>149</v>
      </c>
      <c r="BC4" s="504" t="s">
        <v>3</v>
      </c>
      <c r="BD4" s="505" t="s">
        <v>4</v>
      </c>
      <c r="BE4" s="506" t="s">
        <v>149</v>
      </c>
    </row>
    <row r="5" spans="2:57" ht="22.5" customHeight="1" thickBot="1">
      <c r="B5" s="83" t="s">
        <v>5</v>
      </c>
      <c r="C5" s="1982"/>
      <c r="D5" s="1983"/>
      <c r="E5" s="1983"/>
      <c r="F5" s="1983"/>
      <c r="G5" s="1984"/>
      <c r="H5" s="844" t="s">
        <v>373</v>
      </c>
      <c r="I5" s="845" t="s">
        <v>7</v>
      </c>
      <c r="J5" s="846" t="s">
        <v>8</v>
      </c>
      <c r="K5" s="847" t="s">
        <v>151</v>
      </c>
      <c r="L5" s="944" t="s">
        <v>7</v>
      </c>
      <c r="M5" s="945" t="s">
        <v>8</v>
      </c>
      <c r="N5" s="946" t="s">
        <v>151</v>
      </c>
      <c r="O5" s="435" t="s">
        <v>7</v>
      </c>
      <c r="P5" s="436" t="s">
        <v>8</v>
      </c>
      <c r="Q5" s="437" t="s">
        <v>151</v>
      </c>
      <c r="R5" s="429" t="s">
        <v>7</v>
      </c>
      <c r="S5" s="430" t="s">
        <v>8</v>
      </c>
      <c r="T5" s="431" t="s">
        <v>151</v>
      </c>
      <c r="U5" s="432" t="s">
        <v>7</v>
      </c>
      <c r="V5" s="433" t="s">
        <v>8</v>
      </c>
      <c r="W5" s="434" t="s">
        <v>151</v>
      </c>
      <c r="X5" s="435" t="s">
        <v>7</v>
      </c>
      <c r="Y5" s="436" t="s">
        <v>8</v>
      </c>
      <c r="Z5" s="437" t="s">
        <v>151</v>
      </c>
      <c r="AA5" s="438" t="s">
        <v>7</v>
      </c>
      <c r="AB5" s="439" t="s">
        <v>8</v>
      </c>
      <c r="AC5" s="440" t="s">
        <v>151</v>
      </c>
      <c r="AD5" s="441" t="s">
        <v>7</v>
      </c>
      <c r="AE5" s="442" t="s">
        <v>8</v>
      </c>
      <c r="AF5" s="443" t="s">
        <v>151</v>
      </c>
      <c r="AG5" s="433" t="s">
        <v>7</v>
      </c>
      <c r="AH5" s="433" t="s">
        <v>8</v>
      </c>
      <c r="AI5" s="434" t="s">
        <v>151</v>
      </c>
      <c r="AJ5" s="125" t="s">
        <v>7</v>
      </c>
      <c r="AK5" s="125" t="s">
        <v>8</v>
      </c>
      <c r="AL5" s="126" t="s">
        <v>151</v>
      </c>
      <c r="AM5" s="507" t="s">
        <v>7</v>
      </c>
      <c r="AN5" s="508" t="s">
        <v>8</v>
      </c>
      <c r="AO5" s="509" t="s">
        <v>151</v>
      </c>
      <c r="AP5" s="494" t="s">
        <v>7</v>
      </c>
      <c r="AQ5" s="411" t="s">
        <v>8</v>
      </c>
      <c r="AR5" s="495" t="s">
        <v>151</v>
      </c>
      <c r="AS5" s="496" t="s">
        <v>7</v>
      </c>
      <c r="AT5" s="497" t="s">
        <v>8</v>
      </c>
      <c r="AU5" s="498" t="s">
        <v>151</v>
      </c>
      <c r="AV5" s="499" t="s">
        <v>7</v>
      </c>
      <c r="AW5" s="500" t="s">
        <v>8</v>
      </c>
      <c r="AX5" s="124" t="s">
        <v>151</v>
      </c>
      <c r="AY5" s="124" t="s">
        <v>151</v>
      </c>
      <c r="AZ5" s="510" t="s">
        <v>7</v>
      </c>
      <c r="BA5" s="511" t="s">
        <v>8</v>
      </c>
      <c r="BB5" s="512" t="s">
        <v>151</v>
      </c>
      <c r="BC5" s="513" t="s">
        <v>7</v>
      </c>
      <c r="BD5" s="514" t="s">
        <v>8</v>
      </c>
      <c r="BE5" s="515" t="s">
        <v>151</v>
      </c>
    </row>
    <row r="6" spans="2:57" ht="29.25" customHeight="1" thickBot="1">
      <c r="B6" s="103" t="s">
        <v>159</v>
      </c>
      <c r="C6" s="114">
        <v>2018</v>
      </c>
      <c r="D6" s="114">
        <v>2017</v>
      </c>
      <c r="E6" s="114">
        <v>2016</v>
      </c>
      <c r="F6" s="114">
        <v>2015</v>
      </c>
      <c r="G6" s="114">
        <v>2014</v>
      </c>
      <c r="H6" s="848" t="s">
        <v>16</v>
      </c>
      <c r="I6" s="849" t="s">
        <v>9</v>
      </c>
      <c r="J6" s="850" t="s">
        <v>153</v>
      </c>
      <c r="K6" s="851" t="s">
        <v>16</v>
      </c>
      <c r="L6" s="947" t="s">
        <v>9</v>
      </c>
      <c r="M6" s="948" t="s">
        <v>153</v>
      </c>
      <c r="N6" s="949" t="s">
        <v>16</v>
      </c>
      <c r="O6" s="450" t="s">
        <v>9</v>
      </c>
      <c r="P6" s="451" t="s">
        <v>153</v>
      </c>
      <c r="Q6" s="452" t="s">
        <v>16</v>
      </c>
      <c r="R6" s="444" t="s">
        <v>9</v>
      </c>
      <c r="S6" s="445" t="s">
        <v>153</v>
      </c>
      <c r="T6" s="446" t="s">
        <v>16</v>
      </c>
      <c r="U6" s="447" t="s">
        <v>9</v>
      </c>
      <c r="V6" s="448" t="s">
        <v>153</v>
      </c>
      <c r="W6" s="449" t="s">
        <v>16</v>
      </c>
      <c r="X6" s="450" t="s">
        <v>9</v>
      </c>
      <c r="Y6" s="451" t="s">
        <v>153</v>
      </c>
      <c r="Z6" s="452" t="s">
        <v>16</v>
      </c>
      <c r="AA6" s="453" t="s">
        <v>9</v>
      </c>
      <c r="AB6" s="454" t="s">
        <v>153</v>
      </c>
      <c r="AC6" s="455" t="s">
        <v>16</v>
      </c>
      <c r="AD6" s="456" t="s">
        <v>9</v>
      </c>
      <c r="AE6" s="457" t="s">
        <v>153</v>
      </c>
      <c r="AF6" s="458" t="s">
        <v>16</v>
      </c>
      <c r="AG6" s="448" t="s">
        <v>9</v>
      </c>
      <c r="AH6" s="448" t="s">
        <v>153</v>
      </c>
      <c r="AI6" s="449" t="s">
        <v>16</v>
      </c>
      <c r="AJ6" s="128" t="s">
        <v>9</v>
      </c>
      <c r="AK6" s="128" t="s">
        <v>153</v>
      </c>
      <c r="AL6" s="129" t="s">
        <v>16</v>
      </c>
      <c r="AM6" s="516" t="s">
        <v>9</v>
      </c>
      <c r="AN6" s="517" t="s">
        <v>153</v>
      </c>
      <c r="AO6" s="518" t="s">
        <v>16</v>
      </c>
      <c r="AP6" s="494" t="s">
        <v>9</v>
      </c>
      <c r="AQ6" s="411" t="s">
        <v>153</v>
      </c>
      <c r="AR6" s="519" t="s">
        <v>16</v>
      </c>
      <c r="AS6" s="520" t="s">
        <v>9</v>
      </c>
      <c r="AT6" s="521" t="s">
        <v>153</v>
      </c>
      <c r="AU6" s="522" t="s">
        <v>16</v>
      </c>
      <c r="AV6" s="523" t="s">
        <v>9</v>
      </c>
      <c r="AW6" s="524" t="s">
        <v>153</v>
      </c>
      <c r="AX6" s="127" t="s">
        <v>16</v>
      </c>
      <c r="AY6" s="127" t="s">
        <v>16</v>
      </c>
      <c r="AZ6" s="525" t="s">
        <v>9</v>
      </c>
      <c r="BA6" s="526" t="s">
        <v>153</v>
      </c>
      <c r="BB6" s="527" t="s">
        <v>16</v>
      </c>
      <c r="BC6" s="528" t="s">
        <v>9</v>
      </c>
      <c r="BD6" s="529" t="s">
        <v>153</v>
      </c>
      <c r="BE6" s="530" t="s">
        <v>16</v>
      </c>
    </row>
    <row r="7" spans="2:57" ht="16.5" thickBot="1">
      <c r="B7" s="1985" t="s">
        <v>10</v>
      </c>
      <c r="C7" s="1986"/>
      <c r="D7" s="1986"/>
      <c r="E7" s="1986"/>
      <c r="F7" s="1986"/>
      <c r="G7" s="1986"/>
      <c r="H7" s="1986"/>
      <c r="I7" s="1986"/>
      <c r="J7" s="1986"/>
      <c r="K7" s="1986"/>
      <c r="L7" s="1986"/>
      <c r="M7" s="1986"/>
      <c r="N7" s="1986"/>
      <c r="O7" s="1986"/>
      <c r="P7" s="1986"/>
      <c r="Q7" s="1986"/>
      <c r="R7" s="1986"/>
      <c r="S7" s="1986"/>
      <c r="T7" s="1986"/>
      <c r="U7" s="1986"/>
      <c r="V7" s="1986"/>
      <c r="W7" s="1987"/>
      <c r="X7" s="1986"/>
      <c r="Y7" s="1986"/>
      <c r="Z7" s="1986"/>
      <c r="AA7" s="1986"/>
      <c r="AB7" s="1986"/>
      <c r="AC7" s="1986"/>
      <c r="AD7" s="1986"/>
      <c r="AE7" s="1986"/>
      <c r="AF7" s="1987"/>
      <c r="AG7" s="1986"/>
      <c r="AH7" s="1986"/>
      <c r="AI7" s="1987"/>
      <c r="AJ7" s="1986"/>
      <c r="AK7" s="1986"/>
      <c r="AL7" s="1986"/>
      <c r="AM7" s="1986"/>
      <c r="AN7" s="1986"/>
      <c r="AO7" s="1986"/>
      <c r="AP7" s="1986"/>
      <c r="AQ7" s="1986"/>
      <c r="AR7" s="1987"/>
      <c r="AS7" s="1986"/>
      <c r="AT7" s="1986"/>
      <c r="AU7" s="1986"/>
      <c r="AV7" s="1986"/>
      <c r="AW7" s="1986"/>
      <c r="AX7" s="1987"/>
      <c r="AY7" s="1986"/>
      <c r="AZ7" s="1986"/>
      <c r="BA7" s="1986"/>
      <c r="BB7" s="1986"/>
      <c r="BC7" s="1986"/>
      <c r="BD7" s="1986"/>
      <c r="BE7" s="1987"/>
    </row>
    <row r="8" spans="2:57" ht="15">
      <c r="B8" s="76" t="s">
        <v>106</v>
      </c>
      <c r="C8" s="86">
        <v>5938.9196078431378</v>
      </c>
      <c r="D8" s="86">
        <v>6761.0617647058825</v>
      </c>
      <c r="E8" s="86">
        <v>6323.8970588235297</v>
      </c>
      <c r="F8" s="86">
        <v>5711.3470588235286</v>
      </c>
      <c r="G8" s="86">
        <v>6439.2186274509804</v>
      </c>
      <c r="H8" s="852">
        <v>-12.159956312697725</v>
      </c>
      <c r="I8" s="852">
        <v>61.43</v>
      </c>
      <c r="J8" s="852">
        <v>92.8</v>
      </c>
      <c r="K8" s="852">
        <v>27.907274336214442</v>
      </c>
      <c r="L8" s="950">
        <v>61.28</v>
      </c>
      <c r="M8" s="950">
        <v>92.1</v>
      </c>
      <c r="N8" s="950">
        <v>23.190450371082807</v>
      </c>
      <c r="O8" s="461">
        <v>61.19</v>
      </c>
      <c r="P8" s="461">
        <v>90.5</v>
      </c>
      <c r="Q8" s="461">
        <v>17.785475462509499</v>
      </c>
      <c r="R8" s="459">
        <v>61.18</v>
      </c>
      <c r="S8" s="459">
        <v>90.4</v>
      </c>
      <c r="T8" s="459">
        <v>17.099599396384015</v>
      </c>
      <c r="U8" s="460">
        <v>61.13</v>
      </c>
      <c r="V8" s="460">
        <v>89.3</v>
      </c>
      <c r="W8" s="938">
        <v>17.430702307458251</v>
      </c>
      <c r="X8" s="461">
        <v>61.17</v>
      </c>
      <c r="Y8" s="461">
        <v>87.7</v>
      </c>
      <c r="Z8" s="461">
        <v>16.181822217678253</v>
      </c>
      <c r="AA8" s="462">
        <v>61.18</v>
      </c>
      <c r="AB8" s="463">
        <v>87.5</v>
      </c>
      <c r="AC8" s="464">
        <v>15.771491095499576</v>
      </c>
      <c r="AD8" s="465">
        <v>61.31</v>
      </c>
      <c r="AE8" s="466">
        <v>87.3</v>
      </c>
      <c r="AF8" s="467">
        <v>11.040965069496695</v>
      </c>
      <c r="AG8" s="105">
        <v>61.28</v>
      </c>
      <c r="AH8" s="87">
        <v>88.1</v>
      </c>
      <c r="AI8" s="88">
        <v>8.9320386972092471</v>
      </c>
      <c r="AJ8" s="105">
        <v>61.18</v>
      </c>
      <c r="AK8" s="87">
        <v>87.7</v>
      </c>
      <c r="AL8" s="88">
        <v>7.885603203849592</v>
      </c>
      <c r="AM8" s="531">
        <v>61.21</v>
      </c>
      <c r="AN8" s="532">
        <v>84.1</v>
      </c>
      <c r="AO8" s="533">
        <v>6.8260268168677101</v>
      </c>
      <c r="AP8" s="534">
        <v>61.34</v>
      </c>
      <c r="AQ8" s="535">
        <v>83.9</v>
      </c>
      <c r="AR8" s="536">
        <v>5.7979065099460794</v>
      </c>
      <c r="AS8" s="537">
        <v>61.42</v>
      </c>
      <c r="AT8" s="538">
        <v>84.7</v>
      </c>
      <c r="AU8" s="539">
        <v>4.4106204233138619</v>
      </c>
      <c r="AV8" s="130">
        <v>61.5</v>
      </c>
      <c r="AW8" s="540">
        <v>84.5</v>
      </c>
      <c r="AX8" s="131">
        <v>4.2653640371874948</v>
      </c>
      <c r="AY8" s="131">
        <v>4.2653640371874948</v>
      </c>
      <c r="AZ8" s="541">
        <v>61.59</v>
      </c>
      <c r="BA8" s="542">
        <v>81.7</v>
      </c>
      <c r="BB8" s="543">
        <v>2.3140272617628188</v>
      </c>
      <c r="BC8" s="544" t="s">
        <v>132</v>
      </c>
      <c r="BD8" s="545" t="s">
        <v>132</v>
      </c>
      <c r="BE8" s="546" t="s">
        <v>132</v>
      </c>
    </row>
    <row r="9" spans="2:57" ht="15">
      <c r="B9" s="38" t="s">
        <v>11</v>
      </c>
      <c r="C9" s="89">
        <v>5812.1950980392157</v>
      </c>
      <c r="D9" s="89">
        <v>6658.4558823529414</v>
      </c>
      <c r="E9" s="89">
        <v>6204.8745098039208</v>
      </c>
      <c r="F9" s="89">
        <v>5596.3166666666666</v>
      </c>
      <c r="G9" s="89">
        <v>6309.5911764705888</v>
      </c>
      <c r="H9" s="853">
        <v>-12.709565089356373</v>
      </c>
      <c r="I9" s="853">
        <v>57.58</v>
      </c>
      <c r="J9" s="853">
        <v>94.7</v>
      </c>
      <c r="K9" s="853">
        <v>56.13318590833417</v>
      </c>
      <c r="L9" s="951">
        <v>57.54</v>
      </c>
      <c r="M9" s="951">
        <v>93.5</v>
      </c>
      <c r="N9" s="951">
        <v>60.21153005577191</v>
      </c>
      <c r="O9" s="470">
        <v>57.47</v>
      </c>
      <c r="P9" s="470">
        <v>92.2</v>
      </c>
      <c r="Q9" s="470">
        <v>61.446259016761104</v>
      </c>
      <c r="R9" s="468">
        <v>57.51</v>
      </c>
      <c r="S9" s="468">
        <v>92.3</v>
      </c>
      <c r="T9" s="468">
        <v>59.727595804873388</v>
      </c>
      <c r="U9" s="469">
        <v>57.52</v>
      </c>
      <c r="V9" s="469">
        <v>91.5</v>
      </c>
      <c r="W9" s="939">
        <v>59.00853745093255</v>
      </c>
      <c r="X9" s="470">
        <v>57.46</v>
      </c>
      <c r="Y9" s="470">
        <v>90.3</v>
      </c>
      <c r="Z9" s="470">
        <v>58.594945022246328</v>
      </c>
      <c r="AA9" s="471">
        <v>57.5</v>
      </c>
      <c r="AB9" s="472">
        <v>89.6</v>
      </c>
      <c r="AC9" s="473">
        <v>57.136878882293317</v>
      </c>
      <c r="AD9" s="474">
        <v>57.28</v>
      </c>
      <c r="AE9" s="475">
        <v>87.1</v>
      </c>
      <c r="AF9" s="476">
        <v>48.611687144918683</v>
      </c>
      <c r="AG9" s="106">
        <v>57.23</v>
      </c>
      <c r="AH9" s="90">
        <v>88</v>
      </c>
      <c r="AI9" s="91">
        <v>44.572302247965609</v>
      </c>
      <c r="AJ9" s="106">
        <v>57.2</v>
      </c>
      <c r="AK9" s="90">
        <v>87.9</v>
      </c>
      <c r="AL9" s="91">
        <v>44.467343103973271</v>
      </c>
      <c r="AM9" s="547">
        <v>57.33</v>
      </c>
      <c r="AN9" s="548">
        <v>84.3</v>
      </c>
      <c r="AO9" s="549">
        <v>44.253401953942777</v>
      </c>
      <c r="AP9" s="550">
        <v>57.16</v>
      </c>
      <c r="AQ9" s="39">
        <v>84.1</v>
      </c>
      <c r="AR9" s="22">
        <v>39.405858005179134</v>
      </c>
      <c r="AS9" s="551">
        <v>57.14</v>
      </c>
      <c r="AT9" s="552">
        <v>84.5</v>
      </c>
      <c r="AU9" s="553">
        <v>35.23222877183791</v>
      </c>
      <c r="AV9" s="132">
        <v>57.2</v>
      </c>
      <c r="AW9" s="135">
        <v>84</v>
      </c>
      <c r="AX9" s="133">
        <v>33.505879610538962</v>
      </c>
      <c r="AY9" s="133">
        <v>33.505879610538962</v>
      </c>
      <c r="AZ9" s="554">
        <v>57.46</v>
      </c>
      <c r="BA9" s="555">
        <v>81.400000000000006</v>
      </c>
      <c r="BB9" s="556">
        <v>28.980957285927232</v>
      </c>
      <c r="BC9" s="557">
        <v>57.84</v>
      </c>
      <c r="BD9" s="558">
        <v>80.3</v>
      </c>
      <c r="BE9" s="559">
        <v>25.491970430792758</v>
      </c>
    </row>
    <row r="10" spans="2:57" ht="15">
      <c r="B10" s="38" t="s">
        <v>12</v>
      </c>
      <c r="C10" s="89">
        <v>5442.1450980392156</v>
      </c>
      <c r="D10" s="89">
        <v>6214.5382352941169</v>
      </c>
      <c r="E10" s="89">
        <v>5719.1725490196077</v>
      </c>
      <c r="F10" s="89">
        <v>5155.6901960784317</v>
      </c>
      <c r="G10" s="89">
        <v>5877.451960784314</v>
      </c>
      <c r="H10" s="853">
        <v>-12.428809800674532</v>
      </c>
      <c r="I10" s="853">
        <v>53.25</v>
      </c>
      <c r="J10" s="853">
        <v>96.4</v>
      </c>
      <c r="K10" s="853">
        <v>13.819110834286082</v>
      </c>
      <c r="L10" s="951">
        <v>53.29</v>
      </c>
      <c r="M10" s="951">
        <v>95.3</v>
      </c>
      <c r="N10" s="951">
        <v>14.451497596798408</v>
      </c>
      <c r="O10" s="470">
        <v>53.29</v>
      </c>
      <c r="P10" s="470">
        <v>93.8</v>
      </c>
      <c r="Q10" s="470">
        <v>17.887536215798097</v>
      </c>
      <c r="R10" s="468">
        <v>53.22</v>
      </c>
      <c r="S10" s="468">
        <v>94</v>
      </c>
      <c r="T10" s="468">
        <v>19.569467625884261</v>
      </c>
      <c r="U10" s="469">
        <v>53.19</v>
      </c>
      <c r="V10" s="469">
        <v>93.3</v>
      </c>
      <c r="W10" s="939">
        <v>19.923638897859451</v>
      </c>
      <c r="X10" s="470">
        <v>53.17</v>
      </c>
      <c r="Y10" s="470">
        <v>92.5</v>
      </c>
      <c r="Z10" s="470">
        <v>21.108254077255769</v>
      </c>
      <c r="AA10" s="477">
        <v>53.07</v>
      </c>
      <c r="AB10" s="478">
        <v>91.9</v>
      </c>
      <c r="AC10" s="473">
        <v>22.522082002717564</v>
      </c>
      <c r="AD10" s="474">
        <v>52.9</v>
      </c>
      <c r="AE10" s="475">
        <v>87.7</v>
      </c>
      <c r="AF10" s="476">
        <v>30.617306246309145</v>
      </c>
      <c r="AG10" s="107">
        <v>52.85</v>
      </c>
      <c r="AH10" s="92">
        <v>88.8</v>
      </c>
      <c r="AI10" s="91">
        <v>33.467231311318592</v>
      </c>
      <c r="AJ10" s="107">
        <v>52.83</v>
      </c>
      <c r="AK10" s="92">
        <v>88.7</v>
      </c>
      <c r="AL10" s="91">
        <v>33.64666332455279</v>
      </c>
      <c r="AM10" s="560">
        <v>52.81</v>
      </c>
      <c r="AN10" s="548">
        <v>85.5</v>
      </c>
      <c r="AO10" s="549">
        <v>34.684964111255105</v>
      </c>
      <c r="AP10" s="561">
        <v>52.73</v>
      </c>
      <c r="AQ10" s="39">
        <v>85</v>
      </c>
      <c r="AR10" s="22">
        <v>36.126818200843289</v>
      </c>
      <c r="AS10" s="562">
        <v>52.67</v>
      </c>
      <c r="AT10" s="552">
        <v>85.2</v>
      </c>
      <c r="AU10" s="553">
        <v>36.388689843023279</v>
      </c>
      <c r="AV10" s="134">
        <v>52.64</v>
      </c>
      <c r="AW10" s="135">
        <v>84.7</v>
      </c>
      <c r="AX10" s="133">
        <v>35.139541625695166</v>
      </c>
      <c r="AY10" s="133">
        <v>35.139541625695166</v>
      </c>
      <c r="AZ10" s="554">
        <v>52.54</v>
      </c>
      <c r="BA10" s="555">
        <v>82.2</v>
      </c>
      <c r="BB10" s="556">
        <v>35.591831502780167</v>
      </c>
      <c r="BC10" s="557">
        <v>52.5</v>
      </c>
      <c r="BD10" s="558">
        <v>81.5</v>
      </c>
      <c r="BE10" s="559">
        <v>33.194833885631745</v>
      </c>
    </row>
    <row r="11" spans="2:57" ht="15">
      <c r="B11" s="38" t="s">
        <v>13</v>
      </c>
      <c r="C11" s="89">
        <v>5095.9000000000005</v>
      </c>
      <c r="D11" s="89">
        <v>5822.9852941176468</v>
      </c>
      <c r="E11" s="89">
        <v>5245.9029411764704</v>
      </c>
      <c r="F11" s="89">
        <v>4736.2647058823522</v>
      </c>
      <c r="G11" s="89">
        <v>5514.9245098039219</v>
      </c>
      <c r="H11" s="853">
        <v>-12.486469695400825</v>
      </c>
      <c r="I11" s="853">
        <v>48.34</v>
      </c>
      <c r="J11" s="853">
        <v>97.2</v>
      </c>
      <c r="K11" s="853">
        <v>1.9354811893782318</v>
      </c>
      <c r="L11" s="951">
        <v>48.35</v>
      </c>
      <c r="M11" s="951">
        <v>97</v>
      </c>
      <c r="N11" s="951">
        <v>1.9134067597055524</v>
      </c>
      <c r="O11" s="470">
        <v>48.34</v>
      </c>
      <c r="P11" s="470">
        <v>95.2</v>
      </c>
      <c r="Q11" s="470">
        <v>2.5582127475032266</v>
      </c>
      <c r="R11" s="468">
        <v>48.3</v>
      </c>
      <c r="S11" s="468">
        <v>95.6</v>
      </c>
      <c r="T11" s="468">
        <v>3.1739874529781229</v>
      </c>
      <c r="U11" s="469">
        <v>48.2</v>
      </c>
      <c r="V11" s="469">
        <v>94.9</v>
      </c>
      <c r="W11" s="939">
        <v>3.2725530848827926</v>
      </c>
      <c r="X11" s="470">
        <v>48.29</v>
      </c>
      <c r="Y11" s="470">
        <v>94.3</v>
      </c>
      <c r="Z11" s="470">
        <v>3.6892539576877881</v>
      </c>
      <c r="AA11" s="477">
        <v>48.21</v>
      </c>
      <c r="AB11" s="478">
        <v>94.2</v>
      </c>
      <c r="AC11" s="473">
        <v>4.0446685420869333</v>
      </c>
      <c r="AD11" s="474">
        <v>48.05</v>
      </c>
      <c r="AE11" s="475">
        <v>89</v>
      </c>
      <c r="AF11" s="476">
        <v>7.9728295626500509</v>
      </c>
      <c r="AG11" s="107">
        <v>48.07</v>
      </c>
      <c r="AH11" s="92">
        <v>90.5</v>
      </c>
      <c r="AI11" s="91">
        <v>10.253008300484465</v>
      </c>
      <c r="AJ11" s="107">
        <v>48.01</v>
      </c>
      <c r="AK11" s="92">
        <v>90.2</v>
      </c>
      <c r="AL11" s="91">
        <v>10.711134227853112</v>
      </c>
      <c r="AM11" s="560">
        <v>47.99</v>
      </c>
      <c r="AN11" s="548">
        <v>87.3</v>
      </c>
      <c r="AO11" s="549">
        <v>11.12314325590669</v>
      </c>
      <c r="AP11" s="561">
        <v>47.93</v>
      </c>
      <c r="AQ11" s="39">
        <v>86.8</v>
      </c>
      <c r="AR11" s="22">
        <v>14.03077588701268</v>
      </c>
      <c r="AS11" s="562">
        <v>47.83</v>
      </c>
      <c r="AT11" s="552">
        <v>86.8</v>
      </c>
      <c r="AU11" s="553">
        <v>17.155166548934659</v>
      </c>
      <c r="AV11" s="134">
        <v>47.78</v>
      </c>
      <c r="AW11" s="135">
        <v>86.4</v>
      </c>
      <c r="AX11" s="133">
        <v>18.654767533897846</v>
      </c>
      <c r="AY11" s="133">
        <v>18.654767533897846</v>
      </c>
      <c r="AZ11" s="554">
        <v>47.72</v>
      </c>
      <c r="BA11" s="555">
        <v>83.6</v>
      </c>
      <c r="BB11" s="556">
        <v>22.734926088882172</v>
      </c>
      <c r="BC11" s="557">
        <v>47.5</v>
      </c>
      <c r="BD11" s="558">
        <v>83.5</v>
      </c>
      <c r="BE11" s="559">
        <v>27.106097940918232</v>
      </c>
    </row>
    <row r="12" spans="2:57" ht="15">
      <c r="B12" s="38" t="s">
        <v>14</v>
      </c>
      <c r="C12" s="89">
        <v>4630.9205882352935</v>
      </c>
      <c r="D12" s="89">
        <v>5348.166666666667</v>
      </c>
      <c r="E12" s="89">
        <v>4638.1127450980393</v>
      </c>
      <c r="F12" s="89">
        <v>4183.0490196078435</v>
      </c>
      <c r="G12" s="89">
        <v>5006.3647058823526</v>
      </c>
      <c r="H12" s="853">
        <v>-13.411064447593372</v>
      </c>
      <c r="I12" s="853">
        <v>43.49</v>
      </c>
      <c r="J12" s="853">
        <v>100.5</v>
      </c>
      <c r="K12" s="853">
        <v>0.18928944707244247</v>
      </c>
      <c r="L12" s="951">
        <v>43.52</v>
      </c>
      <c r="M12" s="951">
        <v>100</v>
      </c>
      <c r="N12" s="951">
        <v>0.21634606555028668</v>
      </c>
      <c r="O12" s="470">
        <v>43.56</v>
      </c>
      <c r="P12" s="470">
        <v>98.9</v>
      </c>
      <c r="Q12" s="470">
        <v>0.28508498411768479</v>
      </c>
      <c r="R12" s="468">
        <v>43.56</v>
      </c>
      <c r="S12" s="468">
        <v>99.8</v>
      </c>
      <c r="T12" s="468">
        <v>0.36943404029361143</v>
      </c>
      <c r="U12" s="469">
        <v>43.53</v>
      </c>
      <c r="V12" s="469">
        <v>98</v>
      </c>
      <c r="W12" s="939">
        <v>0.32409552819170517</v>
      </c>
      <c r="X12" s="470">
        <v>43.55</v>
      </c>
      <c r="Y12" s="470">
        <v>96.7</v>
      </c>
      <c r="Z12" s="470">
        <v>0.38594299734730719</v>
      </c>
      <c r="AA12" s="477">
        <v>43.44</v>
      </c>
      <c r="AB12" s="478">
        <v>96.1</v>
      </c>
      <c r="AC12" s="473">
        <v>0.46346681127553457</v>
      </c>
      <c r="AD12" s="474">
        <v>43.12</v>
      </c>
      <c r="AE12" s="475">
        <v>91.5</v>
      </c>
      <c r="AF12" s="476">
        <v>1.480423562761962</v>
      </c>
      <c r="AG12" s="107">
        <v>43.04</v>
      </c>
      <c r="AH12" s="92">
        <v>93.7</v>
      </c>
      <c r="AI12" s="91">
        <v>2.3131451076774074</v>
      </c>
      <c r="AJ12" s="107">
        <v>43</v>
      </c>
      <c r="AK12" s="92">
        <v>92.7</v>
      </c>
      <c r="AL12" s="91">
        <v>2.7084616271623898</v>
      </c>
      <c r="AM12" s="560">
        <v>43.07</v>
      </c>
      <c r="AN12" s="548">
        <v>90.1</v>
      </c>
      <c r="AO12" s="549">
        <v>2.5684253813179145</v>
      </c>
      <c r="AP12" s="561">
        <v>43.05</v>
      </c>
      <c r="AQ12" s="39">
        <v>89.3</v>
      </c>
      <c r="AR12" s="22">
        <v>3.7104672682902864</v>
      </c>
      <c r="AS12" s="562">
        <v>42.94</v>
      </c>
      <c r="AT12" s="552">
        <v>89</v>
      </c>
      <c r="AU12" s="553">
        <v>5.4827086542881691</v>
      </c>
      <c r="AV12" s="134">
        <v>42.86</v>
      </c>
      <c r="AW12" s="135">
        <v>88.4</v>
      </c>
      <c r="AX12" s="133">
        <v>6.7829335276851799</v>
      </c>
      <c r="AY12" s="133">
        <v>6.7829335276851799</v>
      </c>
      <c r="AZ12" s="554">
        <v>42.84</v>
      </c>
      <c r="BA12" s="555">
        <v>85.6</v>
      </c>
      <c r="BB12" s="556">
        <v>8.4503170616646663</v>
      </c>
      <c r="BC12" s="557">
        <v>42.95</v>
      </c>
      <c r="BD12" s="558">
        <v>85.1</v>
      </c>
      <c r="BE12" s="559">
        <v>11.345888512597664</v>
      </c>
    </row>
    <row r="13" spans="2:57" ht="15">
      <c r="B13" s="38" t="s">
        <v>15</v>
      </c>
      <c r="C13" s="89">
        <v>4360.1990196078432</v>
      </c>
      <c r="D13" s="89">
        <v>4597.2254901960787</v>
      </c>
      <c r="E13" s="89">
        <v>3855.5196078431372</v>
      </c>
      <c r="F13" s="89">
        <v>3470.9803921568628</v>
      </c>
      <c r="G13" s="89">
        <v>4276.709803921568</v>
      </c>
      <c r="H13" s="853">
        <v>-5.1558591392506532</v>
      </c>
      <c r="I13" s="853">
        <v>37.9</v>
      </c>
      <c r="J13" s="853">
        <v>94.7</v>
      </c>
      <c r="K13" s="853">
        <v>1.5658284714631852E-2</v>
      </c>
      <c r="L13" s="951">
        <v>38.409999999999997</v>
      </c>
      <c r="M13" s="951">
        <v>101.9</v>
      </c>
      <c r="N13" s="951">
        <v>1.6769151091040244E-2</v>
      </c>
      <c r="O13" s="470">
        <v>38.64</v>
      </c>
      <c r="P13" s="470">
        <v>91.9</v>
      </c>
      <c r="Q13" s="470">
        <v>3.7431573310387121E-2</v>
      </c>
      <c r="R13" s="468">
        <v>38.64</v>
      </c>
      <c r="S13" s="468">
        <v>93.4</v>
      </c>
      <c r="T13" s="468">
        <v>5.9915679586604931E-2</v>
      </c>
      <c r="U13" s="469">
        <v>38.25</v>
      </c>
      <c r="V13" s="469">
        <v>90.8</v>
      </c>
      <c r="W13" s="939">
        <v>4.0472730675246579E-2</v>
      </c>
      <c r="X13" s="470">
        <v>38.549999999999997</v>
      </c>
      <c r="Y13" s="470">
        <v>86.2</v>
      </c>
      <c r="Z13" s="470">
        <v>3.9781727784553848E-2</v>
      </c>
      <c r="AA13" s="477">
        <v>38.6</v>
      </c>
      <c r="AB13" s="478">
        <v>81.5</v>
      </c>
      <c r="AC13" s="473">
        <v>6.1412666127072739E-2</v>
      </c>
      <c r="AD13" s="474">
        <v>37.76</v>
      </c>
      <c r="AE13" s="475">
        <v>88.1</v>
      </c>
      <c r="AF13" s="476">
        <v>0.27678841386346004</v>
      </c>
      <c r="AG13" s="107">
        <v>38.06</v>
      </c>
      <c r="AH13" s="92">
        <v>94.5</v>
      </c>
      <c r="AI13" s="91">
        <v>0.46227433534467993</v>
      </c>
      <c r="AJ13" s="107">
        <v>38.26</v>
      </c>
      <c r="AK13" s="92">
        <v>94.5</v>
      </c>
      <c r="AL13" s="91">
        <v>0.58079451260884696</v>
      </c>
      <c r="AM13" s="560">
        <v>38.15</v>
      </c>
      <c r="AN13" s="548">
        <v>89.5</v>
      </c>
      <c r="AO13" s="549">
        <v>0.54403848070979965</v>
      </c>
      <c r="AP13" s="561">
        <v>37.880000000000003</v>
      </c>
      <c r="AQ13" s="39">
        <v>88</v>
      </c>
      <c r="AR13" s="22">
        <v>0.92817412872852867</v>
      </c>
      <c r="AS13" s="562">
        <v>37.979999999999997</v>
      </c>
      <c r="AT13" s="552">
        <v>90.2</v>
      </c>
      <c r="AU13" s="553">
        <v>1.3305857586021195</v>
      </c>
      <c r="AV13" s="134">
        <v>38.03</v>
      </c>
      <c r="AW13" s="135">
        <v>91.2</v>
      </c>
      <c r="AX13" s="133">
        <v>1.651513664995349</v>
      </c>
      <c r="AY13" s="133">
        <v>1.651513664995349</v>
      </c>
      <c r="AZ13" s="554">
        <v>37.979999999999997</v>
      </c>
      <c r="BA13" s="555">
        <v>87.5</v>
      </c>
      <c r="BB13" s="556">
        <v>1.9279407989829374</v>
      </c>
      <c r="BC13" s="557">
        <v>37.81</v>
      </c>
      <c r="BD13" s="558">
        <v>85.7</v>
      </c>
      <c r="BE13" s="559">
        <v>2.8612092300595999</v>
      </c>
    </row>
    <row r="14" spans="2:57" ht="15" thickBot="1">
      <c r="B14" s="40" t="s">
        <v>105</v>
      </c>
      <c r="C14" s="93">
        <v>5777.9088235294112</v>
      </c>
      <c r="D14" s="93">
        <v>6596.5401960784311</v>
      </c>
      <c r="E14" s="93">
        <v>6106.3215686274516</v>
      </c>
      <c r="F14" s="93">
        <v>5492.7215686274512</v>
      </c>
      <c r="G14" s="93">
        <v>6211.6352941176474</v>
      </c>
      <c r="H14" s="854">
        <v>-12.410011130314746</v>
      </c>
      <c r="I14" s="854">
        <v>57.85</v>
      </c>
      <c r="J14" s="854">
        <v>94.5</v>
      </c>
      <c r="K14" s="854">
        <v>100</v>
      </c>
      <c r="L14" s="952">
        <v>57.58</v>
      </c>
      <c r="M14" s="952">
        <v>93.5</v>
      </c>
      <c r="N14" s="952">
        <v>100</v>
      </c>
      <c r="O14" s="481">
        <v>57.1</v>
      </c>
      <c r="P14" s="481">
        <v>92.3</v>
      </c>
      <c r="Q14" s="481">
        <v>100</v>
      </c>
      <c r="R14" s="479">
        <v>56.94</v>
      </c>
      <c r="S14" s="479">
        <v>92.5</v>
      </c>
      <c r="T14" s="479">
        <v>100</v>
      </c>
      <c r="U14" s="480">
        <v>56.93</v>
      </c>
      <c r="V14" s="480">
        <v>91.6</v>
      </c>
      <c r="W14" s="940">
        <v>100</v>
      </c>
      <c r="X14" s="481">
        <v>56.75</v>
      </c>
      <c r="Y14" s="481">
        <v>90.5</v>
      </c>
      <c r="Z14" s="481">
        <v>100</v>
      </c>
      <c r="AA14" s="482">
        <v>56.63</v>
      </c>
      <c r="AB14" s="483">
        <v>90</v>
      </c>
      <c r="AC14" s="484">
        <v>100</v>
      </c>
      <c r="AD14" s="485">
        <v>55.39</v>
      </c>
      <c r="AE14" s="486">
        <v>87.5</v>
      </c>
      <c r="AF14" s="487">
        <v>100</v>
      </c>
      <c r="AG14" s="108">
        <v>54.77</v>
      </c>
      <c r="AH14" s="94">
        <v>88.7</v>
      </c>
      <c r="AI14" s="95">
        <v>100</v>
      </c>
      <c r="AJ14" s="108">
        <v>54.57</v>
      </c>
      <c r="AK14" s="94">
        <v>88.5</v>
      </c>
      <c r="AL14" s="95">
        <v>100</v>
      </c>
      <c r="AM14" s="563">
        <v>54.52</v>
      </c>
      <c r="AN14" s="564">
        <v>85.2</v>
      </c>
      <c r="AO14" s="565">
        <v>100</v>
      </c>
      <c r="AP14" s="566">
        <v>53.8</v>
      </c>
      <c r="AQ14" s="41">
        <v>85</v>
      </c>
      <c r="AR14" s="23">
        <v>100</v>
      </c>
      <c r="AS14" s="567">
        <v>53.07</v>
      </c>
      <c r="AT14" s="568">
        <v>85.5</v>
      </c>
      <c r="AU14" s="569">
        <v>100</v>
      </c>
      <c r="AV14" s="136">
        <v>52.73</v>
      </c>
      <c r="AW14" s="137">
        <v>85.1</v>
      </c>
      <c r="AX14" s="138">
        <v>100</v>
      </c>
      <c r="AY14" s="138">
        <v>100</v>
      </c>
      <c r="AZ14" s="570">
        <v>51.98</v>
      </c>
      <c r="BA14" s="571">
        <v>82.7</v>
      </c>
      <c r="BB14" s="572">
        <v>100</v>
      </c>
      <c r="BC14" s="573">
        <v>51</v>
      </c>
      <c r="BD14" s="574">
        <v>82.3</v>
      </c>
      <c r="BE14" s="575">
        <v>100</v>
      </c>
    </row>
    <row r="15" spans="2:57" ht="15" thickBot="1">
      <c r="B15" s="1988" t="s">
        <v>34</v>
      </c>
      <c r="C15" s="1989"/>
      <c r="D15" s="1989"/>
      <c r="E15" s="1989"/>
      <c r="F15" s="1989"/>
      <c r="G15" s="1989"/>
      <c r="H15" s="1989"/>
      <c r="I15" s="1989"/>
      <c r="J15" s="1989"/>
      <c r="K15" s="1989"/>
      <c r="L15" s="1989"/>
      <c r="M15" s="1989"/>
      <c r="N15" s="1989"/>
      <c r="O15" s="1989"/>
      <c r="P15" s="1989"/>
      <c r="Q15" s="1989"/>
      <c r="R15" s="1989"/>
      <c r="S15" s="1989"/>
      <c r="T15" s="1989"/>
      <c r="U15" s="1989"/>
      <c r="V15" s="1989"/>
      <c r="W15" s="1990"/>
      <c r="X15" s="1989"/>
      <c r="Y15" s="1989"/>
      <c r="Z15" s="1989"/>
      <c r="AA15" s="1989"/>
      <c r="AB15" s="1989"/>
      <c r="AC15" s="1989"/>
      <c r="AD15" s="1989"/>
      <c r="AE15" s="1989"/>
      <c r="AF15" s="1990"/>
      <c r="AG15" s="1989"/>
      <c r="AH15" s="1989"/>
      <c r="AI15" s="1990"/>
      <c r="AJ15" s="1989"/>
      <c r="AK15" s="1989"/>
      <c r="AL15" s="1989"/>
      <c r="AM15" s="1989"/>
      <c r="AN15" s="1989"/>
      <c r="AO15" s="1989"/>
      <c r="AP15" s="1989"/>
      <c r="AQ15" s="1989"/>
      <c r="AR15" s="1990"/>
      <c r="AS15" s="1989"/>
      <c r="AT15" s="1989"/>
      <c r="AU15" s="1989"/>
      <c r="AV15" s="1989"/>
      <c r="AW15" s="1989"/>
      <c r="AX15" s="1990"/>
      <c r="AY15" s="1989"/>
      <c r="AZ15" s="1989"/>
      <c r="BA15" s="1989"/>
      <c r="BB15" s="1989"/>
      <c r="BC15" s="1989"/>
      <c r="BD15" s="1989"/>
      <c r="BE15" s="1990"/>
    </row>
    <row r="16" spans="2:57" ht="15">
      <c r="B16" s="76" t="s">
        <v>106</v>
      </c>
      <c r="C16" s="86">
        <v>5966.5441176470586</v>
      </c>
      <c r="D16" s="86">
        <v>6817.6127450980393</v>
      </c>
      <c r="E16" s="86">
        <v>6390.2254901960778</v>
      </c>
      <c r="F16" s="86">
        <v>5728.7460784313726</v>
      </c>
      <c r="G16" s="86">
        <v>6472.3029411764701</v>
      </c>
      <c r="H16" s="852">
        <v>-12.483381782910902</v>
      </c>
      <c r="I16" s="852">
        <v>61.37</v>
      </c>
      <c r="J16" s="852">
        <v>91.3</v>
      </c>
      <c r="K16" s="852">
        <v>26.752288825942884</v>
      </c>
      <c r="L16" s="950">
        <v>61.12</v>
      </c>
      <c r="M16" s="950">
        <v>91.8</v>
      </c>
      <c r="N16" s="950">
        <v>22.051298758542448</v>
      </c>
      <c r="O16" s="461">
        <v>61.08</v>
      </c>
      <c r="P16" s="461">
        <v>91.3</v>
      </c>
      <c r="Q16" s="461">
        <v>17.855299278442043</v>
      </c>
      <c r="R16" s="459">
        <v>61.09</v>
      </c>
      <c r="S16" s="459">
        <v>90.5</v>
      </c>
      <c r="T16" s="459">
        <v>15.741010300867448</v>
      </c>
      <c r="U16" s="460">
        <v>61.16</v>
      </c>
      <c r="V16" s="460">
        <v>87.9</v>
      </c>
      <c r="W16" s="938">
        <v>16.993020261134941</v>
      </c>
      <c r="X16" s="461">
        <v>61.17</v>
      </c>
      <c r="Y16" s="461">
        <v>86.6</v>
      </c>
      <c r="Z16" s="461">
        <v>17.234785245181648</v>
      </c>
      <c r="AA16" s="462">
        <v>61.19</v>
      </c>
      <c r="AB16" s="463">
        <v>86.1</v>
      </c>
      <c r="AC16" s="464">
        <v>15.779858379797568</v>
      </c>
      <c r="AD16" s="465">
        <v>61.3</v>
      </c>
      <c r="AE16" s="466">
        <v>87</v>
      </c>
      <c r="AF16" s="467">
        <v>9.5844642314673987</v>
      </c>
      <c r="AG16" s="105">
        <v>61.27</v>
      </c>
      <c r="AH16" s="87">
        <v>88.2</v>
      </c>
      <c r="AI16" s="88">
        <v>7.1886993920923663</v>
      </c>
      <c r="AJ16" s="105">
        <v>61.21</v>
      </c>
      <c r="AK16" s="87">
        <v>87.3</v>
      </c>
      <c r="AL16" s="88">
        <v>6.947503208278917</v>
      </c>
      <c r="AM16" s="531">
        <v>61.22</v>
      </c>
      <c r="AN16" s="532">
        <v>83.2</v>
      </c>
      <c r="AO16" s="533">
        <v>7.5275910521211964</v>
      </c>
      <c r="AP16" s="534">
        <v>61.31</v>
      </c>
      <c r="AQ16" s="535">
        <v>81.900000000000006</v>
      </c>
      <c r="AR16" s="536">
        <v>7.2430489024008855</v>
      </c>
      <c r="AS16" s="537">
        <v>61.43</v>
      </c>
      <c r="AT16" s="538">
        <v>82.1</v>
      </c>
      <c r="AU16" s="539">
        <v>6.0071626642113038</v>
      </c>
      <c r="AV16" s="130">
        <v>61.77</v>
      </c>
      <c r="AW16" s="540">
        <v>81.400000000000006</v>
      </c>
      <c r="AX16" s="131">
        <v>6.5103111760476491</v>
      </c>
      <c r="AY16" s="131">
        <v>6.5103111760476491</v>
      </c>
      <c r="AZ16" s="541">
        <v>61.62</v>
      </c>
      <c r="BA16" s="542">
        <v>78.5</v>
      </c>
      <c r="BB16" s="543">
        <v>2.9713446730735562</v>
      </c>
      <c r="BC16" s="544" t="s">
        <v>132</v>
      </c>
      <c r="BD16" s="545" t="s">
        <v>132</v>
      </c>
      <c r="BE16" s="546" t="s">
        <v>132</v>
      </c>
    </row>
    <row r="17" spans="2:57" ht="15">
      <c r="B17" s="38" t="s">
        <v>11</v>
      </c>
      <c r="C17" s="89">
        <v>5814.6117647058827</v>
      </c>
      <c r="D17" s="89">
        <v>6690.5960784313729</v>
      </c>
      <c r="E17" s="89">
        <v>6246.8647058823526</v>
      </c>
      <c r="F17" s="89">
        <v>5622.7931372549019</v>
      </c>
      <c r="G17" s="89">
        <v>6331.1705882352935</v>
      </c>
      <c r="H17" s="853">
        <v>-13.092769365489282</v>
      </c>
      <c r="I17" s="853">
        <v>57.79</v>
      </c>
      <c r="J17" s="853">
        <v>93.3</v>
      </c>
      <c r="K17" s="853">
        <v>58.766661831776943</v>
      </c>
      <c r="L17" s="951">
        <v>57.82</v>
      </c>
      <c r="M17" s="951">
        <v>92.2</v>
      </c>
      <c r="N17" s="951">
        <v>64.090945677129056</v>
      </c>
      <c r="O17" s="470">
        <v>57.69</v>
      </c>
      <c r="P17" s="470">
        <v>91.5</v>
      </c>
      <c r="Q17" s="470">
        <v>65.294224744950782</v>
      </c>
      <c r="R17" s="468">
        <v>57.65</v>
      </c>
      <c r="S17" s="468">
        <v>91.3</v>
      </c>
      <c r="T17" s="468">
        <v>65.180174480288898</v>
      </c>
      <c r="U17" s="469">
        <v>57.66</v>
      </c>
      <c r="V17" s="469">
        <v>89.9</v>
      </c>
      <c r="W17" s="939">
        <v>64.352705366630389</v>
      </c>
      <c r="X17" s="470">
        <v>57.68</v>
      </c>
      <c r="Y17" s="470">
        <v>88.6</v>
      </c>
      <c r="Z17" s="470">
        <v>63.309154029848713</v>
      </c>
      <c r="AA17" s="471">
        <v>57.58</v>
      </c>
      <c r="AB17" s="472">
        <v>88.1</v>
      </c>
      <c r="AC17" s="473">
        <v>61.23192127828829</v>
      </c>
      <c r="AD17" s="474">
        <v>57.18</v>
      </c>
      <c r="AE17" s="475">
        <v>86.3</v>
      </c>
      <c r="AF17" s="476">
        <v>51.015633118166448</v>
      </c>
      <c r="AG17" s="106">
        <v>57.08</v>
      </c>
      <c r="AH17" s="90">
        <v>86.8</v>
      </c>
      <c r="AI17" s="91">
        <v>45.806872759283515</v>
      </c>
      <c r="AJ17" s="106">
        <v>57.13</v>
      </c>
      <c r="AK17" s="90">
        <v>86.4</v>
      </c>
      <c r="AL17" s="91">
        <v>45.62022476366387</v>
      </c>
      <c r="AM17" s="547">
        <v>57.15</v>
      </c>
      <c r="AN17" s="548">
        <v>82.9</v>
      </c>
      <c r="AO17" s="549">
        <v>45.776588490769598</v>
      </c>
      <c r="AP17" s="550">
        <v>57.16</v>
      </c>
      <c r="AQ17" s="39">
        <v>81.8</v>
      </c>
      <c r="AR17" s="22">
        <v>41.747078628351765</v>
      </c>
      <c r="AS17" s="551">
        <v>57.19</v>
      </c>
      <c r="AT17" s="552">
        <v>82.1</v>
      </c>
      <c r="AU17" s="553">
        <v>39.692883373839685</v>
      </c>
      <c r="AV17" s="132">
        <v>57.33</v>
      </c>
      <c r="AW17" s="135">
        <v>81.8</v>
      </c>
      <c r="AX17" s="133">
        <v>39.866553104662849</v>
      </c>
      <c r="AY17" s="133">
        <v>39.866553104662849</v>
      </c>
      <c r="AZ17" s="554">
        <v>57.57</v>
      </c>
      <c r="BA17" s="555">
        <v>79.2</v>
      </c>
      <c r="BB17" s="556">
        <v>34.586905723794082</v>
      </c>
      <c r="BC17" s="557">
        <v>57.68</v>
      </c>
      <c r="BD17" s="558">
        <v>78.5</v>
      </c>
      <c r="BE17" s="559">
        <v>30.121921531890795</v>
      </c>
    </row>
    <row r="18" spans="2:57" ht="15">
      <c r="B18" s="38" t="s">
        <v>12</v>
      </c>
      <c r="C18" s="89">
        <v>5459.7107843137255</v>
      </c>
      <c r="D18" s="89">
        <v>6264.1392156862739</v>
      </c>
      <c r="E18" s="89">
        <v>5768.4637254901954</v>
      </c>
      <c r="F18" s="89">
        <v>5184.863725490196</v>
      </c>
      <c r="G18" s="89">
        <v>5894.6529411764704</v>
      </c>
      <c r="H18" s="853">
        <v>-12.841803217881051</v>
      </c>
      <c r="I18" s="853">
        <v>53.23</v>
      </c>
      <c r="J18" s="853">
        <v>95.1</v>
      </c>
      <c r="K18" s="853">
        <v>13.002983765983622</v>
      </c>
      <c r="L18" s="951">
        <v>53.26</v>
      </c>
      <c r="M18" s="951">
        <v>94.6</v>
      </c>
      <c r="N18" s="951">
        <v>12.381268134134142</v>
      </c>
      <c r="O18" s="470">
        <v>53.26</v>
      </c>
      <c r="P18" s="470">
        <v>93.4</v>
      </c>
      <c r="Q18" s="470">
        <v>15.061017247147451</v>
      </c>
      <c r="R18" s="468">
        <v>53.18</v>
      </c>
      <c r="S18" s="468">
        <v>93.8</v>
      </c>
      <c r="T18" s="468">
        <v>16.609562525053114</v>
      </c>
      <c r="U18" s="469">
        <v>53.2</v>
      </c>
      <c r="V18" s="469">
        <v>92.8</v>
      </c>
      <c r="W18" s="939">
        <v>16.353298917779842</v>
      </c>
      <c r="X18" s="470">
        <v>53.18</v>
      </c>
      <c r="Y18" s="470">
        <v>91.7</v>
      </c>
      <c r="Z18" s="470">
        <v>16.81796401522999</v>
      </c>
      <c r="AA18" s="477">
        <v>53.15</v>
      </c>
      <c r="AB18" s="478">
        <v>91</v>
      </c>
      <c r="AC18" s="473">
        <v>19.884077303135065</v>
      </c>
      <c r="AD18" s="474">
        <v>53.01</v>
      </c>
      <c r="AE18" s="475">
        <v>86.4</v>
      </c>
      <c r="AF18" s="476">
        <v>31.169483326016369</v>
      </c>
      <c r="AG18" s="107">
        <v>52.89</v>
      </c>
      <c r="AH18" s="92">
        <v>87.2</v>
      </c>
      <c r="AI18" s="91">
        <v>34.569247812562708</v>
      </c>
      <c r="AJ18" s="107">
        <v>52.83</v>
      </c>
      <c r="AK18" s="92">
        <v>86.8</v>
      </c>
      <c r="AL18" s="91">
        <v>34.218865529911355</v>
      </c>
      <c r="AM18" s="560">
        <v>52.85</v>
      </c>
      <c r="AN18" s="548">
        <v>83.8</v>
      </c>
      <c r="AO18" s="549">
        <v>33.991612488073315</v>
      </c>
      <c r="AP18" s="561">
        <v>52.78</v>
      </c>
      <c r="AQ18" s="39">
        <v>82.5</v>
      </c>
      <c r="AR18" s="22">
        <v>34.141178441449405</v>
      </c>
      <c r="AS18" s="562">
        <v>52.77</v>
      </c>
      <c r="AT18" s="552">
        <v>82.7</v>
      </c>
      <c r="AU18" s="553">
        <v>34.009646577659765</v>
      </c>
      <c r="AV18" s="134">
        <v>52.75</v>
      </c>
      <c r="AW18" s="135">
        <v>82.8</v>
      </c>
      <c r="AX18" s="133">
        <v>30.872880954936427</v>
      </c>
      <c r="AY18" s="133">
        <v>30.872880954936427</v>
      </c>
      <c r="AZ18" s="554">
        <v>52.66</v>
      </c>
      <c r="BA18" s="555">
        <v>80.5</v>
      </c>
      <c r="BB18" s="556">
        <v>33.951975670806654</v>
      </c>
      <c r="BC18" s="557">
        <v>52.6</v>
      </c>
      <c r="BD18" s="558">
        <v>79.599999999999994</v>
      </c>
      <c r="BE18" s="559">
        <v>35.188232364485323</v>
      </c>
    </row>
    <row r="19" spans="2:57" ht="15">
      <c r="B19" s="38" t="s">
        <v>13</v>
      </c>
      <c r="C19" s="89">
        <v>5118.2019607843131</v>
      </c>
      <c r="D19" s="89">
        <v>5904.2470588235292</v>
      </c>
      <c r="E19" s="89">
        <v>5364.9274509803918</v>
      </c>
      <c r="F19" s="89">
        <v>4825.3725490196075</v>
      </c>
      <c r="G19" s="89">
        <v>5505.2235294117654</v>
      </c>
      <c r="H19" s="853">
        <v>-13.313214880880039</v>
      </c>
      <c r="I19" s="853">
        <v>48.33</v>
      </c>
      <c r="J19" s="853">
        <v>96.6</v>
      </c>
      <c r="K19" s="853">
        <v>1.3648857513147343</v>
      </c>
      <c r="L19" s="951">
        <v>48.25</v>
      </c>
      <c r="M19" s="951">
        <v>96</v>
      </c>
      <c r="N19" s="951">
        <v>1.3388500707159365</v>
      </c>
      <c r="O19" s="470">
        <v>48.28</v>
      </c>
      <c r="P19" s="470">
        <v>94.7</v>
      </c>
      <c r="Q19" s="470">
        <v>1.6369728979349001</v>
      </c>
      <c r="R19" s="468">
        <v>48.2</v>
      </c>
      <c r="S19" s="468">
        <v>95</v>
      </c>
      <c r="T19" s="468">
        <v>2.2216195218295036</v>
      </c>
      <c r="U19" s="469">
        <v>48.23</v>
      </c>
      <c r="V19" s="469">
        <v>94.4</v>
      </c>
      <c r="W19" s="939">
        <v>2.0831715845197083</v>
      </c>
      <c r="X19" s="470">
        <v>48.21</v>
      </c>
      <c r="Y19" s="470">
        <v>93.4</v>
      </c>
      <c r="Z19" s="470">
        <v>2.3497193975663411</v>
      </c>
      <c r="AA19" s="477">
        <v>48.22</v>
      </c>
      <c r="AB19" s="478">
        <v>93</v>
      </c>
      <c r="AC19" s="473">
        <v>2.7977139647720133</v>
      </c>
      <c r="AD19" s="474">
        <v>48.06</v>
      </c>
      <c r="AE19" s="475">
        <v>88.5</v>
      </c>
      <c r="AF19" s="476">
        <v>6.5672719281541809</v>
      </c>
      <c r="AG19" s="107">
        <v>48.29</v>
      </c>
      <c r="AH19" s="92">
        <v>89.4</v>
      </c>
      <c r="AI19" s="91">
        <v>9.3058057107480661</v>
      </c>
      <c r="AJ19" s="107">
        <v>48.15</v>
      </c>
      <c r="AK19" s="92">
        <v>88.6</v>
      </c>
      <c r="AL19" s="91">
        <v>9.336615740255473</v>
      </c>
      <c r="AM19" s="560">
        <v>48</v>
      </c>
      <c r="AN19" s="548">
        <v>85.9</v>
      </c>
      <c r="AO19" s="549">
        <v>9.5557425310903472</v>
      </c>
      <c r="AP19" s="561">
        <v>47.89</v>
      </c>
      <c r="AQ19" s="39">
        <v>84.6</v>
      </c>
      <c r="AR19" s="22">
        <v>12.18493371681938</v>
      </c>
      <c r="AS19" s="562">
        <v>47.83</v>
      </c>
      <c r="AT19" s="552">
        <v>85.3</v>
      </c>
      <c r="AU19" s="553">
        <v>13.860611770751918</v>
      </c>
      <c r="AV19" s="134">
        <v>47.75</v>
      </c>
      <c r="AW19" s="135">
        <v>85.4</v>
      </c>
      <c r="AX19" s="133">
        <v>14.325604423378538</v>
      </c>
      <c r="AY19" s="133">
        <v>14.325604423378538</v>
      </c>
      <c r="AZ19" s="554">
        <v>47.73</v>
      </c>
      <c r="BA19" s="555">
        <v>83.1</v>
      </c>
      <c r="BB19" s="556">
        <v>18.175170890129468</v>
      </c>
      <c r="BC19" s="557">
        <v>47.64</v>
      </c>
      <c r="BD19" s="558">
        <v>82.7</v>
      </c>
      <c r="BE19" s="559">
        <v>21.372225830010176</v>
      </c>
    </row>
    <row r="20" spans="2:57" ht="15">
      <c r="B20" s="38" t="s">
        <v>14</v>
      </c>
      <c r="C20" s="89">
        <v>4514.6862745098033</v>
      </c>
      <c r="D20" s="89">
        <v>5327.81568627451</v>
      </c>
      <c r="E20" s="89">
        <v>4793.4558823529405</v>
      </c>
      <c r="F20" s="89">
        <v>4268.1107843137252</v>
      </c>
      <c r="G20" s="89">
        <v>4972.4078431372545</v>
      </c>
      <c r="H20" s="853">
        <v>-15.261965872045577</v>
      </c>
      <c r="I20" s="853">
        <v>43.38</v>
      </c>
      <c r="J20" s="853">
        <v>98.1</v>
      </c>
      <c r="K20" s="853">
        <v>0.10540300734963523</v>
      </c>
      <c r="L20" s="951">
        <v>43.35</v>
      </c>
      <c r="M20" s="951">
        <v>96.5</v>
      </c>
      <c r="N20" s="951">
        <v>0.13269299318137392</v>
      </c>
      <c r="O20" s="470">
        <v>43.43</v>
      </c>
      <c r="P20" s="470">
        <v>95.8</v>
      </c>
      <c r="Q20" s="470">
        <v>0.14736130767849487</v>
      </c>
      <c r="R20" s="468">
        <v>43.4</v>
      </c>
      <c r="S20" s="468">
        <v>96.7</v>
      </c>
      <c r="T20" s="468">
        <v>0.23940380444545123</v>
      </c>
      <c r="U20" s="469">
        <v>43.4</v>
      </c>
      <c r="V20" s="469">
        <v>95.5</v>
      </c>
      <c r="W20" s="939">
        <v>0.21123437965865294</v>
      </c>
      <c r="X20" s="470">
        <v>43.39</v>
      </c>
      <c r="Y20" s="470">
        <v>93.7</v>
      </c>
      <c r="Z20" s="470">
        <v>0.2780920496870794</v>
      </c>
      <c r="AA20" s="477">
        <v>43.41</v>
      </c>
      <c r="AB20" s="478">
        <v>93.9</v>
      </c>
      <c r="AC20" s="473">
        <v>0.29930521750217975</v>
      </c>
      <c r="AD20" s="474">
        <v>42.98</v>
      </c>
      <c r="AE20" s="475">
        <v>92.1</v>
      </c>
      <c r="AF20" s="476">
        <v>1.4268333973878677</v>
      </c>
      <c r="AG20" s="107">
        <v>42.88</v>
      </c>
      <c r="AH20" s="92">
        <v>93.5</v>
      </c>
      <c r="AI20" s="91">
        <v>2.5434863168296817</v>
      </c>
      <c r="AJ20" s="107">
        <v>42.79</v>
      </c>
      <c r="AK20" s="92">
        <v>91.3</v>
      </c>
      <c r="AL20" s="91">
        <v>3.0726954925451779</v>
      </c>
      <c r="AM20" s="560">
        <v>42.98</v>
      </c>
      <c r="AN20" s="548">
        <v>89</v>
      </c>
      <c r="AO20" s="549">
        <v>2.5578732925572076</v>
      </c>
      <c r="AP20" s="561">
        <v>42.89</v>
      </c>
      <c r="AQ20" s="39">
        <v>87.5</v>
      </c>
      <c r="AR20" s="22">
        <v>3.6819418416945418</v>
      </c>
      <c r="AS20" s="562">
        <v>42.77</v>
      </c>
      <c r="AT20" s="552">
        <v>88.5</v>
      </c>
      <c r="AU20" s="553">
        <v>4.9365638483528009</v>
      </c>
      <c r="AV20" s="134">
        <v>42.6</v>
      </c>
      <c r="AW20" s="135">
        <v>88.8</v>
      </c>
      <c r="AX20" s="133">
        <v>6.5674384035767419</v>
      </c>
      <c r="AY20" s="133">
        <v>6.5674384035767419</v>
      </c>
      <c r="AZ20" s="554">
        <v>42.55</v>
      </c>
      <c r="BA20" s="555">
        <v>86.2</v>
      </c>
      <c r="BB20" s="556">
        <v>8.3545509913110862</v>
      </c>
      <c r="BC20" s="557">
        <v>42.87</v>
      </c>
      <c r="BD20" s="558">
        <v>84.6</v>
      </c>
      <c r="BE20" s="559">
        <v>10.469808395070684</v>
      </c>
    </row>
    <row r="21" spans="2:57" ht="15">
      <c r="B21" s="38" t="s">
        <v>15</v>
      </c>
      <c r="C21" s="89">
        <v>4252.802941176471</v>
      </c>
      <c r="D21" s="89">
        <v>5076.4264705882351</v>
      </c>
      <c r="E21" s="89">
        <v>4556.8274509803923</v>
      </c>
      <c r="F21" s="89">
        <v>3918.0058823529412</v>
      </c>
      <c r="G21" s="89">
        <v>4440.9735294117645</v>
      </c>
      <c r="H21" s="853">
        <v>-16.224474720232209</v>
      </c>
      <c r="I21" s="853">
        <v>37.39</v>
      </c>
      <c r="J21" s="853">
        <v>98.1</v>
      </c>
      <c r="K21" s="853">
        <v>7.776817632179675E-3</v>
      </c>
      <c r="L21" s="951">
        <v>38.39</v>
      </c>
      <c r="M21" s="951">
        <v>93.4</v>
      </c>
      <c r="N21" s="951">
        <v>4.9443662970529278E-3</v>
      </c>
      <c r="O21" s="470">
        <v>38.92</v>
      </c>
      <c r="P21" s="470">
        <v>95</v>
      </c>
      <c r="Q21" s="470">
        <v>5.1245238463259457E-3</v>
      </c>
      <c r="R21" s="468">
        <v>38.86</v>
      </c>
      <c r="S21" s="468">
        <v>97.4</v>
      </c>
      <c r="T21" s="468">
        <v>8.2293675155893434E-3</v>
      </c>
      <c r="U21" s="469">
        <v>38.65</v>
      </c>
      <c r="V21" s="469">
        <v>98.7</v>
      </c>
      <c r="W21" s="939">
        <v>6.5694902764652837E-3</v>
      </c>
      <c r="X21" s="470">
        <v>38.89</v>
      </c>
      <c r="Y21" s="470">
        <v>95</v>
      </c>
      <c r="Z21" s="470">
        <v>1.0285262486235541E-2</v>
      </c>
      <c r="AA21" s="477">
        <v>38.909999999999997</v>
      </c>
      <c r="AB21" s="478">
        <v>94.6</v>
      </c>
      <c r="AC21" s="473">
        <v>7.123856504881133E-3</v>
      </c>
      <c r="AD21" s="474">
        <v>38.450000000000003</v>
      </c>
      <c r="AE21" s="475">
        <v>96</v>
      </c>
      <c r="AF21" s="476">
        <v>0.23631399880774043</v>
      </c>
      <c r="AG21" s="107">
        <v>38.409999999999997</v>
      </c>
      <c r="AH21" s="92">
        <v>99</v>
      </c>
      <c r="AI21" s="91">
        <v>0.5858880084836583</v>
      </c>
      <c r="AJ21" s="107">
        <v>38.380000000000003</v>
      </c>
      <c r="AK21" s="92">
        <v>95.9</v>
      </c>
      <c r="AL21" s="91">
        <v>0.80409526534520515</v>
      </c>
      <c r="AM21" s="560">
        <v>38.450000000000003</v>
      </c>
      <c r="AN21" s="548">
        <v>92.7</v>
      </c>
      <c r="AO21" s="549">
        <v>0.59059214538833782</v>
      </c>
      <c r="AP21" s="561">
        <v>38.25</v>
      </c>
      <c r="AQ21" s="39">
        <v>91.1</v>
      </c>
      <c r="AR21" s="22">
        <v>1.0018184692840266</v>
      </c>
      <c r="AS21" s="562">
        <v>38.200000000000003</v>
      </c>
      <c r="AT21" s="552">
        <v>91.9</v>
      </c>
      <c r="AU21" s="553">
        <v>1.4931317651845271</v>
      </c>
      <c r="AV21" s="134">
        <v>38</v>
      </c>
      <c r="AW21" s="135">
        <v>92.2</v>
      </c>
      <c r="AX21" s="133">
        <v>1.8572119373977913</v>
      </c>
      <c r="AY21" s="133">
        <v>1.8572119373977913</v>
      </c>
      <c r="AZ21" s="554">
        <v>37.67</v>
      </c>
      <c r="BA21" s="555">
        <v>90.8</v>
      </c>
      <c r="BB21" s="556">
        <v>1.9600520508851502</v>
      </c>
      <c r="BC21" s="557">
        <v>37.1</v>
      </c>
      <c r="BD21" s="558">
        <v>87.2</v>
      </c>
      <c r="BE21" s="559">
        <v>2.8478118785430242</v>
      </c>
    </row>
    <row r="22" spans="2:57" ht="15" thickBot="1">
      <c r="B22" s="40" t="s">
        <v>105</v>
      </c>
      <c r="C22" s="93">
        <v>5795.9156862745094</v>
      </c>
      <c r="D22" s="93">
        <v>6651.5</v>
      </c>
      <c r="E22" s="93">
        <v>6181.8431372549012</v>
      </c>
      <c r="F22" s="93">
        <v>5542.8960784313722</v>
      </c>
      <c r="G22" s="93">
        <v>6259.894117647058</v>
      </c>
      <c r="H22" s="854">
        <v>-12.863028094798018</v>
      </c>
      <c r="I22" s="854">
        <v>58.01</v>
      </c>
      <c r="J22" s="854">
        <v>93.1</v>
      </c>
      <c r="K22" s="854">
        <v>100</v>
      </c>
      <c r="L22" s="952">
        <v>57.84</v>
      </c>
      <c r="M22" s="952">
        <v>92.5</v>
      </c>
      <c r="N22" s="952">
        <v>100</v>
      </c>
      <c r="O22" s="481">
        <v>57.45</v>
      </c>
      <c r="P22" s="481">
        <v>91.8</v>
      </c>
      <c r="Q22" s="481">
        <v>100</v>
      </c>
      <c r="R22" s="479">
        <v>57.2</v>
      </c>
      <c r="S22" s="479">
        <v>91.7</v>
      </c>
      <c r="T22" s="479">
        <v>100</v>
      </c>
      <c r="U22" s="480">
        <v>57.29</v>
      </c>
      <c r="V22" s="480">
        <v>90.2</v>
      </c>
      <c r="W22" s="940">
        <v>100</v>
      </c>
      <c r="X22" s="481">
        <v>57.26</v>
      </c>
      <c r="Y22" s="481">
        <v>88.9</v>
      </c>
      <c r="Z22" s="481">
        <v>100</v>
      </c>
      <c r="AA22" s="482">
        <v>56.96</v>
      </c>
      <c r="AB22" s="483">
        <v>88.5</v>
      </c>
      <c r="AC22" s="484">
        <v>100</v>
      </c>
      <c r="AD22" s="485">
        <v>55.43</v>
      </c>
      <c r="AE22" s="486">
        <v>86.6</v>
      </c>
      <c r="AF22" s="487">
        <v>100</v>
      </c>
      <c r="AG22" s="108">
        <v>54.65</v>
      </c>
      <c r="AH22" s="94">
        <v>87.5</v>
      </c>
      <c r="AI22" s="95">
        <v>100</v>
      </c>
      <c r="AJ22" s="108">
        <v>54.51</v>
      </c>
      <c r="AK22" s="94">
        <v>87</v>
      </c>
      <c r="AL22" s="95">
        <v>100</v>
      </c>
      <c r="AM22" s="563">
        <v>54.64</v>
      </c>
      <c r="AN22" s="564">
        <v>83.7</v>
      </c>
      <c r="AO22" s="565">
        <v>100</v>
      </c>
      <c r="AP22" s="566">
        <v>54.12</v>
      </c>
      <c r="AQ22" s="41">
        <v>82.7</v>
      </c>
      <c r="AR22" s="23">
        <v>100</v>
      </c>
      <c r="AS22" s="567">
        <v>53.65</v>
      </c>
      <c r="AT22" s="568">
        <v>83.2</v>
      </c>
      <c r="AU22" s="569">
        <v>100</v>
      </c>
      <c r="AV22" s="136">
        <v>53.5</v>
      </c>
      <c r="AW22" s="137">
        <v>83.3</v>
      </c>
      <c r="AX22" s="138">
        <v>100</v>
      </c>
      <c r="AY22" s="138">
        <v>100</v>
      </c>
      <c r="AZ22" s="570">
        <v>52.59</v>
      </c>
      <c r="BA22" s="571">
        <v>81.099999999999994</v>
      </c>
      <c r="BB22" s="572">
        <v>100</v>
      </c>
      <c r="BC22" s="573">
        <v>51.61</v>
      </c>
      <c r="BD22" s="574">
        <v>80.7</v>
      </c>
      <c r="BE22" s="575">
        <v>100</v>
      </c>
    </row>
    <row r="23" spans="2:57" ht="15" thickBot="1">
      <c r="B23" s="1988" t="s">
        <v>35</v>
      </c>
      <c r="C23" s="1989"/>
      <c r="D23" s="1989"/>
      <c r="E23" s="1989"/>
      <c r="F23" s="1989"/>
      <c r="G23" s="1989"/>
      <c r="H23" s="1989"/>
      <c r="I23" s="1989"/>
      <c r="J23" s="1989"/>
      <c r="K23" s="1989"/>
      <c r="L23" s="1989"/>
      <c r="M23" s="1989"/>
      <c r="N23" s="1989"/>
      <c r="O23" s="1989"/>
      <c r="P23" s="1989"/>
      <c r="Q23" s="1989"/>
      <c r="R23" s="1989"/>
      <c r="S23" s="1989"/>
      <c r="T23" s="1989"/>
      <c r="U23" s="1989"/>
      <c r="V23" s="1989"/>
      <c r="W23" s="1990"/>
      <c r="X23" s="1989"/>
      <c r="Y23" s="1989"/>
      <c r="Z23" s="1989"/>
      <c r="AA23" s="1989"/>
      <c r="AB23" s="1989"/>
      <c r="AC23" s="1989"/>
      <c r="AD23" s="1989"/>
      <c r="AE23" s="1989"/>
      <c r="AF23" s="1990"/>
      <c r="AG23" s="1989"/>
      <c r="AH23" s="1989"/>
      <c r="AI23" s="1990"/>
      <c r="AJ23" s="1989"/>
      <c r="AK23" s="1989"/>
      <c r="AL23" s="1989"/>
      <c r="AM23" s="1989"/>
      <c r="AN23" s="1989"/>
      <c r="AO23" s="1989"/>
      <c r="AP23" s="1989"/>
      <c r="AQ23" s="1989"/>
      <c r="AR23" s="1990"/>
      <c r="AS23" s="1989"/>
      <c r="AT23" s="1989"/>
      <c r="AU23" s="1989"/>
      <c r="AV23" s="1989"/>
      <c r="AW23" s="1989"/>
      <c r="AX23" s="1990"/>
      <c r="AY23" s="1989"/>
      <c r="AZ23" s="1989"/>
      <c r="BA23" s="1989"/>
      <c r="BB23" s="1989"/>
      <c r="BC23" s="1989"/>
      <c r="BD23" s="1989"/>
      <c r="BE23" s="1990"/>
    </row>
    <row r="24" spans="2:57" ht="15">
      <c r="B24" s="76" t="s">
        <v>106</v>
      </c>
      <c r="C24" s="86">
        <v>5982.0588235294117</v>
      </c>
      <c r="D24" s="86">
        <v>6751.846078431372</v>
      </c>
      <c r="E24" s="86">
        <v>6402.6735294117643</v>
      </c>
      <c r="F24" s="86">
        <v>5792.161764705882</v>
      </c>
      <c r="G24" s="86">
        <v>6492.9568627450981</v>
      </c>
      <c r="H24" s="852">
        <v>-11.4011374957292</v>
      </c>
      <c r="I24" s="852">
        <v>61.49</v>
      </c>
      <c r="J24" s="852">
        <v>93.2</v>
      </c>
      <c r="K24" s="852">
        <v>31.483889726549226</v>
      </c>
      <c r="L24" s="950">
        <v>61.2</v>
      </c>
      <c r="M24" s="950">
        <v>92.2</v>
      </c>
      <c r="N24" s="950">
        <v>23.182592123585568</v>
      </c>
      <c r="O24" s="461">
        <v>60.99</v>
      </c>
      <c r="P24" s="461">
        <v>90</v>
      </c>
      <c r="Q24" s="461">
        <v>13.302401505313224</v>
      </c>
      <c r="R24" s="459">
        <v>60.98</v>
      </c>
      <c r="S24" s="459">
        <v>90.3</v>
      </c>
      <c r="T24" s="459">
        <v>13.376425263062661</v>
      </c>
      <c r="U24" s="460">
        <v>60.97</v>
      </c>
      <c r="V24" s="460">
        <v>90</v>
      </c>
      <c r="W24" s="938">
        <v>14.289850530773968</v>
      </c>
      <c r="X24" s="461">
        <v>60.95</v>
      </c>
      <c r="Y24" s="461">
        <v>87.8</v>
      </c>
      <c r="Z24" s="461">
        <v>11.24037234796579</v>
      </c>
      <c r="AA24" s="462">
        <v>60.99</v>
      </c>
      <c r="AB24" s="463">
        <v>87.4</v>
      </c>
      <c r="AC24" s="464">
        <v>11.60250496506626</v>
      </c>
      <c r="AD24" s="465">
        <v>61.41</v>
      </c>
      <c r="AE24" s="466">
        <v>87.7</v>
      </c>
      <c r="AF24" s="467">
        <v>12.720916037718874</v>
      </c>
      <c r="AG24" s="105">
        <v>61.3</v>
      </c>
      <c r="AH24" s="87">
        <v>88.8</v>
      </c>
      <c r="AI24" s="88">
        <v>8.3608790477723147</v>
      </c>
      <c r="AJ24" s="105">
        <v>61.15</v>
      </c>
      <c r="AK24" s="87">
        <v>88.5</v>
      </c>
      <c r="AL24" s="88">
        <v>6.8781202303087348</v>
      </c>
      <c r="AM24" s="531">
        <v>61.15</v>
      </c>
      <c r="AN24" s="532">
        <v>85.9</v>
      </c>
      <c r="AO24" s="533">
        <v>7.1042709724185649</v>
      </c>
      <c r="AP24" s="576">
        <v>61.2</v>
      </c>
      <c r="AQ24" s="577">
        <v>86.1</v>
      </c>
      <c r="AR24" s="578">
        <v>6.1036409203352644</v>
      </c>
      <c r="AS24" s="537">
        <v>61.23</v>
      </c>
      <c r="AT24" s="538">
        <v>85.6</v>
      </c>
      <c r="AU24" s="539">
        <v>4.6266015717127029</v>
      </c>
      <c r="AV24" s="130">
        <v>61.22</v>
      </c>
      <c r="AW24" s="540">
        <v>83.9</v>
      </c>
      <c r="AX24" s="131">
        <v>3.6803922498797088</v>
      </c>
      <c r="AY24" s="131">
        <v>3.6803922498797088</v>
      </c>
      <c r="AZ24" s="541">
        <v>61.3</v>
      </c>
      <c r="BA24" s="542">
        <v>81.900000000000006</v>
      </c>
      <c r="BB24" s="543">
        <v>2.2408830290994377</v>
      </c>
      <c r="BC24" s="544" t="s">
        <v>132</v>
      </c>
      <c r="BD24" s="545" t="s">
        <v>132</v>
      </c>
      <c r="BE24" s="546" t="s">
        <v>132</v>
      </c>
    </row>
    <row r="25" spans="2:57" ht="15">
      <c r="B25" s="38" t="s">
        <v>11</v>
      </c>
      <c r="C25" s="89">
        <v>5868.8549019607844</v>
      </c>
      <c r="D25" s="89">
        <v>6703.9225490196077</v>
      </c>
      <c r="E25" s="89">
        <v>6289.6931372549016</v>
      </c>
      <c r="F25" s="89">
        <v>5683.6676470588236</v>
      </c>
      <c r="G25" s="89">
        <v>6387.2068627450981</v>
      </c>
      <c r="H25" s="853">
        <v>-12.456403560046279</v>
      </c>
      <c r="I25" s="853">
        <v>57.05</v>
      </c>
      <c r="J25" s="853">
        <v>95.6</v>
      </c>
      <c r="K25" s="853">
        <v>52.829976489621124</v>
      </c>
      <c r="L25" s="951">
        <v>57.03</v>
      </c>
      <c r="M25" s="951">
        <v>94.1</v>
      </c>
      <c r="N25" s="951">
        <v>60.757096738872498</v>
      </c>
      <c r="O25" s="470">
        <v>57</v>
      </c>
      <c r="P25" s="470">
        <v>92.3</v>
      </c>
      <c r="Q25" s="470">
        <v>64.26939638708744</v>
      </c>
      <c r="R25" s="468">
        <v>57.19</v>
      </c>
      <c r="S25" s="468">
        <v>92.5</v>
      </c>
      <c r="T25" s="468">
        <v>62.010953928326998</v>
      </c>
      <c r="U25" s="469">
        <v>57.29</v>
      </c>
      <c r="V25" s="469">
        <v>92.6</v>
      </c>
      <c r="W25" s="939">
        <v>62.083795434767239</v>
      </c>
      <c r="X25" s="470">
        <v>57.12</v>
      </c>
      <c r="Y25" s="470">
        <v>91</v>
      </c>
      <c r="Z25" s="470">
        <v>61.498590306982315</v>
      </c>
      <c r="AA25" s="471">
        <v>57.38</v>
      </c>
      <c r="AB25" s="472">
        <v>89.9</v>
      </c>
      <c r="AC25" s="473">
        <v>58.696207570932927</v>
      </c>
      <c r="AD25" s="474">
        <v>57.28</v>
      </c>
      <c r="AE25" s="475">
        <v>87.6</v>
      </c>
      <c r="AF25" s="476">
        <v>48.66900206642741</v>
      </c>
      <c r="AG25" s="106">
        <v>57.26</v>
      </c>
      <c r="AH25" s="90">
        <v>88.5</v>
      </c>
      <c r="AI25" s="91">
        <v>44.983290766254555</v>
      </c>
      <c r="AJ25" s="106">
        <v>57.35</v>
      </c>
      <c r="AK25" s="90">
        <v>88.5</v>
      </c>
      <c r="AL25" s="91">
        <v>47.014651611853246</v>
      </c>
      <c r="AM25" s="547">
        <v>57.34</v>
      </c>
      <c r="AN25" s="548">
        <v>85.5</v>
      </c>
      <c r="AO25" s="549">
        <v>45.469593582166127</v>
      </c>
      <c r="AP25" s="550">
        <v>57.23</v>
      </c>
      <c r="AQ25" s="39">
        <v>85.6</v>
      </c>
      <c r="AR25" s="22">
        <v>40.849246679258911</v>
      </c>
      <c r="AS25" s="551">
        <v>57.18</v>
      </c>
      <c r="AT25" s="552">
        <v>85.4</v>
      </c>
      <c r="AU25" s="553">
        <v>35.166346530994723</v>
      </c>
      <c r="AV25" s="132">
        <v>57.18</v>
      </c>
      <c r="AW25" s="135">
        <v>84.2</v>
      </c>
      <c r="AX25" s="133">
        <v>31.002429536659914</v>
      </c>
      <c r="AY25" s="133">
        <v>31.002429536659914</v>
      </c>
      <c r="AZ25" s="554">
        <v>57.13</v>
      </c>
      <c r="BA25" s="555">
        <v>82.1</v>
      </c>
      <c r="BB25" s="556">
        <v>24.600646748176395</v>
      </c>
      <c r="BC25" s="557">
        <v>57.88</v>
      </c>
      <c r="BD25" s="558">
        <v>81</v>
      </c>
      <c r="BE25" s="559">
        <v>21.427149655463218</v>
      </c>
    </row>
    <row r="26" spans="2:57" ht="15">
      <c r="B26" s="38" t="s">
        <v>12</v>
      </c>
      <c r="C26" s="89">
        <v>5441.9676470588229</v>
      </c>
      <c r="D26" s="89">
        <v>6164.8813725490199</v>
      </c>
      <c r="E26" s="89">
        <v>5727.7</v>
      </c>
      <c r="F26" s="89">
        <v>5228.1460784313722</v>
      </c>
      <c r="G26" s="89">
        <v>5934.8421568627446</v>
      </c>
      <c r="H26" s="853">
        <v>-11.726320131790146</v>
      </c>
      <c r="I26" s="853">
        <v>53.17</v>
      </c>
      <c r="J26" s="853">
        <v>97.2</v>
      </c>
      <c r="K26" s="853">
        <v>13.744186303292475</v>
      </c>
      <c r="L26" s="951">
        <v>53.27</v>
      </c>
      <c r="M26" s="951">
        <v>95.4</v>
      </c>
      <c r="N26" s="951">
        <v>14.090088153873017</v>
      </c>
      <c r="O26" s="470">
        <v>53.3</v>
      </c>
      <c r="P26" s="470">
        <v>94</v>
      </c>
      <c r="Q26" s="470">
        <v>19.379721693959851</v>
      </c>
      <c r="R26" s="468">
        <v>53.21</v>
      </c>
      <c r="S26" s="468">
        <v>93.8</v>
      </c>
      <c r="T26" s="468">
        <v>21.134229183054419</v>
      </c>
      <c r="U26" s="469">
        <v>53.12</v>
      </c>
      <c r="V26" s="469">
        <v>93.6</v>
      </c>
      <c r="W26" s="939">
        <v>20.088458592621226</v>
      </c>
      <c r="X26" s="470">
        <v>53.07</v>
      </c>
      <c r="Y26" s="470">
        <v>92.8</v>
      </c>
      <c r="Z26" s="470">
        <v>23.006526064882632</v>
      </c>
      <c r="AA26" s="477">
        <v>53.04</v>
      </c>
      <c r="AB26" s="478">
        <v>92</v>
      </c>
      <c r="AC26" s="473">
        <v>24.820979672005226</v>
      </c>
      <c r="AD26" s="474">
        <v>52.72</v>
      </c>
      <c r="AE26" s="475">
        <v>87.8</v>
      </c>
      <c r="AF26" s="476">
        <v>28.564448867340342</v>
      </c>
      <c r="AG26" s="107">
        <v>52.68</v>
      </c>
      <c r="AH26" s="92">
        <v>89.5</v>
      </c>
      <c r="AI26" s="91">
        <v>32.781072340242154</v>
      </c>
      <c r="AJ26" s="107">
        <v>52.71</v>
      </c>
      <c r="AK26" s="92">
        <v>89.9</v>
      </c>
      <c r="AL26" s="91">
        <v>32.529833250493738</v>
      </c>
      <c r="AM26" s="560">
        <v>52.79</v>
      </c>
      <c r="AN26" s="548">
        <v>86.3</v>
      </c>
      <c r="AO26" s="549">
        <v>33.253994279429321</v>
      </c>
      <c r="AP26" s="561">
        <v>52.72</v>
      </c>
      <c r="AQ26" s="39">
        <v>85.9</v>
      </c>
      <c r="AR26" s="22">
        <v>34.558655253415218</v>
      </c>
      <c r="AS26" s="562">
        <v>52.61</v>
      </c>
      <c r="AT26" s="552">
        <v>86</v>
      </c>
      <c r="AU26" s="553">
        <v>35.881512385656073</v>
      </c>
      <c r="AV26" s="134">
        <v>52.6</v>
      </c>
      <c r="AW26" s="135">
        <v>85.1</v>
      </c>
      <c r="AX26" s="133">
        <v>33.818421783828839</v>
      </c>
      <c r="AY26" s="133">
        <v>33.818421783828839</v>
      </c>
      <c r="AZ26" s="554">
        <v>52.53</v>
      </c>
      <c r="BA26" s="555">
        <v>82.6</v>
      </c>
      <c r="BB26" s="556">
        <v>34.594259634073346</v>
      </c>
      <c r="BC26" s="557">
        <v>52.38</v>
      </c>
      <c r="BD26" s="558">
        <v>82</v>
      </c>
      <c r="BE26" s="559">
        <v>29.828294706626473</v>
      </c>
    </row>
    <row r="27" spans="2:57" ht="15">
      <c r="B27" s="38" t="s">
        <v>13</v>
      </c>
      <c r="C27" s="89">
        <v>5152.8186274509799</v>
      </c>
      <c r="D27" s="89">
        <v>5800.75</v>
      </c>
      <c r="E27" s="89">
        <v>5271.6401960784315</v>
      </c>
      <c r="F27" s="89">
        <v>4814.974509803922</v>
      </c>
      <c r="G27" s="89">
        <v>5596.5264705882355</v>
      </c>
      <c r="H27" s="853">
        <v>-11.169786192285823</v>
      </c>
      <c r="I27" s="853">
        <v>48.33</v>
      </c>
      <c r="J27" s="853">
        <v>96.9</v>
      </c>
      <c r="K27" s="853">
        <v>1.7641372050825603</v>
      </c>
      <c r="L27" s="951">
        <v>48.3</v>
      </c>
      <c r="M27" s="951">
        <v>96.1</v>
      </c>
      <c r="N27" s="951">
        <v>1.7814148662020648</v>
      </c>
      <c r="O27" s="470">
        <v>48.26</v>
      </c>
      <c r="P27" s="470">
        <v>94.8</v>
      </c>
      <c r="Q27" s="470">
        <v>2.7848093631769189</v>
      </c>
      <c r="R27" s="468">
        <v>48.26</v>
      </c>
      <c r="S27" s="468">
        <v>94.7</v>
      </c>
      <c r="T27" s="468">
        <v>3.1818204664885692</v>
      </c>
      <c r="U27" s="469">
        <v>48.23</v>
      </c>
      <c r="V27" s="469">
        <v>93.7</v>
      </c>
      <c r="W27" s="939">
        <v>3.2376203509777124</v>
      </c>
      <c r="X27" s="470">
        <v>48.22</v>
      </c>
      <c r="Y27" s="470">
        <v>93.4</v>
      </c>
      <c r="Z27" s="470">
        <v>3.8705497540256317</v>
      </c>
      <c r="AA27" s="477">
        <v>48.22</v>
      </c>
      <c r="AB27" s="478">
        <v>93</v>
      </c>
      <c r="AC27" s="473">
        <v>4.4056435270528027</v>
      </c>
      <c r="AD27" s="474">
        <v>47.94</v>
      </c>
      <c r="AE27" s="475">
        <v>88.3</v>
      </c>
      <c r="AF27" s="476">
        <v>8.1065407340869164</v>
      </c>
      <c r="AG27" s="107">
        <v>47.88</v>
      </c>
      <c r="AH27" s="92">
        <v>90.7</v>
      </c>
      <c r="AI27" s="91">
        <v>10.761514153525638</v>
      </c>
      <c r="AJ27" s="107">
        <v>47.82</v>
      </c>
      <c r="AK27" s="92">
        <v>91.1</v>
      </c>
      <c r="AL27" s="91">
        <v>10.440604010609334</v>
      </c>
      <c r="AM27" s="560">
        <v>47.86</v>
      </c>
      <c r="AN27" s="548">
        <v>87.2</v>
      </c>
      <c r="AO27" s="549">
        <v>11.375714090710114</v>
      </c>
      <c r="AP27" s="561">
        <v>47.91</v>
      </c>
      <c r="AQ27" s="39">
        <v>86.9</v>
      </c>
      <c r="AR27" s="22">
        <v>14.148062555460008</v>
      </c>
      <c r="AS27" s="562">
        <v>47.83</v>
      </c>
      <c r="AT27" s="552">
        <v>87.3</v>
      </c>
      <c r="AU27" s="553">
        <v>17.727045137237937</v>
      </c>
      <c r="AV27" s="134">
        <v>47.69</v>
      </c>
      <c r="AW27" s="135">
        <v>87.3</v>
      </c>
      <c r="AX27" s="133">
        <v>21.232523939576712</v>
      </c>
      <c r="AY27" s="133">
        <v>21.232523939576712</v>
      </c>
      <c r="AZ27" s="554">
        <v>47.64</v>
      </c>
      <c r="BA27" s="555">
        <v>84</v>
      </c>
      <c r="BB27" s="556">
        <v>25.399247504901368</v>
      </c>
      <c r="BC27" s="557">
        <v>47.57</v>
      </c>
      <c r="BD27" s="558">
        <v>84</v>
      </c>
      <c r="BE27" s="559">
        <v>29.444864948391508</v>
      </c>
    </row>
    <row r="28" spans="2:57" ht="15">
      <c r="B28" s="38" t="s">
        <v>14</v>
      </c>
      <c r="C28" s="89">
        <v>4987.123529411765</v>
      </c>
      <c r="D28" s="89">
        <v>5576.5911764705879</v>
      </c>
      <c r="E28" s="89">
        <v>4855.9529411764706</v>
      </c>
      <c r="F28" s="89">
        <v>4480.035294117647</v>
      </c>
      <c r="G28" s="89">
        <v>5336.3686274509801</v>
      </c>
      <c r="H28" s="853">
        <v>-10.570393783678721</v>
      </c>
      <c r="I28" s="853">
        <v>43.53</v>
      </c>
      <c r="J28" s="853">
        <v>98.3</v>
      </c>
      <c r="K28" s="853">
        <v>0.15666770130327407</v>
      </c>
      <c r="L28" s="951">
        <v>43.45</v>
      </c>
      <c r="M28" s="951">
        <v>97.6</v>
      </c>
      <c r="N28" s="951">
        <v>0.18013804545641418</v>
      </c>
      <c r="O28" s="470">
        <v>43.51</v>
      </c>
      <c r="P28" s="470">
        <v>96.9</v>
      </c>
      <c r="Q28" s="470">
        <v>0.25281542624407466</v>
      </c>
      <c r="R28" s="468">
        <v>43.53</v>
      </c>
      <c r="S28" s="468">
        <v>96.9</v>
      </c>
      <c r="T28" s="468">
        <v>0.28589032500730904</v>
      </c>
      <c r="U28" s="469">
        <v>43.57</v>
      </c>
      <c r="V28" s="469">
        <v>95.2</v>
      </c>
      <c r="W28" s="939">
        <v>0.28725508793799626</v>
      </c>
      <c r="X28" s="470">
        <v>43.56</v>
      </c>
      <c r="Y28" s="470">
        <v>95</v>
      </c>
      <c r="Z28" s="470">
        <v>0.36594265673318738</v>
      </c>
      <c r="AA28" s="477">
        <v>43.51</v>
      </c>
      <c r="AB28" s="478">
        <v>95.1</v>
      </c>
      <c r="AC28" s="473">
        <v>0.44625235058056323</v>
      </c>
      <c r="AD28" s="474">
        <v>43.1</v>
      </c>
      <c r="AE28" s="475">
        <v>90.2</v>
      </c>
      <c r="AF28" s="476">
        <v>1.5871214375580447</v>
      </c>
      <c r="AG28" s="107">
        <v>43.02</v>
      </c>
      <c r="AH28" s="92">
        <v>94</v>
      </c>
      <c r="AI28" s="91">
        <v>2.6110576544316335</v>
      </c>
      <c r="AJ28" s="107">
        <v>42.95</v>
      </c>
      <c r="AK28" s="92">
        <v>94.4</v>
      </c>
      <c r="AL28" s="91">
        <v>2.679340391560038</v>
      </c>
      <c r="AM28" s="560">
        <v>43.01</v>
      </c>
      <c r="AN28" s="548">
        <v>89</v>
      </c>
      <c r="AO28" s="549">
        <v>2.4287321389066272</v>
      </c>
      <c r="AP28" s="561">
        <v>43.04</v>
      </c>
      <c r="AQ28" s="39">
        <v>88.6</v>
      </c>
      <c r="AR28" s="22">
        <v>3.6478421184897045</v>
      </c>
      <c r="AS28" s="562">
        <v>42.95</v>
      </c>
      <c r="AT28" s="552">
        <v>88.2</v>
      </c>
      <c r="AU28" s="553">
        <v>5.5064176376888181</v>
      </c>
      <c r="AV28" s="134">
        <v>42.89</v>
      </c>
      <c r="AW28" s="135">
        <v>87.6</v>
      </c>
      <c r="AX28" s="133">
        <v>8.3900338169816813</v>
      </c>
      <c r="AY28" s="133">
        <v>8.3900338169816813</v>
      </c>
      <c r="AZ28" s="554">
        <v>42.99</v>
      </c>
      <c r="BA28" s="555">
        <v>85.4</v>
      </c>
      <c r="BB28" s="556">
        <v>11.243858747491155</v>
      </c>
      <c r="BC28" s="557">
        <v>42.81</v>
      </c>
      <c r="BD28" s="558">
        <v>85.4</v>
      </c>
      <c r="BE28" s="559">
        <v>15.970085145501642</v>
      </c>
    </row>
    <row r="29" spans="2:57" ht="15">
      <c r="B29" s="38" t="s">
        <v>15</v>
      </c>
      <c r="C29" s="89">
        <v>4726.5196078431372</v>
      </c>
      <c r="D29" s="89">
        <v>4862.3245098039215</v>
      </c>
      <c r="E29" s="89">
        <v>4368.6098039215685</v>
      </c>
      <c r="F29" s="89">
        <v>3969.9196078431373</v>
      </c>
      <c r="G29" s="89">
        <v>4766.2833333333338</v>
      </c>
      <c r="H29" s="853">
        <v>-2.793003669067339</v>
      </c>
      <c r="I29" s="853">
        <v>37.549999999999997</v>
      </c>
      <c r="J29" s="853">
        <v>97.6</v>
      </c>
      <c r="K29" s="853">
        <v>2.1142574151342391E-2</v>
      </c>
      <c r="L29" s="951">
        <v>37.58</v>
      </c>
      <c r="M29" s="951">
        <v>95.2</v>
      </c>
      <c r="N29" s="951">
        <v>8.6700720104431628E-3</v>
      </c>
      <c r="O29" s="470">
        <v>37.869999999999997</v>
      </c>
      <c r="P29" s="470">
        <v>98.4</v>
      </c>
      <c r="Q29" s="470">
        <v>1.0855624218495572E-2</v>
      </c>
      <c r="R29" s="468">
        <v>37.659999999999997</v>
      </c>
      <c r="S29" s="468">
        <v>98.6</v>
      </c>
      <c r="T29" s="468">
        <v>1.0680834060048905E-2</v>
      </c>
      <c r="U29" s="469">
        <v>36.78</v>
      </c>
      <c r="V29" s="469">
        <v>95.9</v>
      </c>
      <c r="W29" s="939">
        <v>1.302000292185981E-2</v>
      </c>
      <c r="X29" s="470">
        <v>36.840000000000003</v>
      </c>
      <c r="Y29" s="470">
        <v>93.8</v>
      </c>
      <c r="Z29" s="470">
        <v>1.8018869410449053E-2</v>
      </c>
      <c r="AA29" s="477">
        <v>37.119999999999997</v>
      </c>
      <c r="AB29" s="478">
        <v>96.2</v>
      </c>
      <c r="AC29" s="473">
        <v>2.841191436222271E-2</v>
      </c>
      <c r="AD29" s="474">
        <v>34.89</v>
      </c>
      <c r="AE29" s="475">
        <v>88.7</v>
      </c>
      <c r="AF29" s="476">
        <v>0.35197085686841439</v>
      </c>
      <c r="AG29" s="107">
        <v>36.81</v>
      </c>
      <c r="AH29" s="92">
        <v>92.6</v>
      </c>
      <c r="AI29" s="91">
        <v>0.50218603777370918</v>
      </c>
      <c r="AJ29" s="107">
        <v>37.840000000000003</v>
      </c>
      <c r="AK29" s="92">
        <v>95.3</v>
      </c>
      <c r="AL29" s="91">
        <v>0.45745050517490882</v>
      </c>
      <c r="AM29" s="560">
        <v>37.5</v>
      </c>
      <c r="AN29" s="548">
        <v>90.3</v>
      </c>
      <c r="AO29" s="549">
        <v>0.36769493636924194</v>
      </c>
      <c r="AP29" s="561">
        <v>37.79</v>
      </c>
      <c r="AQ29" s="39">
        <v>90.5</v>
      </c>
      <c r="AR29" s="22">
        <v>0.69255247304090151</v>
      </c>
      <c r="AS29" s="562">
        <v>37.909999999999997</v>
      </c>
      <c r="AT29" s="552">
        <v>89.9</v>
      </c>
      <c r="AU29" s="553">
        <v>1.0920767367097453</v>
      </c>
      <c r="AV29" s="134">
        <v>37.9</v>
      </c>
      <c r="AW29" s="135">
        <v>89.7</v>
      </c>
      <c r="AX29" s="133">
        <v>1.8761986730731435</v>
      </c>
      <c r="AY29" s="133">
        <v>1.8761986730731435</v>
      </c>
      <c r="AZ29" s="554">
        <v>38.24</v>
      </c>
      <c r="BA29" s="555">
        <v>87.2</v>
      </c>
      <c r="BB29" s="556">
        <v>1.9211043362582934</v>
      </c>
      <c r="BC29" s="557">
        <v>38.020000000000003</v>
      </c>
      <c r="BD29" s="558">
        <v>86.9</v>
      </c>
      <c r="BE29" s="559">
        <v>3.3296055440171597</v>
      </c>
    </row>
    <row r="30" spans="2:57" ht="15" thickBot="1">
      <c r="B30" s="40" t="s">
        <v>105</v>
      </c>
      <c r="C30" s="93">
        <v>5829.3049019607843</v>
      </c>
      <c r="D30" s="93">
        <v>6618.876470588235</v>
      </c>
      <c r="E30" s="93">
        <v>6160.3980392156864</v>
      </c>
      <c r="F30" s="93">
        <v>5568.1352941176465</v>
      </c>
      <c r="G30" s="93">
        <v>6280.6294117647058</v>
      </c>
      <c r="H30" s="854">
        <v>-11.929087544328807</v>
      </c>
      <c r="I30" s="854">
        <v>57.74</v>
      </c>
      <c r="J30" s="854">
        <v>95.1</v>
      </c>
      <c r="K30" s="854">
        <v>100</v>
      </c>
      <c r="L30" s="952">
        <v>57.28</v>
      </c>
      <c r="M30" s="952">
        <v>93.9</v>
      </c>
      <c r="N30" s="952">
        <v>100</v>
      </c>
      <c r="O30" s="481">
        <v>56.53</v>
      </c>
      <c r="P30" s="481">
        <v>92.4</v>
      </c>
      <c r="Q30" s="481">
        <v>100</v>
      </c>
      <c r="R30" s="479">
        <v>56.53</v>
      </c>
      <c r="S30" s="479">
        <v>92.5</v>
      </c>
      <c r="T30" s="479">
        <v>100</v>
      </c>
      <c r="U30" s="480">
        <v>56.64</v>
      </c>
      <c r="V30" s="480">
        <v>92.4</v>
      </c>
      <c r="W30" s="940">
        <v>100</v>
      </c>
      <c r="X30" s="481">
        <v>56.22</v>
      </c>
      <c r="Y30" s="481">
        <v>91.2</v>
      </c>
      <c r="Z30" s="481">
        <v>100</v>
      </c>
      <c r="AA30" s="482">
        <v>56.25</v>
      </c>
      <c r="AB30" s="483">
        <v>90.3</v>
      </c>
      <c r="AC30" s="484">
        <v>100</v>
      </c>
      <c r="AD30" s="485">
        <v>55.44</v>
      </c>
      <c r="AE30" s="486">
        <v>87.8</v>
      </c>
      <c r="AF30" s="487">
        <v>100</v>
      </c>
      <c r="AG30" s="108">
        <v>54.61</v>
      </c>
      <c r="AH30" s="94">
        <v>89.3</v>
      </c>
      <c r="AI30" s="95">
        <v>100</v>
      </c>
      <c r="AJ30" s="108">
        <v>54.63</v>
      </c>
      <c r="AK30" s="94">
        <v>89.4</v>
      </c>
      <c r="AL30" s="95">
        <v>100</v>
      </c>
      <c r="AM30" s="563">
        <v>54.6</v>
      </c>
      <c r="AN30" s="564">
        <v>86.1</v>
      </c>
      <c r="AO30" s="565">
        <v>100</v>
      </c>
      <c r="AP30" s="579">
        <v>53.94</v>
      </c>
      <c r="AQ30" s="55">
        <v>86</v>
      </c>
      <c r="AR30" s="23">
        <v>100</v>
      </c>
      <c r="AS30" s="567">
        <v>53.08</v>
      </c>
      <c r="AT30" s="568">
        <v>86.2</v>
      </c>
      <c r="AU30" s="569">
        <v>100</v>
      </c>
      <c r="AV30" s="136">
        <v>52.2</v>
      </c>
      <c r="AW30" s="137">
        <v>85.5</v>
      </c>
      <c r="AX30" s="138">
        <v>100</v>
      </c>
      <c r="AY30" s="138">
        <v>100</v>
      </c>
      <c r="AZ30" s="570">
        <v>51.27</v>
      </c>
      <c r="BA30" s="571">
        <v>83.2</v>
      </c>
      <c r="BB30" s="572">
        <v>100</v>
      </c>
      <c r="BC30" s="573">
        <v>50.14</v>
      </c>
      <c r="BD30" s="574">
        <v>83.1</v>
      </c>
      <c r="BE30" s="575">
        <v>100</v>
      </c>
    </row>
    <row r="31" spans="2:57" ht="15" thickBot="1">
      <c r="B31" s="1988" t="s">
        <v>141</v>
      </c>
      <c r="C31" s="1989"/>
      <c r="D31" s="1989"/>
      <c r="E31" s="1989"/>
      <c r="F31" s="1989"/>
      <c r="G31" s="1989"/>
      <c r="H31" s="1991"/>
      <c r="I31" s="1991"/>
      <c r="J31" s="1991"/>
      <c r="K31" s="1991"/>
      <c r="L31" s="1991"/>
      <c r="M31" s="1991"/>
      <c r="N31" s="1991"/>
      <c r="O31" s="1991"/>
      <c r="P31" s="1991"/>
      <c r="Q31" s="1991"/>
      <c r="R31" s="1991"/>
      <c r="S31" s="1991"/>
      <c r="T31" s="1991"/>
      <c r="U31" s="1991"/>
      <c r="V31" s="1991"/>
      <c r="W31" s="1992"/>
      <c r="X31" s="1991"/>
      <c r="Y31" s="1991"/>
      <c r="Z31" s="1991"/>
      <c r="AA31" s="1991"/>
      <c r="AB31" s="1991"/>
      <c r="AC31" s="1991"/>
      <c r="AD31" s="1991"/>
      <c r="AE31" s="1991"/>
      <c r="AF31" s="1992"/>
      <c r="AG31" s="1991"/>
      <c r="AH31" s="1991"/>
      <c r="AI31" s="1992"/>
      <c r="AJ31" s="1991"/>
      <c r="AK31" s="1991"/>
      <c r="AL31" s="1991"/>
      <c r="AM31" s="1991"/>
      <c r="AN31" s="1991"/>
      <c r="AO31" s="1991"/>
      <c r="AP31" s="1991"/>
      <c r="AQ31" s="1991"/>
      <c r="AR31" s="1992"/>
      <c r="AS31" s="1991"/>
      <c r="AT31" s="1991"/>
      <c r="AU31" s="1991"/>
      <c r="AV31" s="1991"/>
      <c r="AW31" s="1991"/>
      <c r="AX31" s="1992"/>
      <c r="AY31" s="1991"/>
      <c r="AZ31" s="1991"/>
      <c r="BA31" s="1991"/>
      <c r="BB31" s="1991"/>
      <c r="BC31" s="1991"/>
      <c r="BD31" s="1991"/>
      <c r="BE31" s="1992"/>
    </row>
    <row r="32" spans="2:57" ht="15">
      <c r="B32" s="76" t="s">
        <v>106</v>
      </c>
      <c r="C32" s="86">
        <v>5921.8362745098038</v>
      </c>
      <c r="D32" s="86">
        <v>6779.8676470588234</v>
      </c>
      <c r="E32" s="86">
        <v>6282.2823529411762</v>
      </c>
      <c r="F32" s="86">
        <v>5706.9588235294113</v>
      </c>
      <c r="G32" s="86">
        <v>6494.2666666666664</v>
      </c>
      <c r="H32" s="852">
        <v>-12.655577029165791</v>
      </c>
      <c r="I32" s="852">
        <v>61.3</v>
      </c>
      <c r="J32" s="852">
        <v>93.6</v>
      </c>
      <c r="K32" s="852">
        <v>28.780334124930107</v>
      </c>
      <c r="L32" s="950">
        <v>61.27</v>
      </c>
      <c r="M32" s="950">
        <v>92.6</v>
      </c>
      <c r="N32" s="950">
        <v>25.578114675719345</v>
      </c>
      <c r="O32" s="461">
        <v>61.27</v>
      </c>
      <c r="P32" s="461">
        <v>91.3</v>
      </c>
      <c r="Q32" s="461">
        <v>25.101632736077967</v>
      </c>
      <c r="R32" s="459">
        <v>61.28</v>
      </c>
      <c r="S32" s="459">
        <v>90.8</v>
      </c>
      <c r="T32" s="459">
        <v>23.826920434603391</v>
      </c>
      <c r="U32" s="460">
        <v>61.28</v>
      </c>
      <c r="V32" s="460">
        <v>89.4</v>
      </c>
      <c r="W32" s="938">
        <v>23.560448803053308</v>
      </c>
      <c r="X32" s="461">
        <v>61.3</v>
      </c>
      <c r="Y32" s="461">
        <v>88.3</v>
      </c>
      <c r="Z32" s="461">
        <v>22.82350942905105</v>
      </c>
      <c r="AA32" s="462">
        <v>61.29</v>
      </c>
      <c r="AB32" s="463">
        <v>88.2</v>
      </c>
      <c r="AC32" s="464">
        <v>20.800369815197744</v>
      </c>
      <c r="AD32" s="465">
        <v>61.35</v>
      </c>
      <c r="AE32" s="466">
        <v>87.8</v>
      </c>
      <c r="AF32" s="467">
        <v>13.501504410175743</v>
      </c>
      <c r="AG32" s="105">
        <v>61.37</v>
      </c>
      <c r="AH32" s="87">
        <v>89</v>
      </c>
      <c r="AI32" s="88">
        <v>12.443744866377466</v>
      </c>
      <c r="AJ32" s="105">
        <v>61.3</v>
      </c>
      <c r="AK32" s="87">
        <v>88.5</v>
      </c>
      <c r="AL32" s="88">
        <v>9.8675189905972722</v>
      </c>
      <c r="AM32" s="531">
        <v>61.28</v>
      </c>
      <c r="AN32" s="532">
        <v>84.8</v>
      </c>
      <c r="AO32" s="533">
        <v>8.1973488949962103</v>
      </c>
      <c r="AP32" s="534">
        <v>61.37</v>
      </c>
      <c r="AQ32" s="535">
        <v>84.2</v>
      </c>
      <c r="AR32" s="536">
        <v>6.7591557542851071</v>
      </c>
      <c r="AS32" s="537">
        <v>61.31</v>
      </c>
      <c r="AT32" s="538">
        <v>85.6</v>
      </c>
      <c r="AU32" s="539">
        <v>4.2134052713195445</v>
      </c>
      <c r="AV32" s="130">
        <v>61.36</v>
      </c>
      <c r="AW32" s="540">
        <v>84.6</v>
      </c>
      <c r="AX32" s="131">
        <v>3.4894684993197913</v>
      </c>
      <c r="AY32" s="131">
        <v>3.4894684993197913</v>
      </c>
      <c r="AZ32" s="541">
        <v>61.4</v>
      </c>
      <c r="BA32" s="542">
        <v>80</v>
      </c>
      <c r="BB32" s="543">
        <v>1.4989297079396053</v>
      </c>
      <c r="BC32" s="544" t="s">
        <v>132</v>
      </c>
      <c r="BD32" s="545" t="s">
        <v>132</v>
      </c>
      <c r="BE32" s="546" t="s">
        <v>132</v>
      </c>
    </row>
    <row r="33" spans="2:57" ht="15">
      <c r="B33" s="38" t="s">
        <v>11</v>
      </c>
      <c r="C33" s="89">
        <v>5820.1098039215685</v>
      </c>
      <c r="D33" s="89">
        <v>6645.8745098039217</v>
      </c>
      <c r="E33" s="89">
        <v>6156.7156862745096</v>
      </c>
      <c r="F33" s="89">
        <v>5560.7588235294115</v>
      </c>
      <c r="G33" s="89">
        <v>6298.4901960784309</v>
      </c>
      <c r="H33" s="853">
        <v>-12.425222665041213</v>
      </c>
      <c r="I33" s="853">
        <v>57.85</v>
      </c>
      <c r="J33" s="853">
        <v>94.9</v>
      </c>
      <c r="K33" s="853">
        <v>56.187774269631355</v>
      </c>
      <c r="L33" s="951">
        <v>57.79</v>
      </c>
      <c r="M33" s="951">
        <v>93.8</v>
      </c>
      <c r="N33" s="951">
        <v>57.970012489916414</v>
      </c>
      <c r="O33" s="470">
        <v>57.75</v>
      </c>
      <c r="P33" s="470">
        <v>93.1</v>
      </c>
      <c r="Q33" s="470">
        <v>56.206188276474521</v>
      </c>
      <c r="R33" s="468">
        <v>57.69</v>
      </c>
      <c r="S33" s="468">
        <v>93.2</v>
      </c>
      <c r="T33" s="468">
        <v>55.435542584627484</v>
      </c>
      <c r="U33" s="469">
        <v>57.69</v>
      </c>
      <c r="V33" s="469">
        <v>91.6</v>
      </c>
      <c r="W33" s="939">
        <v>56.269868630485654</v>
      </c>
      <c r="X33" s="470">
        <v>57.66</v>
      </c>
      <c r="Y33" s="470">
        <v>90.5</v>
      </c>
      <c r="Z33" s="470">
        <v>55.450684154914818</v>
      </c>
      <c r="AA33" s="471">
        <v>57.62</v>
      </c>
      <c r="AB33" s="472">
        <v>90.1</v>
      </c>
      <c r="AC33" s="473">
        <v>54.723788077549649</v>
      </c>
      <c r="AD33" s="474">
        <v>57.41</v>
      </c>
      <c r="AE33" s="475">
        <v>87.3</v>
      </c>
      <c r="AF33" s="476">
        <v>50.265950889021383</v>
      </c>
      <c r="AG33" s="106">
        <v>57.37</v>
      </c>
      <c r="AH33" s="90">
        <v>88.5</v>
      </c>
      <c r="AI33" s="91">
        <v>46.972794533297105</v>
      </c>
      <c r="AJ33" s="106">
        <v>57.25</v>
      </c>
      <c r="AK33" s="90">
        <v>88.6</v>
      </c>
      <c r="AL33" s="91">
        <v>45.008141594017211</v>
      </c>
      <c r="AM33" s="547">
        <v>57.22</v>
      </c>
      <c r="AN33" s="548">
        <v>85</v>
      </c>
      <c r="AO33" s="549">
        <v>42.407509039142191</v>
      </c>
      <c r="AP33" s="550">
        <v>57.15</v>
      </c>
      <c r="AQ33" s="39">
        <v>84.1</v>
      </c>
      <c r="AR33" s="22">
        <v>37.915468966251467</v>
      </c>
      <c r="AS33" s="551">
        <v>57.14</v>
      </c>
      <c r="AT33" s="552">
        <v>84.9</v>
      </c>
      <c r="AU33" s="553">
        <v>31.787966380698425</v>
      </c>
      <c r="AV33" s="132">
        <v>57.27</v>
      </c>
      <c r="AW33" s="135">
        <v>84.2</v>
      </c>
      <c r="AX33" s="133">
        <v>30.419696330002662</v>
      </c>
      <c r="AY33" s="133">
        <v>30.419696330002662</v>
      </c>
      <c r="AZ33" s="554">
        <v>57.54</v>
      </c>
      <c r="BA33" s="555">
        <v>82.2</v>
      </c>
      <c r="BB33" s="556">
        <v>24.862632831664673</v>
      </c>
      <c r="BC33" s="557">
        <v>57.49</v>
      </c>
      <c r="BD33" s="558">
        <v>81.2</v>
      </c>
      <c r="BE33" s="559">
        <v>23.045555818706525</v>
      </c>
    </row>
    <row r="34" spans="2:57" ht="15">
      <c r="B34" s="38" t="s">
        <v>12</v>
      </c>
      <c r="C34" s="89">
        <v>5482.0274509803921</v>
      </c>
      <c r="D34" s="89">
        <v>6237.3215686274507</v>
      </c>
      <c r="E34" s="89">
        <v>5691.8558823529411</v>
      </c>
      <c r="F34" s="89">
        <v>5130.8343137254906</v>
      </c>
      <c r="G34" s="89">
        <v>5857.1990196078432</v>
      </c>
      <c r="H34" s="853">
        <v>-12.109270130404147</v>
      </c>
      <c r="I34" s="853">
        <v>53.14</v>
      </c>
      <c r="J34" s="853">
        <v>95.9</v>
      </c>
      <c r="K34" s="853">
        <v>12.740748069089086</v>
      </c>
      <c r="L34" s="951">
        <v>53.14</v>
      </c>
      <c r="M34" s="951">
        <v>95.5</v>
      </c>
      <c r="N34" s="951">
        <v>14.080049869583291</v>
      </c>
      <c r="O34" s="470">
        <v>53.1</v>
      </c>
      <c r="P34" s="470">
        <v>94.2</v>
      </c>
      <c r="Q34" s="470">
        <v>15.652110956080096</v>
      </c>
      <c r="R34" s="468">
        <v>53.07</v>
      </c>
      <c r="S34" s="468">
        <v>94.7</v>
      </c>
      <c r="T34" s="468">
        <v>17.127292111986726</v>
      </c>
      <c r="U34" s="469">
        <v>53.11</v>
      </c>
      <c r="V34" s="469">
        <v>93.1</v>
      </c>
      <c r="W34" s="939">
        <v>17.032755581309488</v>
      </c>
      <c r="X34" s="470">
        <v>53.09</v>
      </c>
      <c r="Y34" s="470">
        <v>92.6</v>
      </c>
      <c r="Z34" s="470">
        <v>18.105950813199129</v>
      </c>
      <c r="AA34" s="477">
        <v>53.05</v>
      </c>
      <c r="AB34" s="478">
        <v>91.8</v>
      </c>
      <c r="AC34" s="473">
        <v>19.649344798761167</v>
      </c>
      <c r="AD34" s="474">
        <v>52.88</v>
      </c>
      <c r="AE34" s="475">
        <v>87.7</v>
      </c>
      <c r="AF34" s="476">
        <v>27.290108068430907</v>
      </c>
      <c r="AG34" s="107">
        <v>52.83</v>
      </c>
      <c r="AH34" s="92">
        <v>89</v>
      </c>
      <c r="AI34" s="91">
        <v>28.390314591511995</v>
      </c>
      <c r="AJ34" s="107">
        <v>52.78</v>
      </c>
      <c r="AK34" s="92">
        <v>89.5</v>
      </c>
      <c r="AL34" s="91">
        <v>31.106621571583283</v>
      </c>
      <c r="AM34" s="560">
        <v>52.76</v>
      </c>
      <c r="AN34" s="548">
        <v>85.9</v>
      </c>
      <c r="AO34" s="549">
        <v>33.730992020692376</v>
      </c>
      <c r="AP34" s="561">
        <v>52.67</v>
      </c>
      <c r="AQ34" s="39">
        <v>84.9</v>
      </c>
      <c r="AR34" s="22">
        <v>35.659134461833283</v>
      </c>
      <c r="AS34" s="562">
        <v>52.59</v>
      </c>
      <c r="AT34" s="552">
        <v>85.4</v>
      </c>
      <c r="AU34" s="553">
        <v>36.281785996013639</v>
      </c>
      <c r="AV34" s="134">
        <v>52.57</v>
      </c>
      <c r="AW34" s="135">
        <v>85</v>
      </c>
      <c r="AX34" s="133">
        <v>35.120091945395693</v>
      </c>
      <c r="AY34" s="133">
        <v>35.120091945395693</v>
      </c>
      <c r="AZ34" s="554">
        <v>52.46</v>
      </c>
      <c r="BA34" s="555">
        <v>82.5</v>
      </c>
      <c r="BB34" s="556">
        <v>34.853067042122461</v>
      </c>
      <c r="BC34" s="557">
        <v>52.4</v>
      </c>
      <c r="BD34" s="558">
        <v>82.3</v>
      </c>
      <c r="BE34" s="559">
        <v>33.482671508644508</v>
      </c>
    </row>
    <row r="35" spans="2:57" ht="15">
      <c r="B35" s="38" t="s">
        <v>13</v>
      </c>
      <c r="C35" s="89">
        <v>5014.2637254901956</v>
      </c>
      <c r="D35" s="89">
        <v>5688.4980392156858</v>
      </c>
      <c r="E35" s="89">
        <v>5116.8980392156864</v>
      </c>
      <c r="F35" s="89">
        <v>4639.2735294117647</v>
      </c>
      <c r="G35" s="89">
        <v>5385.3137254901967</v>
      </c>
      <c r="H35" s="853">
        <v>-11.852589366778647</v>
      </c>
      <c r="I35" s="853">
        <v>48.11</v>
      </c>
      <c r="J35" s="853">
        <v>97.5</v>
      </c>
      <c r="K35" s="853">
        <v>2.0843985155229063</v>
      </c>
      <c r="L35" s="951">
        <v>48.09</v>
      </c>
      <c r="M35" s="951">
        <v>97.2</v>
      </c>
      <c r="N35" s="951">
        <v>2.1515266028913729</v>
      </c>
      <c r="O35" s="470">
        <v>48.06</v>
      </c>
      <c r="P35" s="470">
        <v>95.8</v>
      </c>
      <c r="Q35" s="470">
        <v>2.7111688455174043</v>
      </c>
      <c r="R35" s="468">
        <v>48.03</v>
      </c>
      <c r="S35" s="468">
        <v>96.5</v>
      </c>
      <c r="T35" s="468">
        <v>3.2090437438365385</v>
      </c>
      <c r="U35" s="469">
        <v>48.07</v>
      </c>
      <c r="V35" s="469">
        <v>94.7</v>
      </c>
      <c r="W35" s="939">
        <v>2.7709114203213212</v>
      </c>
      <c r="X35" s="470">
        <v>48.07</v>
      </c>
      <c r="Y35" s="470">
        <v>94.5</v>
      </c>
      <c r="Z35" s="470">
        <v>3.1859030778699102</v>
      </c>
      <c r="AA35" s="477">
        <v>48.04</v>
      </c>
      <c r="AB35" s="478">
        <v>93.6</v>
      </c>
      <c r="AC35" s="473">
        <v>4.1228693643925221</v>
      </c>
      <c r="AD35" s="474">
        <v>47.95</v>
      </c>
      <c r="AE35" s="475">
        <v>88.7</v>
      </c>
      <c r="AF35" s="476">
        <v>7.2757309776990713</v>
      </c>
      <c r="AG35" s="107">
        <v>47.89</v>
      </c>
      <c r="AH35" s="92">
        <v>90.2</v>
      </c>
      <c r="AI35" s="91">
        <v>9.3556073992873046</v>
      </c>
      <c r="AJ35" s="107">
        <v>47.86</v>
      </c>
      <c r="AK35" s="92">
        <v>90.5</v>
      </c>
      <c r="AL35" s="91">
        <v>10.471902592140999</v>
      </c>
      <c r="AM35" s="560">
        <v>47.9</v>
      </c>
      <c r="AN35" s="548">
        <v>87.4</v>
      </c>
      <c r="AO35" s="549">
        <v>12.038039620366622</v>
      </c>
      <c r="AP35" s="561">
        <v>47.85</v>
      </c>
      <c r="AQ35" s="39">
        <v>86.6</v>
      </c>
      <c r="AR35" s="22">
        <v>14.990418396678379</v>
      </c>
      <c r="AS35" s="562">
        <v>47.76</v>
      </c>
      <c r="AT35" s="552">
        <v>87</v>
      </c>
      <c r="AU35" s="553">
        <v>19.869250589900243</v>
      </c>
      <c r="AV35" s="134">
        <v>47.72</v>
      </c>
      <c r="AW35" s="135">
        <v>86.6</v>
      </c>
      <c r="AX35" s="133">
        <v>21.646651342434051</v>
      </c>
      <c r="AY35" s="133">
        <v>21.646651342434051</v>
      </c>
      <c r="AZ35" s="554">
        <v>47.68</v>
      </c>
      <c r="BA35" s="555">
        <v>83.7</v>
      </c>
      <c r="BB35" s="556">
        <v>26.559041407195348</v>
      </c>
      <c r="BC35" s="557">
        <v>47.65</v>
      </c>
      <c r="BD35" s="558">
        <v>83.7</v>
      </c>
      <c r="BE35" s="559">
        <v>28.275790987956455</v>
      </c>
    </row>
    <row r="36" spans="2:57" ht="15">
      <c r="B36" s="38" t="s">
        <v>14</v>
      </c>
      <c r="C36" s="89">
        <v>4375.1941176470591</v>
      </c>
      <c r="D36" s="89">
        <v>4961.8627450980393</v>
      </c>
      <c r="E36" s="89">
        <v>4305.3999999999996</v>
      </c>
      <c r="F36" s="89">
        <v>3997.3127450980392</v>
      </c>
      <c r="G36" s="89">
        <v>4814.5431372549019</v>
      </c>
      <c r="H36" s="853">
        <v>-11.823556143921282</v>
      </c>
      <c r="I36" s="853">
        <v>43.34</v>
      </c>
      <c r="J36" s="853">
        <v>100</v>
      </c>
      <c r="K36" s="853">
        <v>0.20062254619528747</v>
      </c>
      <c r="L36" s="951">
        <v>43.26</v>
      </c>
      <c r="M36" s="951">
        <v>99.6</v>
      </c>
      <c r="N36" s="951">
        <v>0.21272944534952171</v>
      </c>
      <c r="O36" s="470">
        <v>43.26</v>
      </c>
      <c r="P36" s="470">
        <v>98.5</v>
      </c>
      <c r="Q36" s="470">
        <v>0.31613493445870783</v>
      </c>
      <c r="R36" s="468">
        <v>43.17</v>
      </c>
      <c r="S36" s="468">
        <v>98.6</v>
      </c>
      <c r="T36" s="468">
        <v>0.38019970050142532</v>
      </c>
      <c r="U36" s="469">
        <v>43.23</v>
      </c>
      <c r="V36" s="469">
        <v>96.1</v>
      </c>
      <c r="W36" s="939">
        <v>0.34547761730468779</v>
      </c>
      <c r="X36" s="470">
        <v>43.26</v>
      </c>
      <c r="Y36" s="470">
        <v>96.7</v>
      </c>
      <c r="Z36" s="470">
        <v>0.41713265965636737</v>
      </c>
      <c r="AA36" s="477">
        <v>43.19</v>
      </c>
      <c r="AB36" s="478">
        <v>95.3</v>
      </c>
      <c r="AC36" s="473">
        <v>0.66279211713623731</v>
      </c>
      <c r="AD36" s="474">
        <v>43.02</v>
      </c>
      <c r="AE36" s="475">
        <v>90.8</v>
      </c>
      <c r="AF36" s="476">
        <v>1.4534517978634152</v>
      </c>
      <c r="AG36" s="107">
        <v>42.91</v>
      </c>
      <c r="AH36" s="92">
        <v>92.2</v>
      </c>
      <c r="AI36" s="91">
        <v>2.3701954758536257</v>
      </c>
      <c r="AJ36" s="107">
        <v>42.88</v>
      </c>
      <c r="AK36" s="92">
        <v>91.8</v>
      </c>
      <c r="AL36" s="91">
        <v>2.9255512811971784</v>
      </c>
      <c r="AM36" s="560">
        <v>43</v>
      </c>
      <c r="AN36" s="548">
        <v>89.6</v>
      </c>
      <c r="AO36" s="549">
        <v>3.0861280686995998</v>
      </c>
      <c r="AP36" s="561">
        <v>43</v>
      </c>
      <c r="AQ36" s="39">
        <v>89.1</v>
      </c>
      <c r="AR36" s="22">
        <v>3.995395507292665</v>
      </c>
      <c r="AS36" s="562">
        <v>42.9</v>
      </c>
      <c r="AT36" s="552">
        <v>89.6</v>
      </c>
      <c r="AU36" s="553">
        <v>6.5087100594497764</v>
      </c>
      <c r="AV36" s="134">
        <v>42.84</v>
      </c>
      <c r="AW36" s="135">
        <v>89</v>
      </c>
      <c r="AX36" s="133">
        <v>7.516301543369142</v>
      </c>
      <c r="AY36" s="133">
        <v>7.516301543369142</v>
      </c>
      <c r="AZ36" s="554">
        <v>42.79</v>
      </c>
      <c r="BA36" s="555">
        <v>86</v>
      </c>
      <c r="BB36" s="556">
        <v>9.9264597377480648</v>
      </c>
      <c r="BC36" s="557">
        <v>42.88</v>
      </c>
      <c r="BD36" s="558">
        <v>85.7</v>
      </c>
      <c r="BE36" s="559">
        <v>12.273361227336123</v>
      </c>
    </row>
    <row r="37" spans="2:57" ht="15">
      <c r="B37" s="38" t="s">
        <v>15</v>
      </c>
      <c r="C37" s="89">
        <v>4295.3980392156855</v>
      </c>
      <c r="D37" s="89">
        <v>4928.9411764705883</v>
      </c>
      <c r="E37" s="89">
        <v>3923.4843137254902</v>
      </c>
      <c r="F37" s="89">
        <v>3659.3529411764703</v>
      </c>
      <c r="G37" s="89">
        <v>4285.8715686274509</v>
      </c>
      <c r="H37" s="853">
        <v>-12.853534148049153</v>
      </c>
      <c r="I37" s="853">
        <v>37.79</v>
      </c>
      <c r="J37" s="853">
        <v>99.8</v>
      </c>
      <c r="K37" s="853">
        <v>6.1224746312628147E-3</v>
      </c>
      <c r="L37" s="951">
        <v>37.25</v>
      </c>
      <c r="M37" s="951">
        <v>97.3</v>
      </c>
      <c r="N37" s="951">
        <v>7.5669165400634453E-3</v>
      </c>
      <c r="O37" s="470">
        <v>38.04</v>
      </c>
      <c r="P37" s="470">
        <v>100.2</v>
      </c>
      <c r="Q37" s="470">
        <v>1.27642513913034E-2</v>
      </c>
      <c r="R37" s="468">
        <v>38.090000000000003</v>
      </c>
      <c r="S37" s="468">
        <v>101.1</v>
      </c>
      <c r="T37" s="468">
        <v>2.1001424444440579E-2</v>
      </c>
      <c r="U37" s="469">
        <v>37.64</v>
      </c>
      <c r="V37" s="469">
        <v>98.7</v>
      </c>
      <c r="W37" s="939">
        <v>2.0537947525544071E-2</v>
      </c>
      <c r="X37" s="470">
        <v>38.22</v>
      </c>
      <c r="Y37" s="470">
        <v>97.9</v>
      </c>
      <c r="Z37" s="470">
        <v>1.6819865308724494E-2</v>
      </c>
      <c r="AA37" s="477">
        <v>38.36</v>
      </c>
      <c r="AB37" s="478">
        <v>95.7</v>
      </c>
      <c r="AC37" s="473">
        <v>4.0835826962675806E-2</v>
      </c>
      <c r="AD37" s="474">
        <v>38.29</v>
      </c>
      <c r="AE37" s="475">
        <v>93.7</v>
      </c>
      <c r="AF37" s="476">
        <v>0.21325385680948714</v>
      </c>
      <c r="AG37" s="107">
        <v>38.090000000000003</v>
      </c>
      <c r="AH37" s="92">
        <v>95.8</v>
      </c>
      <c r="AI37" s="91">
        <v>0.4673431336725038</v>
      </c>
      <c r="AJ37" s="107">
        <v>37.9</v>
      </c>
      <c r="AK37" s="92">
        <v>94.5</v>
      </c>
      <c r="AL37" s="91">
        <v>0.62026397046406312</v>
      </c>
      <c r="AM37" s="560">
        <v>37.979999999999997</v>
      </c>
      <c r="AN37" s="548">
        <v>93.2</v>
      </c>
      <c r="AO37" s="549">
        <v>0.53998235610300138</v>
      </c>
      <c r="AP37" s="561">
        <v>38.17</v>
      </c>
      <c r="AQ37" s="39">
        <v>92.2</v>
      </c>
      <c r="AR37" s="22">
        <v>0.6804269136591079</v>
      </c>
      <c r="AS37" s="562">
        <v>38.07</v>
      </c>
      <c r="AT37" s="552">
        <v>92.8</v>
      </c>
      <c r="AU37" s="553">
        <v>1.3388817026183759</v>
      </c>
      <c r="AV37" s="134">
        <v>38.1</v>
      </c>
      <c r="AW37" s="135">
        <v>91.9</v>
      </c>
      <c r="AX37" s="133">
        <v>1.8077903394786634</v>
      </c>
      <c r="AY37" s="133">
        <v>1.8077903394786634</v>
      </c>
      <c r="AZ37" s="554">
        <v>38.19</v>
      </c>
      <c r="BA37" s="555">
        <v>88.9</v>
      </c>
      <c r="BB37" s="556">
        <v>2.2998692733298496</v>
      </c>
      <c r="BC37" s="557">
        <v>37.93</v>
      </c>
      <c r="BD37" s="558">
        <v>86.9</v>
      </c>
      <c r="BE37" s="559">
        <v>2.9226204573563854</v>
      </c>
    </row>
    <row r="38" spans="2:57" ht="15" thickBot="1">
      <c r="B38" s="40" t="s">
        <v>105</v>
      </c>
      <c r="C38" s="93">
        <v>5784.964705882353</v>
      </c>
      <c r="D38" s="93">
        <v>6595.8892156862739</v>
      </c>
      <c r="E38" s="93">
        <v>6078.3068627450975</v>
      </c>
      <c r="F38" s="93">
        <v>5482.4019607843138</v>
      </c>
      <c r="G38" s="93">
        <v>6235.0421568627453</v>
      </c>
      <c r="H38" s="854">
        <v>-12.294392511556888</v>
      </c>
      <c r="I38" s="854">
        <v>58.01</v>
      </c>
      <c r="J38" s="854">
        <v>94.7</v>
      </c>
      <c r="K38" s="854">
        <v>100</v>
      </c>
      <c r="L38" s="952">
        <v>57.78</v>
      </c>
      <c r="M38" s="952">
        <v>93.8</v>
      </c>
      <c r="N38" s="952">
        <v>100</v>
      </c>
      <c r="O38" s="481">
        <v>57.59</v>
      </c>
      <c r="P38" s="481">
        <v>92.9</v>
      </c>
      <c r="Q38" s="481">
        <v>100</v>
      </c>
      <c r="R38" s="479">
        <v>57.39</v>
      </c>
      <c r="S38" s="479">
        <v>93</v>
      </c>
      <c r="T38" s="479">
        <v>100</v>
      </c>
      <c r="U38" s="480">
        <v>57.43</v>
      </c>
      <c r="V38" s="480">
        <v>91.4</v>
      </c>
      <c r="W38" s="940">
        <v>100</v>
      </c>
      <c r="X38" s="481">
        <v>57.3</v>
      </c>
      <c r="Y38" s="481">
        <v>90.5</v>
      </c>
      <c r="Z38" s="481">
        <v>100</v>
      </c>
      <c r="AA38" s="482">
        <v>56.99</v>
      </c>
      <c r="AB38" s="483">
        <v>90.2</v>
      </c>
      <c r="AC38" s="484">
        <v>100</v>
      </c>
      <c r="AD38" s="485">
        <v>55.77</v>
      </c>
      <c r="AE38" s="486">
        <v>87.7</v>
      </c>
      <c r="AF38" s="487">
        <v>100</v>
      </c>
      <c r="AG38" s="108">
        <v>55.26</v>
      </c>
      <c r="AH38" s="94">
        <v>89</v>
      </c>
      <c r="AI38" s="95">
        <v>100</v>
      </c>
      <c r="AJ38" s="108">
        <v>54.74</v>
      </c>
      <c r="AK38" s="94">
        <v>89.2</v>
      </c>
      <c r="AL38" s="95">
        <v>100</v>
      </c>
      <c r="AM38" s="563">
        <v>54.38</v>
      </c>
      <c r="AN38" s="564">
        <v>85.7</v>
      </c>
      <c r="AO38" s="565">
        <v>100</v>
      </c>
      <c r="AP38" s="566">
        <v>53.75</v>
      </c>
      <c r="AQ38" s="41">
        <v>85</v>
      </c>
      <c r="AR38" s="23">
        <v>100</v>
      </c>
      <c r="AS38" s="567">
        <v>52.62</v>
      </c>
      <c r="AT38" s="568">
        <v>85.9</v>
      </c>
      <c r="AU38" s="569">
        <v>100</v>
      </c>
      <c r="AV38" s="136">
        <v>52.26</v>
      </c>
      <c r="AW38" s="137">
        <v>85.5</v>
      </c>
      <c r="AX38" s="138">
        <v>100</v>
      </c>
      <c r="AY38" s="138">
        <v>100</v>
      </c>
      <c r="AZ38" s="570">
        <v>51.3</v>
      </c>
      <c r="BA38" s="571">
        <v>83.2</v>
      </c>
      <c r="BB38" s="572">
        <v>100</v>
      </c>
      <c r="BC38" s="573">
        <v>50.64</v>
      </c>
      <c r="BD38" s="574">
        <v>83</v>
      </c>
      <c r="BE38" s="575">
        <v>100</v>
      </c>
    </row>
    <row r="39" spans="2:57" ht="15" thickBot="1">
      <c r="B39" s="1988" t="s">
        <v>36</v>
      </c>
      <c r="C39" s="1989"/>
      <c r="D39" s="1989"/>
      <c r="E39" s="1989"/>
      <c r="F39" s="1989"/>
      <c r="G39" s="1989"/>
      <c r="H39" s="1989"/>
      <c r="I39" s="1989"/>
      <c r="J39" s="1989"/>
      <c r="K39" s="1989"/>
      <c r="L39" s="1989"/>
      <c r="M39" s="1989"/>
      <c r="N39" s="1989"/>
      <c r="O39" s="1989"/>
      <c r="P39" s="1989"/>
      <c r="Q39" s="1989"/>
      <c r="R39" s="1989"/>
      <c r="S39" s="1989"/>
      <c r="T39" s="1989"/>
      <c r="U39" s="1989"/>
      <c r="V39" s="1989"/>
      <c r="W39" s="1990"/>
      <c r="X39" s="1989"/>
      <c r="Y39" s="1989"/>
      <c r="Z39" s="1989"/>
      <c r="AA39" s="1989"/>
      <c r="AB39" s="1989"/>
      <c r="AC39" s="1989"/>
      <c r="AD39" s="1989"/>
      <c r="AE39" s="1989"/>
      <c r="AF39" s="1990"/>
      <c r="AG39" s="1989"/>
      <c r="AH39" s="1989"/>
      <c r="AI39" s="1990"/>
      <c r="AJ39" s="1989"/>
      <c r="AK39" s="1989"/>
      <c r="AL39" s="1989"/>
      <c r="AM39" s="1989"/>
      <c r="AN39" s="1989"/>
      <c r="AO39" s="1989"/>
      <c r="AP39" s="1989"/>
      <c r="AQ39" s="1989"/>
      <c r="AR39" s="1990"/>
      <c r="AS39" s="1989"/>
      <c r="AT39" s="1989"/>
      <c r="AU39" s="1989"/>
      <c r="AV39" s="1989"/>
      <c r="AW39" s="1989"/>
      <c r="AX39" s="1990"/>
      <c r="AY39" s="1989"/>
      <c r="AZ39" s="1989"/>
      <c r="BA39" s="1989"/>
      <c r="BB39" s="1989"/>
      <c r="BC39" s="1989"/>
      <c r="BD39" s="1989"/>
      <c r="BE39" s="1990"/>
    </row>
    <row r="40" spans="2:57" ht="15">
      <c r="B40" s="76" t="s">
        <v>106</v>
      </c>
      <c r="C40" s="86">
        <v>5871.4794117647052</v>
      </c>
      <c r="D40" s="86">
        <v>6728.3411764705888</v>
      </c>
      <c r="E40" s="86">
        <v>6254.123529411765</v>
      </c>
      <c r="F40" s="86">
        <v>5637.4852941176468</v>
      </c>
      <c r="G40" s="86">
        <v>6333.4921568627451</v>
      </c>
      <c r="H40" s="852">
        <v>-12.735111704834171</v>
      </c>
      <c r="I40" s="852">
        <v>61.47</v>
      </c>
      <c r="J40" s="852">
        <v>92.8</v>
      </c>
      <c r="K40" s="852">
        <v>24.294937116591694</v>
      </c>
      <c r="L40" s="950">
        <v>61.45</v>
      </c>
      <c r="M40" s="950">
        <v>91.9</v>
      </c>
      <c r="N40" s="950">
        <v>22.671592808147569</v>
      </c>
      <c r="O40" s="461">
        <v>61.36</v>
      </c>
      <c r="P40" s="461">
        <v>90.1</v>
      </c>
      <c r="Q40" s="461">
        <v>18.887947853859394</v>
      </c>
      <c r="R40" s="459">
        <v>61.33</v>
      </c>
      <c r="S40" s="459">
        <v>90.2</v>
      </c>
      <c r="T40" s="459">
        <v>18.418854033172842</v>
      </c>
      <c r="U40" s="460">
        <v>61.18</v>
      </c>
      <c r="V40" s="460">
        <v>89.2</v>
      </c>
      <c r="W40" s="938">
        <v>18.403099539910457</v>
      </c>
      <c r="X40" s="461">
        <v>61.27</v>
      </c>
      <c r="Y40" s="461">
        <v>88</v>
      </c>
      <c r="Z40" s="461">
        <v>18.852349402644737</v>
      </c>
      <c r="AA40" s="462">
        <v>61.25</v>
      </c>
      <c r="AB40" s="463">
        <v>87.8</v>
      </c>
      <c r="AC40" s="464">
        <v>17.80796461652492</v>
      </c>
      <c r="AD40" s="465">
        <v>61.25</v>
      </c>
      <c r="AE40" s="466">
        <v>86.9</v>
      </c>
      <c r="AF40" s="467">
        <v>10.010619976863405</v>
      </c>
      <c r="AG40" s="105">
        <v>61.21</v>
      </c>
      <c r="AH40" s="87">
        <v>87</v>
      </c>
      <c r="AI40" s="88">
        <v>8.570050686896499</v>
      </c>
      <c r="AJ40" s="105">
        <v>61.11</v>
      </c>
      <c r="AK40" s="87">
        <v>87.3</v>
      </c>
      <c r="AL40" s="88">
        <v>7.9627311333837145</v>
      </c>
      <c r="AM40" s="531">
        <v>61.19</v>
      </c>
      <c r="AN40" s="532">
        <v>83.5</v>
      </c>
      <c r="AO40" s="533">
        <v>5.880792050694386</v>
      </c>
      <c r="AP40" s="534">
        <v>61.44</v>
      </c>
      <c r="AQ40" s="535">
        <v>84.2</v>
      </c>
      <c r="AR40" s="536">
        <v>4.4754944297591317</v>
      </c>
      <c r="AS40" s="537">
        <v>61.61</v>
      </c>
      <c r="AT40" s="538">
        <v>86.3</v>
      </c>
      <c r="AU40" s="539">
        <v>3.3849945405490764</v>
      </c>
      <c r="AV40" s="130">
        <v>61.38</v>
      </c>
      <c r="AW40" s="540">
        <v>88.7</v>
      </c>
      <c r="AX40" s="131">
        <v>3.4116008584404742</v>
      </c>
      <c r="AY40" s="131">
        <v>3.4116008584404742</v>
      </c>
      <c r="AZ40" s="541">
        <v>61.73</v>
      </c>
      <c r="BA40" s="542">
        <v>85.3</v>
      </c>
      <c r="BB40" s="543">
        <v>2.2606956478335931</v>
      </c>
      <c r="BC40" s="544" t="s">
        <v>132</v>
      </c>
      <c r="BD40" s="545" t="s">
        <v>132</v>
      </c>
      <c r="BE40" s="546" t="s">
        <v>132</v>
      </c>
    </row>
    <row r="41" spans="2:57" ht="15">
      <c r="B41" s="38" t="s">
        <v>11</v>
      </c>
      <c r="C41" s="89">
        <v>5750.649019607843</v>
      </c>
      <c r="D41" s="89">
        <v>6591.3843137254908</v>
      </c>
      <c r="E41" s="89">
        <v>6095.3401960784313</v>
      </c>
      <c r="F41" s="89">
        <v>5486.9392156862741</v>
      </c>
      <c r="G41" s="89">
        <v>6187.6029411764703</v>
      </c>
      <c r="H41" s="853">
        <v>-12.755064097339192</v>
      </c>
      <c r="I41" s="853">
        <v>57.83</v>
      </c>
      <c r="J41" s="853">
        <v>94.7</v>
      </c>
      <c r="K41" s="853">
        <v>58.052104116893169</v>
      </c>
      <c r="L41" s="951">
        <v>57.83</v>
      </c>
      <c r="M41" s="951">
        <v>93.7</v>
      </c>
      <c r="N41" s="951">
        <v>58.438750843004051</v>
      </c>
      <c r="O41" s="470">
        <v>57.77</v>
      </c>
      <c r="P41" s="470">
        <v>92</v>
      </c>
      <c r="Q41" s="470">
        <v>58.896158799305674</v>
      </c>
      <c r="R41" s="468">
        <v>57.73</v>
      </c>
      <c r="S41" s="468">
        <v>92.4</v>
      </c>
      <c r="T41" s="468">
        <v>56.450581183507651</v>
      </c>
      <c r="U41" s="469">
        <v>57.66</v>
      </c>
      <c r="V41" s="469">
        <v>90.9</v>
      </c>
      <c r="W41" s="939">
        <v>53.648160910557088</v>
      </c>
      <c r="X41" s="470">
        <v>57.72</v>
      </c>
      <c r="Y41" s="470">
        <v>90.1</v>
      </c>
      <c r="Z41" s="470">
        <v>53.499011924769405</v>
      </c>
      <c r="AA41" s="471">
        <v>57.54</v>
      </c>
      <c r="AB41" s="472">
        <v>90</v>
      </c>
      <c r="AC41" s="473">
        <v>54.228873970621891</v>
      </c>
      <c r="AD41" s="474">
        <v>57.29</v>
      </c>
      <c r="AE41" s="475">
        <v>87.4</v>
      </c>
      <c r="AF41" s="476">
        <v>46.321609616458957</v>
      </c>
      <c r="AG41" s="106">
        <v>57.25</v>
      </c>
      <c r="AH41" s="90">
        <v>88.2</v>
      </c>
      <c r="AI41" s="91">
        <v>42.471756375574017</v>
      </c>
      <c r="AJ41" s="106">
        <v>57.16</v>
      </c>
      <c r="AK41" s="90">
        <v>88.1</v>
      </c>
      <c r="AL41" s="91">
        <v>42.677139709268744</v>
      </c>
      <c r="AM41" s="547">
        <v>57.45</v>
      </c>
      <c r="AN41" s="548">
        <v>84.3</v>
      </c>
      <c r="AO41" s="549">
        <v>43.850665805615527</v>
      </c>
      <c r="AP41" s="550">
        <v>57.12</v>
      </c>
      <c r="AQ41" s="39">
        <v>84.7</v>
      </c>
      <c r="AR41" s="22">
        <v>38.097672232545563</v>
      </c>
      <c r="AS41" s="551">
        <v>57.08</v>
      </c>
      <c r="AT41" s="552">
        <v>85.5</v>
      </c>
      <c r="AU41" s="553">
        <v>34.136887127707958</v>
      </c>
      <c r="AV41" s="132">
        <v>57.07</v>
      </c>
      <c r="AW41" s="135">
        <v>85.5</v>
      </c>
      <c r="AX41" s="133">
        <v>31.912319641834312</v>
      </c>
      <c r="AY41" s="133">
        <v>31.912319641834312</v>
      </c>
      <c r="AZ41" s="554">
        <v>57.45</v>
      </c>
      <c r="BA41" s="555">
        <v>82.9</v>
      </c>
      <c r="BB41" s="556">
        <v>28.652378802798495</v>
      </c>
      <c r="BC41" s="557">
        <v>58.14</v>
      </c>
      <c r="BD41" s="558">
        <v>81.400000000000006</v>
      </c>
      <c r="BE41" s="559">
        <v>24.781711244236366</v>
      </c>
    </row>
    <row r="42" spans="2:57" ht="15">
      <c r="B42" s="38" t="s">
        <v>12</v>
      </c>
      <c r="C42" s="89">
        <v>5414.9284313725484</v>
      </c>
      <c r="D42" s="89">
        <v>6230.3852941176474</v>
      </c>
      <c r="E42" s="89">
        <v>5699.5421568627453</v>
      </c>
      <c r="F42" s="89">
        <v>5068.2235294117645</v>
      </c>
      <c r="G42" s="89">
        <v>5816.3284313725489</v>
      </c>
      <c r="H42" s="853">
        <v>-13.088385777922973</v>
      </c>
      <c r="I42" s="853">
        <v>53.4</v>
      </c>
      <c r="J42" s="853">
        <v>96.5</v>
      </c>
      <c r="K42" s="853">
        <v>14.978940057935425</v>
      </c>
      <c r="L42" s="951">
        <v>53.4</v>
      </c>
      <c r="M42" s="951">
        <v>95.4</v>
      </c>
      <c r="N42" s="951">
        <v>16.264195712408362</v>
      </c>
      <c r="O42" s="470">
        <v>53.38</v>
      </c>
      <c r="P42" s="470">
        <v>93.7</v>
      </c>
      <c r="Q42" s="470">
        <v>19.002341683893299</v>
      </c>
      <c r="R42" s="468">
        <v>53.33</v>
      </c>
      <c r="S42" s="468">
        <v>94.1</v>
      </c>
      <c r="T42" s="468">
        <v>20.75580723448515</v>
      </c>
      <c r="U42" s="469">
        <v>53.3</v>
      </c>
      <c r="V42" s="469">
        <v>93.2</v>
      </c>
      <c r="W42" s="939">
        <v>23.190497166688829</v>
      </c>
      <c r="X42" s="470">
        <v>53.34</v>
      </c>
      <c r="Y42" s="470">
        <v>92.3</v>
      </c>
      <c r="Z42" s="470">
        <v>22.599217729629057</v>
      </c>
      <c r="AA42" s="477">
        <v>53.09</v>
      </c>
      <c r="AB42" s="478">
        <v>92.1</v>
      </c>
      <c r="AC42" s="473">
        <v>22.994317484232496</v>
      </c>
      <c r="AD42" s="474">
        <v>52.92</v>
      </c>
      <c r="AE42" s="475">
        <v>88.3</v>
      </c>
      <c r="AF42" s="476">
        <v>32.780926351341904</v>
      </c>
      <c r="AG42" s="107">
        <v>52.9</v>
      </c>
      <c r="AH42" s="92">
        <v>89.4</v>
      </c>
      <c r="AI42" s="91">
        <v>35.54003446516419</v>
      </c>
      <c r="AJ42" s="107">
        <v>52.9</v>
      </c>
      <c r="AK42" s="92">
        <v>89</v>
      </c>
      <c r="AL42" s="91">
        <v>34.772136261510553</v>
      </c>
      <c r="AM42" s="560">
        <v>52.82</v>
      </c>
      <c r="AN42" s="548">
        <v>85.8</v>
      </c>
      <c r="AO42" s="549">
        <v>35.866043640893672</v>
      </c>
      <c r="AP42" s="561">
        <v>52.74</v>
      </c>
      <c r="AQ42" s="39">
        <v>85.9</v>
      </c>
      <c r="AR42" s="22">
        <v>38.096227328639849</v>
      </c>
      <c r="AS42" s="562">
        <v>52.68</v>
      </c>
      <c r="AT42" s="552">
        <v>86</v>
      </c>
      <c r="AU42" s="553">
        <v>38.21177000932628</v>
      </c>
      <c r="AV42" s="134">
        <v>52.62</v>
      </c>
      <c r="AW42" s="135">
        <v>85.5</v>
      </c>
      <c r="AX42" s="133">
        <v>38.61199194467553</v>
      </c>
      <c r="AY42" s="133">
        <v>38.61199194467553</v>
      </c>
      <c r="AZ42" s="554">
        <v>52.51</v>
      </c>
      <c r="BA42" s="555">
        <v>83.1</v>
      </c>
      <c r="BB42" s="556">
        <v>37.611796791776328</v>
      </c>
      <c r="BC42" s="557">
        <v>52.5</v>
      </c>
      <c r="BD42" s="558">
        <v>82.6</v>
      </c>
      <c r="BE42" s="559">
        <v>32.895165226496225</v>
      </c>
    </row>
    <row r="43" spans="2:57" ht="15">
      <c r="B43" s="38" t="s">
        <v>13</v>
      </c>
      <c r="C43" s="89">
        <v>5081.93431372549</v>
      </c>
      <c r="D43" s="89">
        <v>5877.6078431372543</v>
      </c>
      <c r="E43" s="89">
        <v>5247.75</v>
      </c>
      <c r="F43" s="89">
        <v>4676.1656862745103</v>
      </c>
      <c r="G43" s="89">
        <v>5485.1166666666668</v>
      </c>
      <c r="H43" s="853">
        <v>-13.537370145250494</v>
      </c>
      <c r="I43" s="853">
        <v>48.48</v>
      </c>
      <c r="J43" s="853">
        <v>97.6</v>
      </c>
      <c r="K43" s="853">
        <v>2.3851979006587287</v>
      </c>
      <c r="L43" s="951">
        <v>48.53</v>
      </c>
      <c r="M43" s="951">
        <v>98</v>
      </c>
      <c r="N43" s="951">
        <v>2.2801489622413476</v>
      </c>
      <c r="O43" s="470">
        <v>48.6</v>
      </c>
      <c r="P43" s="470">
        <v>95.5</v>
      </c>
      <c r="Q43" s="470">
        <v>2.7285275124746402</v>
      </c>
      <c r="R43" s="468">
        <v>48.51</v>
      </c>
      <c r="S43" s="468">
        <v>96.3</v>
      </c>
      <c r="T43" s="468">
        <v>3.6731857659911036</v>
      </c>
      <c r="U43" s="469">
        <v>48.22</v>
      </c>
      <c r="V43" s="469">
        <v>96.3</v>
      </c>
      <c r="W43" s="939">
        <v>4.2332957453135931</v>
      </c>
      <c r="X43" s="470">
        <v>48.49</v>
      </c>
      <c r="Y43" s="470">
        <v>95.4</v>
      </c>
      <c r="Z43" s="470">
        <v>4.490337308638277</v>
      </c>
      <c r="AA43" s="477">
        <v>48.27</v>
      </c>
      <c r="AB43" s="478">
        <v>96.1</v>
      </c>
      <c r="AC43" s="473">
        <v>4.3489055586796681</v>
      </c>
      <c r="AD43" s="474">
        <v>48.14</v>
      </c>
      <c r="AE43" s="475">
        <v>89.5</v>
      </c>
      <c r="AF43" s="476">
        <v>9.1084994465089331</v>
      </c>
      <c r="AG43" s="107">
        <v>48.11</v>
      </c>
      <c r="AH43" s="92">
        <v>91.2</v>
      </c>
      <c r="AI43" s="91">
        <v>11.041698757136118</v>
      </c>
      <c r="AJ43" s="107">
        <v>48.06</v>
      </c>
      <c r="AK43" s="92">
        <v>90.6</v>
      </c>
      <c r="AL43" s="91">
        <v>11.678771987409958</v>
      </c>
      <c r="AM43" s="560">
        <v>48.08</v>
      </c>
      <c r="AN43" s="548">
        <v>87.9</v>
      </c>
      <c r="AO43" s="549">
        <v>11.394864673522349</v>
      </c>
      <c r="AP43" s="561">
        <v>48</v>
      </c>
      <c r="AQ43" s="39">
        <v>87.9</v>
      </c>
      <c r="AR43" s="22">
        <v>14.601626362026398</v>
      </c>
      <c r="AS43" s="562">
        <v>47.88</v>
      </c>
      <c r="AT43" s="552">
        <v>87.3</v>
      </c>
      <c r="AU43" s="553">
        <v>17.601128061577747</v>
      </c>
      <c r="AV43" s="134">
        <v>47.88</v>
      </c>
      <c r="AW43" s="135">
        <v>86.4</v>
      </c>
      <c r="AX43" s="133">
        <v>18.899458891661919</v>
      </c>
      <c r="AY43" s="133">
        <v>18.899458891661919</v>
      </c>
      <c r="AZ43" s="554">
        <v>47.78</v>
      </c>
      <c r="BA43" s="555">
        <v>83.8</v>
      </c>
      <c r="BB43" s="556">
        <v>23.134946887903947</v>
      </c>
      <c r="BC43" s="557">
        <v>47.33</v>
      </c>
      <c r="BD43" s="558">
        <v>83.7</v>
      </c>
      <c r="BE43" s="559">
        <v>30.033238897417508</v>
      </c>
    </row>
    <row r="44" spans="2:57" ht="15">
      <c r="B44" s="38" t="s">
        <v>14</v>
      </c>
      <c r="C44" s="89">
        <v>4544.8519607843136</v>
      </c>
      <c r="D44" s="89">
        <v>5341.7882352941169</v>
      </c>
      <c r="E44" s="89">
        <v>4595.1705882352935</v>
      </c>
      <c r="F44" s="89">
        <v>4059.100980392157</v>
      </c>
      <c r="G44" s="89">
        <v>4830.4392156862741</v>
      </c>
      <c r="H44" s="853">
        <v>-14.918904295836894</v>
      </c>
      <c r="I44" s="853">
        <v>43.55</v>
      </c>
      <c r="J44" s="853">
        <v>102.7</v>
      </c>
      <c r="K44" s="853">
        <v>0.26910352910746815</v>
      </c>
      <c r="L44" s="951">
        <v>43.69</v>
      </c>
      <c r="M44" s="951">
        <v>102.6</v>
      </c>
      <c r="N44" s="951">
        <v>0.30791027197456977</v>
      </c>
      <c r="O44" s="470">
        <v>43.77</v>
      </c>
      <c r="P44" s="470">
        <v>101.4</v>
      </c>
      <c r="Q44" s="470">
        <v>0.38390436618920398</v>
      </c>
      <c r="R44" s="468">
        <v>43.77</v>
      </c>
      <c r="S44" s="468">
        <v>102.8</v>
      </c>
      <c r="T44" s="468">
        <v>0.53334962556093479</v>
      </c>
      <c r="U44" s="469">
        <v>43.64</v>
      </c>
      <c r="V44" s="469">
        <v>102</v>
      </c>
      <c r="W44" s="939">
        <v>0.42121588278221717</v>
      </c>
      <c r="X44" s="470">
        <v>43.73</v>
      </c>
      <c r="Y44" s="470">
        <v>99.7</v>
      </c>
      <c r="Z44" s="470">
        <v>0.46037633624968965</v>
      </c>
      <c r="AA44" s="477">
        <v>43.54</v>
      </c>
      <c r="AB44" s="478">
        <v>98.5</v>
      </c>
      <c r="AC44" s="473">
        <v>0.48094485276842652</v>
      </c>
      <c r="AD44" s="474">
        <v>43.26</v>
      </c>
      <c r="AE44" s="475">
        <v>92.2</v>
      </c>
      <c r="AF44" s="476">
        <v>1.4792892214225664</v>
      </c>
      <c r="AG44" s="107">
        <v>43.24</v>
      </c>
      <c r="AH44" s="92">
        <v>94.3</v>
      </c>
      <c r="AI44" s="91">
        <v>2.0106283634823292</v>
      </c>
      <c r="AJ44" s="107">
        <v>43.23</v>
      </c>
      <c r="AK44" s="92">
        <v>93.4</v>
      </c>
      <c r="AL44" s="91">
        <v>2.4253897493441623</v>
      </c>
      <c r="AM44" s="560">
        <v>43.16</v>
      </c>
      <c r="AN44" s="548">
        <v>91.2</v>
      </c>
      <c r="AO44" s="549">
        <v>2.4218972432909465</v>
      </c>
      <c r="AP44" s="561">
        <v>43.16</v>
      </c>
      <c r="AQ44" s="39">
        <v>90.7</v>
      </c>
      <c r="AR44" s="22">
        <v>3.6367958683381754</v>
      </c>
      <c r="AS44" s="562">
        <v>43.05</v>
      </c>
      <c r="AT44" s="552">
        <v>89.3</v>
      </c>
      <c r="AU44" s="553">
        <v>5.3135168986539654</v>
      </c>
      <c r="AV44" s="134">
        <v>43.06</v>
      </c>
      <c r="AW44" s="135">
        <v>88.2</v>
      </c>
      <c r="AX44" s="133">
        <v>5.8308668059756679</v>
      </c>
      <c r="AY44" s="133">
        <v>5.8308668059756679</v>
      </c>
      <c r="AZ44" s="554">
        <v>43.06</v>
      </c>
      <c r="BA44" s="555">
        <v>84.8</v>
      </c>
      <c r="BB44" s="556">
        <v>6.6211810014523129</v>
      </c>
      <c r="BC44" s="557">
        <v>43.15</v>
      </c>
      <c r="BD44" s="558">
        <v>84.9</v>
      </c>
      <c r="BE44" s="559">
        <v>9.643806630873728</v>
      </c>
    </row>
    <row r="45" spans="2:57" ht="15">
      <c r="B45" s="38" t="s">
        <v>15</v>
      </c>
      <c r="C45" s="89">
        <v>3941.7166666666667</v>
      </c>
      <c r="D45" s="89">
        <v>4470.2715686274505</v>
      </c>
      <c r="E45" s="89">
        <v>3758.1686274509802</v>
      </c>
      <c r="F45" s="89">
        <v>3404.0705882352941</v>
      </c>
      <c r="G45" s="89">
        <v>4186.68431372549</v>
      </c>
      <c r="H45" s="853">
        <v>-11.823776113965963</v>
      </c>
      <c r="I45" s="853">
        <v>38.44</v>
      </c>
      <c r="J45" s="853">
        <v>89.8</v>
      </c>
      <c r="K45" s="853">
        <v>1.9717278813520433E-2</v>
      </c>
      <c r="L45" s="951">
        <v>38.75</v>
      </c>
      <c r="M45" s="951">
        <v>104.7</v>
      </c>
      <c r="N45" s="951">
        <v>3.7401402224103493E-2</v>
      </c>
      <c r="O45" s="470">
        <v>38.78</v>
      </c>
      <c r="P45" s="470">
        <v>90.4</v>
      </c>
      <c r="Q45" s="470">
        <v>0.10111978427779354</v>
      </c>
      <c r="R45" s="468">
        <v>38.74</v>
      </c>
      <c r="S45" s="468">
        <v>92.4</v>
      </c>
      <c r="T45" s="468">
        <v>0.16822215728231904</v>
      </c>
      <c r="U45" s="469">
        <v>38.53</v>
      </c>
      <c r="V45" s="469">
        <v>88.9</v>
      </c>
      <c r="W45" s="939">
        <v>0.10373075474781347</v>
      </c>
      <c r="X45" s="470">
        <v>38.99</v>
      </c>
      <c r="Y45" s="470">
        <v>82.7</v>
      </c>
      <c r="Z45" s="470">
        <v>9.8707298068836241E-2</v>
      </c>
      <c r="AA45" s="477">
        <v>38.96</v>
      </c>
      <c r="AB45" s="478">
        <v>75.8</v>
      </c>
      <c r="AC45" s="473">
        <v>0.138993517172596</v>
      </c>
      <c r="AD45" s="474">
        <v>38.729999999999997</v>
      </c>
      <c r="AE45" s="475">
        <v>82</v>
      </c>
      <c r="AF45" s="476">
        <v>0.29905538740423326</v>
      </c>
      <c r="AG45" s="107">
        <v>38.450000000000003</v>
      </c>
      <c r="AH45" s="92">
        <v>90.3</v>
      </c>
      <c r="AI45" s="91">
        <v>0.36583135174684467</v>
      </c>
      <c r="AJ45" s="107">
        <v>38.47</v>
      </c>
      <c r="AK45" s="92">
        <v>92.8</v>
      </c>
      <c r="AL45" s="91">
        <v>0.48383115908287083</v>
      </c>
      <c r="AM45" s="560">
        <v>38.22</v>
      </c>
      <c r="AN45" s="548">
        <v>86.5</v>
      </c>
      <c r="AO45" s="549">
        <v>0.58573658598312006</v>
      </c>
      <c r="AP45" s="561">
        <v>37.65</v>
      </c>
      <c r="AQ45" s="39">
        <v>84.6</v>
      </c>
      <c r="AR45" s="22">
        <v>1.0921837786908843</v>
      </c>
      <c r="AS45" s="562">
        <v>37.81</v>
      </c>
      <c r="AT45" s="552">
        <v>88</v>
      </c>
      <c r="AU45" s="553">
        <v>1.3517033621849681</v>
      </c>
      <c r="AV45" s="134">
        <v>38.08</v>
      </c>
      <c r="AW45" s="135">
        <v>90.9</v>
      </c>
      <c r="AX45" s="133">
        <v>1.3337618574120935</v>
      </c>
      <c r="AY45" s="133">
        <v>1.3337618574120935</v>
      </c>
      <c r="AZ45" s="554">
        <v>37.99</v>
      </c>
      <c r="BA45" s="555">
        <v>83.9</v>
      </c>
      <c r="BB45" s="556">
        <v>1.7190008682353282</v>
      </c>
      <c r="BC45" s="557">
        <v>38.22</v>
      </c>
      <c r="BD45" s="558">
        <v>83.2</v>
      </c>
      <c r="BE45" s="559">
        <v>2.6460780009761713</v>
      </c>
    </row>
    <row r="46" spans="2:57" ht="15" thickBot="1">
      <c r="B46" s="53" t="s">
        <v>105</v>
      </c>
      <c r="C46" s="104">
        <v>5707.823529411764</v>
      </c>
      <c r="D46" s="104">
        <v>6539.886274509804</v>
      </c>
      <c r="E46" s="104">
        <v>6015.4862745098044</v>
      </c>
      <c r="F46" s="104">
        <v>5382.6539215686271</v>
      </c>
      <c r="G46" s="104">
        <v>6086.2607843137257</v>
      </c>
      <c r="H46" s="854">
        <v>-12.722893184566988</v>
      </c>
      <c r="I46" s="854">
        <v>57.79</v>
      </c>
      <c r="J46" s="854">
        <v>94.6</v>
      </c>
      <c r="K46" s="854">
        <v>100</v>
      </c>
      <c r="L46" s="952">
        <v>57.67</v>
      </c>
      <c r="M46" s="952">
        <v>93.7</v>
      </c>
      <c r="N46" s="952">
        <v>100</v>
      </c>
      <c r="O46" s="481">
        <v>57.29</v>
      </c>
      <c r="P46" s="481">
        <v>92.1</v>
      </c>
      <c r="Q46" s="481">
        <v>100</v>
      </c>
      <c r="R46" s="479">
        <v>57.03</v>
      </c>
      <c r="S46" s="479">
        <v>92.5</v>
      </c>
      <c r="T46" s="479">
        <v>100</v>
      </c>
      <c r="U46" s="480">
        <v>56.82</v>
      </c>
      <c r="V46" s="480">
        <v>91.4</v>
      </c>
      <c r="W46" s="940">
        <v>100</v>
      </c>
      <c r="X46" s="481">
        <v>56.9</v>
      </c>
      <c r="Y46" s="481">
        <v>90.5</v>
      </c>
      <c r="Z46" s="481">
        <v>100</v>
      </c>
      <c r="AA46" s="482">
        <v>56.68</v>
      </c>
      <c r="AB46" s="483">
        <v>90.4</v>
      </c>
      <c r="AC46" s="484">
        <v>100</v>
      </c>
      <c r="AD46" s="485">
        <v>55.16</v>
      </c>
      <c r="AE46" s="486">
        <v>87.9</v>
      </c>
      <c r="AF46" s="487">
        <v>100</v>
      </c>
      <c r="AG46" s="108">
        <v>54.68</v>
      </c>
      <c r="AH46" s="94">
        <v>89</v>
      </c>
      <c r="AI46" s="95">
        <v>100</v>
      </c>
      <c r="AJ46" s="108">
        <v>54.5</v>
      </c>
      <c r="AK46" s="94">
        <v>88.8</v>
      </c>
      <c r="AL46" s="95">
        <v>100</v>
      </c>
      <c r="AM46" s="563">
        <v>54.48</v>
      </c>
      <c r="AN46" s="564">
        <v>85.4</v>
      </c>
      <c r="AO46" s="565">
        <v>100</v>
      </c>
      <c r="AP46" s="579">
        <v>53.59</v>
      </c>
      <c r="AQ46" s="55">
        <v>85.8</v>
      </c>
      <c r="AR46" s="23">
        <v>100</v>
      </c>
      <c r="AS46" s="567">
        <v>52.92</v>
      </c>
      <c r="AT46" s="568">
        <v>86.3</v>
      </c>
      <c r="AU46" s="569">
        <v>100</v>
      </c>
      <c r="AV46" s="136">
        <v>52.69</v>
      </c>
      <c r="AW46" s="137">
        <v>86</v>
      </c>
      <c r="AX46" s="138">
        <v>100</v>
      </c>
      <c r="AY46" s="138">
        <v>100</v>
      </c>
      <c r="AZ46" s="570">
        <v>52.16</v>
      </c>
      <c r="BA46" s="571">
        <v>83.4</v>
      </c>
      <c r="BB46" s="572">
        <v>100</v>
      </c>
      <c r="BC46" s="573">
        <v>51.06</v>
      </c>
      <c r="BD46" s="574">
        <v>82.9</v>
      </c>
      <c r="BE46" s="575">
        <v>100</v>
      </c>
    </row>
    <row r="47" spans="2:57">
      <c r="X47" s="81"/>
      <c r="Y47" s="81"/>
      <c r="Z47" s="81"/>
      <c r="AA47" s="81"/>
      <c r="AB47" s="81"/>
      <c r="AC47" s="81"/>
      <c r="AD47" s="81"/>
      <c r="AE47" s="81"/>
      <c r="AF47" s="81"/>
    </row>
    <row r="48" spans="2:57">
      <c r="X48" s="82"/>
      <c r="Y48" s="82"/>
      <c r="Z48" s="82"/>
      <c r="AA48" s="82"/>
      <c r="AB48" s="82"/>
      <c r="AC48" s="82"/>
      <c r="AD48" s="82"/>
      <c r="AE48" s="82"/>
      <c r="AF48" s="82"/>
    </row>
    <row r="49" spans="24:32">
      <c r="X49" s="82"/>
      <c r="Y49" s="82"/>
      <c r="Z49" s="82"/>
      <c r="AA49" s="82"/>
      <c r="AB49" s="82"/>
      <c r="AC49" s="82"/>
      <c r="AD49" s="82"/>
      <c r="AE49" s="82"/>
      <c r="AF49" s="82"/>
    </row>
    <row r="50" spans="24:32">
      <c r="X50" s="82"/>
      <c r="Y50" s="82"/>
      <c r="Z50" s="82"/>
      <c r="AA50" s="82"/>
      <c r="AB50" s="82"/>
      <c r="AC50" s="82"/>
      <c r="AD50" s="82"/>
      <c r="AE50" s="82"/>
      <c r="AF50" s="82"/>
    </row>
    <row r="51" spans="24:32">
      <c r="X51" s="82"/>
      <c r="Y51" s="82"/>
      <c r="Z51" s="82"/>
      <c r="AA51" s="82"/>
      <c r="AB51" s="82"/>
      <c r="AC51" s="82"/>
      <c r="AD51" s="82"/>
      <c r="AE51" s="82"/>
      <c r="AF51" s="82"/>
    </row>
  </sheetData>
  <mergeCells count="46">
    <mergeCell ref="BC3:BE3"/>
    <mergeCell ref="X1:AF1"/>
    <mergeCell ref="X3:Z3"/>
    <mergeCell ref="AA3:AC3"/>
    <mergeCell ref="AD3:AF3"/>
    <mergeCell ref="AG3:AI3"/>
    <mergeCell ref="AJ3:AL3"/>
    <mergeCell ref="AS3:AU3"/>
    <mergeCell ref="AV3:AX3"/>
    <mergeCell ref="AZ3:BB3"/>
    <mergeCell ref="X15:AF15"/>
    <mergeCell ref="AG15:AI15"/>
    <mergeCell ref="AJ15:AR15"/>
    <mergeCell ref="AS15:AX15"/>
    <mergeCell ref="AY15:BE15"/>
    <mergeCell ref="X7:AF7"/>
    <mergeCell ref="AG7:AI7"/>
    <mergeCell ref="AJ7:AR7"/>
    <mergeCell ref="AS7:AX7"/>
    <mergeCell ref="AY7:BE7"/>
    <mergeCell ref="AY39:BE39"/>
    <mergeCell ref="B3:K3"/>
    <mergeCell ref="L3:N3"/>
    <mergeCell ref="O3:Q3"/>
    <mergeCell ref="R3:T3"/>
    <mergeCell ref="U3:W3"/>
    <mergeCell ref="X23:AF23"/>
    <mergeCell ref="AG23:AI23"/>
    <mergeCell ref="AJ23:AR23"/>
    <mergeCell ref="AS23:AX23"/>
    <mergeCell ref="AY23:BE23"/>
    <mergeCell ref="X31:AF31"/>
    <mergeCell ref="AG31:AI31"/>
    <mergeCell ref="AJ31:AR31"/>
    <mergeCell ref="AS31:AX31"/>
    <mergeCell ref="AY31:BE31"/>
    <mergeCell ref="B39:W39"/>
    <mergeCell ref="X39:AF39"/>
    <mergeCell ref="AG39:AI39"/>
    <mergeCell ref="AJ39:AR39"/>
    <mergeCell ref="AS39:AX39"/>
    <mergeCell ref="C4:G5"/>
    <mergeCell ref="B7:W7"/>
    <mergeCell ref="B15:W15"/>
    <mergeCell ref="B23:W23"/>
    <mergeCell ref="B31:W31"/>
  </mergeCells>
  <pageMargins left="0.17" right="0.79" top="0.17" bottom="0.16" header="0.17" footer="0.5"/>
  <pageSetup paperSize="9" orientation="landscape" horizontalDpi="4294967292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1"/>
  <sheetViews>
    <sheetView showGridLines="0" topLeftCell="A10" zoomScaleNormal="100" workbookViewId="0">
      <selection activeCell="D29" sqref="D29"/>
    </sheetView>
  </sheetViews>
  <sheetFormatPr defaultRowHeight="12.75"/>
  <cols>
    <col min="1" max="1" width="18" customWidth="1"/>
    <col min="2" max="2" width="36.5703125" customWidth="1"/>
    <col min="3" max="4" width="16" customWidth="1"/>
    <col min="5" max="5" width="29.140625" customWidth="1"/>
    <col min="6" max="6" width="12" style="20" customWidth="1"/>
    <col min="7" max="10" width="12" customWidth="1"/>
    <col min="14" max="14" width="9.140625" customWidth="1"/>
  </cols>
  <sheetData>
    <row r="1" spans="1:13" ht="30" customHeight="1">
      <c r="A1" s="20"/>
      <c r="B1" s="2024" t="s">
        <v>640</v>
      </c>
      <c r="C1" s="2024"/>
      <c r="D1" s="2024"/>
      <c r="E1" s="592" t="str">
        <f>SKUP_SEUROP_tyg!J1</f>
        <v xml:space="preserve">19-25.07.2021r. </v>
      </c>
      <c r="F1" s="1805"/>
    </row>
    <row r="2" spans="1:13" ht="18.75">
      <c r="A2" s="20"/>
      <c r="B2" s="1034"/>
      <c r="C2" s="788"/>
      <c r="D2" s="788"/>
      <c r="E2" s="788"/>
      <c r="F2" s="1806"/>
      <c r="G2" s="789"/>
      <c r="H2" s="789"/>
      <c r="I2" s="789"/>
      <c r="J2" s="789"/>
      <c r="K2" s="789"/>
      <c r="L2" s="789"/>
      <c r="M2" s="789"/>
    </row>
    <row r="3" spans="1:13" ht="15.75">
      <c r="B3" s="154" t="s">
        <v>641</v>
      </c>
      <c r="C3" s="1807"/>
      <c r="D3" s="1807"/>
      <c r="E3" s="1807"/>
      <c r="F3" s="1808"/>
    </row>
    <row r="4" spans="1:13" ht="18.75" thickBot="1">
      <c r="B4" s="937"/>
      <c r="C4" s="788"/>
      <c r="D4" s="788"/>
      <c r="E4" s="788"/>
      <c r="F4" s="1806"/>
    </row>
    <row r="5" spans="1:13" ht="24" customHeight="1" thickBot="1">
      <c r="B5" s="2025" t="s">
        <v>126</v>
      </c>
      <c r="C5" s="2026"/>
      <c r="D5" s="2026"/>
      <c r="E5" s="2027"/>
      <c r="F5" s="1809"/>
    </row>
    <row r="6" spans="1:13" ht="37.5" customHeight="1" thickBot="1">
      <c r="B6" s="1810" t="s">
        <v>33</v>
      </c>
      <c r="C6" s="1811" t="str">
        <f>[5]tabela_zywiec!$D$7</f>
        <v>25.07.2021</v>
      </c>
      <c r="D6" s="1812" t="str">
        <f>[5]tabela_zywiec!$E$7</f>
        <v>18.07.2021</v>
      </c>
      <c r="E6" s="1813" t="s">
        <v>371</v>
      </c>
      <c r="F6" s="1809"/>
    </row>
    <row r="7" spans="1:13" ht="22.5" customHeight="1" thickBot="1">
      <c r="B7" s="1814" t="s">
        <v>10</v>
      </c>
      <c r="C7" s="1947">
        <f>[5]tabela_zywiec!$D$8</f>
        <v>4.8833161764705881</v>
      </c>
      <c r="D7" s="1948">
        <f>[5]tabela_zywiec!$E$8</f>
        <v>4.9698686470588234</v>
      </c>
      <c r="E7" s="1949">
        <f>((C7-D7)/D7)*100</f>
        <v>-1.7415444297397504</v>
      </c>
      <c r="F7" s="1815"/>
    </row>
    <row r="8" spans="1:13" ht="22.5" customHeight="1">
      <c r="B8" s="1816" t="s">
        <v>34</v>
      </c>
      <c r="C8" s="1817">
        <f>[5]tabela_zywiec!$D$9</f>
        <v>4.8831731764705886</v>
      </c>
      <c r="D8" s="1817">
        <f>[5]tabela_zywiec!$E$9</f>
        <v>4.9823968235294114</v>
      </c>
      <c r="E8" s="1818">
        <f>((C8-D8)/D8)*100</f>
        <v>-1.9914842308472558</v>
      </c>
      <c r="F8" s="1819"/>
    </row>
    <row r="9" spans="1:13" ht="22.5" customHeight="1">
      <c r="B9" s="1820" t="s">
        <v>35</v>
      </c>
      <c r="C9" s="1821">
        <f>[5]tabela_zywiec!$D$10</f>
        <v>4.9186715882352949</v>
      </c>
      <c r="D9" s="1821">
        <f>[5]tabela_zywiec!$E$10</f>
        <v>4.9858303529411767</v>
      </c>
      <c r="E9" s="1822">
        <f>((C9-D9)/D9)*100</f>
        <v>-1.3469925759961798</v>
      </c>
      <c r="F9" s="1815"/>
    </row>
    <row r="10" spans="1:13" ht="22.5" customHeight="1">
      <c r="B10" s="1820" t="s">
        <v>141</v>
      </c>
      <c r="C10" s="1821">
        <f>[5]tabela_zywiec!$D$11</f>
        <v>4.8693564705882357</v>
      </c>
      <c r="D10" s="1821">
        <f>[5]tabela_zywiec!$E$11</f>
        <v>4.9474000588235292</v>
      </c>
      <c r="E10" s="1822">
        <f>((C10-D10)/D10)*100</f>
        <v>-1.5774666957871177</v>
      </c>
      <c r="F10" s="1815"/>
    </row>
    <row r="11" spans="1:13" ht="22.5" customHeight="1" thickBot="1">
      <c r="B11" s="1823" t="s">
        <v>36</v>
      </c>
      <c r="C11" s="1824">
        <f>[5]tabela_zywiec!$D$12</f>
        <v>4.845542</v>
      </c>
      <c r="D11" s="1824">
        <f>[5]tabela_zywiec!$E$12</f>
        <v>4.9511356470588233</v>
      </c>
      <c r="E11" s="1825">
        <f>((C11-D11)/D11)*100</f>
        <v>-2.132715695671763</v>
      </c>
      <c r="F11" s="1815"/>
    </row>
    <row r="12" spans="1:13" ht="15.75">
      <c r="B12" s="1826" t="s">
        <v>642</v>
      </c>
      <c r="C12" s="1826"/>
      <c r="D12" s="1826"/>
      <c r="E12" s="1826"/>
      <c r="F12" s="1827"/>
    </row>
    <row r="13" spans="1:13" ht="15.75">
      <c r="B13" s="154" t="s">
        <v>643</v>
      </c>
      <c r="C13" s="154"/>
      <c r="D13" s="154"/>
      <c r="E13" s="154"/>
      <c r="F13" s="1194"/>
    </row>
    <row r="14" spans="1:13" ht="16.5" thickBot="1">
      <c r="B14" s="154"/>
      <c r="C14" s="154"/>
      <c r="D14" s="154"/>
      <c r="E14" s="154"/>
      <c r="F14" s="1194"/>
    </row>
    <row r="15" spans="1:13" ht="18.75" customHeight="1" thickBot="1">
      <c r="A15" s="2010" t="s">
        <v>18</v>
      </c>
      <c r="B15" s="2012" t="s">
        <v>126</v>
      </c>
      <c r="C15" s="2013"/>
      <c r="D15" s="2013"/>
      <c r="E15" s="2013"/>
      <c r="F15" s="2014"/>
      <c r="G15" s="2015" t="s">
        <v>644</v>
      </c>
      <c r="H15" s="2016"/>
      <c r="I15" s="2016"/>
      <c r="J15" s="2017"/>
    </row>
    <row r="16" spans="1:13" ht="16.5" thickBot="1">
      <c r="A16" s="2011"/>
      <c r="B16" s="1828" t="s">
        <v>645</v>
      </c>
      <c r="C16" s="1828" t="s">
        <v>646</v>
      </c>
      <c r="D16" s="1828" t="s">
        <v>647</v>
      </c>
      <c r="E16" s="1828" t="s">
        <v>648</v>
      </c>
      <c r="F16" s="1829" t="s">
        <v>649</v>
      </c>
      <c r="G16" s="1830" t="s">
        <v>650</v>
      </c>
      <c r="H16" s="1830" t="s">
        <v>651</v>
      </c>
      <c r="I16" s="1830" t="s">
        <v>652</v>
      </c>
      <c r="J16" s="1831" t="s">
        <v>653</v>
      </c>
    </row>
    <row r="17" spans="1:15" ht="20.25" thickBot="1">
      <c r="A17" s="1832" t="s">
        <v>654</v>
      </c>
      <c r="B17" s="1929">
        <f>[5]tabela_zywiec!$D$8</f>
        <v>4.8833161764705881</v>
      </c>
      <c r="C17" s="1948">
        <f>[5]tabela_zywiec!$E$8</f>
        <v>4.9698686470588234</v>
      </c>
      <c r="D17" s="1928">
        <v>5.14</v>
      </c>
      <c r="E17" s="1833">
        <v>4.57</v>
      </c>
      <c r="F17" s="1834">
        <v>5.57</v>
      </c>
      <c r="G17" s="1835">
        <f>($B$17-C17)/C17</f>
        <v>-1.7415444297397505E-2</v>
      </c>
      <c r="H17" s="1835">
        <f t="shared" ref="H17:J17" si="0">($B$17-D17)/D17</f>
        <v>-4.9938487067978904E-2</v>
      </c>
      <c r="I17" s="1835">
        <f t="shared" si="0"/>
        <v>6.8559338396189898E-2</v>
      </c>
      <c r="J17" s="1836">
        <f t="shared" si="0"/>
        <v>-0.12328255359594473</v>
      </c>
    </row>
    <row r="18" spans="1:15" ht="18.75" customHeight="1">
      <c r="B18" s="1034"/>
      <c r="C18" s="788"/>
      <c r="D18" s="788"/>
      <c r="E18" s="788"/>
      <c r="F18" s="1806"/>
      <c r="G18" s="789"/>
      <c r="H18" s="789"/>
      <c r="I18" s="789"/>
      <c r="J18" s="789"/>
    </row>
    <row r="19" spans="1:15" ht="18.75" customHeight="1">
      <c r="B19" s="2018" t="s">
        <v>221</v>
      </c>
      <c r="C19" s="2018"/>
      <c r="D19" s="2018"/>
      <c r="E19" s="2018"/>
      <c r="F19" s="2018"/>
    </row>
    <row r="20" spans="1:15" ht="18.75" customHeight="1">
      <c r="B20" s="154" t="s">
        <v>641</v>
      </c>
      <c r="C20" s="1807"/>
      <c r="D20" s="1807"/>
      <c r="E20" s="1807"/>
      <c r="F20" s="1808"/>
      <c r="H20" s="1837"/>
      <c r="I20" s="1838"/>
      <c r="J20" s="1838"/>
      <c r="K20" s="1838"/>
      <c r="L20" s="1838"/>
      <c r="M20" s="1838"/>
      <c r="N20" s="1838"/>
    </row>
    <row r="21" spans="1:15" ht="18.75" customHeight="1">
      <c r="B21" s="937"/>
      <c r="C21" s="788"/>
      <c r="D21" s="788"/>
      <c r="E21" s="788"/>
      <c r="F21" s="1806"/>
      <c r="H21" s="1837"/>
      <c r="I21" s="1839"/>
      <c r="J21" s="1839"/>
      <c r="K21" s="1839"/>
      <c r="L21" s="1840"/>
      <c r="M21" s="1839"/>
      <c r="N21" s="1839"/>
    </row>
    <row r="22" spans="1:15" ht="22.5" customHeight="1" thickBot="1">
      <c r="B22" s="1841" t="s">
        <v>154</v>
      </c>
      <c r="C22" s="1842"/>
      <c r="D22" s="73"/>
      <c r="E22" s="73"/>
      <c r="F22" s="1843"/>
      <c r="H22" s="1844"/>
      <c r="I22" s="1845"/>
      <c r="J22" s="1846"/>
      <c r="K22" s="1846"/>
      <c r="L22" s="1845"/>
      <c r="M22" s="1846"/>
      <c r="N22" s="1846"/>
    </row>
    <row r="23" spans="1:15" ht="24.75" customHeight="1" thickBot="1">
      <c r="B23" s="2019" t="s">
        <v>10</v>
      </c>
      <c r="C23" s="158" t="s">
        <v>655</v>
      </c>
      <c r="D23" s="1847"/>
      <c r="E23" s="2021" t="s">
        <v>656</v>
      </c>
      <c r="I23" s="1850"/>
      <c r="J23" s="1851"/>
      <c r="K23" s="20"/>
      <c r="L23" s="1903"/>
      <c r="M23" s="20"/>
      <c r="N23" s="20"/>
      <c r="O23" s="20"/>
    </row>
    <row r="24" spans="1:15" ht="19.5" customHeight="1" thickBot="1">
      <c r="B24" s="2020"/>
      <c r="C24" s="1848" t="s">
        <v>657</v>
      </c>
      <c r="D24" s="1849"/>
      <c r="E24" s="2022"/>
      <c r="H24" s="1804"/>
      <c r="I24" s="1850"/>
      <c r="J24" s="1851"/>
      <c r="K24" s="20"/>
      <c r="L24" s="1850"/>
      <c r="M24" s="1851"/>
      <c r="N24" s="20"/>
      <c r="O24" s="20"/>
    </row>
    <row r="25" spans="1:15" ht="24.75" customHeight="1" thickBot="1">
      <c r="B25" s="2020"/>
      <c r="C25" s="1185" t="str">
        <f>'[5]Zmiana roczna'!$B$6</f>
        <v>25.07.2021</v>
      </c>
      <c r="D25" s="1185">
        <v>44031</v>
      </c>
      <c r="E25" s="2023"/>
      <c r="H25" s="1804"/>
      <c r="I25" s="1850"/>
      <c r="J25" s="1904"/>
      <c r="K25" s="1850"/>
      <c r="L25" s="1850"/>
      <c r="M25" s="1851"/>
      <c r="N25" s="20"/>
      <c r="O25" s="20"/>
    </row>
    <row r="26" spans="1:15" ht="21" customHeight="1">
      <c r="B26" s="1852" t="s">
        <v>106</v>
      </c>
      <c r="C26" s="1853">
        <f>'[5]Zmiana roczna'!$B$7</f>
        <v>6372.7411764705885</v>
      </c>
      <c r="D26" s="1854">
        <f>'[5]Zmiana roczna'!$C$7</f>
        <v>5983.5421568627444</v>
      </c>
      <c r="E26" s="1855">
        <f t="shared" ref="E26:E32" si="1">((C26-D26)/D26)*100</f>
        <v>6.5044919782416413</v>
      </c>
      <c r="H26" s="1856"/>
      <c r="I26" s="1903"/>
      <c r="J26" s="1237"/>
      <c r="K26" s="1857"/>
      <c r="L26" s="1857"/>
      <c r="M26" s="1851"/>
      <c r="N26" s="20"/>
      <c r="O26" s="20"/>
    </row>
    <row r="27" spans="1:15" ht="21" customHeight="1">
      <c r="B27" s="1858" t="s">
        <v>11</v>
      </c>
      <c r="C27" s="1859">
        <f>'[5]Zmiana roczna'!$B$8</f>
        <v>6267.5539215686267</v>
      </c>
      <c r="D27" s="1860">
        <f>'[5]Zmiana roczna'!$C$8</f>
        <v>5871.439215686275</v>
      </c>
      <c r="E27" s="1861">
        <f t="shared" si="1"/>
        <v>6.7464669450052774</v>
      </c>
      <c r="H27" s="1862"/>
      <c r="I27" s="1903"/>
      <c r="J27" s="1237"/>
      <c r="K27" s="1863"/>
      <c r="L27" s="1863"/>
      <c r="M27" s="1864"/>
      <c r="N27" s="20"/>
      <c r="O27" s="20"/>
    </row>
    <row r="28" spans="1:15" ht="21" customHeight="1">
      <c r="B28" s="1858" t="s">
        <v>12</v>
      </c>
      <c r="C28" s="1859">
        <f>'[5]Zmiana roczna'!$B$9</f>
        <v>5915.5921568627455</v>
      </c>
      <c r="D28" s="1860">
        <f>'[5]Zmiana roczna'!$C$9</f>
        <v>5469.363725490196</v>
      </c>
      <c r="E28" s="1861">
        <f t="shared" si="1"/>
        <v>8.1586900006829577</v>
      </c>
      <c r="H28" s="1865"/>
      <c r="I28" s="1903"/>
      <c r="J28" s="1237"/>
      <c r="K28" s="1863"/>
      <c r="L28" s="1863"/>
      <c r="M28" s="1864"/>
      <c r="N28" s="20"/>
      <c r="O28" s="20"/>
    </row>
    <row r="29" spans="1:15" ht="21" customHeight="1">
      <c r="B29" s="1858" t="s">
        <v>13</v>
      </c>
      <c r="C29" s="1859">
        <f>'[5]Zmiana roczna'!$B$10</f>
        <v>5566.6588235294121</v>
      </c>
      <c r="D29" s="1860">
        <f>'[5]Zmiana roczna'!$C$10</f>
        <v>5125.1686274509802</v>
      </c>
      <c r="E29" s="1861">
        <f t="shared" si="1"/>
        <v>8.6141594193361879</v>
      </c>
      <c r="H29" s="1865"/>
      <c r="I29" s="1903"/>
      <c r="J29" s="1237"/>
      <c r="K29" s="1863"/>
      <c r="L29" s="1863"/>
      <c r="M29" s="1864"/>
      <c r="N29" s="20"/>
      <c r="O29" s="20"/>
    </row>
    <row r="30" spans="1:15" ht="21" customHeight="1">
      <c r="B30" s="1858" t="s">
        <v>14</v>
      </c>
      <c r="C30" s="1859">
        <f>'[5]Zmiana roczna'!$B$11</f>
        <v>4756.2911764705887</v>
      </c>
      <c r="D30" s="1860">
        <f>'[5]Zmiana roczna'!$C$11</f>
        <v>4262.3480392156862</v>
      </c>
      <c r="E30" s="1861">
        <f t="shared" si="1"/>
        <v>11.588521929940589</v>
      </c>
      <c r="H30" s="1865"/>
      <c r="I30" s="1903"/>
      <c r="J30" s="1237"/>
      <c r="K30" s="1863"/>
      <c r="L30" s="1863"/>
      <c r="M30" s="1864"/>
      <c r="N30" s="20"/>
      <c r="O30" s="20"/>
    </row>
    <row r="31" spans="1:15" ht="21" customHeight="1">
      <c r="B31" s="1858" t="s">
        <v>15</v>
      </c>
      <c r="C31" s="1859">
        <f>'[5]Zmiana roczna'!$B$12</f>
        <v>4672.3754901960783</v>
      </c>
      <c r="D31" s="1860">
        <f>'[5]Zmiana roczna'!$C$12</f>
        <v>4205.8852941176465</v>
      </c>
      <c r="E31" s="1861">
        <f t="shared" si="1"/>
        <v>11.09136753517423</v>
      </c>
      <c r="H31" s="1865"/>
      <c r="I31" s="1903"/>
      <c r="J31" s="1237"/>
      <c r="K31" s="1863"/>
      <c r="L31" s="1863"/>
      <c r="M31" s="1864"/>
      <c r="N31" s="20"/>
      <c r="O31" s="20"/>
    </row>
    <row r="32" spans="1:15" ht="21" customHeight="1" thickBot="1">
      <c r="B32" s="1866" t="s">
        <v>105</v>
      </c>
      <c r="C32" s="1867">
        <f>'[5]Zmiana roczna'!$B$13</f>
        <v>6260.661764705882</v>
      </c>
      <c r="D32" s="1868">
        <f>'[5]Zmiana roczna'!$C$13</f>
        <v>5856.9362745098033</v>
      </c>
      <c r="E32" s="1869">
        <f t="shared" si="1"/>
        <v>6.8931173445261447</v>
      </c>
      <c r="H32" s="1865"/>
      <c r="I32" s="1903"/>
      <c r="J32" s="1905"/>
      <c r="K32" s="1863"/>
      <c r="L32" s="1863"/>
      <c r="M32" s="1864"/>
      <c r="N32" s="20"/>
      <c r="O32" s="20"/>
    </row>
    <row r="33" spans="2:15" ht="15.75">
      <c r="B33" s="154"/>
      <c r="C33" s="154"/>
      <c r="D33" s="154"/>
      <c r="E33" s="154"/>
      <c r="F33" s="1194"/>
      <c r="H33" s="1865"/>
      <c r="I33" s="20"/>
      <c r="K33" s="1870"/>
      <c r="L33" s="1870"/>
      <c r="M33" s="1871"/>
      <c r="N33" s="20"/>
      <c r="O33" s="20"/>
    </row>
    <row r="34" spans="2:15" ht="15.75">
      <c r="B34" s="1575"/>
      <c r="C34" s="1575"/>
      <c r="D34" s="1575"/>
      <c r="E34" s="1575"/>
      <c r="F34" s="1194"/>
      <c r="K34" s="20"/>
      <c r="L34" s="20"/>
      <c r="M34" s="20"/>
      <c r="N34" s="20"/>
      <c r="O34" s="20"/>
    </row>
    <row r="35" spans="2:15" ht="15.75">
      <c r="B35" s="154"/>
      <c r="C35" s="154"/>
      <c r="D35" s="154"/>
      <c r="E35" s="154"/>
      <c r="F35" s="1194"/>
      <c r="K35" s="20"/>
      <c r="L35" s="20"/>
      <c r="M35" s="20"/>
      <c r="N35" s="20"/>
      <c r="O35" s="20"/>
    </row>
    <row r="36" spans="2:15" ht="15.75">
      <c r="B36" s="593" t="s">
        <v>658</v>
      </c>
      <c r="C36" s="594"/>
      <c r="D36" s="156"/>
      <c r="E36" s="156"/>
      <c r="F36" s="1194"/>
      <c r="K36" s="20"/>
      <c r="L36" s="20"/>
      <c r="M36" s="20"/>
      <c r="N36" s="20"/>
      <c r="O36" s="20"/>
    </row>
    <row r="37" spans="2:15" ht="15.75">
      <c r="B37" s="154"/>
      <c r="C37" s="156"/>
      <c r="D37" s="156"/>
      <c r="E37" s="156"/>
      <c r="F37" s="1194"/>
    </row>
    <row r="38" spans="2:15" ht="15.75">
      <c r="B38" s="154" t="s">
        <v>29</v>
      </c>
      <c r="C38" s="156"/>
      <c r="D38" s="156"/>
      <c r="E38" s="156"/>
      <c r="F38" s="1194"/>
    </row>
    <row r="39" spans="2:15" ht="15.75">
      <c r="B39" s="154" t="s">
        <v>30</v>
      </c>
      <c r="C39" s="156"/>
      <c r="D39" s="156"/>
      <c r="E39" s="156"/>
      <c r="F39" s="1194"/>
    </row>
    <row r="40" spans="2:15" ht="15.75">
      <c r="B40" s="154" t="s">
        <v>31</v>
      </c>
      <c r="C40" s="156"/>
      <c r="D40" s="156"/>
      <c r="E40" s="156"/>
      <c r="F40" s="1194"/>
    </row>
    <row r="41" spans="2:15" ht="15.75">
      <c r="B41" s="154" t="s">
        <v>32</v>
      </c>
      <c r="C41" s="154"/>
      <c r="D41" s="154"/>
      <c r="E41" s="154"/>
      <c r="F41" s="1194"/>
    </row>
  </sheetData>
  <mergeCells count="8">
    <mergeCell ref="B1:D1"/>
    <mergeCell ref="B5:E5"/>
    <mergeCell ref="A15:A16"/>
    <mergeCell ref="B15:F15"/>
    <mergeCell ref="G15:J15"/>
    <mergeCell ref="B19:F19"/>
    <mergeCell ref="B23:B25"/>
    <mergeCell ref="E23:E25"/>
  </mergeCells>
  <conditionalFormatting sqref="G17:J17">
    <cfRule type="cellIs" dxfId="1103" priority="1" operator="greaterThan">
      <formula>0</formula>
    </cfRule>
    <cfRule type="cellIs" dxfId="1102" priority="2" operator="lessThan">
      <formula>0</formula>
    </cfRule>
    <cfRule type="cellIs" dxfId="1101" priority="3" operator="equal">
      <formula>0</formula>
    </cfRule>
  </conditionalFormatting>
  <pageMargins left="0.75" right="0.75" top="1" bottom="1" header="0.5" footer="0.5"/>
  <pageSetup paperSize="9" scale="74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BC21"/>
  <sheetViews>
    <sheetView topLeftCell="A10" workbookViewId="0">
      <selection activeCell="AA19" sqref="AA19"/>
    </sheetView>
  </sheetViews>
  <sheetFormatPr defaultColWidth="9.140625" defaultRowHeight="15"/>
  <cols>
    <col min="1" max="2" width="9.140625" style="1604"/>
    <col min="3" max="40" width="10.5703125" style="1604" bestFit="1" customWidth="1"/>
    <col min="41" max="45" width="11.140625" style="1604" bestFit="1" customWidth="1"/>
    <col min="46" max="54" width="10.5703125" style="1604" bestFit="1" customWidth="1"/>
    <col min="55" max="16384" width="9.140625" style="1604"/>
  </cols>
  <sheetData>
    <row r="2" spans="2:54" ht="27">
      <c r="C2" s="1605" t="s">
        <v>564</v>
      </c>
    </row>
    <row r="4" spans="2:54" ht="15.75">
      <c r="C4" s="1606">
        <v>1</v>
      </c>
      <c r="D4" s="1606">
        <v>2</v>
      </c>
      <c r="E4" s="1606">
        <v>3</v>
      </c>
      <c r="F4" s="1606">
        <v>4</v>
      </c>
      <c r="G4" s="1606">
        <v>5</v>
      </c>
      <c r="H4" s="1606">
        <v>6</v>
      </c>
      <c r="I4" s="1606">
        <v>7</v>
      </c>
      <c r="J4" s="1606">
        <v>8</v>
      </c>
      <c r="K4" s="1606">
        <v>9</v>
      </c>
      <c r="L4" s="1606">
        <v>10</v>
      </c>
      <c r="M4" s="1606">
        <v>11</v>
      </c>
      <c r="N4" s="1606">
        <v>12</v>
      </c>
      <c r="O4" s="1606">
        <v>13</v>
      </c>
      <c r="P4" s="1606">
        <v>14</v>
      </c>
      <c r="Q4" s="1606">
        <v>15</v>
      </c>
      <c r="R4" s="1606">
        <v>16</v>
      </c>
      <c r="S4" s="1606">
        <v>17</v>
      </c>
      <c r="T4" s="1606">
        <v>18</v>
      </c>
      <c r="U4" s="1606">
        <v>19</v>
      </c>
      <c r="V4" s="1606">
        <v>20</v>
      </c>
      <c r="W4" s="1606">
        <v>21</v>
      </c>
      <c r="X4" s="1606">
        <v>22</v>
      </c>
      <c r="Y4" s="1606">
        <v>23</v>
      </c>
      <c r="Z4" s="1606">
        <v>24</v>
      </c>
      <c r="AA4" s="1606">
        <v>25</v>
      </c>
      <c r="AB4" s="1606">
        <v>26</v>
      </c>
      <c r="AC4" s="1606">
        <v>27</v>
      </c>
      <c r="AD4" s="1606">
        <v>28</v>
      </c>
      <c r="AE4" s="1606">
        <v>29</v>
      </c>
      <c r="AF4" s="1606">
        <v>30</v>
      </c>
      <c r="AG4" s="1606">
        <v>31</v>
      </c>
      <c r="AH4" s="1606">
        <v>32</v>
      </c>
      <c r="AI4" s="1606">
        <v>33</v>
      </c>
      <c r="AJ4" s="1606">
        <v>34</v>
      </c>
      <c r="AK4" s="1606">
        <v>35</v>
      </c>
      <c r="AL4" s="1606">
        <v>36</v>
      </c>
      <c r="AM4" s="1606">
        <v>37</v>
      </c>
      <c r="AN4" s="1606">
        <v>38</v>
      </c>
      <c r="AO4" s="1606">
        <v>39</v>
      </c>
      <c r="AP4" s="1606">
        <v>40</v>
      </c>
      <c r="AQ4" s="1606">
        <v>41</v>
      </c>
      <c r="AR4" s="1606">
        <v>42</v>
      </c>
      <c r="AS4" s="1606">
        <v>43</v>
      </c>
      <c r="AT4" s="1606">
        <v>44</v>
      </c>
      <c r="AU4" s="1606">
        <v>45</v>
      </c>
      <c r="AV4" s="1606">
        <v>46</v>
      </c>
      <c r="AW4" s="1606">
        <v>47</v>
      </c>
      <c r="AX4" s="1606">
        <v>48</v>
      </c>
      <c r="AY4" s="1606">
        <v>49</v>
      </c>
      <c r="AZ4" s="1606">
        <v>50</v>
      </c>
      <c r="BA4" s="1606">
        <v>51</v>
      </c>
      <c r="BB4" s="1606">
        <v>52</v>
      </c>
    </row>
    <row r="5" spans="2:54">
      <c r="C5" s="1607">
        <v>42015</v>
      </c>
      <c r="D5" s="1607">
        <v>42022</v>
      </c>
      <c r="E5" s="1607">
        <v>42029</v>
      </c>
      <c r="F5" s="1607">
        <v>42030</v>
      </c>
      <c r="G5" s="1607">
        <v>42043</v>
      </c>
      <c r="H5" s="1607">
        <v>42050</v>
      </c>
      <c r="I5" s="1607">
        <v>42057</v>
      </c>
      <c r="J5" s="1607">
        <v>42058</v>
      </c>
      <c r="K5" s="1607">
        <v>42071</v>
      </c>
      <c r="L5" s="1607">
        <v>42078</v>
      </c>
      <c r="M5" s="1607">
        <v>42085</v>
      </c>
      <c r="N5" s="1607">
        <v>42092</v>
      </c>
      <c r="O5" s="1607">
        <v>42099</v>
      </c>
      <c r="P5" s="1607">
        <v>42106</v>
      </c>
      <c r="Q5" s="1607">
        <v>42113</v>
      </c>
      <c r="R5" s="1607">
        <v>42120</v>
      </c>
      <c r="S5" s="1607">
        <v>42121</v>
      </c>
      <c r="T5" s="1607">
        <v>42134</v>
      </c>
      <c r="U5" s="1607">
        <v>42141</v>
      </c>
      <c r="V5" s="1607">
        <v>42148</v>
      </c>
      <c r="W5" s="1607">
        <v>42155</v>
      </c>
      <c r="X5" s="1607">
        <v>42162</v>
      </c>
      <c r="Y5" s="1607">
        <v>42169</v>
      </c>
      <c r="Z5" s="1607">
        <v>42176</v>
      </c>
      <c r="AA5" s="1607">
        <v>42183</v>
      </c>
      <c r="AB5" s="1607">
        <v>42190</v>
      </c>
      <c r="AC5" s="1607">
        <v>42197</v>
      </c>
      <c r="AD5" s="1607">
        <v>42204</v>
      </c>
      <c r="AE5" s="1607">
        <v>42211</v>
      </c>
      <c r="AF5" s="1607">
        <v>42212</v>
      </c>
      <c r="AG5" s="1607">
        <v>42225</v>
      </c>
      <c r="AH5" s="1607">
        <v>42232</v>
      </c>
      <c r="AI5" s="1607">
        <v>42239</v>
      </c>
      <c r="AJ5" s="1607">
        <v>42246</v>
      </c>
      <c r="AK5" s="1607">
        <v>42253</v>
      </c>
      <c r="AL5" s="1607">
        <v>42260</v>
      </c>
      <c r="AM5" s="1607">
        <v>42267</v>
      </c>
      <c r="AN5" s="1607">
        <v>42274</v>
      </c>
      <c r="AO5" s="1607">
        <v>42275</v>
      </c>
      <c r="AP5" s="1607">
        <v>42288</v>
      </c>
      <c r="AQ5" s="1607">
        <v>42295</v>
      </c>
      <c r="AR5" s="1607">
        <v>42302</v>
      </c>
      <c r="AS5" s="1607">
        <v>42303</v>
      </c>
      <c r="AT5" s="1607">
        <v>42316</v>
      </c>
      <c r="AU5" s="1607">
        <v>42323</v>
      </c>
      <c r="AV5" s="1607">
        <v>42330</v>
      </c>
      <c r="AW5" s="1607">
        <v>42337</v>
      </c>
      <c r="AX5" s="1607">
        <v>42344</v>
      </c>
      <c r="AY5" s="1607">
        <v>42351</v>
      </c>
      <c r="AZ5" s="1607">
        <v>42358</v>
      </c>
      <c r="BA5" s="1607">
        <v>42365</v>
      </c>
      <c r="BB5" s="1607">
        <v>42366</v>
      </c>
    </row>
    <row r="6" spans="2:54" ht="15.75">
      <c r="B6" s="1606" t="s">
        <v>565</v>
      </c>
      <c r="C6" s="1608">
        <v>42015</v>
      </c>
      <c r="D6" s="1608">
        <v>42022</v>
      </c>
      <c r="E6" s="1608">
        <v>42029</v>
      </c>
      <c r="F6" s="1608">
        <v>42036</v>
      </c>
      <c r="G6" s="1608">
        <v>42043</v>
      </c>
      <c r="H6" s="1608">
        <v>42050</v>
      </c>
      <c r="I6" s="1608">
        <v>42057</v>
      </c>
      <c r="J6" s="1608">
        <v>42064</v>
      </c>
      <c r="K6" s="1608">
        <v>42071</v>
      </c>
      <c r="L6" s="1608">
        <v>42078</v>
      </c>
      <c r="M6" s="1608">
        <v>42085</v>
      </c>
      <c r="N6" s="1608">
        <v>42092</v>
      </c>
      <c r="O6" s="1608">
        <v>42099</v>
      </c>
      <c r="P6" s="1608">
        <v>42106</v>
      </c>
      <c r="Q6" s="1608">
        <v>42113</v>
      </c>
      <c r="R6" s="1608">
        <v>42120</v>
      </c>
      <c r="S6" s="1608">
        <v>42127</v>
      </c>
      <c r="T6" s="1608">
        <v>42134</v>
      </c>
      <c r="U6" s="1608">
        <v>42141</v>
      </c>
      <c r="V6" s="1608">
        <v>42148</v>
      </c>
      <c r="W6" s="1608">
        <v>42155</v>
      </c>
      <c r="X6" s="1608">
        <v>42162</v>
      </c>
      <c r="Y6" s="1608">
        <v>42169</v>
      </c>
      <c r="Z6" s="1608">
        <v>42176</v>
      </c>
      <c r="AA6" s="1608">
        <v>42183</v>
      </c>
      <c r="AB6" s="1608">
        <v>42190</v>
      </c>
      <c r="AC6" s="1608">
        <v>42197</v>
      </c>
      <c r="AD6" s="1608">
        <v>42204</v>
      </c>
      <c r="AE6" s="1608">
        <v>42211</v>
      </c>
      <c r="AF6" s="1608">
        <v>42218</v>
      </c>
      <c r="AG6" s="1608">
        <v>42225</v>
      </c>
      <c r="AH6" s="1608">
        <v>42232</v>
      </c>
      <c r="AI6" s="1608">
        <v>42239</v>
      </c>
      <c r="AJ6" s="1608">
        <v>42246</v>
      </c>
      <c r="AK6" s="1608">
        <v>42253</v>
      </c>
      <c r="AL6" s="1608">
        <v>42260</v>
      </c>
      <c r="AM6" s="1608">
        <v>42267</v>
      </c>
      <c r="AN6" s="1608">
        <v>42274</v>
      </c>
      <c r="AO6" s="1608">
        <v>42281</v>
      </c>
      <c r="AP6" s="1608">
        <v>42288</v>
      </c>
      <c r="AQ6" s="1608">
        <v>42295</v>
      </c>
      <c r="AR6" s="1608">
        <v>42302</v>
      </c>
      <c r="AS6" s="1608">
        <v>42309</v>
      </c>
      <c r="AT6" s="1608">
        <v>42316</v>
      </c>
      <c r="AU6" s="1608">
        <v>42323</v>
      </c>
      <c r="AV6" s="1608">
        <v>42330</v>
      </c>
      <c r="AW6" s="1608">
        <v>42337</v>
      </c>
      <c r="AX6" s="1608">
        <v>42344</v>
      </c>
      <c r="AY6" s="1608">
        <v>42351</v>
      </c>
      <c r="AZ6" s="1608">
        <v>42358</v>
      </c>
      <c r="BA6" s="1608">
        <v>42365</v>
      </c>
      <c r="BB6" s="1608">
        <v>42372</v>
      </c>
    </row>
    <row r="7" spans="2:54" ht="15.75">
      <c r="B7" s="1606"/>
      <c r="C7" s="1609">
        <v>4.0853524705882354</v>
      </c>
      <c r="D7" s="1609">
        <v>4.0447779411764708</v>
      </c>
      <c r="E7" s="1609">
        <v>4.023784470588236</v>
      </c>
      <c r="F7" s="1609">
        <v>4.0176224705882362</v>
      </c>
      <c r="G7" s="1609">
        <v>4.0689678823529416</v>
      </c>
      <c r="H7" s="1609">
        <v>4.2130744117647057</v>
      </c>
      <c r="I7" s="1609">
        <v>4.3252399411764699</v>
      </c>
      <c r="J7" s="1609">
        <v>4.5042117058823532</v>
      </c>
      <c r="K7" s="1609">
        <v>4.6150581176470595</v>
      </c>
      <c r="L7" s="1609">
        <v>4.4751054705882352</v>
      </c>
      <c r="M7" s="1609">
        <v>4.3201102941176472</v>
      </c>
      <c r="N7" s="1609">
        <v>4.3104727058823524</v>
      </c>
      <c r="O7" s="1609">
        <v>4.4293722352941174</v>
      </c>
      <c r="P7" s="1609">
        <v>4.3988382941176472</v>
      </c>
      <c r="Q7" s="1609">
        <v>4.4002231764705888</v>
      </c>
      <c r="R7" s="1609">
        <v>4.4906175294117645</v>
      </c>
      <c r="S7" s="1609">
        <v>4.5089651176470591</v>
      </c>
      <c r="T7" s="1609">
        <v>4.345099352941177</v>
      </c>
      <c r="U7" s="1609">
        <v>4.1490715882352944</v>
      </c>
      <c r="V7" s="1609">
        <v>4.1668257647058828</v>
      </c>
      <c r="W7" s="1609">
        <v>4.2700098235294117</v>
      </c>
      <c r="X7" s="1609">
        <v>4.3735035882352937</v>
      </c>
      <c r="Y7" s="1609">
        <v>4.3741115294117652</v>
      </c>
      <c r="Z7" s="1609">
        <v>4.5010511764705878</v>
      </c>
      <c r="AA7" s="1609">
        <v>4.6116804117647066</v>
      </c>
      <c r="AB7" s="1609">
        <v>4.4571096470588234</v>
      </c>
      <c r="AC7" s="1609">
        <v>4.3126314705882356</v>
      </c>
      <c r="AD7" s="1609">
        <v>4.3861281176470595</v>
      </c>
      <c r="AE7" s="1609">
        <v>4.4395527647058826</v>
      </c>
      <c r="AF7" s="1609">
        <v>4.3718005882352946</v>
      </c>
      <c r="AG7" s="1609">
        <v>4.3706604117647059</v>
      </c>
      <c r="AH7" s="1609">
        <v>4.385517882352941</v>
      </c>
      <c r="AI7" s="1609">
        <v>4.361428882352941</v>
      </c>
      <c r="AJ7" s="1609">
        <v>4.3522761176470581</v>
      </c>
      <c r="AK7" s="1609">
        <v>4.3771619411764702</v>
      </c>
      <c r="AL7" s="1609">
        <v>4.5368524117647056</v>
      </c>
      <c r="AM7" s="1609">
        <v>4.6888912352941183</v>
      </c>
      <c r="AN7" s="1609">
        <v>4.7300000000000004</v>
      </c>
      <c r="AO7" s="1609">
        <v>4.640264352941176</v>
      </c>
      <c r="AP7" s="1609">
        <v>4.4546992941176464</v>
      </c>
      <c r="AQ7" s="1609">
        <v>4.438794176470588</v>
      </c>
      <c r="AR7" s="1609">
        <v>4.4076171176470584</v>
      </c>
      <c r="AS7" s="1609">
        <v>4.3858604705882351</v>
      </c>
      <c r="AT7" s="1609">
        <v>4.318431764705883</v>
      </c>
      <c r="AU7" s="1609">
        <v>4.1601758823529407</v>
      </c>
      <c r="AV7" s="1609">
        <v>3.9537894117647059</v>
      </c>
      <c r="AW7" s="1609">
        <v>3.8245089999999999</v>
      </c>
      <c r="AX7" s="1609">
        <v>3.7097794117647065</v>
      </c>
      <c r="AY7" s="1609">
        <v>3.7403317058823533</v>
      </c>
      <c r="AZ7" s="1609">
        <v>3.8469829411764707</v>
      </c>
      <c r="BA7" s="1609">
        <v>3.8825945294117647</v>
      </c>
      <c r="BB7" s="1609">
        <v>3.8604624117647055</v>
      </c>
    </row>
    <row r="8" spans="2:54" ht="15.75">
      <c r="B8" s="1606" t="s">
        <v>566</v>
      </c>
      <c r="C8" s="1608">
        <v>42379</v>
      </c>
      <c r="D8" s="1608">
        <v>42386</v>
      </c>
      <c r="E8" s="1608">
        <v>42393</v>
      </c>
      <c r="F8" s="1608">
        <v>42400</v>
      </c>
      <c r="G8" s="1608">
        <v>42407</v>
      </c>
      <c r="H8" s="1608">
        <v>42414</v>
      </c>
      <c r="I8" s="1608">
        <v>42421</v>
      </c>
      <c r="J8" s="1608">
        <v>42428</v>
      </c>
      <c r="K8" s="1608">
        <v>42435</v>
      </c>
      <c r="L8" s="1608">
        <v>42442</v>
      </c>
      <c r="M8" s="1608">
        <v>42449</v>
      </c>
      <c r="N8" s="1608">
        <v>42456</v>
      </c>
      <c r="O8" s="1608">
        <v>42463</v>
      </c>
      <c r="P8" s="1608">
        <v>42470</v>
      </c>
      <c r="Q8" s="1608">
        <v>42477</v>
      </c>
      <c r="R8" s="1608">
        <v>42484</v>
      </c>
      <c r="S8" s="1608">
        <v>42491</v>
      </c>
      <c r="T8" s="1608">
        <v>42498</v>
      </c>
      <c r="U8" s="1608">
        <v>42505</v>
      </c>
      <c r="V8" s="1608">
        <v>42512</v>
      </c>
      <c r="W8" s="1608">
        <v>42519</v>
      </c>
      <c r="X8" s="1608">
        <v>42526</v>
      </c>
      <c r="Y8" s="1608">
        <v>42533</v>
      </c>
      <c r="Z8" s="1608">
        <v>42540</v>
      </c>
      <c r="AA8" s="1608">
        <v>42547</v>
      </c>
      <c r="AB8" s="1608">
        <v>42554</v>
      </c>
      <c r="AC8" s="1608">
        <v>42561</v>
      </c>
      <c r="AD8" s="1608">
        <v>42568</v>
      </c>
      <c r="AE8" s="1608">
        <v>42575</v>
      </c>
      <c r="AF8" s="1608">
        <v>42582</v>
      </c>
      <c r="AG8" s="1608">
        <v>42589</v>
      </c>
      <c r="AH8" s="1608">
        <v>42596</v>
      </c>
      <c r="AI8" s="1608">
        <v>42603</v>
      </c>
      <c r="AJ8" s="1608">
        <v>42610</v>
      </c>
      <c r="AK8" s="1608">
        <v>42617</v>
      </c>
      <c r="AL8" s="1608">
        <v>42624</v>
      </c>
      <c r="AM8" s="1608">
        <v>42631</v>
      </c>
      <c r="AN8" s="1608">
        <v>42638</v>
      </c>
      <c r="AO8" s="1608">
        <v>42645</v>
      </c>
      <c r="AP8" s="1608">
        <v>42652</v>
      </c>
      <c r="AQ8" s="1608">
        <v>42659</v>
      </c>
      <c r="AR8" s="1608">
        <v>42666</v>
      </c>
      <c r="AS8" s="1608">
        <v>42673</v>
      </c>
      <c r="AT8" s="1608">
        <v>42680</v>
      </c>
      <c r="AU8" s="1608">
        <v>42687</v>
      </c>
      <c r="AV8" s="1608">
        <v>42694</v>
      </c>
      <c r="AW8" s="1608">
        <v>42701</v>
      </c>
      <c r="AX8" s="1608">
        <v>42708</v>
      </c>
      <c r="AY8" s="1608">
        <v>42715</v>
      </c>
      <c r="AZ8" s="1608">
        <v>42722</v>
      </c>
      <c r="BA8" s="1608">
        <v>42729</v>
      </c>
      <c r="BB8" s="1608">
        <v>42736</v>
      </c>
    </row>
    <row r="9" spans="2:54" ht="15.75">
      <c r="B9" s="1610"/>
      <c r="C9" s="1609">
        <v>3.8570005882352949</v>
      </c>
      <c r="D9" s="1609">
        <v>3.9661654117647065</v>
      </c>
      <c r="E9" s="1609">
        <v>4.0981918823529417</v>
      </c>
      <c r="F9" s="1609">
        <v>4.1731147058823526</v>
      </c>
      <c r="G9" s="1609">
        <v>4.1793485882352934</v>
      </c>
      <c r="H9" s="1609">
        <v>4.1631161764705888</v>
      </c>
      <c r="I9" s="1609">
        <v>4.176024411764705</v>
      </c>
      <c r="J9" s="1609">
        <v>4.1518948823529405</v>
      </c>
      <c r="K9" s="1609">
        <v>4.0530291176470588</v>
      </c>
      <c r="L9" s="1609">
        <v>4.1972931764705885</v>
      </c>
      <c r="M9" s="1609">
        <v>4.3415710000000001</v>
      </c>
      <c r="N9" s="1609">
        <v>4.3140882352941183</v>
      </c>
      <c r="O9" s="1609">
        <v>4.2176075882352944</v>
      </c>
      <c r="P9" s="1609">
        <v>4.1240442941176472</v>
      </c>
      <c r="Q9" s="1609">
        <v>4.0957287647058829</v>
      </c>
      <c r="R9" s="1609">
        <v>4.0998818823529408</v>
      </c>
      <c r="S9" s="1609">
        <v>4.1454942941176469</v>
      </c>
      <c r="T9" s="1609">
        <v>4.3256314705882364</v>
      </c>
      <c r="U9" s="1609">
        <v>4.4820627647058817</v>
      </c>
      <c r="V9" s="1609">
        <v>4.6219909411764712</v>
      </c>
      <c r="W9" s="1609">
        <v>4.6591594705882349</v>
      </c>
      <c r="X9" s="1609">
        <v>4.8499999999999996</v>
      </c>
      <c r="Y9" s="1609">
        <v>4.9000000000000004</v>
      </c>
      <c r="Z9" s="1609">
        <v>4.9068377647058821</v>
      </c>
      <c r="AA9" s="1609">
        <v>5.1032104117647057</v>
      </c>
      <c r="AB9" s="1609">
        <v>5.2261567647058822</v>
      </c>
      <c r="AC9" s="1609">
        <v>5.3463555294117651</v>
      </c>
      <c r="AD9" s="1609">
        <v>5.4125767647058822</v>
      </c>
      <c r="AE9" s="1609">
        <v>5.3897434117647061</v>
      </c>
      <c r="AF9" s="1609">
        <v>5.3571623529411765</v>
      </c>
      <c r="AG9" s="1609">
        <v>5.341501941176471</v>
      </c>
      <c r="AH9" s="1609">
        <v>5.3134624705882354</v>
      </c>
      <c r="AI9" s="1609">
        <v>5.3037262352941177</v>
      </c>
      <c r="AJ9" s="1609">
        <v>5.298450529411765</v>
      </c>
      <c r="AK9" s="1609">
        <v>5.3124171176470592</v>
      </c>
      <c r="AL9" s="1609">
        <v>5.3213427647058822</v>
      </c>
      <c r="AM9" s="1609">
        <v>5.3778430588235295</v>
      </c>
      <c r="AN9" s="1609">
        <v>5.4984738823529415</v>
      </c>
      <c r="AO9" s="1609">
        <v>5.4467851176470594</v>
      </c>
      <c r="AP9" s="1609">
        <v>5.2671006470588244</v>
      </c>
      <c r="AQ9" s="1609">
        <v>5.0930061764705892</v>
      </c>
      <c r="AR9" s="1609">
        <v>4.9529013529411765</v>
      </c>
      <c r="AS9" s="1609">
        <v>4.8847538235294117</v>
      </c>
      <c r="AT9" s="1609">
        <v>4.8982539411764714</v>
      </c>
      <c r="AU9" s="1609">
        <v>4.8859406470588231</v>
      </c>
      <c r="AV9" s="1609">
        <v>4.907833411764706</v>
      </c>
      <c r="AW9" s="1609">
        <v>5.0226777058823533</v>
      </c>
      <c r="AX9" s="1609">
        <v>5.0789302352941172</v>
      </c>
      <c r="AY9" s="1609">
        <v>5.1785928235294119</v>
      </c>
      <c r="AZ9" s="1609">
        <v>5.1868967647058826</v>
      </c>
      <c r="BA9" s="1609">
        <v>5.0272682352941178</v>
      </c>
      <c r="BB9" s="1609">
        <v>4.8702328235294114</v>
      </c>
    </row>
    <row r="10" spans="2:54" ht="15.75">
      <c r="B10" s="1606" t="s">
        <v>567</v>
      </c>
      <c r="C10" s="1608">
        <v>42743</v>
      </c>
      <c r="D10" s="1608">
        <v>42750</v>
      </c>
      <c r="E10" s="1608">
        <v>42757</v>
      </c>
      <c r="F10" s="1608">
        <v>42764</v>
      </c>
      <c r="G10" s="1608">
        <v>42771</v>
      </c>
      <c r="H10" s="1608">
        <v>42778</v>
      </c>
      <c r="I10" s="1608">
        <v>42785</v>
      </c>
      <c r="J10" s="1608">
        <v>42792</v>
      </c>
      <c r="K10" s="1608">
        <v>42799</v>
      </c>
      <c r="L10" s="1608">
        <v>42806</v>
      </c>
      <c r="M10" s="1608">
        <v>42813</v>
      </c>
      <c r="N10" s="1608">
        <v>42820</v>
      </c>
      <c r="O10" s="1608">
        <v>42827</v>
      </c>
      <c r="P10" s="1608" t="s">
        <v>568</v>
      </c>
      <c r="Q10" s="1608" t="s">
        <v>569</v>
      </c>
      <c r="R10" s="1608" t="s">
        <v>570</v>
      </c>
      <c r="S10" s="1608" t="s">
        <v>571</v>
      </c>
      <c r="T10" s="1608">
        <v>42862</v>
      </c>
      <c r="U10" s="1608">
        <v>42869</v>
      </c>
      <c r="V10" s="1608">
        <v>42876</v>
      </c>
      <c r="W10" s="1608">
        <v>42883</v>
      </c>
      <c r="X10" s="1608">
        <v>42890</v>
      </c>
      <c r="Y10" s="1608">
        <v>42897</v>
      </c>
      <c r="Z10" s="1608">
        <v>42904</v>
      </c>
      <c r="AA10" s="1608">
        <v>42911</v>
      </c>
      <c r="AB10" s="1608">
        <v>42918</v>
      </c>
      <c r="AC10" s="1608">
        <v>42925</v>
      </c>
      <c r="AD10" s="1608">
        <v>42932</v>
      </c>
      <c r="AE10" s="1608">
        <v>42939</v>
      </c>
      <c r="AF10" s="1608">
        <v>42946</v>
      </c>
      <c r="AG10" s="1608">
        <v>42953</v>
      </c>
      <c r="AH10" s="1608">
        <v>42960</v>
      </c>
      <c r="AI10" s="1608">
        <v>42967</v>
      </c>
      <c r="AJ10" s="1608">
        <v>42974</v>
      </c>
      <c r="AK10" s="1608">
        <v>42981</v>
      </c>
      <c r="AL10" s="1608">
        <v>42988</v>
      </c>
      <c r="AM10" s="1608">
        <v>42995</v>
      </c>
      <c r="AN10" s="1608">
        <v>43002</v>
      </c>
      <c r="AO10" s="1608">
        <v>43009</v>
      </c>
      <c r="AP10" s="1608">
        <v>43016</v>
      </c>
      <c r="AQ10" s="1608">
        <v>43023</v>
      </c>
      <c r="AR10" s="1608">
        <v>43030</v>
      </c>
      <c r="AS10" s="1608">
        <v>43037</v>
      </c>
      <c r="AT10" s="1608">
        <v>43044</v>
      </c>
      <c r="AU10" s="1608">
        <v>43051</v>
      </c>
      <c r="AV10" s="1608">
        <v>43058</v>
      </c>
      <c r="AW10" s="1608">
        <v>43065</v>
      </c>
      <c r="AX10" s="1608">
        <v>43072</v>
      </c>
      <c r="AY10" s="1608">
        <v>43079</v>
      </c>
      <c r="AZ10" s="1608">
        <v>43086</v>
      </c>
      <c r="BA10" s="1608">
        <v>43100</v>
      </c>
      <c r="BB10" s="1608">
        <v>43107</v>
      </c>
    </row>
    <row r="11" spans="2:54">
      <c r="C11" s="1609">
        <v>4.9504519999999994</v>
      </c>
      <c r="D11" s="1609">
        <v>4.9993549411764704</v>
      </c>
      <c r="E11" s="1609">
        <v>4.8791569411764701</v>
      </c>
      <c r="F11" s="1609">
        <v>4.9309443529411761</v>
      </c>
      <c r="G11" s="1609">
        <v>4.9615050588235299</v>
      </c>
      <c r="H11" s="1609">
        <v>4.8549364117647062</v>
      </c>
      <c r="I11" s="1609">
        <v>4.8161772941176473</v>
      </c>
      <c r="J11" s="1609">
        <v>4.7997521764705882</v>
      </c>
      <c r="K11" s="1609">
        <v>4.8115546470588235</v>
      </c>
      <c r="L11" s="1609">
        <v>4.8927212941176466</v>
      </c>
      <c r="M11" s="1609">
        <v>4.9704215294117651</v>
      </c>
      <c r="N11" s="1609">
        <v>5.035472764705883</v>
      </c>
      <c r="O11" s="1609">
        <v>5.2143527647058825</v>
      </c>
      <c r="P11" s="1609">
        <v>5.3884128235294124</v>
      </c>
      <c r="Q11" s="1609">
        <v>5.4388046470588245</v>
      </c>
      <c r="R11" s="1609">
        <v>5.4806057647058823</v>
      </c>
      <c r="S11" s="1609">
        <v>5.5276053529411762</v>
      </c>
      <c r="T11" s="1609">
        <v>5.587069647058823</v>
      </c>
      <c r="U11" s="1609">
        <v>5.5706024705882351</v>
      </c>
      <c r="V11" s="1609">
        <v>5.5917022352941173</v>
      </c>
      <c r="W11" s="1609">
        <v>5.6582438823529415</v>
      </c>
      <c r="X11" s="1609">
        <v>5.6638499411764718</v>
      </c>
      <c r="Y11" s="1609">
        <v>5.6969899999999996</v>
      </c>
      <c r="Z11" s="1609">
        <v>5.7238701764705882</v>
      </c>
      <c r="AA11" s="1609">
        <v>5.7420219999999995</v>
      </c>
      <c r="AB11" s="1609">
        <v>5.7321985882352946</v>
      </c>
      <c r="AC11" s="1609">
        <v>5.7150554117647063</v>
      </c>
      <c r="AD11" s="1609">
        <v>5.5602529411764712</v>
      </c>
      <c r="AE11" s="1609">
        <v>5.4133682352941186</v>
      </c>
      <c r="AF11" s="1609">
        <v>5.4209105294117643</v>
      </c>
      <c r="AG11" s="1609">
        <v>5.4732439411764711</v>
      </c>
      <c r="AH11" s="1609">
        <v>5.5027325294117642</v>
      </c>
      <c r="AI11" s="1609">
        <v>5.514854647058824</v>
      </c>
      <c r="AJ11" s="1609">
        <v>5.51779111764706</v>
      </c>
      <c r="AK11" s="1609">
        <v>5.5389451764705884</v>
      </c>
      <c r="AL11" s="1609">
        <v>5.5461708823529419</v>
      </c>
      <c r="AM11" s="1609">
        <v>5.4646884117647057</v>
      </c>
      <c r="AN11" s="1609">
        <v>5.2313238823529415</v>
      </c>
      <c r="AO11" s="1609">
        <v>5.0964182941176466</v>
      </c>
      <c r="AP11" s="1609">
        <v>4.9290539999999989</v>
      </c>
      <c r="AQ11" s="1609">
        <v>4.8453362941176472</v>
      </c>
      <c r="AR11" s="1609">
        <v>4.8401240588235295</v>
      </c>
      <c r="AS11" s="1609">
        <v>4.7828322941176475</v>
      </c>
      <c r="AT11" s="1609">
        <v>4.6667422941176468</v>
      </c>
      <c r="AU11" s="1609">
        <v>4.6526518235294114</v>
      </c>
      <c r="AV11" s="1609">
        <v>4.6280596470588238</v>
      </c>
      <c r="AW11" s="1609">
        <v>4.6337238235294116</v>
      </c>
      <c r="AX11" s="1609">
        <v>4.6336741176470593</v>
      </c>
      <c r="AY11" s="1609">
        <v>4.6438768235294123</v>
      </c>
      <c r="AZ11" s="1609">
        <v>4.5922561176470591</v>
      </c>
      <c r="BA11" s="1609">
        <v>4.4381204705882356</v>
      </c>
      <c r="BB11" s="1609">
        <v>4.4381204705882356</v>
      </c>
    </row>
    <row r="12" spans="2:54" ht="15.75">
      <c r="B12" s="1606" t="s">
        <v>443</v>
      </c>
      <c r="C12" s="1608">
        <v>43107</v>
      </c>
      <c r="D12" s="1608">
        <v>43114</v>
      </c>
      <c r="E12" s="1608">
        <v>43121</v>
      </c>
      <c r="F12" s="1608">
        <v>43128</v>
      </c>
      <c r="G12" s="1608">
        <v>43135</v>
      </c>
      <c r="H12" s="1608">
        <v>43142</v>
      </c>
      <c r="I12" s="1608">
        <v>43149</v>
      </c>
      <c r="J12" s="1608">
        <v>43156</v>
      </c>
      <c r="K12" s="1608">
        <v>43163</v>
      </c>
      <c r="L12" s="1608">
        <v>43170</v>
      </c>
      <c r="M12" s="1608">
        <v>43177</v>
      </c>
      <c r="N12" s="1608">
        <v>43184</v>
      </c>
      <c r="O12" s="1608">
        <v>43191</v>
      </c>
      <c r="P12" s="1608">
        <v>43198</v>
      </c>
      <c r="Q12" s="1608">
        <v>43205</v>
      </c>
      <c r="R12" s="1608">
        <v>43212</v>
      </c>
      <c r="S12" s="1608">
        <v>43219</v>
      </c>
      <c r="T12" s="1608">
        <v>43226</v>
      </c>
      <c r="U12" s="1608">
        <v>43233</v>
      </c>
      <c r="V12" s="1608">
        <v>43240</v>
      </c>
      <c r="W12" s="1608">
        <v>43247</v>
      </c>
      <c r="X12" s="1608">
        <v>43254</v>
      </c>
      <c r="Y12" s="1608">
        <v>43261</v>
      </c>
      <c r="Z12" s="1608">
        <v>43268</v>
      </c>
      <c r="AA12" s="1608">
        <v>43275</v>
      </c>
      <c r="AB12" s="1608">
        <v>43282</v>
      </c>
      <c r="AC12" s="1608">
        <v>43289</v>
      </c>
      <c r="AD12" s="1608">
        <v>43296</v>
      </c>
      <c r="AE12" s="1608">
        <v>43303</v>
      </c>
      <c r="AF12" s="1608">
        <v>43310</v>
      </c>
      <c r="AG12" s="1608">
        <v>43317</v>
      </c>
      <c r="AH12" s="1608">
        <v>43324</v>
      </c>
      <c r="AI12" s="1608">
        <v>43331</v>
      </c>
      <c r="AJ12" s="1608">
        <v>43338</v>
      </c>
      <c r="AK12" s="1608">
        <v>43345</v>
      </c>
      <c r="AL12" s="1608">
        <v>43352</v>
      </c>
      <c r="AM12" s="1608">
        <v>43359</v>
      </c>
      <c r="AN12" s="1608">
        <v>43366</v>
      </c>
      <c r="AO12" s="1608">
        <v>43373</v>
      </c>
      <c r="AP12" s="1608">
        <v>43380</v>
      </c>
      <c r="AQ12" s="1608">
        <v>43387</v>
      </c>
      <c r="AR12" s="1608">
        <v>43394</v>
      </c>
      <c r="AS12" s="1608">
        <v>43401</v>
      </c>
      <c r="AT12" s="1608">
        <v>43408</v>
      </c>
      <c r="AU12" s="1608">
        <v>43415</v>
      </c>
      <c r="AV12" s="1608">
        <v>43422</v>
      </c>
      <c r="AW12" s="1608">
        <v>43429</v>
      </c>
      <c r="AX12" s="1608">
        <v>43436</v>
      </c>
      <c r="AY12" s="1608">
        <v>43443</v>
      </c>
      <c r="AZ12" s="1608">
        <v>43450</v>
      </c>
      <c r="BA12" s="1608">
        <v>43457</v>
      </c>
      <c r="BB12" s="1608">
        <v>43464</v>
      </c>
    </row>
    <row r="13" spans="2:54">
      <c r="C13" s="1611">
        <v>4.3804670000000003</v>
      </c>
      <c r="D13" s="1611">
        <v>4.3107931176470586</v>
      </c>
      <c r="E13" s="1611">
        <v>4.1962646470588236</v>
      </c>
      <c r="F13" s="1611">
        <v>4.1161288235294125</v>
      </c>
      <c r="G13" s="1611">
        <v>4.1640827647058822</v>
      </c>
      <c r="H13" s="1611">
        <v>4.2701818823529409</v>
      </c>
      <c r="I13" s="1611">
        <v>4.4745709411764709</v>
      </c>
      <c r="J13" s="1611">
        <v>4.6500862352941175</v>
      </c>
      <c r="K13" s="1611">
        <v>4.7626562941176473</v>
      </c>
      <c r="L13" s="1611">
        <v>4.8005857058823533</v>
      </c>
      <c r="M13" s="1611">
        <v>4.6466129411764703</v>
      </c>
      <c r="N13" s="1611">
        <v>4.5693524117647053</v>
      </c>
      <c r="O13" s="1611">
        <v>4.5735858235294113</v>
      </c>
      <c r="P13" s="1611">
        <v>4.582324117647059</v>
      </c>
      <c r="Q13" s="1611">
        <v>4.5732799411764713</v>
      </c>
      <c r="R13" s="1611">
        <v>4.5599411764705886</v>
      </c>
      <c r="S13" s="1612">
        <v>4.4682108823529418</v>
      </c>
      <c r="T13" s="1611">
        <v>4.4682108823529418</v>
      </c>
      <c r="U13" s="1611">
        <v>4.3433795294117648</v>
      </c>
      <c r="V13" s="1611">
        <v>4.4242479411764704</v>
      </c>
      <c r="W13" s="1611">
        <v>4.5933075882352945</v>
      </c>
      <c r="X13" s="1611">
        <v>4.6715033529411762</v>
      </c>
      <c r="Y13" s="1611">
        <v>4.6776630588235291</v>
      </c>
      <c r="Z13" s="1611">
        <v>4.6900857058823533</v>
      </c>
      <c r="AA13" s="1611">
        <v>4.6754056470588239</v>
      </c>
      <c r="AB13" s="1611">
        <v>4.6873687058823537</v>
      </c>
      <c r="AC13" s="1611">
        <v>4.7102532941176465</v>
      </c>
      <c r="AD13" s="1611">
        <v>4.7197165294117651</v>
      </c>
      <c r="AE13" s="1611">
        <v>4.6956841176470592</v>
      </c>
      <c r="AF13" s="1611">
        <v>4.6217661176470584</v>
      </c>
      <c r="AG13" s="1611">
        <v>4.5724402941176479</v>
      </c>
      <c r="AH13" s="1611">
        <v>4.7009934705882364</v>
      </c>
      <c r="AI13" s="1611">
        <v>4.9134601176470589</v>
      </c>
      <c r="AJ13" s="1611">
        <v>5.0109310588235294</v>
      </c>
      <c r="AK13" s="1611">
        <v>5.0182102941176474</v>
      </c>
      <c r="AL13" s="1611">
        <v>4.9374642352941169</v>
      </c>
      <c r="AM13" s="1611">
        <v>4.7522272352941171</v>
      </c>
      <c r="AN13" s="1611">
        <v>4.6246849999999995</v>
      </c>
      <c r="AO13" s="1611">
        <v>4.5462200588235291</v>
      </c>
      <c r="AP13" s="1611">
        <v>4.5265854705882358</v>
      </c>
      <c r="AQ13" s="1611">
        <v>4.4900126470588235</v>
      </c>
      <c r="AR13" s="1611">
        <v>4.378448176470588</v>
      </c>
      <c r="AS13" s="1611">
        <v>4.2971760000000003</v>
      </c>
      <c r="AT13" s="1611">
        <v>4.2709312941176476</v>
      </c>
      <c r="AU13" s="1611">
        <v>4.2481139999999993</v>
      </c>
      <c r="AV13" s="1611">
        <v>4.2585078823529408</v>
      </c>
      <c r="AW13" s="1611">
        <v>4.2466136470588234</v>
      </c>
      <c r="AX13" s="1611">
        <v>4.2239018823529415</v>
      </c>
      <c r="AY13" s="1611">
        <v>4.1856107647058822</v>
      </c>
      <c r="AZ13" s="1611">
        <v>4.1593339411764711</v>
      </c>
      <c r="BA13" s="1611">
        <v>4.1773075882352941</v>
      </c>
      <c r="BB13" s="1611">
        <v>4.1773075882352941</v>
      </c>
    </row>
    <row r="14" spans="2:54" ht="15.75">
      <c r="B14" s="1606" t="s">
        <v>444</v>
      </c>
      <c r="C14" s="1608">
        <v>43471</v>
      </c>
      <c r="D14" s="1608">
        <v>43478</v>
      </c>
      <c r="E14" s="1608">
        <v>43485</v>
      </c>
      <c r="F14" s="1608">
        <v>43492</v>
      </c>
      <c r="G14" s="1608">
        <v>43499</v>
      </c>
      <c r="H14" s="1608">
        <v>43506</v>
      </c>
      <c r="I14" s="1608">
        <v>43513</v>
      </c>
      <c r="J14" s="1608">
        <v>43520</v>
      </c>
      <c r="K14" s="1608">
        <v>43527</v>
      </c>
      <c r="L14" s="1608">
        <v>43534</v>
      </c>
      <c r="M14" s="1608">
        <v>43541</v>
      </c>
      <c r="N14" s="1608">
        <v>43548</v>
      </c>
      <c r="O14" s="1608">
        <v>43555</v>
      </c>
      <c r="P14" s="1608">
        <v>43562</v>
      </c>
      <c r="Q14" s="1608">
        <v>43569</v>
      </c>
      <c r="R14" s="1608">
        <v>43576</v>
      </c>
      <c r="S14" s="1608">
        <v>43583</v>
      </c>
      <c r="T14" s="1608">
        <v>43590</v>
      </c>
      <c r="U14" s="1608">
        <v>43597</v>
      </c>
      <c r="V14" s="1608">
        <v>43604</v>
      </c>
      <c r="W14" s="1608">
        <v>43611</v>
      </c>
      <c r="X14" s="1608">
        <v>43618</v>
      </c>
      <c r="Y14" s="1608">
        <v>43625</v>
      </c>
      <c r="Z14" s="1608">
        <v>43632</v>
      </c>
      <c r="AA14" s="1608">
        <v>43639</v>
      </c>
      <c r="AB14" s="1608">
        <v>43646</v>
      </c>
      <c r="AC14" s="1608">
        <v>43653</v>
      </c>
      <c r="AD14" s="1608">
        <v>43660</v>
      </c>
      <c r="AE14" s="1608">
        <v>43667</v>
      </c>
      <c r="AF14" s="1608">
        <v>43674</v>
      </c>
      <c r="AG14" s="1608">
        <v>43681</v>
      </c>
      <c r="AH14" s="1608">
        <v>43688</v>
      </c>
      <c r="AI14" s="1608">
        <v>43695</v>
      </c>
      <c r="AJ14" s="1608">
        <v>43702</v>
      </c>
      <c r="AK14" s="1608">
        <v>43709</v>
      </c>
      <c r="AL14" s="1608">
        <v>43716</v>
      </c>
      <c r="AM14" s="1608">
        <v>43723</v>
      </c>
      <c r="AN14" s="1608">
        <v>43730</v>
      </c>
      <c r="AO14" s="1608">
        <v>43737</v>
      </c>
      <c r="AP14" s="1608">
        <v>43744</v>
      </c>
      <c r="AQ14" s="1608">
        <v>43751</v>
      </c>
      <c r="AR14" s="1608">
        <v>43758</v>
      </c>
      <c r="AS14" s="1608">
        <v>43765</v>
      </c>
      <c r="AT14" s="1608">
        <v>43772</v>
      </c>
      <c r="AU14" s="1608">
        <v>43779</v>
      </c>
      <c r="AV14" s="1608">
        <v>43786</v>
      </c>
      <c r="AW14" s="1608">
        <v>43793</v>
      </c>
      <c r="AX14" s="1608">
        <v>43800</v>
      </c>
      <c r="AY14" s="1608">
        <v>43807</v>
      </c>
      <c r="AZ14" s="1608">
        <v>43814</v>
      </c>
      <c r="BA14" s="1608">
        <v>43821</v>
      </c>
      <c r="BB14" s="1608">
        <v>43828</v>
      </c>
    </row>
    <row r="15" spans="2:54">
      <c r="C15" s="1611">
        <v>4.0948256470588236</v>
      </c>
      <c r="D15" s="1611">
        <v>4.0767212352941176</v>
      </c>
      <c r="E15" s="1611">
        <v>4.0787178823529411</v>
      </c>
      <c r="F15" s="1611">
        <v>4.0863007058823531</v>
      </c>
      <c r="G15" s="1611">
        <v>4.0942528823529418</v>
      </c>
      <c r="H15" s="1611">
        <v>4.127354705882353</v>
      </c>
      <c r="I15" s="1611">
        <v>4.2041648235294113</v>
      </c>
      <c r="J15" s="1611">
        <v>4.2126308823529417</v>
      </c>
      <c r="K15" s="1611">
        <v>4.230560176470588</v>
      </c>
      <c r="L15" s="1611">
        <v>4.2543448235294115</v>
      </c>
      <c r="M15" s="1611">
        <v>4.3062438823529412</v>
      </c>
      <c r="N15" s="1611">
        <v>4.5033682352941176</v>
      </c>
      <c r="O15" s="1611">
        <v>4.9052150588235293</v>
      </c>
      <c r="P15" s="1611">
        <v>5.4308501764705888</v>
      </c>
      <c r="Q15" s="1611">
        <v>5.7963191764705879</v>
      </c>
      <c r="R15" s="1611">
        <v>5.8327138235294127</v>
      </c>
      <c r="S15" s="1613">
        <v>5.8371965294117647</v>
      </c>
      <c r="T15" s="1611">
        <v>5.8371965294117647</v>
      </c>
      <c r="U15" s="1611">
        <v>5.8105839999999995</v>
      </c>
      <c r="V15" s="1611">
        <v>5.8321020588235299</v>
      </c>
      <c r="W15" s="1611">
        <v>5.8425999411764709</v>
      </c>
      <c r="X15" s="1611">
        <v>5.8163284705882354</v>
      </c>
      <c r="Y15" s="1611">
        <v>5.8014794117647064</v>
      </c>
      <c r="Z15" s="1611">
        <v>5.8280032352941173</v>
      </c>
      <c r="AA15" s="1611">
        <v>5.7594718235294122</v>
      </c>
      <c r="AB15" s="1611">
        <v>5.7494687058823528</v>
      </c>
      <c r="AC15" s="1611">
        <v>5.7474743529411763</v>
      </c>
      <c r="AD15" s="1611">
        <v>5.7052006470588239</v>
      </c>
      <c r="AE15" s="1611">
        <v>5.5678755294117641</v>
      </c>
      <c r="AF15" s="1611">
        <v>5.435954588235294</v>
      </c>
      <c r="AG15" s="1611">
        <v>5.529673117647059</v>
      </c>
      <c r="AH15" s="1611">
        <v>5.7168830588235293</v>
      </c>
      <c r="AI15" s="1611">
        <v>5.8848935294117641</v>
      </c>
      <c r="AJ15" s="1611">
        <v>5.9367673529411764</v>
      </c>
      <c r="AK15" s="1611">
        <v>5.8786428235294128</v>
      </c>
      <c r="AL15" s="1611">
        <v>5.8906456470588235</v>
      </c>
      <c r="AM15" s="1611">
        <v>5.9036395294117643</v>
      </c>
      <c r="AN15" s="1611">
        <v>5.9256806470588232</v>
      </c>
      <c r="AO15" s="1611">
        <v>5.9321225294117639</v>
      </c>
      <c r="AP15" s="1611">
        <v>5.9109493529411763</v>
      </c>
      <c r="AQ15" s="1611">
        <v>5.8749913529411764</v>
      </c>
      <c r="AR15" s="1611">
        <v>5.8479804117647065</v>
      </c>
      <c r="AS15" s="1611">
        <v>5.8276728823529407</v>
      </c>
      <c r="AT15" s="1611">
        <v>5.778948117647059</v>
      </c>
      <c r="AU15" s="1611">
        <v>5.767703882352941</v>
      </c>
      <c r="AV15" s="1611">
        <v>5.790856117647059</v>
      </c>
      <c r="AW15" s="1611">
        <v>5.9074974705882362</v>
      </c>
      <c r="AX15" s="1611">
        <v>6.0780513529411762</v>
      </c>
      <c r="AY15" s="1611">
        <v>6.2440605882352944</v>
      </c>
      <c r="AZ15" s="1611">
        <v>6.3666827058823525</v>
      </c>
      <c r="BA15" s="1611">
        <v>6.3009340588235299</v>
      </c>
      <c r="BB15" s="1611">
        <v>6.3009340588235299</v>
      </c>
    </row>
    <row r="16" spans="2:54" ht="15.75">
      <c r="B16" s="1606" t="s">
        <v>572</v>
      </c>
      <c r="C16" s="1608">
        <v>43835</v>
      </c>
      <c r="D16" s="1608">
        <v>43842</v>
      </c>
      <c r="E16" s="1608">
        <v>43849</v>
      </c>
      <c r="F16" s="1608">
        <v>43856</v>
      </c>
      <c r="G16" s="1608">
        <v>43863</v>
      </c>
      <c r="H16" s="1608">
        <v>43870</v>
      </c>
      <c r="I16" s="1608">
        <v>43877</v>
      </c>
      <c r="J16" s="1608">
        <v>43884</v>
      </c>
      <c r="K16" s="1608">
        <v>43891</v>
      </c>
      <c r="L16" s="1608">
        <v>43898</v>
      </c>
      <c r="M16" s="1608">
        <v>43905</v>
      </c>
      <c r="N16" s="1608">
        <v>43912</v>
      </c>
      <c r="O16" s="1608">
        <v>43919</v>
      </c>
      <c r="P16" s="1608">
        <v>43926</v>
      </c>
      <c r="Q16" s="1608">
        <v>43933</v>
      </c>
      <c r="R16" s="1608">
        <v>43940</v>
      </c>
      <c r="S16" s="1608">
        <v>43947</v>
      </c>
      <c r="T16" s="1608">
        <v>43954</v>
      </c>
      <c r="U16" s="1608">
        <v>43961</v>
      </c>
      <c r="V16" s="1608">
        <v>43968</v>
      </c>
      <c r="W16" s="1608">
        <v>43975</v>
      </c>
      <c r="X16" s="1608">
        <v>43982</v>
      </c>
      <c r="Y16" s="1608">
        <v>43989</v>
      </c>
      <c r="Z16" s="1608">
        <v>43996</v>
      </c>
      <c r="AA16" s="1608">
        <v>44003</v>
      </c>
      <c r="AB16" s="1608">
        <v>44010</v>
      </c>
      <c r="AC16" s="1608">
        <v>44017</v>
      </c>
      <c r="AD16" s="1608">
        <v>44024</v>
      </c>
      <c r="AE16" s="1608">
        <v>44031</v>
      </c>
      <c r="AF16" s="1608">
        <v>44038</v>
      </c>
      <c r="AG16" s="1608">
        <v>44045</v>
      </c>
      <c r="AH16" s="1608">
        <v>44052</v>
      </c>
      <c r="AI16" s="1608">
        <v>44059</v>
      </c>
      <c r="AJ16" s="1608">
        <v>44066</v>
      </c>
      <c r="AK16" s="1614">
        <v>44073</v>
      </c>
      <c r="AL16" s="1615">
        <v>44080</v>
      </c>
      <c r="AM16" s="1615">
        <v>44087</v>
      </c>
      <c r="AN16" s="1615">
        <v>44094</v>
      </c>
      <c r="AO16" s="1615">
        <v>44101</v>
      </c>
      <c r="AP16" s="1615">
        <v>44108</v>
      </c>
      <c r="AQ16" s="1615">
        <v>44115</v>
      </c>
      <c r="AR16" s="1615">
        <v>44122</v>
      </c>
      <c r="AS16" s="1615">
        <v>44129</v>
      </c>
      <c r="AT16" s="1615">
        <v>44136</v>
      </c>
      <c r="AU16" s="1615">
        <v>44143</v>
      </c>
      <c r="AV16" s="1615">
        <v>44150</v>
      </c>
      <c r="AW16" s="1615">
        <v>44157</v>
      </c>
      <c r="AX16" s="1615">
        <v>44164</v>
      </c>
      <c r="AY16" s="1615">
        <v>44171</v>
      </c>
      <c r="AZ16" s="1615">
        <v>44178</v>
      </c>
      <c r="BA16" s="1615">
        <v>44185</v>
      </c>
      <c r="BB16" s="1615">
        <v>44192</v>
      </c>
    </row>
    <row r="17" spans="2:55">
      <c r="C17" s="1611">
        <v>6.1994147647058817</v>
      </c>
      <c r="D17" s="1611">
        <v>6.0484128823529408</v>
      </c>
      <c r="E17" s="1611">
        <v>5.8257909411764706</v>
      </c>
      <c r="F17" s="1611">
        <v>5.7513192941176463</v>
      </c>
      <c r="G17" s="1611">
        <v>5.8866355294117652</v>
      </c>
      <c r="H17" s="1611">
        <v>6.0671512352941184</v>
      </c>
      <c r="I17" s="1611">
        <v>6.1422988823529412</v>
      </c>
      <c r="J17" s="1611">
        <v>6.2954006470588242</v>
      </c>
      <c r="K17" s="1611">
        <v>6.4696587647058834</v>
      </c>
      <c r="L17" s="1611">
        <v>6.5443307647058822</v>
      </c>
      <c r="M17" s="1611">
        <v>6.4654123529411773</v>
      </c>
      <c r="N17" s="1611">
        <v>6.2507150588235287</v>
      </c>
      <c r="O17" s="1611">
        <v>6.1741274705882363</v>
      </c>
      <c r="P17" s="1611">
        <v>6.2658684705882344</v>
      </c>
      <c r="Q17" s="1611">
        <v>6.2116301764705888</v>
      </c>
      <c r="R17" s="1611">
        <v>6.0554351764705876</v>
      </c>
      <c r="S17" s="1611">
        <v>5.92163305882353</v>
      </c>
      <c r="T17" s="1611">
        <v>5.4822277058823525</v>
      </c>
      <c r="U17" s="1611">
        <v>5.1612722352941178</v>
      </c>
      <c r="V17" s="1611">
        <v>4.88</v>
      </c>
      <c r="W17" s="1611">
        <v>5.16</v>
      </c>
      <c r="X17" s="1611">
        <v>5.6862902352941171</v>
      </c>
      <c r="Y17" s="1611">
        <v>5.6364910588235295</v>
      </c>
      <c r="Z17" s="1611">
        <v>5.5531404117647059</v>
      </c>
      <c r="AA17" s="1611">
        <v>5.5208002352941179</v>
      </c>
      <c r="AB17" s="1611">
        <v>5.3723157647058821</v>
      </c>
      <c r="AC17" s="1611">
        <v>5.22984494117647</v>
      </c>
      <c r="AD17" s="1611">
        <v>4.9082540000000003</v>
      </c>
      <c r="AE17" s="1611">
        <v>4.5684102941176503</v>
      </c>
      <c r="AF17" s="1611">
        <v>4.8748906470588231</v>
      </c>
      <c r="AG17" s="1611">
        <v>5.0081819411764705</v>
      </c>
      <c r="AH17" s="1611">
        <v>4.9988586470588237</v>
      </c>
      <c r="AI17" s="1611">
        <v>4.9358682941176468</v>
      </c>
      <c r="AJ17" s="1611">
        <v>4.8607520000000006</v>
      </c>
      <c r="AK17" s="1611">
        <v>4.8467364705882359</v>
      </c>
      <c r="AL17" s="1611">
        <v>4.842708</v>
      </c>
      <c r="AM17" s="1611">
        <v>4.8434451764705884</v>
      </c>
      <c r="AN17" s="1611">
        <v>4.5855756470588229</v>
      </c>
      <c r="AO17" s="1611">
        <v>4.4939256470588234</v>
      </c>
      <c r="AP17" s="1611">
        <v>4.4843224705882347</v>
      </c>
      <c r="AQ17" s="1611">
        <v>4.4644102941176467</v>
      </c>
      <c r="AR17" s="1611">
        <v>4.4224455294117648</v>
      </c>
      <c r="AS17" s="1611">
        <v>4.4184262352941177</v>
      </c>
      <c r="AT17" s="1611">
        <v>4.4132216470588235</v>
      </c>
      <c r="AU17" s="1611">
        <v>4.3947042941176475</v>
      </c>
      <c r="AV17" s="1611">
        <v>4.2156583529411762</v>
      </c>
      <c r="AW17" s="1611">
        <v>4.0375598823529408</v>
      </c>
      <c r="AX17" s="1611">
        <v>3.8600265294117646</v>
      </c>
      <c r="AY17" s="1611">
        <v>3.8427839411764704</v>
      </c>
      <c r="AZ17" s="1611">
        <v>3.8724690588235293</v>
      </c>
      <c r="BA17" s="1611">
        <v>3.9109689411764705</v>
      </c>
      <c r="BB17" s="1611">
        <v>3.8538729411764705</v>
      </c>
    </row>
    <row r="18" spans="2:55" ht="15.75">
      <c r="B18" s="1606" t="s">
        <v>591</v>
      </c>
      <c r="C18" s="1608">
        <v>44206</v>
      </c>
      <c r="D18" s="1608">
        <v>44213</v>
      </c>
      <c r="E18" s="1608">
        <v>44220</v>
      </c>
      <c r="F18" s="1608">
        <v>44227</v>
      </c>
      <c r="G18" s="1608">
        <v>44234</v>
      </c>
      <c r="H18" s="1608">
        <v>44241</v>
      </c>
      <c r="I18" s="1608">
        <v>44248</v>
      </c>
      <c r="J18" s="1608">
        <v>44255</v>
      </c>
      <c r="K18" s="1608">
        <v>44262</v>
      </c>
      <c r="L18" s="1608">
        <v>44269</v>
      </c>
      <c r="M18" s="1608">
        <v>44276</v>
      </c>
      <c r="N18" s="1608">
        <v>44283</v>
      </c>
      <c r="O18" s="1608">
        <v>44290</v>
      </c>
      <c r="P18" s="1608">
        <v>44297</v>
      </c>
      <c r="Q18" s="1608">
        <v>44304</v>
      </c>
      <c r="R18" s="1608">
        <v>44311</v>
      </c>
      <c r="S18" s="1608">
        <v>44318</v>
      </c>
      <c r="T18" s="1608">
        <v>44325</v>
      </c>
      <c r="U18" s="1608">
        <v>44332</v>
      </c>
      <c r="V18" s="1608">
        <v>44339</v>
      </c>
      <c r="W18" s="1608">
        <v>44346</v>
      </c>
      <c r="X18" s="1608">
        <v>44353</v>
      </c>
      <c r="Y18" s="1608">
        <v>44360</v>
      </c>
      <c r="Z18" s="1608">
        <v>44367</v>
      </c>
      <c r="AA18" s="1608">
        <v>44374</v>
      </c>
      <c r="AB18" s="1608">
        <v>44381</v>
      </c>
      <c r="AC18" s="1608">
        <v>44388</v>
      </c>
      <c r="AD18" s="1608">
        <v>44395</v>
      </c>
      <c r="AE18" s="1608">
        <v>44402</v>
      </c>
      <c r="AF18" s="1608">
        <v>44409</v>
      </c>
      <c r="AG18" s="1608">
        <v>44416</v>
      </c>
      <c r="AH18" s="1608">
        <v>44423</v>
      </c>
      <c r="AI18" s="1608">
        <v>44430</v>
      </c>
      <c r="AJ18" s="1608">
        <v>44437</v>
      </c>
      <c r="AK18" s="1608">
        <v>44444</v>
      </c>
      <c r="AL18" s="1608">
        <v>44451</v>
      </c>
      <c r="AM18" s="1608">
        <v>44458</v>
      </c>
      <c r="AN18" s="1608">
        <v>44465</v>
      </c>
      <c r="AO18" s="1608">
        <v>44472</v>
      </c>
      <c r="AP18" s="1608">
        <v>44479</v>
      </c>
      <c r="AQ18" s="1608">
        <v>44486</v>
      </c>
      <c r="AR18" s="1608">
        <v>44493</v>
      </c>
      <c r="AS18" s="1608">
        <v>44500</v>
      </c>
      <c r="AT18" s="1608">
        <v>44507</v>
      </c>
      <c r="AU18" s="1608">
        <v>44514</v>
      </c>
      <c r="AV18" s="1608">
        <v>44521</v>
      </c>
      <c r="AW18" s="1608">
        <v>44528</v>
      </c>
      <c r="AX18" s="1608">
        <v>44535</v>
      </c>
      <c r="AY18" s="1608">
        <v>44542</v>
      </c>
      <c r="AZ18" s="1608">
        <v>44549</v>
      </c>
      <c r="BA18" s="1608">
        <v>44556</v>
      </c>
      <c r="BB18" s="1608">
        <v>44563</v>
      </c>
    </row>
    <row r="19" spans="2:55">
      <c r="C19" s="1611">
        <v>3.8408140588235296</v>
      </c>
      <c r="D19" s="1611">
        <v>3.8992819411764703</v>
      </c>
      <c r="E19" s="1611">
        <v>3.9199664705882356</v>
      </c>
      <c r="F19" s="1611">
        <v>3.9488096470588241</v>
      </c>
      <c r="G19" s="1611">
        <v>4.0323560588235292</v>
      </c>
      <c r="H19" s="1611">
        <v>4.1566941764705883</v>
      </c>
      <c r="I19" s="1611">
        <v>4.3253699411764703</v>
      </c>
      <c r="J19" s="1611">
        <v>4.6766651176470591</v>
      </c>
      <c r="K19" s="1611">
        <v>5.0180466470588234</v>
      </c>
      <c r="L19" s="1611">
        <v>5.2641289999999996</v>
      </c>
      <c r="M19" s="1611">
        <v>5.4314504705882358</v>
      </c>
      <c r="N19" s="1611">
        <v>5.3633098235294119</v>
      </c>
      <c r="O19" s="1611">
        <v>5.2896181764705892</v>
      </c>
      <c r="P19" s="1611">
        <v>5.2868690588235294</v>
      </c>
      <c r="Q19" s="1611">
        <v>5.2850062352941176</v>
      </c>
      <c r="R19" s="1611">
        <v>5.2090892941176472</v>
      </c>
      <c r="S19" s="1611">
        <v>5.0274647647058828</v>
      </c>
      <c r="T19" s="1611">
        <v>5.0143255882352937</v>
      </c>
      <c r="U19" s="1611">
        <v>5.0921282941176464</v>
      </c>
      <c r="V19" s="1611">
        <v>5.5113584117647063</v>
      </c>
      <c r="W19" s="1611">
        <v>5.6690958235294122</v>
      </c>
      <c r="X19" s="1611">
        <v>5.55</v>
      </c>
      <c r="Y19" s="1611">
        <v>5.54</v>
      </c>
      <c r="Z19" s="1611">
        <v>5.3782644117647056</v>
      </c>
      <c r="AA19" s="1611">
        <v>5.1396685294117646</v>
      </c>
      <c r="AB19" s="1611">
        <v>5.0199999999999996</v>
      </c>
      <c r="AC19" s="1604">
        <v>4.97</v>
      </c>
      <c r="AD19" s="1604">
        <v>4.88</v>
      </c>
      <c r="AL19" s="1611"/>
    </row>
    <row r="20" spans="2:55">
      <c r="P20" s="1611"/>
      <c r="Q20" s="1611"/>
      <c r="R20" s="1611"/>
      <c r="AL20" s="1616"/>
      <c r="AM20" s="1617"/>
      <c r="AN20" s="1617"/>
      <c r="AO20" s="1617"/>
      <c r="AP20" s="1617"/>
      <c r="AQ20" s="1616"/>
      <c r="AR20" s="1617"/>
      <c r="BC20" s="1611"/>
    </row>
    <row r="21" spans="2:55">
      <c r="AL21" s="1617"/>
      <c r="AM21" s="1617"/>
      <c r="AN21" s="1617"/>
      <c r="AO21" s="1617"/>
      <c r="AP21" s="1617"/>
      <c r="AQ21" s="1617"/>
      <c r="AR21" s="1617"/>
    </row>
  </sheetData>
  <pageMargins left="0.7" right="0.7" top="0.75" bottom="0.75" header="0.3" footer="0.3"/>
  <pageSetup paperSize="9" scale="95" orientation="portrait" horizontalDpi="4294967295" verticalDpi="4294967295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/>
  <dimension ref="A1:AE118"/>
  <sheetViews>
    <sheetView showGridLines="0" zoomScaleNormal="100" workbookViewId="0">
      <selection activeCell="T36" sqref="T36"/>
    </sheetView>
  </sheetViews>
  <sheetFormatPr defaultRowHeight="12.75"/>
  <cols>
    <col min="1" max="1" width="11.42578125" style="20" customWidth="1"/>
    <col min="2" max="2" width="9.140625" hidden="1" customWidth="1"/>
    <col min="3" max="13" width="13" customWidth="1"/>
    <col min="14" max="14" width="11.5703125" customWidth="1"/>
    <col min="15" max="15" width="14.7109375" customWidth="1"/>
    <col min="169" max="169" width="11.85546875" customWidth="1"/>
    <col min="213" max="213" width="11.85546875" customWidth="1"/>
    <col min="214" max="214" width="11.140625" bestFit="1" customWidth="1"/>
    <col min="215" max="215" width="12" customWidth="1"/>
    <col min="217" max="217" width="9.5703125" bestFit="1" customWidth="1"/>
    <col min="218" max="218" width="12.5703125" bestFit="1" customWidth="1"/>
    <col min="219" max="219" width="9.7109375" bestFit="1" customWidth="1"/>
    <col min="224" max="224" width="9.5703125" bestFit="1" customWidth="1"/>
    <col min="227" max="227" width="16.140625" customWidth="1"/>
    <col min="228" max="228" width="14" customWidth="1"/>
    <col min="229" max="229" width="7.42578125" customWidth="1"/>
    <col min="230" max="230" width="8.28515625" customWidth="1"/>
    <col min="231" max="231" width="6.7109375" customWidth="1"/>
    <col min="232" max="232" width="5.5703125" customWidth="1"/>
    <col min="233" max="233" width="10.85546875" customWidth="1"/>
    <col min="234" max="234" width="11.42578125" customWidth="1"/>
    <col min="235" max="235" width="0" hidden="1" customWidth="1"/>
    <col min="236" max="242" width="13" customWidth="1"/>
    <col min="243" max="243" width="11.5703125" customWidth="1"/>
    <col min="244" max="244" width="14.7109375" customWidth="1"/>
    <col min="245" max="245" width="11.5703125" customWidth="1"/>
    <col min="246" max="246" width="12.42578125" customWidth="1"/>
    <col min="247" max="247" width="12" customWidth="1"/>
    <col min="248" max="248" width="12.42578125" customWidth="1"/>
    <col min="250" max="250" width="11.140625" customWidth="1"/>
    <col min="251" max="251" width="14" customWidth="1"/>
    <col min="252" max="252" width="20.7109375" customWidth="1"/>
    <col min="425" max="425" width="11.85546875" customWidth="1"/>
    <col min="469" max="469" width="11.85546875" customWidth="1"/>
    <col min="470" max="470" width="11.140625" bestFit="1" customWidth="1"/>
    <col min="471" max="471" width="12" customWidth="1"/>
    <col min="473" max="473" width="9.5703125" bestFit="1" customWidth="1"/>
    <col min="474" max="474" width="12.5703125" bestFit="1" customWidth="1"/>
    <col min="475" max="475" width="9.7109375" bestFit="1" customWidth="1"/>
    <col min="480" max="480" width="9.5703125" bestFit="1" customWidth="1"/>
    <col min="483" max="483" width="16.140625" customWidth="1"/>
    <col min="484" max="484" width="14" customWidth="1"/>
    <col min="485" max="485" width="7.42578125" customWidth="1"/>
    <col min="486" max="486" width="8.28515625" customWidth="1"/>
    <col min="487" max="487" width="6.7109375" customWidth="1"/>
    <col min="488" max="488" width="5.5703125" customWidth="1"/>
    <col min="489" max="489" width="10.85546875" customWidth="1"/>
    <col min="490" max="490" width="11.42578125" customWidth="1"/>
    <col min="491" max="491" width="0" hidden="1" customWidth="1"/>
    <col min="492" max="498" width="13" customWidth="1"/>
    <col min="499" max="499" width="11.5703125" customWidth="1"/>
    <col min="500" max="500" width="14.7109375" customWidth="1"/>
    <col min="501" max="501" width="11.5703125" customWidth="1"/>
    <col min="502" max="502" width="12.42578125" customWidth="1"/>
    <col min="503" max="503" width="12" customWidth="1"/>
    <col min="504" max="504" width="12.42578125" customWidth="1"/>
    <col min="506" max="506" width="11.140625" customWidth="1"/>
    <col min="507" max="507" width="14" customWidth="1"/>
    <col min="508" max="508" width="20.7109375" customWidth="1"/>
    <col min="681" max="681" width="11.85546875" customWidth="1"/>
    <col min="725" max="725" width="11.85546875" customWidth="1"/>
    <col min="726" max="726" width="11.140625" bestFit="1" customWidth="1"/>
    <col min="727" max="727" width="12" customWidth="1"/>
    <col min="729" max="729" width="9.5703125" bestFit="1" customWidth="1"/>
    <col min="730" max="730" width="12.5703125" bestFit="1" customWidth="1"/>
    <col min="731" max="731" width="9.7109375" bestFit="1" customWidth="1"/>
    <col min="736" max="736" width="9.5703125" bestFit="1" customWidth="1"/>
    <col min="739" max="739" width="16.140625" customWidth="1"/>
    <col min="740" max="740" width="14" customWidth="1"/>
    <col min="741" max="741" width="7.42578125" customWidth="1"/>
    <col min="742" max="742" width="8.28515625" customWidth="1"/>
    <col min="743" max="743" width="6.7109375" customWidth="1"/>
    <col min="744" max="744" width="5.5703125" customWidth="1"/>
    <col min="745" max="745" width="10.85546875" customWidth="1"/>
    <col min="746" max="746" width="11.42578125" customWidth="1"/>
    <col min="747" max="747" width="0" hidden="1" customWidth="1"/>
    <col min="748" max="754" width="13" customWidth="1"/>
    <col min="755" max="755" width="11.5703125" customWidth="1"/>
    <col min="756" max="756" width="14.7109375" customWidth="1"/>
    <col min="757" max="757" width="11.5703125" customWidth="1"/>
    <col min="758" max="758" width="12.42578125" customWidth="1"/>
    <col min="759" max="759" width="12" customWidth="1"/>
    <col min="760" max="760" width="12.42578125" customWidth="1"/>
    <col min="762" max="762" width="11.140625" customWidth="1"/>
    <col min="763" max="763" width="14" customWidth="1"/>
    <col min="764" max="764" width="20.7109375" customWidth="1"/>
    <col min="937" max="937" width="11.85546875" customWidth="1"/>
    <col min="981" max="981" width="11.85546875" customWidth="1"/>
    <col min="982" max="982" width="11.140625" bestFit="1" customWidth="1"/>
    <col min="983" max="983" width="12" customWidth="1"/>
    <col min="985" max="985" width="9.5703125" bestFit="1" customWidth="1"/>
    <col min="986" max="986" width="12.5703125" bestFit="1" customWidth="1"/>
    <col min="987" max="987" width="9.7109375" bestFit="1" customWidth="1"/>
    <col min="992" max="992" width="9.5703125" bestFit="1" customWidth="1"/>
    <col min="995" max="995" width="16.140625" customWidth="1"/>
    <col min="996" max="996" width="14" customWidth="1"/>
    <col min="997" max="997" width="7.42578125" customWidth="1"/>
    <col min="998" max="998" width="8.28515625" customWidth="1"/>
    <col min="999" max="999" width="6.7109375" customWidth="1"/>
    <col min="1000" max="1000" width="5.5703125" customWidth="1"/>
    <col min="1001" max="1001" width="10.85546875" customWidth="1"/>
    <col min="1002" max="1002" width="11.42578125" customWidth="1"/>
    <col min="1003" max="1003" width="0" hidden="1" customWidth="1"/>
    <col min="1004" max="1010" width="13" customWidth="1"/>
    <col min="1011" max="1011" width="11.5703125" customWidth="1"/>
    <col min="1012" max="1012" width="14.7109375" customWidth="1"/>
    <col min="1013" max="1013" width="11.5703125" customWidth="1"/>
    <col min="1014" max="1014" width="12.42578125" customWidth="1"/>
    <col min="1015" max="1015" width="12" customWidth="1"/>
    <col min="1016" max="1016" width="12.42578125" customWidth="1"/>
    <col min="1018" max="1018" width="11.140625" customWidth="1"/>
    <col min="1019" max="1019" width="14" customWidth="1"/>
    <col min="1020" max="1020" width="20.7109375" customWidth="1"/>
    <col min="1193" max="1193" width="11.85546875" customWidth="1"/>
    <col min="1237" max="1237" width="11.85546875" customWidth="1"/>
    <col min="1238" max="1238" width="11.140625" bestFit="1" customWidth="1"/>
    <col min="1239" max="1239" width="12" customWidth="1"/>
    <col min="1241" max="1241" width="9.5703125" bestFit="1" customWidth="1"/>
    <col min="1242" max="1242" width="12.5703125" bestFit="1" customWidth="1"/>
    <col min="1243" max="1243" width="9.7109375" bestFit="1" customWidth="1"/>
    <col min="1248" max="1248" width="9.5703125" bestFit="1" customWidth="1"/>
    <col min="1251" max="1251" width="16.140625" customWidth="1"/>
    <col min="1252" max="1252" width="14" customWidth="1"/>
    <col min="1253" max="1253" width="7.42578125" customWidth="1"/>
    <col min="1254" max="1254" width="8.28515625" customWidth="1"/>
    <col min="1255" max="1255" width="6.7109375" customWidth="1"/>
    <col min="1256" max="1256" width="5.5703125" customWidth="1"/>
    <col min="1257" max="1257" width="10.85546875" customWidth="1"/>
    <col min="1258" max="1258" width="11.42578125" customWidth="1"/>
    <col min="1259" max="1259" width="0" hidden="1" customWidth="1"/>
    <col min="1260" max="1266" width="13" customWidth="1"/>
    <col min="1267" max="1267" width="11.5703125" customWidth="1"/>
    <col min="1268" max="1268" width="14.7109375" customWidth="1"/>
    <col min="1269" max="1269" width="11.5703125" customWidth="1"/>
    <col min="1270" max="1270" width="12.42578125" customWidth="1"/>
    <col min="1271" max="1271" width="12" customWidth="1"/>
    <col min="1272" max="1272" width="12.42578125" customWidth="1"/>
    <col min="1274" max="1274" width="11.140625" customWidth="1"/>
    <col min="1275" max="1275" width="14" customWidth="1"/>
    <col min="1276" max="1276" width="20.7109375" customWidth="1"/>
    <col min="1449" max="1449" width="11.85546875" customWidth="1"/>
    <col min="1493" max="1493" width="11.85546875" customWidth="1"/>
    <col min="1494" max="1494" width="11.140625" bestFit="1" customWidth="1"/>
    <col min="1495" max="1495" width="12" customWidth="1"/>
    <col min="1497" max="1497" width="9.5703125" bestFit="1" customWidth="1"/>
    <col min="1498" max="1498" width="12.5703125" bestFit="1" customWidth="1"/>
    <col min="1499" max="1499" width="9.7109375" bestFit="1" customWidth="1"/>
    <col min="1504" max="1504" width="9.5703125" bestFit="1" customWidth="1"/>
    <col min="1507" max="1507" width="16.140625" customWidth="1"/>
    <col min="1508" max="1508" width="14" customWidth="1"/>
    <col min="1509" max="1509" width="7.42578125" customWidth="1"/>
    <col min="1510" max="1510" width="8.28515625" customWidth="1"/>
    <col min="1511" max="1511" width="6.7109375" customWidth="1"/>
    <col min="1512" max="1512" width="5.5703125" customWidth="1"/>
    <col min="1513" max="1513" width="10.85546875" customWidth="1"/>
    <col min="1514" max="1514" width="11.42578125" customWidth="1"/>
    <col min="1515" max="1515" width="0" hidden="1" customWidth="1"/>
    <col min="1516" max="1522" width="13" customWidth="1"/>
    <col min="1523" max="1523" width="11.5703125" customWidth="1"/>
    <col min="1524" max="1524" width="14.7109375" customWidth="1"/>
    <col min="1525" max="1525" width="11.5703125" customWidth="1"/>
    <col min="1526" max="1526" width="12.42578125" customWidth="1"/>
    <col min="1527" max="1527" width="12" customWidth="1"/>
    <col min="1528" max="1528" width="12.42578125" customWidth="1"/>
    <col min="1530" max="1530" width="11.140625" customWidth="1"/>
    <col min="1531" max="1531" width="14" customWidth="1"/>
    <col min="1532" max="1532" width="20.7109375" customWidth="1"/>
    <col min="1705" max="1705" width="11.85546875" customWidth="1"/>
    <col min="1749" max="1749" width="11.85546875" customWidth="1"/>
    <col min="1750" max="1750" width="11.140625" bestFit="1" customWidth="1"/>
    <col min="1751" max="1751" width="12" customWidth="1"/>
    <col min="1753" max="1753" width="9.5703125" bestFit="1" customWidth="1"/>
    <col min="1754" max="1754" width="12.5703125" bestFit="1" customWidth="1"/>
    <col min="1755" max="1755" width="9.7109375" bestFit="1" customWidth="1"/>
    <col min="1760" max="1760" width="9.5703125" bestFit="1" customWidth="1"/>
    <col min="1763" max="1763" width="16.140625" customWidth="1"/>
    <col min="1764" max="1764" width="14" customWidth="1"/>
    <col min="1765" max="1765" width="7.42578125" customWidth="1"/>
    <col min="1766" max="1766" width="8.28515625" customWidth="1"/>
    <col min="1767" max="1767" width="6.7109375" customWidth="1"/>
    <col min="1768" max="1768" width="5.5703125" customWidth="1"/>
    <col min="1769" max="1769" width="10.85546875" customWidth="1"/>
    <col min="1770" max="1770" width="11.42578125" customWidth="1"/>
    <col min="1771" max="1771" width="0" hidden="1" customWidth="1"/>
    <col min="1772" max="1778" width="13" customWidth="1"/>
    <col min="1779" max="1779" width="11.5703125" customWidth="1"/>
    <col min="1780" max="1780" width="14.7109375" customWidth="1"/>
    <col min="1781" max="1781" width="11.5703125" customWidth="1"/>
    <col min="1782" max="1782" width="12.42578125" customWidth="1"/>
    <col min="1783" max="1783" width="12" customWidth="1"/>
    <col min="1784" max="1784" width="12.42578125" customWidth="1"/>
    <col min="1786" max="1786" width="11.140625" customWidth="1"/>
    <col min="1787" max="1787" width="14" customWidth="1"/>
    <col min="1788" max="1788" width="20.7109375" customWidth="1"/>
    <col min="1961" max="1961" width="11.85546875" customWidth="1"/>
    <col min="2005" max="2005" width="11.85546875" customWidth="1"/>
    <col min="2006" max="2006" width="11.140625" bestFit="1" customWidth="1"/>
    <col min="2007" max="2007" width="12" customWidth="1"/>
    <col min="2009" max="2009" width="9.5703125" bestFit="1" customWidth="1"/>
    <col min="2010" max="2010" width="12.5703125" bestFit="1" customWidth="1"/>
    <col min="2011" max="2011" width="9.7109375" bestFit="1" customWidth="1"/>
    <col min="2016" max="2016" width="9.5703125" bestFit="1" customWidth="1"/>
    <col min="2019" max="2019" width="16.140625" customWidth="1"/>
    <col min="2020" max="2020" width="14" customWidth="1"/>
    <col min="2021" max="2021" width="7.42578125" customWidth="1"/>
    <col min="2022" max="2022" width="8.28515625" customWidth="1"/>
    <col min="2023" max="2023" width="6.7109375" customWidth="1"/>
    <col min="2024" max="2024" width="5.5703125" customWidth="1"/>
    <col min="2025" max="2025" width="10.85546875" customWidth="1"/>
    <col min="2026" max="2026" width="11.42578125" customWidth="1"/>
    <col min="2027" max="2027" width="0" hidden="1" customWidth="1"/>
    <col min="2028" max="2034" width="13" customWidth="1"/>
    <col min="2035" max="2035" width="11.5703125" customWidth="1"/>
    <col min="2036" max="2036" width="14.7109375" customWidth="1"/>
    <col min="2037" max="2037" width="11.5703125" customWidth="1"/>
    <col min="2038" max="2038" width="12.42578125" customWidth="1"/>
    <col min="2039" max="2039" width="12" customWidth="1"/>
    <col min="2040" max="2040" width="12.42578125" customWidth="1"/>
    <col min="2042" max="2042" width="11.140625" customWidth="1"/>
    <col min="2043" max="2043" width="14" customWidth="1"/>
    <col min="2044" max="2044" width="20.7109375" customWidth="1"/>
    <col min="2217" max="2217" width="11.85546875" customWidth="1"/>
    <col min="2261" max="2261" width="11.85546875" customWidth="1"/>
    <col min="2262" max="2262" width="11.140625" bestFit="1" customWidth="1"/>
    <col min="2263" max="2263" width="12" customWidth="1"/>
    <col min="2265" max="2265" width="9.5703125" bestFit="1" customWidth="1"/>
    <col min="2266" max="2266" width="12.5703125" bestFit="1" customWidth="1"/>
    <col min="2267" max="2267" width="9.7109375" bestFit="1" customWidth="1"/>
    <col min="2272" max="2272" width="9.5703125" bestFit="1" customWidth="1"/>
    <col min="2275" max="2275" width="16.140625" customWidth="1"/>
    <col min="2276" max="2276" width="14" customWidth="1"/>
    <col min="2277" max="2277" width="7.42578125" customWidth="1"/>
    <col min="2278" max="2278" width="8.28515625" customWidth="1"/>
    <col min="2279" max="2279" width="6.7109375" customWidth="1"/>
    <col min="2280" max="2280" width="5.5703125" customWidth="1"/>
    <col min="2281" max="2281" width="10.85546875" customWidth="1"/>
    <col min="2282" max="2282" width="11.42578125" customWidth="1"/>
    <col min="2283" max="2283" width="0" hidden="1" customWidth="1"/>
    <col min="2284" max="2290" width="13" customWidth="1"/>
    <col min="2291" max="2291" width="11.5703125" customWidth="1"/>
    <col min="2292" max="2292" width="14.7109375" customWidth="1"/>
    <col min="2293" max="2293" width="11.5703125" customWidth="1"/>
    <col min="2294" max="2294" width="12.42578125" customWidth="1"/>
    <col min="2295" max="2295" width="12" customWidth="1"/>
    <col min="2296" max="2296" width="12.42578125" customWidth="1"/>
    <col min="2298" max="2298" width="11.140625" customWidth="1"/>
    <col min="2299" max="2299" width="14" customWidth="1"/>
    <col min="2300" max="2300" width="20.7109375" customWidth="1"/>
    <col min="2473" max="2473" width="11.85546875" customWidth="1"/>
    <col min="2517" max="2517" width="11.85546875" customWidth="1"/>
    <col min="2518" max="2518" width="11.140625" bestFit="1" customWidth="1"/>
    <col min="2519" max="2519" width="12" customWidth="1"/>
    <col min="2521" max="2521" width="9.5703125" bestFit="1" customWidth="1"/>
    <col min="2522" max="2522" width="12.5703125" bestFit="1" customWidth="1"/>
    <col min="2523" max="2523" width="9.7109375" bestFit="1" customWidth="1"/>
    <col min="2528" max="2528" width="9.5703125" bestFit="1" customWidth="1"/>
    <col min="2531" max="2531" width="16.140625" customWidth="1"/>
    <col min="2532" max="2532" width="14" customWidth="1"/>
    <col min="2533" max="2533" width="7.42578125" customWidth="1"/>
    <col min="2534" max="2534" width="8.28515625" customWidth="1"/>
    <col min="2535" max="2535" width="6.7109375" customWidth="1"/>
    <col min="2536" max="2536" width="5.5703125" customWidth="1"/>
    <col min="2537" max="2537" width="10.85546875" customWidth="1"/>
    <col min="2538" max="2538" width="11.42578125" customWidth="1"/>
    <col min="2539" max="2539" width="0" hidden="1" customWidth="1"/>
    <col min="2540" max="2546" width="13" customWidth="1"/>
    <col min="2547" max="2547" width="11.5703125" customWidth="1"/>
    <col min="2548" max="2548" width="14.7109375" customWidth="1"/>
    <col min="2549" max="2549" width="11.5703125" customWidth="1"/>
    <col min="2550" max="2550" width="12.42578125" customWidth="1"/>
    <col min="2551" max="2551" width="12" customWidth="1"/>
    <col min="2552" max="2552" width="12.42578125" customWidth="1"/>
    <col min="2554" max="2554" width="11.140625" customWidth="1"/>
    <col min="2555" max="2555" width="14" customWidth="1"/>
    <col min="2556" max="2556" width="20.7109375" customWidth="1"/>
    <col min="2729" max="2729" width="11.85546875" customWidth="1"/>
    <col min="2773" max="2773" width="11.85546875" customWidth="1"/>
    <col min="2774" max="2774" width="11.140625" bestFit="1" customWidth="1"/>
    <col min="2775" max="2775" width="12" customWidth="1"/>
    <col min="2777" max="2777" width="9.5703125" bestFit="1" customWidth="1"/>
    <col min="2778" max="2778" width="12.5703125" bestFit="1" customWidth="1"/>
    <col min="2779" max="2779" width="9.7109375" bestFit="1" customWidth="1"/>
    <col min="2784" max="2784" width="9.5703125" bestFit="1" customWidth="1"/>
    <col min="2787" max="2787" width="16.140625" customWidth="1"/>
    <col min="2788" max="2788" width="14" customWidth="1"/>
    <col min="2789" max="2789" width="7.42578125" customWidth="1"/>
    <col min="2790" max="2790" width="8.28515625" customWidth="1"/>
    <col min="2791" max="2791" width="6.7109375" customWidth="1"/>
    <col min="2792" max="2792" width="5.5703125" customWidth="1"/>
    <col min="2793" max="2793" width="10.85546875" customWidth="1"/>
    <col min="2794" max="2794" width="11.42578125" customWidth="1"/>
    <col min="2795" max="2795" width="0" hidden="1" customWidth="1"/>
    <col min="2796" max="2802" width="13" customWidth="1"/>
    <col min="2803" max="2803" width="11.5703125" customWidth="1"/>
    <col min="2804" max="2804" width="14.7109375" customWidth="1"/>
    <col min="2805" max="2805" width="11.5703125" customWidth="1"/>
    <col min="2806" max="2806" width="12.42578125" customWidth="1"/>
    <col min="2807" max="2807" width="12" customWidth="1"/>
    <col min="2808" max="2808" width="12.42578125" customWidth="1"/>
    <col min="2810" max="2810" width="11.140625" customWidth="1"/>
    <col min="2811" max="2811" width="14" customWidth="1"/>
    <col min="2812" max="2812" width="20.7109375" customWidth="1"/>
    <col min="2985" max="2985" width="11.85546875" customWidth="1"/>
    <col min="3029" max="3029" width="11.85546875" customWidth="1"/>
    <col min="3030" max="3030" width="11.140625" bestFit="1" customWidth="1"/>
    <col min="3031" max="3031" width="12" customWidth="1"/>
    <col min="3033" max="3033" width="9.5703125" bestFit="1" customWidth="1"/>
    <col min="3034" max="3034" width="12.5703125" bestFit="1" customWidth="1"/>
    <col min="3035" max="3035" width="9.7109375" bestFit="1" customWidth="1"/>
    <col min="3040" max="3040" width="9.5703125" bestFit="1" customWidth="1"/>
    <col min="3043" max="3043" width="16.140625" customWidth="1"/>
    <col min="3044" max="3044" width="14" customWidth="1"/>
    <col min="3045" max="3045" width="7.42578125" customWidth="1"/>
    <col min="3046" max="3046" width="8.28515625" customWidth="1"/>
    <col min="3047" max="3047" width="6.7109375" customWidth="1"/>
    <col min="3048" max="3048" width="5.5703125" customWidth="1"/>
    <col min="3049" max="3049" width="10.85546875" customWidth="1"/>
    <col min="3050" max="3050" width="11.42578125" customWidth="1"/>
    <col min="3051" max="3051" width="0" hidden="1" customWidth="1"/>
    <col min="3052" max="3058" width="13" customWidth="1"/>
    <col min="3059" max="3059" width="11.5703125" customWidth="1"/>
    <col min="3060" max="3060" width="14.7109375" customWidth="1"/>
    <col min="3061" max="3061" width="11.5703125" customWidth="1"/>
    <col min="3062" max="3062" width="12.42578125" customWidth="1"/>
    <col min="3063" max="3063" width="12" customWidth="1"/>
    <col min="3064" max="3064" width="12.42578125" customWidth="1"/>
    <col min="3066" max="3066" width="11.140625" customWidth="1"/>
    <col min="3067" max="3067" width="14" customWidth="1"/>
    <col min="3068" max="3068" width="20.7109375" customWidth="1"/>
    <col min="3241" max="3241" width="11.85546875" customWidth="1"/>
    <col min="3285" max="3285" width="11.85546875" customWidth="1"/>
    <col min="3286" max="3286" width="11.140625" bestFit="1" customWidth="1"/>
    <col min="3287" max="3287" width="12" customWidth="1"/>
    <col min="3289" max="3289" width="9.5703125" bestFit="1" customWidth="1"/>
    <col min="3290" max="3290" width="12.5703125" bestFit="1" customWidth="1"/>
    <col min="3291" max="3291" width="9.7109375" bestFit="1" customWidth="1"/>
    <col min="3296" max="3296" width="9.5703125" bestFit="1" customWidth="1"/>
    <col min="3299" max="3299" width="16.140625" customWidth="1"/>
    <col min="3300" max="3300" width="14" customWidth="1"/>
    <col min="3301" max="3301" width="7.42578125" customWidth="1"/>
    <col min="3302" max="3302" width="8.28515625" customWidth="1"/>
    <col min="3303" max="3303" width="6.7109375" customWidth="1"/>
    <col min="3304" max="3304" width="5.5703125" customWidth="1"/>
    <col min="3305" max="3305" width="10.85546875" customWidth="1"/>
    <col min="3306" max="3306" width="11.42578125" customWidth="1"/>
    <col min="3307" max="3307" width="0" hidden="1" customWidth="1"/>
    <col min="3308" max="3314" width="13" customWidth="1"/>
    <col min="3315" max="3315" width="11.5703125" customWidth="1"/>
    <col min="3316" max="3316" width="14.7109375" customWidth="1"/>
    <col min="3317" max="3317" width="11.5703125" customWidth="1"/>
    <col min="3318" max="3318" width="12.42578125" customWidth="1"/>
    <col min="3319" max="3319" width="12" customWidth="1"/>
    <col min="3320" max="3320" width="12.42578125" customWidth="1"/>
    <col min="3322" max="3322" width="11.140625" customWidth="1"/>
    <col min="3323" max="3323" width="14" customWidth="1"/>
    <col min="3324" max="3324" width="20.7109375" customWidth="1"/>
    <col min="3497" max="3497" width="11.85546875" customWidth="1"/>
    <col min="3541" max="3541" width="11.85546875" customWidth="1"/>
    <col min="3542" max="3542" width="11.140625" bestFit="1" customWidth="1"/>
    <col min="3543" max="3543" width="12" customWidth="1"/>
    <col min="3545" max="3545" width="9.5703125" bestFit="1" customWidth="1"/>
    <col min="3546" max="3546" width="12.5703125" bestFit="1" customWidth="1"/>
    <col min="3547" max="3547" width="9.7109375" bestFit="1" customWidth="1"/>
    <col min="3552" max="3552" width="9.5703125" bestFit="1" customWidth="1"/>
    <col min="3555" max="3555" width="16.140625" customWidth="1"/>
    <col min="3556" max="3556" width="14" customWidth="1"/>
    <col min="3557" max="3557" width="7.42578125" customWidth="1"/>
    <col min="3558" max="3558" width="8.28515625" customWidth="1"/>
    <col min="3559" max="3559" width="6.7109375" customWidth="1"/>
    <col min="3560" max="3560" width="5.5703125" customWidth="1"/>
    <col min="3561" max="3561" width="10.85546875" customWidth="1"/>
    <col min="3562" max="3562" width="11.42578125" customWidth="1"/>
    <col min="3563" max="3563" width="0" hidden="1" customWidth="1"/>
    <col min="3564" max="3570" width="13" customWidth="1"/>
    <col min="3571" max="3571" width="11.5703125" customWidth="1"/>
    <col min="3572" max="3572" width="14.7109375" customWidth="1"/>
    <col min="3573" max="3573" width="11.5703125" customWidth="1"/>
    <col min="3574" max="3574" width="12.42578125" customWidth="1"/>
    <col min="3575" max="3575" width="12" customWidth="1"/>
    <col min="3576" max="3576" width="12.42578125" customWidth="1"/>
    <col min="3578" max="3578" width="11.140625" customWidth="1"/>
    <col min="3579" max="3579" width="14" customWidth="1"/>
    <col min="3580" max="3580" width="20.7109375" customWidth="1"/>
    <col min="3753" max="3753" width="11.85546875" customWidth="1"/>
    <col min="3797" max="3797" width="11.85546875" customWidth="1"/>
    <col min="3798" max="3798" width="11.140625" bestFit="1" customWidth="1"/>
    <col min="3799" max="3799" width="12" customWidth="1"/>
    <col min="3801" max="3801" width="9.5703125" bestFit="1" customWidth="1"/>
    <col min="3802" max="3802" width="12.5703125" bestFit="1" customWidth="1"/>
    <col min="3803" max="3803" width="9.7109375" bestFit="1" customWidth="1"/>
    <col min="3808" max="3808" width="9.5703125" bestFit="1" customWidth="1"/>
    <col min="3811" max="3811" width="16.140625" customWidth="1"/>
    <col min="3812" max="3812" width="14" customWidth="1"/>
    <col min="3813" max="3813" width="7.42578125" customWidth="1"/>
    <col min="3814" max="3814" width="8.28515625" customWidth="1"/>
    <col min="3815" max="3815" width="6.7109375" customWidth="1"/>
    <col min="3816" max="3816" width="5.5703125" customWidth="1"/>
    <col min="3817" max="3817" width="10.85546875" customWidth="1"/>
    <col min="3818" max="3818" width="11.42578125" customWidth="1"/>
    <col min="3819" max="3819" width="0" hidden="1" customWidth="1"/>
    <col min="3820" max="3826" width="13" customWidth="1"/>
    <col min="3827" max="3827" width="11.5703125" customWidth="1"/>
    <col min="3828" max="3828" width="14.7109375" customWidth="1"/>
    <col min="3829" max="3829" width="11.5703125" customWidth="1"/>
    <col min="3830" max="3830" width="12.42578125" customWidth="1"/>
    <col min="3831" max="3831" width="12" customWidth="1"/>
    <col min="3832" max="3832" width="12.42578125" customWidth="1"/>
    <col min="3834" max="3834" width="11.140625" customWidth="1"/>
    <col min="3835" max="3835" width="14" customWidth="1"/>
    <col min="3836" max="3836" width="20.7109375" customWidth="1"/>
    <col min="4009" max="4009" width="11.85546875" customWidth="1"/>
    <col min="4053" max="4053" width="11.85546875" customWidth="1"/>
    <col min="4054" max="4054" width="11.140625" bestFit="1" customWidth="1"/>
    <col min="4055" max="4055" width="12" customWidth="1"/>
    <col min="4057" max="4057" width="9.5703125" bestFit="1" customWidth="1"/>
    <col min="4058" max="4058" width="12.5703125" bestFit="1" customWidth="1"/>
    <col min="4059" max="4059" width="9.7109375" bestFit="1" customWidth="1"/>
    <col min="4064" max="4064" width="9.5703125" bestFit="1" customWidth="1"/>
    <col min="4067" max="4067" width="16.140625" customWidth="1"/>
    <col min="4068" max="4068" width="14" customWidth="1"/>
    <col min="4069" max="4069" width="7.42578125" customWidth="1"/>
    <col min="4070" max="4070" width="8.28515625" customWidth="1"/>
    <col min="4071" max="4071" width="6.7109375" customWidth="1"/>
    <col min="4072" max="4072" width="5.5703125" customWidth="1"/>
    <col min="4073" max="4073" width="10.85546875" customWidth="1"/>
    <col min="4074" max="4074" width="11.42578125" customWidth="1"/>
    <col min="4075" max="4075" width="0" hidden="1" customWidth="1"/>
    <col min="4076" max="4082" width="13" customWidth="1"/>
    <col min="4083" max="4083" width="11.5703125" customWidth="1"/>
    <col min="4084" max="4084" width="14.7109375" customWidth="1"/>
    <col min="4085" max="4085" width="11.5703125" customWidth="1"/>
    <col min="4086" max="4086" width="12.42578125" customWidth="1"/>
    <col min="4087" max="4087" width="12" customWidth="1"/>
    <col min="4088" max="4088" width="12.42578125" customWidth="1"/>
    <col min="4090" max="4090" width="11.140625" customWidth="1"/>
    <col min="4091" max="4091" width="14" customWidth="1"/>
    <col min="4092" max="4092" width="20.7109375" customWidth="1"/>
    <col min="4265" max="4265" width="11.85546875" customWidth="1"/>
    <col min="4309" max="4309" width="11.85546875" customWidth="1"/>
    <col min="4310" max="4310" width="11.140625" bestFit="1" customWidth="1"/>
    <col min="4311" max="4311" width="12" customWidth="1"/>
    <col min="4313" max="4313" width="9.5703125" bestFit="1" customWidth="1"/>
    <col min="4314" max="4314" width="12.5703125" bestFit="1" customWidth="1"/>
    <col min="4315" max="4315" width="9.7109375" bestFit="1" customWidth="1"/>
    <col min="4320" max="4320" width="9.5703125" bestFit="1" customWidth="1"/>
    <col min="4323" max="4323" width="16.140625" customWidth="1"/>
    <col min="4324" max="4324" width="14" customWidth="1"/>
    <col min="4325" max="4325" width="7.42578125" customWidth="1"/>
    <col min="4326" max="4326" width="8.28515625" customWidth="1"/>
    <col min="4327" max="4327" width="6.7109375" customWidth="1"/>
    <col min="4328" max="4328" width="5.5703125" customWidth="1"/>
    <col min="4329" max="4329" width="10.85546875" customWidth="1"/>
    <col min="4330" max="4330" width="11.42578125" customWidth="1"/>
    <col min="4331" max="4331" width="0" hidden="1" customWidth="1"/>
    <col min="4332" max="4338" width="13" customWidth="1"/>
    <col min="4339" max="4339" width="11.5703125" customWidth="1"/>
    <col min="4340" max="4340" width="14.7109375" customWidth="1"/>
    <col min="4341" max="4341" width="11.5703125" customWidth="1"/>
    <col min="4342" max="4342" width="12.42578125" customWidth="1"/>
    <col min="4343" max="4343" width="12" customWidth="1"/>
    <col min="4344" max="4344" width="12.42578125" customWidth="1"/>
    <col min="4346" max="4346" width="11.140625" customWidth="1"/>
    <col min="4347" max="4347" width="14" customWidth="1"/>
    <col min="4348" max="4348" width="20.7109375" customWidth="1"/>
    <col min="4521" max="4521" width="11.85546875" customWidth="1"/>
    <col min="4565" max="4565" width="11.85546875" customWidth="1"/>
    <col min="4566" max="4566" width="11.140625" bestFit="1" customWidth="1"/>
    <col min="4567" max="4567" width="12" customWidth="1"/>
    <col min="4569" max="4569" width="9.5703125" bestFit="1" customWidth="1"/>
    <col min="4570" max="4570" width="12.5703125" bestFit="1" customWidth="1"/>
    <col min="4571" max="4571" width="9.7109375" bestFit="1" customWidth="1"/>
    <col min="4576" max="4576" width="9.5703125" bestFit="1" customWidth="1"/>
    <col min="4579" max="4579" width="16.140625" customWidth="1"/>
    <col min="4580" max="4580" width="14" customWidth="1"/>
    <col min="4581" max="4581" width="7.42578125" customWidth="1"/>
    <col min="4582" max="4582" width="8.28515625" customWidth="1"/>
    <col min="4583" max="4583" width="6.7109375" customWidth="1"/>
    <col min="4584" max="4584" width="5.5703125" customWidth="1"/>
    <col min="4585" max="4585" width="10.85546875" customWidth="1"/>
    <col min="4586" max="4586" width="11.42578125" customWidth="1"/>
    <col min="4587" max="4587" width="0" hidden="1" customWidth="1"/>
    <col min="4588" max="4594" width="13" customWidth="1"/>
    <col min="4595" max="4595" width="11.5703125" customWidth="1"/>
    <col min="4596" max="4596" width="14.7109375" customWidth="1"/>
    <col min="4597" max="4597" width="11.5703125" customWidth="1"/>
    <col min="4598" max="4598" width="12.42578125" customWidth="1"/>
    <col min="4599" max="4599" width="12" customWidth="1"/>
    <col min="4600" max="4600" width="12.42578125" customWidth="1"/>
    <col min="4602" max="4602" width="11.140625" customWidth="1"/>
    <col min="4603" max="4603" width="14" customWidth="1"/>
    <col min="4604" max="4604" width="20.7109375" customWidth="1"/>
    <col min="4777" max="4777" width="11.85546875" customWidth="1"/>
    <col min="4821" max="4821" width="11.85546875" customWidth="1"/>
    <col min="4822" max="4822" width="11.140625" bestFit="1" customWidth="1"/>
    <col min="4823" max="4823" width="12" customWidth="1"/>
    <col min="4825" max="4825" width="9.5703125" bestFit="1" customWidth="1"/>
    <col min="4826" max="4826" width="12.5703125" bestFit="1" customWidth="1"/>
    <col min="4827" max="4827" width="9.7109375" bestFit="1" customWidth="1"/>
    <col min="4832" max="4832" width="9.5703125" bestFit="1" customWidth="1"/>
    <col min="4835" max="4835" width="16.140625" customWidth="1"/>
    <col min="4836" max="4836" width="14" customWidth="1"/>
    <col min="4837" max="4837" width="7.42578125" customWidth="1"/>
    <col min="4838" max="4838" width="8.28515625" customWidth="1"/>
    <col min="4839" max="4839" width="6.7109375" customWidth="1"/>
    <col min="4840" max="4840" width="5.5703125" customWidth="1"/>
    <col min="4841" max="4841" width="10.85546875" customWidth="1"/>
    <col min="4842" max="4842" width="11.42578125" customWidth="1"/>
    <col min="4843" max="4843" width="0" hidden="1" customWidth="1"/>
    <col min="4844" max="4850" width="13" customWidth="1"/>
    <col min="4851" max="4851" width="11.5703125" customWidth="1"/>
    <col min="4852" max="4852" width="14.7109375" customWidth="1"/>
    <col min="4853" max="4853" width="11.5703125" customWidth="1"/>
    <col min="4854" max="4854" width="12.42578125" customWidth="1"/>
    <col min="4855" max="4855" width="12" customWidth="1"/>
    <col min="4856" max="4856" width="12.42578125" customWidth="1"/>
    <col min="4858" max="4858" width="11.140625" customWidth="1"/>
    <col min="4859" max="4859" width="14" customWidth="1"/>
    <col min="4860" max="4860" width="20.7109375" customWidth="1"/>
    <col min="5033" max="5033" width="11.85546875" customWidth="1"/>
    <col min="5077" max="5077" width="11.85546875" customWidth="1"/>
    <col min="5078" max="5078" width="11.140625" bestFit="1" customWidth="1"/>
    <col min="5079" max="5079" width="12" customWidth="1"/>
    <col min="5081" max="5081" width="9.5703125" bestFit="1" customWidth="1"/>
    <col min="5082" max="5082" width="12.5703125" bestFit="1" customWidth="1"/>
    <col min="5083" max="5083" width="9.7109375" bestFit="1" customWidth="1"/>
    <col min="5088" max="5088" width="9.5703125" bestFit="1" customWidth="1"/>
    <col min="5091" max="5091" width="16.140625" customWidth="1"/>
    <col min="5092" max="5092" width="14" customWidth="1"/>
    <col min="5093" max="5093" width="7.42578125" customWidth="1"/>
    <col min="5094" max="5094" width="8.28515625" customWidth="1"/>
    <col min="5095" max="5095" width="6.7109375" customWidth="1"/>
    <col min="5096" max="5096" width="5.5703125" customWidth="1"/>
    <col min="5097" max="5097" width="10.85546875" customWidth="1"/>
    <col min="5098" max="5098" width="11.42578125" customWidth="1"/>
    <col min="5099" max="5099" width="0" hidden="1" customWidth="1"/>
    <col min="5100" max="5106" width="13" customWidth="1"/>
    <col min="5107" max="5107" width="11.5703125" customWidth="1"/>
    <col min="5108" max="5108" width="14.7109375" customWidth="1"/>
    <col min="5109" max="5109" width="11.5703125" customWidth="1"/>
    <col min="5110" max="5110" width="12.42578125" customWidth="1"/>
    <col min="5111" max="5111" width="12" customWidth="1"/>
    <col min="5112" max="5112" width="12.42578125" customWidth="1"/>
    <col min="5114" max="5114" width="11.140625" customWidth="1"/>
    <col min="5115" max="5115" width="14" customWidth="1"/>
    <col min="5116" max="5116" width="20.7109375" customWidth="1"/>
    <col min="5289" max="5289" width="11.85546875" customWidth="1"/>
    <col min="5333" max="5333" width="11.85546875" customWidth="1"/>
    <col min="5334" max="5334" width="11.140625" bestFit="1" customWidth="1"/>
    <col min="5335" max="5335" width="12" customWidth="1"/>
    <col min="5337" max="5337" width="9.5703125" bestFit="1" customWidth="1"/>
    <col min="5338" max="5338" width="12.5703125" bestFit="1" customWidth="1"/>
    <col min="5339" max="5339" width="9.7109375" bestFit="1" customWidth="1"/>
    <col min="5344" max="5344" width="9.5703125" bestFit="1" customWidth="1"/>
    <col min="5347" max="5347" width="16.140625" customWidth="1"/>
    <col min="5348" max="5348" width="14" customWidth="1"/>
    <col min="5349" max="5349" width="7.42578125" customWidth="1"/>
    <col min="5350" max="5350" width="8.28515625" customWidth="1"/>
    <col min="5351" max="5351" width="6.7109375" customWidth="1"/>
    <col min="5352" max="5352" width="5.5703125" customWidth="1"/>
    <col min="5353" max="5353" width="10.85546875" customWidth="1"/>
    <col min="5354" max="5354" width="11.42578125" customWidth="1"/>
    <col min="5355" max="5355" width="0" hidden="1" customWidth="1"/>
    <col min="5356" max="5362" width="13" customWidth="1"/>
    <col min="5363" max="5363" width="11.5703125" customWidth="1"/>
    <col min="5364" max="5364" width="14.7109375" customWidth="1"/>
    <col min="5365" max="5365" width="11.5703125" customWidth="1"/>
    <col min="5366" max="5366" width="12.42578125" customWidth="1"/>
    <col min="5367" max="5367" width="12" customWidth="1"/>
    <col min="5368" max="5368" width="12.42578125" customWidth="1"/>
    <col min="5370" max="5370" width="11.140625" customWidth="1"/>
    <col min="5371" max="5371" width="14" customWidth="1"/>
    <col min="5372" max="5372" width="20.7109375" customWidth="1"/>
    <col min="5545" max="5545" width="11.85546875" customWidth="1"/>
    <col min="5589" max="5589" width="11.85546875" customWidth="1"/>
    <col min="5590" max="5590" width="11.140625" bestFit="1" customWidth="1"/>
    <col min="5591" max="5591" width="12" customWidth="1"/>
    <col min="5593" max="5593" width="9.5703125" bestFit="1" customWidth="1"/>
    <col min="5594" max="5594" width="12.5703125" bestFit="1" customWidth="1"/>
    <col min="5595" max="5595" width="9.7109375" bestFit="1" customWidth="1"/>
    <col min="5600" max="5600" width="9.5703125" bestFit="1" customWidth="1"/>
    <col min="5603" max="5603" width="16.140625" customWidth="1"/>
    <col min="5604" max="5604" width="14" customWidth="1"/>
    <col min="5605" max="5605" width="7.42578125" customWidth="1"/>
    <col min="5606" max="5606" width="8.28515625" customWidth="1"/>
    <col min="5607" max="5607" width="6.7109375" customWidth="1"/>
    <col min="5608" max="5608" width="5.5703125" customWidth="1"/>
    <col min="5609" max="5609" width="10.85546875" customWidth="1"/>
    <col min="5610" max="5610" width="11.42578125" customWidth="1"/>
    <col min="5611" max="5611" width="0" hidden="1" customWidth="1"/>
    <col min="5612" max="5618" width="13" customWidth="1"/>
    <col min="5619" max="5619" width="11.5703125" customWidth="1"/>
    <col min="5620" max="5620" width="14.7109375" customWidth="1"/>
    <col min="5621" max="5621" width="11.5703125" customWidth="1"/>
    <col min="5622" max="5622" width="12.42578125" customWidth="1"/>
    <col min="5623" max="5623" width="12" customWidth="1"/>
    <col min="5624" max="5624" width="12.42578125" customWidth="1"/>
    <col min="5626" max="5626" width="11.140625" customWidth="1"/>
    <col min="5627" max="5627" width="14" customWidth="1"/>
    <col min="5628" max="5628" width="20.7109375" customWidth="1"/>
    <col min="5801" max="5801" width="11.85546875" customWidth="1"/>
    <col min="5845" max="5845" width="11.85546875" customWidth="1"/>
    <col min="5846" max="5846" width="11.140625" bestFit="1" customWidth="1"/>
    <col min="5847" max="5847" width="12" customWidth="1"/>
    <col min="5849" max="5849" width="9.5703125" bestFit="1" customWidth="1"/>
    <col min="5850" max="5850" width="12.5703125" bestFit="1" customWidth="1"/>
    <col min="5851" max="5851" width="9.7109375" bestFit="1" customWidth="1"/>
    <col min="5856" max="5856" width="9.5703125" bestFit="1" customWidth="1"/>
    <col min="5859" max="5859" width="16.140625" customWidth="1"/>
    <col min="5860" max="5860" width="14" customWidth="1"/>
    <col min="5861" max="5861" width="7.42578125" customWidth="1"/>
    <col min="5862" max="5862" width="8.28515625" customWidth="1"/>
    <col min="5863" max="5863" width="6.7109375" customWidth="1"/>
    <col min="5864" max="5864" width="5.5703125" customWidth="1"/>
    <col min="5865" max="5865" width="10.85546875" customWidth="1"/>
    <col min="5866" max="5866" width="11.42578125" customWidth="1"/>
    <col min="5867" max="5867" width="0" hidden="1" customWidth="1"/>
    <col min="5868" max="5874" width="13" customWidth="1"/>
    <col min="5875" max="5875" width="11.5703125" customWidth="1"/>
    <col min="5876" max="5876" width="14.7109375" customWidth="1"/>
    <col min="5877" max="5877" width="11.5703125" customWidth="1"/>
    <col min="5878" max="5878" width="12.42578125" customWidth="1"/>
    <col min="5879" max="5879" width="12" customWidth="1"/>
    <col min="5880" max="5880" width="12.42578125" customWidth="1"/>
    <col min="5882" max="5882" width="11.140625" customWidth="1"/>
    <col min="5883" max="5883" width="14" customWidth="1"/>
    <col min="5884" max="5884" width="20.7109375" customWidth="1"/>
    <col min="6057" max="6057" width="11.85546875" customWidth="1"/>
    <col min="6101" max="6101" width="11.85546875" customWidth="1"/>
    <col min="6102" max="6102" width="11.140625" bestFit="1" customWidth="1"/>
    <col min="6103" max="6103" width="12" customWidth="1"/>
    <col min="6105" max="6105" width="9.5703125" bestFit="1" customWidth="1"/>
    <col min="6106" max="6106" width="12.5703125" bestFit="1" customWidth="1"/>
    <col min="6107" max="6107" width="9.7109375" bestFit="1" customWidth="1"/>
    <col min="6112" max="6112" width="9.5703125" bestFit="1" customWidth="1"/>
    <col min="6115" max="6115" width="16.140625" customWidth="1"/>
    <col min="6116" max="6116" width="14" customWidth="1"/>
    <col min="6117" max="6117" width="7.42578125" customWidth="1"/>
    <col min="6118" max="6118" width="8.28515625" customWidth="1"/>
    <col min="6119" max="6119" width="6.7109375" customWidth="1"/>
    <col min="6120" max="6120" width="5.5703125" customWidth="1"/>
    <col min="6121" max="6121" width="10.85546875" customWidth="1"/>
    <col min="6122" max="6122" width="11.42578125" customWidth="1"/>
    <col min="6123" max="6123" width="0" hidden="1" customWidth="1"/>
    <col min="6124" max="6130" width="13" customWidth="1"/>
    <col min="6131" max="6131" width="11.5703125" customWidth="1"/>
    <col min="6132" max="6132" width="14.7109375" customWidth="1"/>
    <col min="6133" max="6133" width="11.5703125" customWidth="1"/>
    <col min="6134" max="6134" width="12.42578125" customWidth="1"/>
    <col min="6135" max="6135" width="12" customWidth="1"/>
    <col min="6136" max="6136" width="12.42578125" customWidth="1"/>
    <col min="6138" max="6138" width="11.140625" customWidth="1"/>
    <col min="6139" max="6139" width="14" customWidth="1"/>
    <col min="6140" max="6140" width="20.7109375" customWidth="1"/>
    <col min="6313" max="6313" width="11.85546875" customWidth="1"/>
    <col min="6357" max="6357" width="11.85546875" customWidth="1"/>
    <col min="6358" max="6358" width="11.140625" bestFit="1" customWidth="1"/>
    <col min="6359" max="6359" width="12" customWidth="1"/>
    <col min="6361" max="6361" width="9.5703125" bestFit="1" customWidth="1"/>
    <col min="6362" max="6362" width="12.5703125" bestFit="1" customWidth="1"/>
    <col min="6363" max="6363" width="9.7109375" bestFit="1" customWidth="1"/>
    <col min="6368" max="6368" width="9.5703125" bestFit="1" customWidth="1"/>
    <col min="6371" max="6371" width="16.140625" customWidth="1"/>
    <col min="6372" max="6372" width="14" customWidth="1"/>
    <col min="6373" max="6373" width="7.42578125" customWidth="1"/>
    <col min="6374" max="6374" width="8.28515625" customWidth="1"/>
    <col min="6375" max="6375" width="6.7109375" customWidth="1"/>
    <col min="6376" max="6376" width="5.5703125" customWidth="1"/>
    <col min="6377" max="6377" width="10.85546875" customWidth="1"/>
    <col min="6378" max="6378" width="11.42578125" customWidth="1"/>
    <col min="6379" max="6379" width="0" hidden="1" customWidth="1"/>
    <col min="6380" max="6386" width="13" customWidth="1"/>
    <col min="6387" max="6387" width="11.5703125" customWidth="1"/>
    <col min="6388" max="6388" width="14.7109375" customWidth="1"/>
    <col min="6389" max="6389" width="11.5703125" customWidth="1"/>
    <col min="6390" max="6390" width="12.42578125" customWidth="1"/>
    <col min="6391" max="6391" width="12" customWidth="1"/>
    <col min="6392" max="6392" width="12.42578125" customWidth="1"/>
    <col min="6394" max="6394" width="11.140625" customWidth="1"/>
    <col min="6395" max="6395" width="14" customWidth="1"/>
    <col min="6396" max="6396" width="20.7109375" customWidth="1"/>
    <col min="6569" max="6569" width="11.85546875" customWidth="1"/>
    <col min="6613" max="6613" width="11.85546875" customWidth="1"/>
    <col min="6614" max="6614" width="11.140625" bestFit="1" customWidth="1"/>
    <col min="6615" max="6615" width="12" customWidth="1"/>
    <col min="6617" max="6617" width="9.5703125" bestFit="1" customWidth="1"/>
    <col min="6618" max="6618" width="12.5703125" bestFit="1" customWidth="1"/>
    <col min="6619" max="6619" width="9.7109375" bestFit="1" customWidth="1"/>
    <col min="6624" max="6624" width="9.5703125" bestFit="1" customWidth="1"/>
    <col min="6627" max="6627" width="16.140625" customWidth="1"/>
    <col min="6628" max="6628" width="14" customWidth="1"/>
    <col min="6629" max="6629" width="7.42578125" customWidth="1"/>
    <col min="6630" max="6630" width="8.28515625" customWidth="1"/>
    <col min="6631" max="6631" width="6.7109375" customWidth="1"/>
    <col min="6632" max="6632" width="5.5703125" customWidth="1"/>
    <col min="6633" max="6633" width="10.85546875" customWidth="1"/>
    <col min="6634" max="6634" width="11.42578125" customWidth="1"/>
    <col min="6635" max="6635" width="0" hidden="1" customWidth="1"/>
    <col min="6636" max="6642" width="13" customWidth="1"/>
    <col min="6643" max="6643" width="11.5703125" customWidth="1"/>
    <col min="6644" max="6644" width="14.7109375" customWidth="1"/>
    <col min="6645" max="6645" width="11.5703125" customWidth="1"/>
    <col min="6646" max="6646" width="12.42578125" customWidth="1"/>
    <col min="6647" max="6647" width="12" customWidth="1"/>
    <col min="6648" max="6648" width="12.42578125" customWidth="1"/>
    <col min="6650" max="6650" width="11.140625" customWidth="1"/>
    <col min="6651" max="6651" width="14" customWidth="1"/>
    <col min="6652" max="6652" width="20.7109375" customWidth="1"/>
    <col min="6825" max="6825" width="11.85546875" customWidth="1"/>
    <col min="6869" max="6869" width="11.85546875" customWidth="1"/>
    <col min="6870" max="6870" width="11.140625" bestFit="1" customWidth="1"/>
    <col min="6871" max="6871" width="12" customWidth="1"/>
    <col min="6873" max="6873" width="9.5703125" bestFit="1" customWidth="1"/>
    <col min="6874" max="6874" width="12.5703125" bestFit="1" customWidth="1"/>
    <col min="6875" max="6875" width="9.7109375" bestFit="1" customWidth="1"/>
    <col min="6880" max="6880" width="9.5703125" bestFit="1" customWidth="1"/>
    <col min="6883" max="6883" width="16.140625" customWidth="1"/>
    <col min="6884" max="6884" width="14" customWidth="1"/>
    <col min="6885" max="6885" width="7.42578125" customWidth="1"/>
    <col min="6886" max="6886" width="8.28515625" customWidth="1"/>
    <col min="6887" max="6887" width="6.7109375" customWidth="1"/>
    <col min="6888" max="6888" width="5.5703125" customWidth="1"/>
    <col min="6889" max="6889" width="10.85546875" customWidth="1"/>
    <col min="6890" max="6890" width="11.42578125" customWidth="1"/>
    <col min="6891" max="6891" width="0" hidden="1" customWidth="1"/>
    <col min="6892" max="6898" width="13" customWidth="1"/>
    <col min="6899" max="6899" width="11.5703125" customWidth="1"/>
    <col min="6900" max="6900" width="14.7109375" customWidth="1"/>
    <col min="6901" max="6901" width="11.5703125" customWidth="1"/>
    <col min="6902" max="6902" width="12.42578125" customWidth="1"/>
    <col min="6903" max="6903" width="12" customWidth="1"/>
    <col min="6904" max="6904" width="12.42578125" customWidth="1"/>
    <col min="6906" max="6906" width="11.140625" customWidth="1"/>
    <col min="6907" max="6907" width="14" customWidth="1"/>
    <col min="6908" max="6908" width="20.7109375" customWidth="1"/>
    <col min="7081" max="7081" width="11.85546875" customWidth="1"/>
    <col min="7125" max="7125" width="11.85546875" customWidth="1"/>
    <col min="7126" max="7126" width="11.140625" bestFit="1" customWidth="1"/>
    <col min="7127" max="7127" width="12" customWidth="1"/>
    <col min="7129" max="7129" width="9.5703125" bestFit="1" customWidth="1"/>
    <col min="7130" max="7130" width="12.5703125" bestFit="1" customWidth="1"/>
    <col min="7131" max="7131" width="9.7109375" bestFit="1" customWidth="1"/>
    <col min="7136" max="7136" width="9.5703125" bestFit="1" customWidth="1"/>
    <col min="7139" max="7139" width="16.140625" customWidth="1"/>
    <col min="7140" max="7140" width="14" customWidth="1"/>
    <col min="7141" max="7141" width="7.42578125" customWidth="1"/>
    <col min="7142" max="7142" width="8.28515625" customWidth="1"/>
    <col min="7143" max="7143" width="6.7109375" customWidth="1"/>
    <col min="7144" max="7144" width="5.5703125" customWidth="1"/>
    <col min="7145" max="7145" width="10.85546875" customWidth="1"/>
    <col min="7146" max="7146" width="11.42578125" customWidth="1"/>
    <col min="7147" max="7147" width="0" hidden="1" customWidth="1"/>
    <col min="7148" max="7154" width="13" customWidth="1"/>
    <col min="7155" max="7155" width="11.5703125" customWidth="1"/>
    <col min="7156" max="7156" width="14.7109375" customWidth="1"/>
    <col min="7157" max="7157" width="11.5703125" customWidth="1"/>
    <col min="7158" max="7158" width="12.42578125" customWidth="1"/>
    <col min="7159" max="7159" width="12" customWidth="1"/>
    <col min="7160" max="7160" width="12.42578125" customWidth="1"/>
    <col min="7162" max="7162" width="11.140625" customWidth="1"/>
    <col min="7163" max="7163" width="14" customWidth="1"/>
    <col min="7164" max="7164" width="20.7109375" customWidth="1"/>
    <col min="7337" max="7337" width="11.85546875" customWidth="1"/>
    <col min="7381" max="7381" width="11.85546875" customWidth="1"/>
    <col min="7382" max="7382" width="11.140625" bestFit="1" customWidth="1"/>
    <col min="7383" max="7383" width="12" customWidth="1"/>
    <col min="7385" max="7385" width="9.5703125" bestFit="1" customWidth="1"/>
    <col min="7386" max="7386" width="12.5703125" bestFit="1" customWidth="1"/>
    <col min="7387" max="7387" width="9.7109375" bestFit="1" customWidth="1"/>
    <col min="7392" max="7392" width="9.5703125" bestFit="1" customWidth="1"/>
    <col min="7395" max="7395" width="16.140625" customWidth="1"/>
    <col min="7396" max="7396" width="14" customWidth="1"/>
    <col min="7397" max="7397" width="7.42578125" customWidth="1"/>
    <col min="7398" max="7398" width="8.28515625" customWidth="1"/>
    <col min="7399" max="7399" width="6.7109375" customWidth="1"/>
    <col min="7400" max="7400" width="5.5703125" customWidth="1"/>
    <col min="7401" max="7401" width="10.85546875" customWidth="1"/>
    <col min="7402" max="7402" width="11.42578125" customWidth="1"/>
    <col min="7403" max="7403" width="0" hidden="1" customWidth="1"/>
    <col min="7404" max="7410" width="13" customWidth="1"/>
    <col min="7411" max="7411" width="11.5703125" customWidth="1"/>
    <col min="7412" max="7412" width="14.7109375" customWidth="1"/>
    <col min="7413" max="7413" width="11.5703125" customWidth="1"/>
    <col min="7414" max="7414" width="12.42578125" customWidth="1"/>
    <col min="7415" max="7415" width="12" customWidth="1"/>
    <col min="7416" max="7416" width="12.42578125" customWidth="1"/>
    <col min="7418" max="7418" width="11.140625" customWidth="1"/>
    <col min="7419" max="7419" width="14" customWidth="1"/>
    <col min="7420" max="7420" width="20.7109375" customWidth="1"/>
    <col min="7593" max="7593" width="11.85546875" customWidth="1"/>
    <col min="7637" max="7637" width="11.85546875" customWidth="1"/>
    <col min="7638" max="7638" width="11.140625" bestFit="1" customWidth="1"/>
    <col min="7639" max="7639" width="12" customWidth="1"/>
    <col min="7641" max="7641" width="9.5703125" bestFit="1" customWidth="1"/>
    <col min="7642" max="7642" width="12.5703125" bestFit="1" customWidth="1"/>
    <col min="7643" max="7643" width="9.7109375" bestFit="1" customWidth="1"/>
    <col min="7648" max="7648" width="9.5703125" bestFit="1" customWidth="1"/>
    <col min="7651" max="7651" width="16.140625" customWidth="1"/>
    <col min="7652" max="7652" width="14" customWidth="1"/>
    <col min="7653" max="7653" width="7.42578125" customWidth="1"/>
    <col min="7654" max="7654" width="8.28515625" customWidth="1"/>
    <col min="7655" max="7655" width="6.7109375" customWidth="1"/>
    <col min="7656" max="7656" width="5.5703125" customWidth="1"/>
    <col min="7657" max="7657" width="10.85546875" customWidth="1"/>
    <col min="7658" max="7658" width="11.42578125" customWidth="1"/>
    <col min="7659" max="7659" width="0" hidden="1" customWidth="1"/>
    <col min="7660" max="7666" width="13" customWidth="1"/>
    <col min="7667" max="7667" width="11.5703125" customWidth="1"/>
    <col min="7668" max="7668" width="14.7109375" customWidth="1"/>
    <col min="7669" max="7669" width="11.5703125" customWidth="1"/>
    <col min="7670" max="7670" width="12.42578125" customWidth="1"/>
    <col min="7671" max="7671" width="12" customWidth="1"/>
    <col min="7672" max="7672" width="12.42578125" customWidth="1"/>
    <col min="7674" max="7674" width="11.140625" customWidth="1"/>
    <col min="7675" max="7675" width="14" customWidth="1"/>
    <col min="7676" max="7676" width="20.7109375" customWidth="1"/>
    <col min="7849" max="7849" width="11.85546875" customWidth="1"/>
    <col min="7893" max="7893" width="11.85546875" customWidth="1"/>
    <col min="7894" max="7894" width="11.140625" bestFit="1" customWidth="1"/>
    <col min="7895" max="7895" width="12" customWidth="1"/>
    <col min="7897" max="7897" width="9.5703125" bestFit="1" customWidth="1"/>
    <col min="7898" max="7898" width="12.5703125" bestFit="1" customWidth="1"/>
    <col min="7899" max="7899" width="9.7109375" bestFit="1" customWidth="1"/>
    <col min="7904" max="7904" width="9.5703125" bestFit="1" customWidth="1"/>
    <col min="7907" max="7907" width="16.140625" customWidth="1"/>
    <col min="7908" max="7908" width="14" customWidth="1"/>
    <col min="7909" max="7909" width="7.42578125" customWidth="1"/>
    <col min="7910" max="7910" width="8.28515625" customWidth="1"/>
    <col min="7911" max="7911" width="6.7109375" customWidth="1"/>
    <col min="7912" max="7912" width="5.5703125" customWidth="1"/>
    <col min="7913" max="7913" width="10.85546875" customWidth="1"/>
    <col min="7914" max="7914" width="11.42578125" customWidth="1"/>
    <col min="7915" max="7915" width="0" hidden="1" customWidth="1"/>
    <col min="7916" max="7922" width="13" customWidth="1"/>
    <col min="7923" max="7923" width="11.5703125" customWidth="1"/>
    <col min="7924" max="7924" width="14.7109375" customWidth="1"/>
    <col min="7925" max="7925" width="11.5703125" customWidth="1"/>
    <col min="7926" max="7926" width="12.42578125" customWidth="1"/>
    <col min="7927" max="7927" width="12" customWidth="1"/>
    <col min="7928" max="7928" width="12.42578125" customWidth="1"/>
    <col min="7930" max="7930" width="11.140625" customWidth="1"/>
    <col min="7931" max="7931" width="14" customWidth="1"/>
    <col min="7932" max="7932" width="20.7109375" customWidth="1"/>
    <col min="8105" max="8105" width="11.85546875" customWidth="1"/>
    <col min="8149" max="8149" width="11.85546875" customWidth="1"/>
    <col min="8150" max="8150" width="11.140625" bestFit="1" customWidth="1"/>
    <col min="8151" max="8151" width="12" customWidth="1"/>
    <col min="8153" max="8153" width="9.5703125" bestFit="1" customWidth="1"/>
    <col min="8154" max="8154" width="12.5703125" bestFit="1" customWidth="1"/>
    <col min="8155" max="8155" width="9.7109375" bestFit="1" customWidth="1"/>
    <col min="8160" max="8160" width="9.5703125" bestFit="1" customWidth="1"/>
    <col min="8163" max="8163" width="16.140625" customWidth="1"/>
    <col min="8164" max="8164" width="14" customWidth="1"/>
    <col min="8165" max="8165" width="7.42578125" customWidth="1"/>
    <col min="8166" max="8166" width="8.28515625" customWidth="1"/>
    <col min="8167" max="8167" width="6.7109375" customWidth="1"/>
    <col min="8168" max="8168" width="5.5703125" customWidth="1"/>
    <col min="8169" max="8169" width="10.85546875" customWidth="1"/>
    <col min="8170" max="8170" width="11.42578125" customWidth="1"/>
    <col min="8171" max="8171" width="0" hidden="1" customWidth="1"/>
    <col min="8172" max="8178" width="13" customWidth="1"/>
    <col min="8179" max="8179" width="11.5703125" customWidth="1"/>
    <col min="8180" max="8180" width="14.7109375" customWidth="1"/>
    <col min="8181" max="8181" width="11.5703125" customWidth="1"/>
    <col min="8182" max="8182" width="12.42578125" customWidth="1"/>
    <col min="8183" max="8183" width="12" customWidth="1"/>
    <col min="8184" max="8184" width="12.42578125" customWidth="1"/>
    <col min="8186" max="8186" width="11.140625" customWidth="1"/>
    <col min="8187" max="8187" width="14" customWidth="1"/>
    <col min="8188" max="8188" width="20.7109375" customWidth="1"/>
    <col min="8361" max="8361" width="11.85546875" customWidth="1"/>
    <col min="8405" max="8405" width="11.85546875" customWidth="1"/>
    <col min="8406" max="8406" width="11.140625" bestFit="1" customWidth="1"/>
    <col min="8407" max="8407" width="12" customWidth="1"/>
    <col min="8409" max="8409" width="9.5703125" bestFit="1" customWidth="1"/>
    <col min="8410" max="8410" width="12.5703125" bestFit="1" customWidth="1"/>
    <col min="8411" max="8411" width="9.7109375" bestFit="1" customWidth="1"/>
    <col min="8416" max="8416" width="9.5703125" bestFit="1" customWidth="1"/>
    <col min="8419" max="8419" width="16.140625" customWidth="1"/>
    <col min="8420" max="8420" width="14" customWidth="1"/>
    <col min="8421" max="8421" width="7.42578125" customWidth="1"/>
    <col min="8422" max="8422" width="8.28515625" customWidth="1"/>
    <col min="8423" max="8423" width="6.7109375" customWidth="1"/>
    <col min="8424" max="8424" width="5.5703125" customWidth="1"/>
    <col min="8425" max="8425" width="10.85546875" customWidth="1"/>
    <col min="8426" max="8426" width="11.42578125" customWidth="1"/>
    <col min="8427" max="8427" width="0" hidden="1" customWidth="1"/>
    <col min="8428" max="8434" width="13" customWidth="1"/>
    <col min="8435" max="8435" width="11.5703125" customWidth="1"/>
    <col min="8436" max="8436" width="14.7109375" customWidth="1"/>
    <col min="8437" max="8437" width="11.5703125" customWidth="1"/>
    <col min="8438" max="8438" width="12.42578125" customWidth="1"/>
    <col min="8439" max="8439" width="12" customWidth="1"/>
    <col min="8440" max="8440" width="12.42578125" customWidth="1"/>
    <col min="8442" max="8442" width="11.140625" customWidth="1"/>
    <col min="8443" max="8443" width="14" customWidth="1"/>
    <col min="8444" max="8444" width="20.7109375" customWidth="1"/>
    <col min="8617" max="8617" width="11.85546875" customWidth="1"/>
    <col min="8661" max="8661" width="11.85546875" customWidth="1"/>
    <col min="8662" max="8662" width="11.140625" bestFit="1" customWidth="1"/>
    <col min="8663" max="8663" width="12" customWidth="1"/>
    <col min="8665" max="8665" width="9.5703125" bestFit="1" customWidth="1"/>
    <col min="8666" max="8666" width="12.5703125" bestFit="1" customWidth="1"/>
    <col min="8667" max="8667" width="9.7109375" bestFit="1" customWidth="1"/>
    <col min="8672" max="8672" width="9.5703125" bestFit="1" customWidth="1"/>
    <col min="8675" max="8675" width="16.140625" customWidth="1"/>
    <col min="8676" max="8676" width="14" customWidth="1"/>
    <col min="8677" max="8677" width="7.42578125" customWidth="1"/>
    <col min="8678" max="8678" width="8.28515625" customWidth="1"/>
    <col min="8679" max="8679" width="6.7109375" customWidth="1"/>
    <col min="8680" max="8680" width="5.5703125" customWidth="1"/>
    <col min="8681" max="8681" width="10.85546875" customWidth="1"/>
    <col min="8682" max="8682" width="11.42578125" customWidth="1"/>
    <col min="8683" max="8683" width="0" hidden="1" customWidth="1"/>
    <col min="8684" max="8690" width="13" customWidth="1"/>
    <col min="8691" max="8691" width="11.5703125" customWidth="1"/>
    <col min="8692" max="8692" width="14.7109375" customWidth="1"/>
    <col min="8693" max="8693" width="11.5703125" customWidth="1"/>
    <col min="8694" max="8694" width="12.42578125" customWidth="1"/>
    <col min="8695" max="8695" width="12" customWidth="1"/>
    <col min="8696" max="8696" width="12.42578125" customWidth="1"/>
    <col min="8698" max="8698" width="11.140625" customWidth="1"/>
    <col min="8699" max="8699" width="14" customWidth="1"/>
    <col min="8700" max="8700" width="20.7109375" customWidth="1"/>
    <col min="8873" max="8873" width="11.85546875" customWidth="1"/>
    <col min="8917" max="8917" width="11.85546875" customWidth="1"/>
    <col min="8918" max="8918" width="11.140625" bestFit="1" customWidth="1"/>
    <col min="8919" max="8919" width="12" customWidth="1"/>
    <col min="8921" max="8921" width="9.5703125" bestFit="1" customWidth="1"/>
    <col min="8922" max="8922" width="12.5703125" bestFit="1" customWidth="1"/>
    <col min="8923" max="8923" width="9.7109375" bestFit="1" customWidth="1"/>
    <col min="8928" max="8928" width="9.5703125" bestFit="1" customWidth="1"/>
    <col min="8931" max="8931" width="16.140625" customWidth="1"/>
    <col min="8932" max="8932" width="14" customWidth="1"/>
    <col min="8933" max="8933" width="7.42578125" customWidth="1"/>
    <col min="8934" max="8934" width="8.28515625" customWidth="1"/>
    <col min="8935" max="8935" width="6.7109375" customWidth="1"/>
    <col min="8936" max="8936" width="5.5703125" customWidth="1"/>
    <col min="8937" max="8937" width="10.85546875" customWidth="1"/>
    <col min="8938" max="8938" width="11.42578125" customWidth="1"/>
    <col min="8939" max="8939" width="0" hidden="1" customWidth="1"/>
    <col min="8940" max="8946" width="13" customWidth="1"/>
    <col min="8947" max="8947" width="11.5703125" customWidth="1"/>
    <col min="8948" max="8948" width="14.7109375" customWidth="1"/>
    <col min="8949" max="8949" width="11.5703125" customWidth="1"/>
    <col min="8950" max="8950" width="12.42578125" customWidth="1"/>
    <col min="8951" max="8951" width="12" customWidth="1"/>
    <col min="8952" max="8952" width="12.42578125" customWidth="1"/>
    <col min="8954" max="8954" width="11.140625" customWidth="1"/>
    <col min="8955" max="8955" width="14" customWidth="1"/>
    <col min="8956" max="8956" width="20.7109375" customWidth="1"/>
    <col min="9129" max="9129" width="11.85546875" customWidth="1"/>
    <col min="9173" max="9173" width="11.85546875" customWidth="1"/>
    <col min="9174" max="9174" width="11.140625" bestFit="1" customWidth="1"/>
    <col min="9175" max="9175" width="12" customWidth="1"/>
    <col min="9177" max="9177" width="9.5703125" bestFit="1" customWidth="1"/>
    <col min="9178" max="9178" width="12.5703125" bestFit="1" customWidth="1"/>
    <col min="9179" max="9179" width="9.7109375" bestFit="1" customWidth="1"/>
    <col min="9184" max="9184" width="9.5703125" bestFit="1" customWidth="1"/>
    <col min="9187" max="9187" width="16.140625" customWidth="1"/>
    <col min="9188" max="9188" width="14" customWidth="1"/>
    <col min="9189" max="9189" width="7.42578125" customWidth="1"/>
    <col min="9190" max="9190" width="8.28515625" customWidth="1"/>
    <col min="9191" max="9191" width="6.7109375" customWidth="1"/>
    <col min="9192" max="9192" width="5.5703125" customWidth="1"/>
    <col min="9193" max="9193" width="10.85546875" customWidth="1"/>
    <col min="9194" max="9194" width="11.42578125" customWidth="1"/>
    <col min="9195" max="9195" width="0" hidden="1" customWidth="1"/>
    <col min="9196" max="9202" width="13" customWidth="1"/>
    <col min="9203" max="9203" width="11.5703125" customWidth="1"/>
    <col min="9204" max="9204" width="14.7109375" customWidth="1"/>
    <col min="9205" max="9205" width="11.5703125" customWidth="1"/>
    <col min="9206" max="9206" width="12.42578125" customWidth="1"/>
    <col min="9207" max="9207" width="12" customWidth="1"/>
    <col min="9208" max="9208" width="12.42578125" customWidth="1"/>
    <col min="9210" max="9210" width="11.140625" customWidth="1"/>
    <col min="9211" max="9211" width="14" customWidth="1"/>
    <col min="9212" max="9212" width="20.7109375" customWidth="1"/>
    <col min="9385" max="9385" width="11.85546875" customWidth="1"/>
    <col min="9429" max="9429" width="11.85546875" customWidth="1"/>
    <col min="9430" max="9430" width="11.140625" bestFit="1" customWidth="1"/>
    <col min="9431" max="9431" width="12" customWidth="1"/>
    <col min="9433" max="9433" width="9.5703125" bestFit="1" customWidth="1"/>
    <col min="9434" max="9434" width="12.5703125" bestFit="1" customWidth="1"/>
    <col min="9435" max="9435" width="9.7109375" bestFit="1" customWidth="1"/>
    <col min="9440" max="9440" width="9.5703125" bestFit="1" customWidth="1"/>
    <col min="9443" max="9443" width="16.140625" customWidth="1"/>
    <col min="9444" max="9444" width="14" customWidth="1"/>
    <col min="9445" max="9445" width="7.42578125" customWidth="1"/>
    <col min="9446" max="9446" width="8.28515625" customWidth="1"/>
    <col min="9447" max="9447" width="6.7109375" customWidth="1"/>
    <col min="9448" max="9448" width="5.5703125" customWidth="1"/>
    <col min="9449" max="9449" width="10.85546875" customWidth="1"/>
    <col min="9450" max="9450" width="11.42578125" customWidth="1"/>
    <col min="9451" max="9451" width="0" hidden="1" customWidth="1"/>
    <col min="9452" max="9458" width="13" customWidth="1"/>
    <col min="9459" max="9459" width="11.5703125" customWidth="1"/>
    <col min="9460" max="9460" width="14.7109375" customWidth="1"/>
    <col min="9461" max="9461" width="11.5703125" customWidth="1"/>
    <col min="9462" max="9462" width="12.42578125" customWidth="1"/>
    <col min="9463" max="9463" width="12" customWidth="1"/>
    <col min="9464" max="9464" width="12.42578125" customWidth="1"/>
    <col min="9466" max="9466" width="11.140625" customWidth="1"/>
    <col min="9467" max="9467" width="14" customWidth="1"/>
    <col min="9468" max="9468" width="20.7109375" customWidth="1"/>
    <col min="9641" max="9641" width="11.85546875" customWidth="1"/>
    <col min="9685" max="9685" width="11.85546875" customWidth="1"/>
    <col min="9686" max="9686" width="11.140625" bestFit="1" customWidth="1"/>
    <col min="9687" max="9687" width="12" customWidth="1"/>
    <col min="9689" max="9689" width="9.5703125" bestFit="1" customWidth="1"/>
    <col min="9690" max="9690" width="12.5703125" bestFit="1" customWidth="1"/>
    <col min="9691" max="9691" width="9.7109375" bestFit="1" customWidth="1"/>
    <col min="9696" max="9696" width="9.5703125" bestFit="1" customWidth="1"/>
    <col min="9699" max="9699" width="16.140625" customWidth="1"/>
    <col min="9700" max="9700" width="14" customWidth="1"/>
    <col min="9701" max="9701" width="7.42578125" customWidth="1"/>
    <col min="9702" max="9702" width="8.28515625" customWidth="1"/>
    <col min="9703" max="9703" width="6.7109375" customWidth="1"/>
    <col min="9704" max="9704" width="5.5703125" customWidth="1"/>
    <col min="9705" max="9705" width="10.85546875" customWidth="1"/>
    <col min="9706" max="9706" width="11.42578125" customWidth="1"/>
    <col min="9707" max="9707" width="0" hidden="1" customWidth="1"/>
    <col min="9708" max="9714" width="13" customWidth="1"/>
    <col min="9715" max="9715" width="11.5703125" customWidth="1"/>
    <col min="9716" max="9716" width="14.7109375" customWidth="1"/>
    <col min="9717" max="9717" width="11.5703125" customWidth="1"/>
    <col min="9718" max="9718" width="12.42578125" customWidth="1"/>
    <col min="9719" max="9719" width="12" customWidth="1"/>
    <col min="9720" max="9720" width="12.42578125" customWidth="1"/>
    <col min="9722" max="9722" width="11.140625" customWidth="1"/>
    <col min="9723" max="9723" width="14" customWidth="1"/>
    <col min="9724" max="9724" width="20.7109375" customWidth="1"/>
    <col min="9897" max="9897" width="11.85546875" customWidth="1"/>
    <col min="9941" max="9941" width="11.85546875" customWidth="1"/>
    <col min="9942" max="9942" width="11.140625" bestFit="1" customWidth="1"/>
    <col min="9943" max="9943" width="12" customWidth="1"/>
    <col min="9945" max="9945" width="9.5703125" bestFit="1" customWidth="1"/>
    <col min="9946" max="9946" width="12.5703125" bestFit="1" customWidth="1"/>
    <col min="9947" max="9947" width="9.7109375" bestFit="1" customWidth="1"/>
    <col min="9952" max="9952" width="9.5703125" bestFit="1" customWidth="1"/>
    <col min="9955" max="9955" width="16.140625" customWidth="1"/>
    <col min="9956" max="9956" width="14" customWidth="1"/>
    <col min="9957" max="9957" width="7.42578125" customWidth="1"/>
    <col min="9958" max="9958" width="8.28515625" customWidth="1"/>
    <col min="9959" max="9959" width="6.7109375" customWidth="1"/>
    <col min="9960" max="9960" width="5.5703125" customWidth="1"/>
    <col min="9961" max="9961" width="10.85546875" customWidth="1"/>
    <col min="9962" max="9962" width="11.42578125" customWidth="1"/>
    <col min="9963" max="9963" width="0" hidden="1" customWidth="1"/>
    <col min="9964" max="9970" width="13" customWidth="1"/>
    <col min="9971" max="9971" width="11.5703125" customWidth="1"/>
    <col min="9972" max="9972" width="14.7109375" customWidth="1"/>
    <col min="9973" max="9973" width="11.5703125" customWidth="1"/>
    <col min="9974" max="9974" width="12.42578125" customWidth="1"/>
    <col min="9975" max="9975" width="12" customWidth="1"/>
    <col min="9976" max="9976" width="12.42578125" customWidth="1"/>
    <col min="9978" max="9978" width="11.140625" customWidth="1"/>
    <col min="9979" max="9979" width="14" customWidth="1"/>
    <col min="9980" max="9980" width="20.7109375" customWidth="1"/>
    <col min="10153" max="10153" width="11.85546875" customWidth="1"/>
    <col min="10197" max="10197" width="11.85546875" customWidth="1"/>
    <col min="10198" max="10198" width="11.140625" bestFit="1" customWidth="1"/>
    <col min="10199" max="10199" width="12" customWidth="1"/>
    <col min="10201" max="10201" width="9.5703125" bestFit="1" customWidth="1"/>
    <col min="10202" max="10202" width="12.5703125" bestFit="1" customWidth="1"/>
    <col min="10203" max="10203" width="9.7109375" bestFit="1" customWidth="1"/>
    <col min="10208" max="10208" width="9.5703125" bestFit="1" customWidth="1"/>
    <col min="10211" max="10211" width="16.140625" customWidth="1"/>
    <col min="10212" max="10212" width="14" customWidth="1"/>
    <col min="10213" max="10213" width="7.42578125" customWidth="1"/>
    <col min="10214" max="10214" width="8.28515625" customWidth="1"/>
    <col min="10215" max="10215" width="6.7109375" customWidth="1"/>
    <col min="10216" max="10216" width="5.5703125" customWidth="1"/>
    <col min="10217" max="10217" width="10.85546875" customWidth="1"/>
    <col min="10218" max="10218" width="11.42578125" customWidth="1"/>
    <col min="10219" max="10219" width="0" hidden="1" customWidth="1"/>
    <col min="10220" max="10226" width="13" customWidth="1"/>
    <col min="10227" max="10227" width="11.5703125" customWidth="1"/>
    <col min="10228" max="10228" width="14.7109375" customWidth="1"/>
    <col min="10229" max="10229" width="11.5703125" customWidth="1"/>
    <col min="10230" max="10230" width="12.42578125" customWidth="1"/>
    <col min="10231" max="10231" width="12" customWidth="1"/>
    <col min="10232" max="10232" width="12.42578125" customWidth="1"/>
    <col min="10234" max="10234" width="11.140625" customWidth="1"/>
    <col min="10235" max="10235" width="14" customWidth="1"/>
    <col min="10236" max="10236" width="20.7109375" customWidth="1"/>
    <col min="10409" max="10409" width="11.85546875" customWidth="1"/>
    <col min="10453" max="10453" width="11.85546875" customWidth="1"/>
    <col min="10454" max="10454" width="11.140625" bestFit="1" customWidth="1"/>
    <col min="10455" max="10455" width="12" customWidth="1"/>
    <col min="10457" max="10457" width="9.5703125" bestFit="1" customWidth="1"/>
    <col min="10458" max="10458" width="12.5703125" bestFit="1" customWidth="1"/>
    <col min="10459" max="10459" width="9.7109375" bestFit="1" customWidth="1"/>
    <col min="10464" max="10464" width="9.5703125" bestFit="1" customWidth="1"/>
    <col min="10467" max="10467" width="16.140625" customWidth="1"/>
    <col min="10468" max="10468" width="14" customWidth="1"/>
    <col min="10469" max="10469" width="7.42578125" customWidth="1"/>
    <col min="10470" max="10470" width="8.28515625" customWidth="1"/>
    <col min="10471" max="10471" width="6.7109375" customWidth="1"/>
    <col min="10472" max="10472" width="5.5703125" customWidth="1"/>
    <col min="10473" max="10473" width="10.85546875" customWidth="1"/>
    <col min="10474" max="10474" width="11.42578125" customWidth="1"/>
    <col min="10475" max="10475" width="0" hidden="1" customWidth="1"/>
    <col min="10476" max="10482" width="13" customWidth="1"/>
    <col min="10483" max="10483" width="11.5703125" customWidth="1"/>
    <col min="10484" max="10484" width="14.7109375" customWidth="1"/>
    <col min="10485" max="10485" width="11.5703125" customWidth="1"/>
    <col min="10486" max="10486" width="12.42578125" customWidth="1"/>
    <col min="10487" max="10487" width="12" customWidth="1"/>
    <col min="10488" max="10488" width="12.42578125" customWidth="1"/>
    <col min="10490" max="10490" width="11.140625" customWidth="1"/>
    <col min="10491" max="10491" width="14" customWidth="1"/>
    <col min="10492" max="10492" width="20.7109375" customWidth="1"/>
    <col min="10665" max="10665" width="11.85546875" customWidth="1"/>
    <col min="10709" max="10709" width="11.85546875" customWidth="1"/>
    <col min="10710" max="10710" width="11.140625" bestFit="1" customWidth="1"/>
    <col min="10711" max="10711" width="12" customWidth="1"/>
    <col min="10713" max="10713" width="9.5703125" bestFit="1" customWidth="1"/>
    <col min="10714" max="10714" width="12.5703125" bestFit="1" customWidth="1"/>
    <col min="10715" max="10715" width="9.7109375" bestFit="1" customWidth="1"/>
    <col min="10720" max="10720" width="9.5703125" bestFit="1" customWidth="1"/>
    <col min="10723" max="10723" width="16.140625" customWidth="1"/>
    <col min="10724" max="10724" width="14" customWidth="1"/>
    <col min="10725" max="10725" width="7.42578125" customWidth="1"/>
    <col min="10726" max="10726" width="8.28515625" customWidth="1"/>
    <col min="10727" max="10727" width="6.7109375" customWidth="1"/>
    <col min="10728" max="10728" width="5.5703125" customWidth="1"/>
    <col min="10729" max="10729" width="10.85546875" customWidth="1"/>
    <col min="10730" max="10730" width="11.42578125" customWidth="1"/>
    <col min="10731" max="10731" width="0" hidden="1" customWidth="1"/>
    <col min="10732" max="10738" width="13" customWidth="1"/>
    <col min="10739" max="10739" width="11.5703125" customWidth="1"/>
    <col min="10740" max="10740" width="14.7109375" customWidth="1"/>
    <col min="10741" max="10741" width="11.5703125" customWidth="1"/>
    <col min="10742" max="10742" width="12.42578125" customWidth="1"/>
    <col min="10743" max="10743" width="12" customWidth="1"/>
    <col min="10744" max="10744" width="12.42578125" customWidth="1"/>
    <col min="10746" max="10746" width="11.140625" customWidth="1"/>
    <col min="10747" max="10747" width="14" customWidth="1"/>
    <col min="10748" max="10748" width="20.7109375" customWidth="1"/>
    <col min="10921" max="10921" width="11.85546875" customWidth="1"/>
    <col min="10965" max="10965" width="11.85546875" customWidth="1"/>
    <col min="10966" max="10966" width="11.140625" bestFit="1" customWidth="1"/>
    <col min="10967" max="10967" width="12" customWidth="1"/>
    <col min="10969" max="10969" width="9.5703125" bestFit="1" customWidth="1"/>
    <col min="10970" max="10970" width="12.5703125" bestFit="1" customWidth="1"/>
    <col min="10971" max="10971" width="9.7109375" bestFit="1" customWidth="1"/>
    <col min="10976" max="10976" width="9.5703125" bestFit="1" customWidth="1"/>
    <col min="10979" max="10979" width="16.140625" customWidth="1"/>
    <col min="10980" max="10980" width="14" customWidth="1"/>
    <col min="10981" max="10981" width="7.42578125" customWidth="1"/>
    <col min="10982" max="10982" width="8.28515625" customWidth="1"/>
    <col min="10983" max="10983" width="6.7109375" customWidth="1"/>
    <col min="10984" max="10984" width="5.5703125" customWidth="1"/>
    <col min="10985" max="10985" width="10.85546875" customWidth="1"/>
    <col min="10986" max="10986" width="11.42578125" customWidth="1"/>
    <col min="10987" max="10987" width="0" hidden="1" customWidth="1"/>
    <col min="10988" max="10994" width="13" customWidth="1"/>
    <col min="10995" max="10995" width="11.5703125" customWidth="1"/>
    <col min="10996" max="10996" width="14.7109375" customWidth="1"/>
    <col min="10997" max="10997" width="11.5703125" customWidth="1"/>
    <col min="10998" max="10998" width="12.42578125" customWidth="1"/>
    <col min="10999" max="10999" width="12" customWidth="1"/>
    <col min="11000" max="11000" width="12.42578125" customWidth="1"/>
    <col min="11002" max="11002" width="11.140625" customWidth="1"/>
    <col min="11003" max="11003" width="14" customWidth="1"/>
    <col min="11004" max="11004" width="20.7109375" customWidth="1"/>
    <col min="11177" max="11177" width="11.85546875" customWidth="1"/>
    <col min="11221" max="11221" width="11.85546875" customWidth="1"/>
    <col min="11222" max="11222" width="11.140625" bestFit="1" customWidth="1"/>
    <col min="11223" max="11223" width="12" customWidth="1"/>
    <col min="11225" max="11225" width="9.5703125" bestFit="1" customWidth="1"/>
    <col min="11226" max="11226" width="12.5703125" bestFit="1" customWidth="1"/>
    <col min="11227" max="11227" width="9.7109375" bestFit="1" customWidth="1"/>
    <col min="11232" max="11232" width="9.5703125" bestFit="1" customWidth="1"/>
    <col min="11235" max="11235" width="16.140625" customWidth="1"/>
    <col min="11236" max="11236" width="14" customWidth="1"/>
    <col min="11237" max="11237" width="7.42578125" customWidth="1"/>
    <col min="11238" max="11238" width="8.28515625" customWidth="1"/>
    <col min="11239" max="11239" width="6.7109375" customWidth="1"/>
    <col min="11240" max="11240" width="5.5703125" customWidth="1"/>
    <col min="11241" max="11241" width="10.85546875" customWidth="1"/>
    <col min="11242" max="11242" width="11.42578125" customWidth="1"/>
    <col min="11243" max="11243" width="0" hidden="1" customWidth="1"/>
    <col min="11244" max="11250" width="13" customWidth="1"/>
    <col min="11251" max="11251" width="11.5703125" customWidth="1"/>
    <col min="11252" max="11252" width="14.7109375" customWidth="1"/>
    <col min="11253" max="11253" width="11.5703125" customWidth="1"/>
    <col min="11254" max="11254" width="12.42578125" customWidth="1"/>
    <col min="11255" max="11255" width="12" customWidth="1"/>
    <col min="11256" max="11256" width="12.42578125" customWidth="1"/>
    <col min="11258" max="11258" width="11.140625" customWidth="1"/>
    <col min="11259" max="11259" width="14" customWidth="1"/>
    <col min="11260" max="11260" width="20.7109375" customWidth="1"/>
    <col min="11433" max="11433" width="11.85546875" customWidth="1"/>
    <col min="11477" max="11477" width="11.85546875" customWidth="1"/>
    <col min="11478" max="11478" width="11.140625" bestFit="1" customWidth="1"/>
    <col min="11479" max="11479" width="12" customWidth="1"/>
    <col min="11481" max="11481" width="9.5703125" bestFit="1" customWidth="1"/>
    <col min="11482" max="11482" width="12.5703125" bestFit="1" customWidth="1"/>
    <col min="11483" max="11483" width="9.7109375" bestFit="1" customWidth="1"/>
    <col min="11488" max="11488" width="9.5703125" bestFit="1" customWidth="1"/>
    <col min="11491" max="11491" width="16.140625" customWidth="1"/>
    <col min="11492" max="11492" width="14" customWidth="1"/>
    <col min="11493" max="11493" width="7.42578125" customWidth="1"/>
    <col min="11494" max="11494" width="8.28515625" customWidth="1"/>
    <col min="11495" max="11495" width="6.7109375" customWidth="1"/>
    <col min="11496" max="11496" width="5.5703125" customWidth="1"/>
    <col min="11497" max="11497" width="10.85546875" customWidth="1"/>
    <col min="11498" max="11498" width="11.42578125" customWidth="1"/>
    <col min="11499" max="11499" width="0" hidden="1" customWidth="1"/>
    <col min="11500" max="11506" width="13" customWidth="1"/>
    <col min="11507" max="11507" width="11.5703125" customWidth="1"/>
    <col min="11508" max="11508" width="14.7109375" customWidth="1"/>
    <col min="11509" max="11509" width="11.5703125" customWidth="1"/>
    <col min="11510" max="11510" width="12.42578125" customWidth="1"/>
    <col min="11511" max="11511" width="12" customWidth="1"/>
    <col min="11512" max="11512" width="12.42578125" customWidth="1"/>
    <col min="11514" max="11514" width="11.140625" customWidth="1"/>
    <col min="11515" max="11515" width="14" customWidth="1"/>
    <col min="11516" max="11516" width="20.7109375" customWidth="1"/>
    <col min="11689" max="11689" width="11.85546875" customWidth="1"/>
    <col min="11733" max="11733" width="11.85546875" customWidth="1"/>
    <col min="11734" max="11734" width="11.140625" bestFit="1" customWidth="1"/>
    <col min="11735" max="11735" width="12" customWidth="1"/>
    <col min="11737" max="11737" width="9.5703125" bestFit="1" customWidth="1"/>
    <col min="11738" max="11738" width="12.5703125" bestFit="1" customWidth="1"/>
    <col min="11739" max="11739" width="9.7109375" bestFit="1" customWidth="1"/>
    <col min="11744" max="11744" width="9.5703125" bestFit="1" customWidth="1"/>
    <col min="11747" max="11747" width="16.140625" customWidth="1"/>
    <col min="11748" max="11748" width="14" customWidth="1"/>
    <col min="11749" max="11749" width="7.42578125" customWidth="1"/>
    <col min="11750" max="11750" width="8.28515625" customWidth="1"/>
    <col min="11751" max="11751" width="6.7109375" customWidth="1"/>
    <col min="11752" max="11752" width="5.5703125" customWidth="1"/>
    <col min="11753" max="11753" width="10.85546875" customWidth="1"/>
    <col min="11754" max="11754" width="11.42578125" customWidth="1"/>
    <col min="11755" max="11755" width="0" hidden="1" customWidth="1"/>
    <col min="11756" max="11762" width="13" customWidth="1"/>
    <col min="11763" max="11763" width="11.5703125" customWidth="1"/>
    <col min="11764" max="11764" width="14.7109375" customWidth="1"/>
    <col min="11765" max="11765" width="11.5703125" customWidth="1"/>
    <col min="11766" max="11766" width="12.42578125" customWidth="1"/>
    <col min="11767" max="11767" width="12" customWidth="1"/>
    <col min="11768" max="11768" width="12.42578125" customWidth="1"/>
    <col min="11770" max="11770" width="11.140625" customWidth="1"/>
    <col min="11771" max="11771" width="14" customWidth="1"/>
    <col min="11772" max="11772" width="20.7109375" customWidth="1"/>
    <col min="11945" max="11945" width="11.85546875" customWidth="1"/>
    <col min="11989" max="11989" width="11.85546875" customWidth="1"/>
    <col min="11990" max="11990" width="11.140625" bestFit="1" customWidth="1"/>
    <col min="11991" max="11991" width="12" customWidth="1"/>
    <col min="11993" max="11993" width="9.5703125" bestFit="1" customWidth="1"/>
    <col min="11994" max="11994" width="12.5703125" bestFit="1" customWidth="1"/>
    <col min="11995" max="11995" width="9.7109375" bestFit="1" customWidth="1"/>
    <col min="12000" max="12000" width="9.5703125" bestFit="1" customWidth="1"/>
    <col min="12003" max="12003" width="16.140625" customWidth="1"/>
    <col min="12004" max="12004" width="14" customWidth="1"/>
    <col min="12005" max="12005" width="7.42578125" customWidth="1"/>
    <col min="12006" max="12006" width="8.28515625" customWidth="1"/>
    <col min="12007" max="12007" width="6.7109375" customWidth="1"/>
    <col min="12008" max="12008" width="5.5703125" customWidth="1"/>
    <col min="12009" max="12009" width="10.85546875" customWidth="1"/>
    <col min="12010" max="12010" width="11.42578125" customWidth="1"/>
    <col min="12011" max="12011" width="0" hidden="1" customWidth="1"/>
    <col min="12012" max="12018" width="13" customWidth="1"/>
    <col min="12019" max="12019" width="11.5703125" customWidth="1"/>
    <col min="12020" max="12020" width="14.7109375" customWidth="1"/>
    <col min="12021" max="12021" width="11.5703125" customWidth="1"/>
    <col min="12022" max="12022" width="12.42578125" customWidth="1"/>
    <col min="12023" max="12023" width="12" customWidth="1"/>
    <col min="12024" max="12024" width="12.42578125" customWidth="1"/>
    <col min="12026" max="12026" width="11.140625" customWidth="1"/>
    <col min="12027" max="12027" width="14" customWidth="1"/>
    <col min="12028" max="12028" width="20.7109375" customWidth="1"/>
    <col min="12201" max="12201" width="11.85546875" customWidth="1"/>
    <col min="12245" max="12245" width="11.85546875" customWidth="1"/>
    <col min="12246" max="12246" width="11.140625" bestFit="1" customWidth="1"/>
    <col min="12247" max="12247" width="12" customWidth="1"/>
    <col min="12249" max="12249" width="9.5703125" bestFit="1" customWidth="1"/>
    <col min="12250" max="12250" width="12.5703125" bestFit="1" customWidth="1"/>
    <col min="12251" max="12251" width="9.7109375" bestFit="1" customWidth="1"/>
    <col min="12256" max="12256" width="9.5703125" bestFit="1" customWidth="1"/>
    <col min="12259" max="12259" width="16.140625" customWidth="1"/>
    <col min="12260" max="12260" width="14" customWidth="1"/>
    <col min="12261" max="12261" width="7.42578125" customWidth="1"/>
    <col min="12262" max="12262" width="8.28515625" customWidth="1"/>
    <col min="12263" max="12263" width="6.7109375" customWidth="1"/>
    <col min="12264" max="12264" width="5.5703125" customWidth="1"/>
    <col min="12265" max="12265" width="10.85546875" customWidth="1"/>
    <col min="12266" max="12266" width="11.42578125" customWidth="1"/>
    <col min="12267" max="12267" width="0" hidden="1" customWidth="1"/>
    <col min="12268" max="12274" width="13" customWidth="1"/>
    <col min="12275" max="12275" width="11.5703125" customWidth="1"/>
    <col min="12276" max="12276" width="14.7109375" customWidth="1"/>
    <col min="12277" max="12277" width="11.5703125" customWidth="1"/>
    <col min="12278" max="12278" width="12.42578125" customWidth="1"/>
    <col min="12279" max="12279" width="12" customWidth="1"/>
    <col min="12280" max="12280" width="12.42578125" customWidth="1"/>
    <col min="12282" max="12282" width="11.140625" customWidth="1"/>
    <col min="12283" max="12283" width="14" customWidth="1"/>
    <col min="12284" max="12284" width="20.7109375" customWidth="1"/>
    <col min="12457" max="12457" width="11.85546875" customWidth="1"/>
    <col min="12501" max="12501" width="11.85546875" customWidth="1"/>
    <col min="12502" max="12502" width="11.140625" bestFit="1" customWidth="1"/>
    <col min="12503" max="12503" width="12" customWidth="1"/>
    <col min="12505" max="12505" width="9.5703125" bestFit="1" customWidth="1"/>
    <col min="12506" max="12506" width="12.5703125" bestFit="1" customWidth="1"/>
    <col min="12507" max="12507" width="9.7109375" bestFit="1" customWidth="1"/>
    <col min="12512" max="12512" width="9.5703125" bestFit="1" customWidth="1"/>
    <col min="12515" max="12515" width="16.140625" customWidth="1"/>
    <col min="12516" max="12516" width="14" customWidth="1"/>
    <col min="12517" max="12517" width="7.42578125" customWidth="1"/>
    <col min="12518" max="12518" width="8.28515625" customWidth="1"/>
    <col min="12519" max="12519" width="6.7109375" customWidth="1"/>
    <col min="12520" max="12520" width="5.5703125" customWidth="1"/>
    <col min="12521" max="12521" width="10.85546875" customWidth="1"/>
    <col min="12522" max="12522" width="11.42578125" customWidth="1"/>
    <col min="12523" max="12523" width="0" hidden="1" customWidth="1"/>
    <col min="12524" max="12530" width="13" customWidth="1"/>
    <col min="12531" max="12531" width="11.5703125" customWidth="1"/>
    <col min="12532" max="12532" width="14.7109375" customWidth="1"/>
    <col min="12533" max="12533" width="11.5703125" customWidth="1"/>
    <col min="12534" max="12534" width="12.42578125" customWidth="1"/>
    <col min="12535" max="12535" width="12" customWidth="1"/>
    <col min="12536" max="12536" width="12.42578125" customWidth="1"/>
    <col min="12538" max="12538" width="11.140625" customWidth="1"/>
    <col min="12539" max="12539" width="14" customWidth="1"/>
    <col min="12540" max="12540" width="20.7109375" customWidth="1"/>
    <col min="12713" max="12713" width="11.85546875" customWidth="1"/>
    <col min="12757" max="12757" width="11.85546875" customWidth="1"/>
    <col min="12758" max="12758" width="11.140625" bestFit="1" customWidth="1"/>
    <col min="12759" max="12759" width="12" customWidth="1"/>
    <col min="12761" max="12761" width="9.5703125" bestFit="1" customWidth="1"/>
    <col min="12762" max="12762" width="12.5703125" bestFit="1" customWidth="1"/>
    <col min="12763" max="12763" width="9.7109375" bestFit="1" customWidth="1"/>
    <col min="12768" max="12768" width="9.5703125" bestFit="1" customWidth="1"/>
    <col min="12771" max="12771" width="16.140625" customWidth="1"/>
    <col min="12772" max="12772" width="14" customWidth="1"/>
    <col min="12773" max="12773" width="7.42578125" customWidth="1"/>
    <col min="12774" max="12774" width="8.28515625" customWidth="1"/>
    <col min="12775" max="12775" width="6.7109375" customWidth="1"/>
    <col min="12776" max="12776" width="5.5703125" customWidth="1"/>
    <col min="12777" max="12777" width="10.85546875" customWidth="1"/>
    <col min="12778" max="12778" width="11.42578125" customWidth="1"/>
    <col min="12779" max="12779" width="0" hidden="1" customWidth="1"/>
    <col min="12780" max="12786" width="13" customWidth="1"/>
    <col min="12787" max="12787" width="11.5703125" customWidth="1"/>
    <col min="12788" max="12788" width="14.7109375" customWidth="1"/>
    <col min="12789" max="12789" width="11.5703125" customWidth="1"/>
    <col min="12790" max="12790" width="12.42578125" customWidth="1"/>
    <col min="12791" max="12791" width="12" customWidth="1"/>
    <col min="12792" max="12792" width="12.42578125" customWidth="1"/>
    <col min="12794" max="12794" width="11.140625" customWidth="1"/>
    <col min="12795" max="12795" width="14" customWidth="1"/>
    <col min="12796" max="12796" width="20.7109375" customWidth="1"/>
    <col min="12969" max="12969" width="11.85546875" customWidth="1"/>
    <col min="13013" max="13013" width="11.85546875" customWidth="1"/>
    <col min="13014" max="13014" width="11.140625" bestFit="1" customWidth="1"/>
    <col min="13015" max="13015" width="12" customWidth="1"/>
    <col min="13017" max="13017" width="9.5703125" bestFit="1" customWidth="1"/>
    <col min="13018" max="13018" width="12.5703125" bestFit="1" customWidth="1"/>
    <col min="13019" max="13019" width="9.7109375" bestFit="1" customWidth="1"/>
    <col min="13024" max="13024" width="9.5703125" bestFit="1" customWidth="1"/>
    <col min="13027" max="13027" width="16.140625" customWidth="1"/>
    <col min="13028" max="13028" width="14" customWidth="1"/>
    <col min="13029" max="13029" width="7.42578125" customWidth="1"/>
    <col min="13030" max="13030" width="8.28515625" customWidth="1"/>
    <col min="13031" max="13031" width="6.7109375" customWidth="1"/>
    <col min="13032" max="13032" width="5.5703125" customWidth="1"/>
    <col min="13033" max="13033" width="10.85546875" customWidth="1"/>
    <col min="13034" max="13034" width="11.42578125" customWidth="1"/>
    <col min="13035" max="13035" width="0" hidden="1" customWidth="1"/>
    <col min="13036" max="13042" width="13" customWidth="1"/>
    <col min="13043" max="13043" width="11.5703125" customWidth="1"/>
    <col min="13044" max="13044" width="14.7109375" customWidth="1"/>
    <col min="13045" max="13045" width="11.5703125" customWidth="1"/>
    <col min="13046" max="13046" width="12.42578125" customWidth="1"/>
    <col min="13047" max="13047" width="12" customWidth="1"/>
    <col min="13048" max="13048" width="12.42578125" customWidth="1"/>
    <col min="13050" max="13050" width="11.140625" customWidth="1"/>
    <col min="13051" max="13051" width="14" customWidth="1"/>
    <col min="13052" max="13052" width="20.7109375" customWidth="1"/>
    <col min="13225" max="13225" width="11.85546875" customWidth="1"/>
    <col min="13269" max="13269" width="11.85546875" customWidth="1"/>
    <col min="13270" max="13270" width="11.140625" bestFit="1" customWidth="1"/>
    <col min="13271" max="13271" width="12" customWidth="1"/>
    <col min="13273" max="13273" width="9.5703125" bestFit="1" customWidth="1"/>
    <col min="13274" max="13274" width="12.5703125" bestFit="1" customWidth="1"/>
    <col min="13275" max="13275" width="9.7109375" bestFit="1" customWidth="1"/>
    <col min="13280" max="13280" width="9.5703125" bestFit="1" customWidth="1"/>
    <col min="13283" max="13283" width="16.140625" customWidth="1"/>
    <col min="13284" max="13284" width="14" customWidth="1"/>
    <col min="13285" max="13285" width="7.42578125" customWidth="1"/>
    <col min="13286" max="13286" width="8.28515625" customWidth="1"/>
    <col min="13287" max="13287" width="6.7109375" customWidth="1"/>
    <col min="13288" max="13288" width="5.5703125" customWidth="1"/>
    <col min="13289" max="13289" width="10.85546875" customWidth="1"/>
    <col min="13290" max="13290" width="11.42578125" customWidth="1"/>
    <col min="13291" max="13291" width="0" hidden="1" customWidth="1"/>
    <col min="13292" max="13298" width="13" customWidth="1"/>
    <col min="13299" max="13299" width="11.5703125" customWidth="1"/>
    <col min="13300" max="13300" width="14.7109375" customWidth="1"/>
    <col min="13301" max="13301" width="11.5703125" customWidth="1"/>
    <col min="13302" max="13302" width="12.42578125" customWidth="1"/>
    <col min="13303" max="13303" width="12" customWidth="1"/>
    <col min="13304" max="13304" width="12.42578125" customWidth="1"/>
    <col min="13306" max="13306" width="11.140625" customWidth="1"/>
    <col min="13307" max="13307" width="14" customWidth="1"/>
    <col min="13308" max="13308" width="20.7109375" customWidth="1"/>
    <col min="13481" max="13481" width="11.85546875" customWidth="1"/>
    <col min="13525" max="13525" width="11.85546875" customWidth="1"/>
    <col min="13526" max="13526" width="11.140625" bestFit="1" customWidth="1"/>
    <col min="13527" max="13527" width="12" customWidth="1"/>
    <col min="13529" max="13529" width="9.5703125" bestFit="1" customWidth="1"/>
    <col min="13530" max="13530" width="12.5703125" bestFit="1" customWidth="1"/>
    <col min="13531" max="13531" width="9.7109375" bestFit="1" customWidth="1"/>
    <col min="13536" max="13536" width="9.5703125" bestFit="1" customWidth="1"/>
    <col min="13539" max="13539" width="16.140625" customWidth="1"/>
    <col min="13540" max="13540" width="14" customWidth="1"/>
    <col min="13541" max="13541" width="7.42578125" customWidth="1"/>
    <col min="13542" max="13542" width="8.28515625" customWidth="1"/>
    <col min="13543" max="13543" width="6.7109375" customWidth="1"/>
    <col min="13544" max="13544" width="5.5703125" customWidth="1"/>
    <col min="13545" max="13545" width="10.85546875" customWidth="1"/>
    <col min="13546" max="13546" width="11.42578125" customWidth="1"/>
    <col min="13547" max="13547" width="0" hidden="1" customWidth="1"/>
    <col min="13548" max="13554" width="13" customWidth="1"/>
    <col min="13555" max="13555" width="11.5703125" customWidth="1"/>
    <col min="13556" max="13556" width="14.7109375" customWidth="1"/>
    <col min="13557" max="13557" width="11.5703125" customWidth="1"/>
    <col min="13558" max="13558" width="12.42578125" customWidth="1"/>
    <col min="13559" max="13559" width="12" customWidth="1"/>
    <col min="13560" max="13560" width="12.42578125" customWidth="1"/>
    <col min="13562" max="13562" width="11.140625" customWidth="1"/>
    <col min="13563" max="13563" width="14" customWidth="1"/>
    <col min="13564" max="13564" width="20.7109375" customWidth="1"/>
    <col min="13737" max="13737" width="11.85546875" customWidth="1"/>
    <col min="13781" max="13781" width="11.85546875" customWidth="1"/>
    <col min="13782" max="13782" width="11.140625" bestFit="1" customWidth="1"/>
    <col min="13783" max="13783" width="12" customWidth="1"/>
    <col min="13785" max="13785" width="9.5703125" bestFit="1" customWidth="1"/>
    <col min="13786" max="13786" width="12.5703125" bestFit="1" customWidth="1"/>
    <col min="13787" max="13787" width="9.7109375" bestFit="1" customWidth="1"/>
    <col min="13792" max="13792" width="9.5703125" bestFit="1" customWidth="1"/>
    <col min="13795" max="13795" width="16.140625" customWidth="1"/>
    <col min="13796" max="13796" width="14" customWidth="1"/>
    <col min="13797" max="13797" width="7.42578125" customWidth="1"/>
    <col min="13798" max="13798" width="8.28515625" customWidth="1"/>
    <col min="13799" max="13799" width="6.7109375" customWidth="1"/>
    <col min="13800" max="13800" width="5.5703125" customWidth="1"/>
    <col min="13801" max="13801" width="10.85546875" customWidth="1"/>
    <col min="13802" max="13802" width="11.42578125" customWidth="1"/>
    <col min="13803" max="13803" width="0" hidden="1" customWidth="1"/>
    <col min="13804" max="13810" width="13" customWidth="1"/>
    <col min="13811" max="13811" width="11.5703125" customWidth="1"/>
    <col min="13812" max="13812" width="14.7109375" customWidth="1"/>
    <col min="13813" max="13813" width="11.5703125" customWidth="1"/>
    <col min="13814" max="13814" width="12.42578125" customWidth="1"/>
    <col min="13815" max="13815" width="12" customWidth="1"/>
    <col min="13816" max="13816" width="12.42578125" customWidth="1"/>
    <col min="13818" max="13818" width="11.140625" customWidth="1"/>
    <col min="13819" max="13819" width="14" customWidth="1"/>
    <col min="13820" max="13820" width="20.7109375" customWidth="1"/>
    <col min="13993" max="13993" width="11.85546875" customWidth="1"/>
    <col min="14037" max="14037" width="11.85546875" customWidth="1"/>
    <col min="14038" max="14038" width="11.140625" bestFit="1" customWidth="1"/>
    <col min="14039" max="14039" width="12" customWidth="1"/>
    <col min="14041" max="14041" width="9.5703125" bestFit="1" customWidth="1"/>
    <col min="14042" max="14042" width="12.5703125" bestFit="1" customWidth="1"/>
    <col min="14043" max="14043" width="9.7109375" bestFit="1" customWidth="1"/>
    <col min="14048" max="14048" width="9.5703125" bestFit="1" customWidth="1"/>
    <col min="14051" max="14051" width="16.140625" customWidth="1"/>
    <col min="14052" max="14052" width="14" customWidth="1"/>
    <col min="14053" max="14053" width="7.42578125" customWidth="1"/>
    <col min="14054" max="14054" width="8.28515625" customWidth="1"/>
    <col min="14055" max="14055" width="6.7109375" customWidth="1"/>
    <col min="14056" max="14056" width="5.5703125" customWidth="1"/>
    <col min="14057" max="14057" width="10.85546875" customWidth="1"/>
    <col min="14058" max="14058" width="11.42578125" customWidth="1"/>
    <col min="14059" max="14059" width="0" hidden="1" customWidth="1"/>
    <col min="14060" max="14066" width="13" customWidth="1"/>
    <col min="14067" max="14067" width="11.5703125" customWidth="1"/>
    <col min="14068" max="14068" width="14.7109375" customWidth="1"/>
    <col min="14069" max="14069" width="11.5703125" customWidth="1"/>
    <col min="14070" max="14070" width="12.42578125" customWidth="1"/>
    <col min="14071" max="14071" width="12" customWidth="1"/>
    <col min="14072" max="14072" width="12.42578125" customWidth="1"/>
    <col min="14074" max="14074" width="11.140625" customWidth="1"/>
    <col min="14075" max="14075" width="14" customWidth="1"/>
    <col min="14076" max="14076" width="20.7109375" customWidth="1"/>
    <col min="14249" max="14249" width="11.85546875" customWidth="1"/>
    <col min="14293" max="14293" width="11.85546875" customWidth="1"/>
    <col min="14294" max="14294" width="11.140625" bestFit="1" customWidth="1"/>
    <col min="14295" max="14295" width="12" customWidth="1"/>
    <col min="14297" max="14297" width="9.5703125" bestFit="1" customWidth="1"/>
    <col min="14298" max="14298" width="12.5703125" bestFit="1" customWidth="1"/>
    <col min="14299" max="14299" width="9.7109375" bestFit="1" customWidth="1"/>
    <col min="14304" max="14304" width="9.5703125" bestFit="1" customWidth="1"/>
    <col min="14307" max="14307" width="16.140625" customWidth="1"/>
    <col min="14308" max="14308" width="14" customWidth="1"/>
    <col min="14309" max="14309" width="7.42578125" customWidth="1"/>
    <col min="14310" max="14310" width="8.28515625" customWidth="1"/>
    <col min="14311" max="14311" width="6.7109375" customWidth="1"/>
    <col min="14312" max="14312" width="5.5703125" customWidth="1"/>
    <col min="14313" max="14313" width="10.85546875" customWidth="1"/>
    <col min="14314" max="14314" width="11.42578125" customWidth="1"/>
    <col min="14315" max="14315" width="0" hidden="1" customWidth="1"/>
    <col min="14316" max="14322" width="13" customWidth="1"/>
    <col min="14323" max="14323" width="11.5703125" customWidth="1"/>
    <col min="14324" max="14324" width="14.7109375" customWidth="1"/>
    <col min="14325" max="14325" width="11.5703125" customWidth="1"/>
    <col min="14326" max="14326" width="12.42578125" customWidth="1"/>
    <col min="14327" max="14327" width="12" customWidth="1"/>
    <col min="14328" max="14328" width="12.42578125" customWidth="1"/>
    <col min="14330" max="14330" width="11.140625" customWidth="1"/>
    <col min="14331" max="14331" width="14" customWidth="1"/>
    <col min="14332" max="14332" width="20.7109375" customWidth="1"/>
    <col min="14505" max="14505" width="11.85546875" customWidth="1"/>
    <col min="14549" max="14549" width="11.85546875" customWidth="1"/>
    <col min="14550" max="14550" width="11.140625" bestFit="1" customWidth="1"/>
    <col min="14551" max="14551" width="12" customWidth="1"/>
    <col min="14553" max="14553" width="9.5703125" bestFit="1" customWidth="1"/>
    <col min="14554" max="14554" width="12.5703125" bestFit="1" customWidth="1"/>
    <col min="14555" max="14555" width="9.7109375" bestFit="1" customWidth="1"/>
    <col min="14560" max="14560" width="9.5703125" bestFit="1" customWidth="1"/>
    <col min="14563" max="14563" width="16.140625" customWidth="1"/>
    <col min="14564" max="14564" width="14" customWidth="1"/>
    <col min="14565" max="14565" width="7.42578125" customWidth="1"/>
    <col min="14566" max="14566" width="8.28515625" customWidth="1"/>
    <col min="14567" max="14567" width="6.7109375" customWidth="1"/>
    <col min="14568" max="14568" width="5.5703125" customWidth="1"/>
    <col min="14569" max="14569" width="10.85546875" customWidth="1"/>
    <col min="14570" max="14570" width="11.42578125" customWidth="1"/>
    <col min="14571" max="14571" width="0" hidden="1" customWidth="1"/>
    <col min="14572" max="14578" width="13" customWidth="1"/>
    <col min="14579" max="14579" width="11.5703125" customWidth="1"/>
    <col min="14580" max="14580" width="14.7109375" customWidth="1"/>
    <col min="14581" max="14581" width="11.5703125" customWidth="1"/>
    <col min="14582" max="14582" width="12.42578125" customWidth="1"/>
    <col min="14583" max="14583" width="12" customWidth="1"/>
    <col min="14584" max="14584" width="12.42578125" customWidth="1"/>
    <col min="14586" max="14586" width="11.140625" customWidth="1"/>
    <col min="14587" max="14587" width="14" customWidth="1"/>
    <col min="14588" max="14588" width="20.7109375" customWidth="1"/>
    <col min="14761" max="14761" width="11.85546875" customWidth="1"/>
    <col min="14805" max="14805" width="11.85546875" customWidth="1"/>
    <col min="14806" max="14806" width="11.140625" bestFit="1" customWidth="1"/>
    <col min="14807" max="14807" width="12" customWidth="1"/>
    <col min="14809" max="14809" width="9.5703125" bestFit="1" customWidth="1"/>
    <col min="14810" max="14810" width="12.5703125" bestFit="1" customWidth="1"/>
    <col min="14811" max="14811" width="9.7109375" bestFit="1" customWidth="1"/>
    <col min="14816" max="14816" width="9.5703125" bestFit="1" customWidth="1"/>
    <col min="14819" max="14819" width="16.140625" customWidth="1"/>
    <col min="14820" max="14820" width="14" customWidth="1"/>
    <col min="14821" max="14821" width="7.42578125" customWidth="1"/>
    <col min="14822" max="14822" width="8.28515625" customWidth="1"/>
    <col min="14823" max="14823" width="6.7109375" customWidth="1"/>
    <col min="14824" max="14824" width="5.5703125" customWidth="1"/>
    <col min="14825" max="14825" width="10.85546875" customWidth="1"/>
    <col min="14826" max="14826" width="11.42578125" customWidth="1"/>
    <col min="14827" max="14827" width="0" hidden="1" customWidth="1"/>
    <col min="14828" max="14834" width="13" customWidth="1"/>
    <col min="14835" max="14835" width="11.5703125" customWidth="1"/>
    <col min="14836" max="14836" width="14.7109375" customWidth="1"/>
    <col min="14837" max="14837" width="11.5703125" customWidth="1"/>
    <col min="14838" max="14838" width="12.42578125" customWidth="1"/>
    <col min="14839" max="14839" width="12" customWidth="1"/>
    <col min="14840" max="14840" width="12.42578125" customWidth="1"/>
    <col min="14842" max="14842" width="11.140625" customWidth="1"/>
    <col min="14843" max="14843" width="14" customWidth="1"/>
    <col min="14844" max="14844" width="20.7109375" customWidth="1"/>
    <col min="15017" max="15017" width="11.85546875" customWidth="1"/>
    <col min="15061" max="15061" width="11.85546875" customWidth="1"/>
    <col min="15062" max="15062" width="11.140625" bestFit="1" customWidth="1"/>
    <col min="15063" max="15063" width="12" customWidth="1"/>
    <col min="15065" max="15065" width="9.5703125" bestFit="1" customWidth="1"/>
    <col min="15066" max="15066" width="12.5703125" bestFit="1" customWidth="1"/>
    <col min="15067" max="15067" width="9.7109375" bestFit="1" customWidth="1"/>
    <col min="15072" max="15072" width="9.5703125" bestFit="1" customWidth="1"/>
    <col min="15075" max="15075" width="16.140625" customWidth="1"/>
    <col min="15076" max="15076" width="14" customWidth="1"/>
    <col min="15077" max="15077" width="7.42578125" customWidth="1"/>
    <col min="15078" max="15078" width="8.28515625" customWidth="1"/>
    <col min="15079" max="15079" width="6.7109375" customWidth="1"/>
    <col min="15080" max="15080" width="5.5703125" customWidth="1"/>
    <col min="15081" max="15081" width="10.85546875" customWidth="1"/>
    <col min="15082" max="15082" width="11.42578125" customWidth="1"/>
    <col min="15083" max="15083" width="0" hidden="1" customWidth="1"/>
    <col min="15084" max="15090" width="13" customWidth="1"/>
    <col min="15091" max="15091" width="11.5703125" customWidth="1"/>
    <col min="15092" max="15092" width="14.7109375" customWidth="1"/>
    <col min="15093" max="15093" width="11.5703125" customWidth="1"/>
    <col min="15094" max="15094" width="12.42578125" customWidth="1"/>
    <col min="15095" max="15095" width="12" customWidth="1"/>
    <col min="15096" max="15096" width="12.42578125" customWidth="1"/>
    <col min="15098" max="15098" width="11.140625" customWidth="1"/>
    <col min="15099" max="15099" width="14" customWidth="1"/>
    <col min="15100" max="15100" width="20.7109375" customWidth="1"/>
    <col min="15273" max="15273" width="11.85546875" customWidth="1"/>
    <col min="15317" max="15317" width="11.85546875" customWidth="1"/>
    <col min="15318" max="15318" width="11.140625" bestFit="1" customWidth="1"/>
    <col min="15319" max="15319" width="12" customWidth="1"/>
    <col min="15321" max="15321" width="9.5703125" bestFit="1" customWidth="1"/>
    <col min="15322" max="15322" width="12.5703125" bestFit="1" customWidth="1"/>
    <col min="15323" max="15323" width="9.7109375" bestFit="1" customWidth="1"/>
    <col min="15328" max="15328" width="9.5703125" bestFit="1" customWidth="1"/>
    <col min="15331" max="15331" width="16.140625" customWidth="1"/>
    <col min="15332" max="15332" width="14" customWidth="1"/>
    <col min="15333" max="15333" width="7.42578125" customWidth="1"/>
    <col min="15334" max="15334" width="8.28515625" customWidth="1"/>
    <col min="15335" max="15335" width="6.7109375" customWidth="1"/>
    <col min="15336" max="15336" width="5.5703125" customWidth="1"/>
    <col min="15337" max="15337" width="10.85546875" customWidth="1"/>
    <col min="15338" max="15338" width="11.42578125" customWidth="1"/>
    <col min="15339" max="15339" width="0" hidden="1" customWidth="1"/>
    <col min="15340" max="15346" width="13" customWidth="1"/>
    <col min="15347" max="15347" width="11.5703125" customWidth="1"/>
    <col min="15348" max="15348" width="14.7109375" customWidth="1"/>
    <col min="15349" max="15349" width="11.5703125" customWidth="1"/>
    <col min="15350" max="15350" width="12.42578125" customWidth="1"/>
    <col min="15351" max="15351" width="12" customWidth="1"/>
    <col min="15352" max="15352" width="12.42578125" customWidth="1"/>
    <col min="15354" max="15354" width="11.140625" customWidth="1"/>
    <col min="15355" max="15355" width="14" customWidth="1"/>
    <col min="15356" max="15356" width="20.7109375" customWidth="1"/>
    <col min="15529" max="15529" width="11.85546875" customWidth="1"/>
    <col min="15573" max="15573" width="11.85546875" customWidth="1"/>
    <col min="15574" max="15574" width="11.140625" bestFit="1" customWidth="1"/>
    <col min="15575" max="15575" width="12" customWidth="1"/>
    <col min="15577" max="15577" width="9.5703125" bestFit="1" customWidth="1"/>
    <col min="15578" max="15578" width="12.5703125" bestFit="1" customWidth="1"/>
    <col min="15579" max="15579" width="9.7109375" bestFit="1" customWidth="1"/>
    <col min="15584" max="15584" width="9.5703125" bestFit="1" customWidth="1"/>
    <col min="15587" max="15587" width="16.140625" customWidth="1"/>
    <col min="15588" max="15588" width="14" customWidth="1"/>
    <col min="15589" max="15589" width="7.42578125" customWidth="1"/>
    <col min="15590" max="15590" width="8.28515625" customWidth="1"/>
    <col min="15591" max="15591" width="6.7109375" customWidth="1"/>
    <col min="15592" max="15592" width="5.5703125" customWidth="1"/>
    <col min="15593" max="15593" width="10.85546875" customWidth="1"/>
    <col min="15594" max="15594" width="11.42578125" customWidth="1"/>
    <col min="15595" max="15595" width="0" hidden="1" customWidth="1"/>
    <col min="15596" max="15602" width="13" customWidth="1"/>
    <col min="15603" max="15603" width="11.5703125" customWidth="1"/>
    <col min="15604" max="15604" width="14.7109375" customWidth="1"/>
    <col min="15605" max="15605" width="11.5703125" customWidth="1"/>
    <col min="15606" max="15606" width="12.42578125" customWidth="1"/>
    <col min="15607" max="15607" width="12" customWidth="1"/>
    <col min="15608" max="15608" width="12.42578125" customWidth="1"/>
    <col min="15610" max="15610" width="11.140625" customWidth="1"/>
    <col min="15611" max="15611" width="14" customWidth="1"/>
    <col min="15612" max="15612" width="20.7109375" customWidth="1"/>
    <col min="15785" max="15785" width="11.85546875" customWidth="1"/>
    <col min="15829" max="15829" width="11.85546875" customWidth="1"/>
    <col min="15830" max="15830" width="11.140625" bestFit="1" customWidth="1"/>
    <col min="15831" max="15831" width="12" customWidth="1"/>
    <col min="15833" max="15833" width="9.5703125" bestFit="1" customWidth="1"/>
    <col min="15834" max="15834" width="12.5703125" bestFit="1" customWidth="1"/>
    <col min="15835" max="15835" width="9.7109375" bestFit="1" customWidth="1"/>
    <col min="15840" max="15840" width="9.5703125" bestFit="1" customWidth="1"/>
    <col min="15843" max="15843" width="16.140625" customWidth="1"/>
    <col min="15844" max="15844" width="14" customWidth="1"/>
    <col min="15845" max="15845" width="7.42578125" customWidth="1"/>
    <col min="15846" max="15846" width="8.28515625" customWidth="1"/>
    <col min="15847" max="15847" width="6.7109375" customWidth="1"/>
    <col min="15848" max="15848" width="5.5703125" customWidth="1"/>
    <col min="15849" max="15849" width="10.85546875" customWidth="1"/>
    <col min="15850" max="15850" width="11.42578125" customWidth="1"/>
    <col min="15851" max="15851" width="0" hidden="1" customWidth="1"/>
    <col min="15852" max="15858" width="13" customWidth="1"/>
    <col min="15859" max="15859" width="11.5703125" customWidth="1"/>
    <col min="15860" max="15860" width="14.7109375" customWidth="1"/>
    <col min="15861" max="15861" width="11.5703125" customWidth="1"/>
    <col min="15862" max="15862" width="12.42578125" customWidth="1"/>
    <col min="15863" max="15863" width="12" customWidth="1"/>
    <col min="15864" max="15864" width="12.42578125" customWidth="1"/>
    <col min="15866" max="15866" width="11.140625" customWidth="1"/>
    <col min="15867" max="15867" width="14" customWidth="1"/>
    <col min="15868" max="15868" width="20.7109375" customWidth="1"/>
    <col min="16041" max="16041" width="11.85546875" customWidth="1"/>
    <col min="16085" max="16085" width="11.85546875" customWidth="1"/>
    <col min="16086" max="16086" width="11.140625" bestFit="1" customWidth="1"/>
    <col min="16087" max="16087" width="12" customWidth="1"/>
    <col min="16089" max="16089" width="9.5703125" bestFit="1" customWidth="1"/>
    <col min="16090" max="16090" width="12.5703125" bestFit="1" customWidth="1"/>
    <col min="16091" max="16091" width="9.7109375" bestFit="1" customWidth="1"/>
    <col min="16096" max="16096" width="9.5703125" bestFit="1" customWidth="1"/>
    <col min="16099" max="16099" width="16.140625" customWidth="1"/>
    <col min="16100" max="16100" width="14" customWidth="1"/>
    <col min="16101" max="16101" width="7.42578125" customWidth="1"/>
    <col min="16102" max="16102" width="8.28515625" customWidth="1"/>
    <col min="16103" max="16103" width="6.7109375" customWidth="1"/>
    <col min="16104" max="16104" width="5.5703125" customWidth="1"/>
    <col min="16105" max="16105" width="10.85546875" customWidth="1"/>
    <col min="16106" max="16106" width="11.42578125" customWidth="1"/>
    <col min="16107" max="16107" width="0" hidden="1" customWidth="1"/>
    <col min="16108" max="16114" width="13" customWidth="1"/>
    <col min="16115" max="16115" width="11.5703125" customWidth="1"/>
    <col min="16116" max="16116" width="14.7109375" customWidth="1"/>
    <col min="16117" max="16117" width="11.5703125" customWidth="1"/>
    <col min="16118" max="16118" width="12.42578125" customWidth="1"/>
    <col min="16119" max="16119" width="12" customWidth="1"/>
    <col min="16120" max="16120" width="12.42578125" customWidth="1"/>
    <col min="16122" max="16122" width="11.140625" customWidth="1"/>
    <col min="16123" max="16123" width="14" customWidth="1"/>
    <col min="16124" max="16124" width="20.7109375" customWidth="1"/>
  </cols>
  <sheetData>
    <row r="1" spans="1:15" ht="18.75" customHeight="1">
      <c r="O1" s="154"/>
    </row>
    <row r="2" spans="1:15" ht="18.75" customHeight="1"/>
    <row r="3" spans="1:15" ht="18.75" customHeight="1">
      <c r="C3" s="154" t="s">
        <v>587</v>
      </c>
      <c r="D3" s="154"/>
      <c r="E3" s="154"/>
      <c r="F3" s="154"/>
      <c r="G3" s="154"/>
      <c r="H3" s="154"/>
      <c r="I3" s="154"/>
      <c r="J3" s="154"/>
      <c r="K3" s="154"/>
      <c r="L3" s="154"/>
      <c r="M3" s="154"/>
    </row>
    <row r="4" spans="1:15" ht="18.75" customHeight="1" thickBot="1"/>
    <row r="5" spans="1:15" ht="18.75" customHeight="1" thickBot="1">
      <c r="C5" s="623" t="s">
        <v>251</v>
      </c>
      <c r="D5" s="623">
        <v>2021</v>
      </c>
      <c r="E5" s="623">
        <v>2020</v>
      </c>
      <c r="F5" s="623">
        <v>2019</v>
      </c>
      <c r="G5" s="623">
        <v>2018</v>
      </c>
      <c r="H5" s="833">
        <v>2017</v>
      </c>
      <c r="I5" s="829">
        <v>2016</v>
      </c>
      <c r="J5" s="623">
        <v>2015</v>
      </c>
      <c r="K5" s="622" t="s">
        <v>250</v>
      </c>
      <c r="L5" s="622" t="s">
        <v>249</v>
      </c>
      <c r="M5" s="622" t="s">
        <v>248</v>
      </c>
      <c r="N5" s="622" t="s">
        <v>247</v>
      </c>
      <c r="O5" s="624" t="s">
        <v>246</v>
      </c>
    </row>
    <row r="6" spans="1:15" ht="15" customHeight="1">
      <c r="A6" s="665"/>
      <c r="C6" s="826">
        <v>1</v>
      </c>
      <c r="D6" s="1199">
        <v>3.8408140588235296</v>
      </c>
      <c r="E6" s="619">
        <v>6.1994147647058817</v>
      </c>
      <c r="F6" s="619">
        <v>4.0948256470588236</v>
      </c>
      <c r="G6" s="619">
        <v>4.3804670000000003</v>
      </c>
      <c r="H6" s="619">
        <v>4.9504519999999994</v>
      </c>
      <c r="I6" s="830">
        <v>3.8570005882352949</v>
      </c>
      <c r="J6" s="621">
        <v>4.0853524705882354</v>
      </c>
      <c r="K6" s="621">
        <v>5.0233391764705884</v>
      </c>
      <c r="L6" s="621">
        <v>5.2251473529411765</v>
      </c>
      <c r="M6" s="621">
        <v>5.2702099411764713</v>
      </c>
      <c r="N6" s="621">
        <v>3.9619427058823531</v>
      </c>
      <c r="O6" s="620">
        <v>3.8122438823529414</v>
      </c>
    </row>
    <row r="7" spans="1:15">
      <c r="A7" s="665"/>
      <c r="C7" s="823">
        <v>2</v>
      </c>
      <c r="D7" s="1199">
        <v>3.8992819411764703</v>
      </c>
      <c r="E7" s="619">
        <v>6.0484128823529408</v>
      </c>
      <c r="F7" s="619">
        <v>4.0767212352941176</v>
      </c>
      <c r="G7" s="619">
        <v>4.3107931176470586</v>
      </c>
      <c r="H7" s="619">
        <v>4.9993549411764704</v>
      </c>
      <c r="I7" s="831">
        <v>3.9661654117647065</v>
      </c>
      <c r="J7" s="614">
        <v>4.0447779411764708</v>
      </c>
      <c r="K7" s="614">
        <v>4.9572525294117638</v>
      </c>
      <c r="L7" s="614">
        <v>5.172823882352942</v>
      </c>
      <c r="M7" s="614">
        <v>5.0535244117647053</v>
      </c>
      <c r="N7" s="614">
        <v>3.8589352941176469</v>
      </c>
      <c r="O7" s="619">
        <v>3.7602561176470584</v>
      </c>
    </row>
    <row r="8" spans="1:15">
      <c r="A8" s="665"/>
      <c r="C8" s="823">
        <v>3</v>
      </c>
      <c r="D8" s="1199">
        <v>3.9199664705882356</v>
      </c>
      <c r="E8" s="619">
        <v>5.8257909411764706</v>
      </c>
      <c r="F8" s="619">
        <v>4.0787178823529411</v>
      </c>
      <c r="G8" s="619">
        <v>4.1962646470588236</v>
      </c>
      <c r="H8" s="619">
        <v>4.8791569411764701</v>
      </c>
      <c r="I8" s="824">
        <v>4.0981918823529417</v>
      </c>
      <c r="J8" s="619">
        <v>4.023784470588236</v>
      </c>
      <c r="K8" s="619">
        <v>4.949247588235294</v>
      </c>
      <c r="L8" s="619">
        <v>5.0536108235294126</v>
      </c>
      <c r="M8" s="619">
        <v>4.9418819411764705</v>
      </c>
      <c r="N8" s="614">
        <v>3.6255921764705876</v>
      </c>
      <c r="O8" s="619">
        <v>3.654815411764706</v>
      </c>
    </row>
    <row r="9" spans="1:15">
      <c r="A9" s="665"/>
      <c r="C9" s="823">
        <v>4</v>
      </c>
      <c r="D9" s="1199">
        <v>3.9488096470588241</v>
      </c>
      <c r="E9" s="619">
        <v>5.7513192941176463</v>
      </c>
      <c r="F9" s="619">
        <v>4.0863007058823531</v>
      </c>
      <c r="G9" s="619">
        <v>4.1161288235294125</v>
      </c>
      <c r="H9" s="619">
        <v>4.9309443529411761</v>
      </c>
      <c r="I9" s="830">
        <v>4.1731147058823526</v>
      </c>
      <c r="J9" s="615">
        <v>4.0176224705882362</v>
      </c>
      <c r="K9" s="615">
        <v>5.013047764705882</v>
      </c>
      <c r="L9" s="615">
        <v>5.040073235294118</v>
      </c>
      <c r="M9" s="615">
        <v>5.048730470588235</v>
      </c>
      <c r="N9" s="614">
        <v>3.5648852352941178</v>
      </c>
      <c r="O9" s="613">
        <v>3.6125340588235293</v>
      </c>
    </row>
    <row r="10" spans="1:15">
      <c r="A10" s="665"/>
      <c r="C10" s="823">
        <v>5</v>
      </c>
      <c r="D10" s="1199">
        <v>4.0323560588235292</v>
      </c>
      <c r="E10" s="619">
        <v>5.8866355294117652</v>
      </c>
      <c r="F10" s="619">
        <v>4.0942528823529418</v>
      </c>
      <c r="G10" s="619">
        <v>4.1640827647058822</v>
      </c>
      <c r="H10" s="619">
        <v>4.9615050588235299</v>
      </c>
      <c r="I10" s="831">
        <v>4.1793485882352934</v>
      </c>
      <c r="J10" s="614">
        <v>4.0689678823529416</v>
      </c>
      <c r="K10" s="614">
        <v>5.1231072941176468</v>
      </c>
      <c r="L10" s="614">
        <v>5.0816739999999996</v>
      </c>
      <c r="M10" s="614">
        <v>5.2206118823529408</v>
      </c>
      <c r="N10" s="614">
        <v>3.7421555294117641</v>
      </c>
      <c r="O10" s="619">
        <v>3.5287850000000001</v>
      </c>
    </row>
    <row r="11" spans="1:15">
      <c r="C11" s="823">
        <v>6</v>
      </c>
      <c r="D11" s="1199">
        <v>4.1566941764705883</v>
      </c>
      <c r="E11" s="619">
        <v>6.0671512352941184</v>
      </c>
      <c r="F11" s="619">
        <v>4.127354705882353</v>
      </c>
      <c r="G11" s="619">
        <v>4.2701818823529409</v>
      </c>
      <c r="H11" s="619">
        <v>4.8549364117647062</v>
      </c>
      <c r="I11" s="824">
        <v>4.1631161764705888</v>
      </c>
      <c r="J11" s="614">
        <v>4.2130744117647057</v>
      </c>
      <c r="K11" s="614">
        <v>5.0185146470588231</v>
      </c>
      <c r="L11" s="614">
        <v>5.1622212352941181</v>
      </c>
      <c r="M11" s="619">
        <v>5.2711910588235291</v>
      </c>
      <c r="N11" s="614">
        <v>4.0282006470588234</v>
      </c>
      <c r="O11" s="619">
        <v>3.5519510000000003</v>
      </c>
    </row>
    <row r="12" spans="1:15">
      <c r="C12" s="823">
        <v>7</v>
      </c>
      <c r="D12" s="1199">
        <v>4.3253699411764703</v>
      </c>
      <c r="E12" s="619">
        <v>6.1422988823529412</v>
      </c>
      <c r="F12" s="619">
        <v>4.2041648235294113</v>
      </c>
      <c r="G12" s="619">
        <v>4.4745709411764709</v>
      </c>
      <c r="H12" s="619">
        <v>4.8161772941176473</v>
      </c>
      <c r="I12" s="824">
        <v>4.176024411764705</v>
      </c>
      <c r="J12" s="614">
        <v>4.3252399411764699</v>
      </c>
      <c r="K12" s="616">
        <v>4.7140003529411771</v>
      </c>
      <c r="L12" s="614">
        <v>5.1852182352941174</v>
      </c>
      <c r="M12" s="615">
        <v>5.2618731176470588</v>
      </c>
      <c r="N12" s="614">
        <v>4.0745968823529415</v>
      </c>
      <c r="O12" s="619">
        <v>3.696104941176471</v>
      </c>
    </row>
    <row r="13" spans="1:15">
      <c r="C13" s="823">
        <v>8</v>
      </c>
      <c r="D13" s="1199">
        <v>4.6766651176470591</v>
      </c>
      <c r="E13" s="619">
        <v>6.2954006470588242</v>
      </c>
      <c r="F13" s="619">
        <v>4.2126308823529417</v>
      </c>
      <c r="G13" s="619">
        <v>4.6500862352941175</v>
      </c>
      <c r="H13" s="619">
        <v>4.7997521764705882</v>
      </c>
      <c r="I13" s="824">
        <v>4.1518948823529405</v>
      </c>
      <c r="J13" s="614">
        <v>4.5042117058823532</v>
      </c>
      <c r="K13" s="616">
        <v>4.519399529411765</v>
      </c>
      <c r="L13" s="614">
        <v>5.2441051764705877</v>
      </c>
      <c r="M13" s="615">
        <v>5.222119882352942</v>
      </c>
      <c r="N13" s="614">
        <v>4.0773398823529412</v>
      </c>
      <c r="O13" s="619">
        <v>3.8164329411764708</v>
      </c>
    </row>
    <row r="14" spans="1:15">
      <c r="C14" s="823">
        <v>9</v>
      </c>
      <c r="D14" s="1199">
        <v>5.0180466470588234</v>
      </c>
      <c r="E14" s="619">
        <v>6.4696587647058834</v>
      </c>
      <c r="F14" s="619">
        <v>4.230560176470588</v>
      </c>
      <c r="G14" s="619">
        <v>4.7626562941176473</v>
      </c>
      <c r="H14" s="619">
        <v>4.8115546470588235</v>
      </c>
      <c r="I14" s="824">
        <v>4.0530291176470588</v>
      </c>
      <c r="J14" s="614">
        <v>4.6150581176470595</v>
      </c>
      <c r="K14" s="616">
        <v>4.2189236470588227</v>
      </c>
      <c r="L14" s="614">
        <v>5.2432861764705887</v>
      </c>
      <c r="M14" s="615">
        <v>5.1699065294117652</v>
      </c>
      <c r="N14" s="614">
        <v>4.1345612941176482</v>
      </c>
      <c r="O14" s="619">
        <v>3.7931614117647054</v>
      </c>
    </row>
    <row r="15" spans="1:15">
      <c r="C15" s="823">
        <v>10</v>
      </c>
      <c r="D15" s="1199">
        <v>5.2641289999999996</v>
      </c>
      <c r="E15" s="619">
        <v>6.5443307647058822</v>
      </c>
      <c r="F15" s="619">
        <v>4.2543448235294115</v>
      </c>
      <c r="G15" s="619">
        <v>4.8005857058823533</v>
      </c>
      <c r="H15" s="619">
        <v>4.8927212941176466</v>
      </c>
      <c r="I15" s="824">
        <v>4.1972931764705885</v>
      </c>
      <c r="J15" s="614">
        <v>4.4751054705882352</v>
      </c>
      <c r="K15" s="616">
        <v>4.4313275882352938</v>
      </c>
      <c r="L15" s="614">
        <v>5.2762098235294115</v>
      </c>
      <c r="M15" s="619">
        <v>5.0817214117647067</v>
      </c>
      <c r="N15" s="614">
        <v>4.1901469999999996</v>
      </c>
      <c r="O15" s="619">
        <v>3.7168774117647057</v>
      </c>
    </row>
    <row r="16" spans="1:15">
      <c r="C16" s="823">
        <v>11</v>
      </c>
      <c r="D16" s="1199">
        <v>5.4314504705882358</v>
      </c>
      <c r="E16" s="619">
        <v>6.4654123529411773</v>
      </c>
      <c r="F16" s="619">
        <v>4.3062438823529412</v>
      </c>
      <c r="G16" s="619">
        <v>4.6466129411764703</v>
      </c>
      <c r="H16" s="619">
        <v>4.9704215294117651</v>
      </c>
      <c r="I16" s="824">
        <v>4.3415710000000001</v>
      </c>
      <c r="J16" s="614">
        <v>4.3201102941176472</v>
      </c>
      <c r="K16" s="616">
        <v>4.6312247647058822</v>
      </c>
      <c r="L16" s="614">
        <v>5.3101941176470593</v>
      </c>
      <c r="M16" s="615">
        <v>5.0708105882352941</v>
      </c>
      <c r="N16" s="614">
        <v>4.2618756470588233</v>
      </c>
      <c r="O16" s="619">
        <v>3.6761468823529411</v>
      </c>
    </row>
    <row r="17" spans="3:17">
      <c r="C17" s="823">
        <v>12</v>
      </c>
      <c r="D17" s="1199">
        <v>5.3633098235294119</v>
      </c>
      <c r="E17" s="619">
        <v>6.2507150588235287</v>
      </c>
      <c r="F17" s="619">
        <v>4.5033682352941176</v>
      </c>
      <c r="G17" s="619">
        <v>4.5693524117647053</v>
      </c>
      <c r="H17" s="619">
        <v>5.035472764705883</v>
      </c>
      <c r="I17" s="824">
        <v>4.3140882352941183</v>
      </c>
      <c r="J17" s="614">
        <v>4.3104727058823524</v>
      </c>
      <c r="K17" s="616">
        <v>4.992735647058824</v>
      </c>
      <c r="L17" s="614">
        <v>5.3284231764705883</v>
      </c>
      <c r="M17" s="615">
        <v>5.1349327058823526</v>
      </c>
      <c r="N17" s="614">
        <v>4.3290703529411765</v>
      </c>
      <c r="O17" s="619">
        <v>3.7129131764705878</v>
      </c>
    </row>
    <row r="18" spans="3:17">
      <c r="C18" s="823">
        <v>13</v>
      </c>
      <c r="D18" s="1199">
        <v>5.2896181764705892</v>
      </c>
      <c r="E18" s="619">
        <v>6.1741274705882363</v>
      </c>
      <c r="F18" s="619">
        <v>4.9052150588235293</v>
      </c>
      <c r="G18" s="619">
        <v>4.5735858235294113</v>
      </c>
      <c r="H18" s="619">
        <v>5.2143527647058825</v>
      </c>
      <c r="I18" s="824">
        <v>4.2176075882352944</v>
      </c>
      <c r="J18" s="614">
        <v>4.4293722352941174</v>
      </c>
      <c r="K18" s="616">
        <v>4.9264211176470587</v>
      </c>
      <c r="L18" s="614">
        <v>5.332548000000001</v>
      </c>
      <c r="M18" s="615">
        <v>5.2204772941176483</v>
      </c>
      <c r="N18" s="614">
        <v>4.3641848823529417</v>
      </c>
      <c r="O18" s="619">
        <v>3.6685418823529412</v>
      </c>
    </row>
    <row r="19" spans="3:17">
      <c r="C19" s="823">
        <v>14</v>
      </c>
      <c r="D19" s="1199">
        <v>5.2868690588235294</v>
      </c>
      <c r="E19" s="619">
        <v>6.2658684705882344</v>
      </c>
      <c r="F19" s="619">
        <v>5.4308501764705888</v>
      </c>
      <c r="G19" s="619">
        <v>4.582324117647059</v>
      </c>
      <c r="H19" s="619">
        <v>5.3884128235294124</v>
      </c>
      <c r="I19" s="824">
        <v>4.1240442941176472</v>
      </c>
      <c r="J19" s="614">
        <v>4.3988382941176472</v>
      </c>
      <c r="K19" s="616">
        <v>4.9788179999999995</v>
      </c>
      <c r="L19" s="614">
        <v>5.367071411764706</v>
      </c>
      <c r="M19" s="615">
        <v>5.1454130000000005</v>
      </c>
      <c r="N19" s="614">
        <v>4.4310974117647053</v>
      </c>
      <c r="O19" s="619">
        <v>3.6684875882352941</v>
      </c>
    </row>
    <row r="20" spans="3:17">
      <c r="C20" s="823">
        <v>15</v>
      </c>
      <c r="D20" s="1199">
        <v>5.2850062352941176</v>
      </c>
      <c r="E20" s="619">
        <v>6.2116301764705888</v>
      </c>
      <c r="F20" s="619">
        <v>5.7963191764705879</v>
      </c>
      <c r="G20" s="619">
        <v>4.5732799411764713</v>
      </c>
      <c r="H20" s="619">
        <v>5.4388046470588245</v>
      </c>
      <c r="I20" s="824">
        <v>4.0957287647058829</v>
      </c>
      <c r="J20" s="614">
        <v>4.4002231764705888</v>
      </c>
      <c r="K20" s="616">
        <v>5.0855304117647053</v>
      </c>
      <c r="L20" s="614">
        <v>5.3726828235294111</v>
      </c>
      <c r="M20" s="615">
        <v>5.2158133529411774</v>
      </c>
      <c r="N20" s="614">
        <v>4.5610240000000006</v>
      </c>
      <c r="O20" s="619">
        <v>3.6167315294117648</v>
      </c>
    </row>
    <row r="21" spans="3:17">
      <c r="C21" s="823">
        <v>16</v>
      </c>
      <c r="D21" s="1199">
        <v>5.2090892941176472</v>
      </c>
      <c r="E21" s="619">
        <v>6.0554351764705876</v>
      </c>
      <c r="F21" s="619">
        <v>5.8327138235294127</v>
      </c>
      <c r="G21" s="619">
        <v>4.5599411764705886</v>
      </c>
      <c r="H21" s="619">
        <v>5.4806057647058823</v>
      </c>
      <c r="I21" s="824">
        <v>4.0998818823529408</v>
      </c>
      <c r="J21" s="614">
        <v>4.4906175294117645</v>
      </c>
      <c r="K21" s="616">
        <v>5.0787046470588235</v>
      </c>
      <c r="L21" s="614">
        <v>5.3288177647058816</v>
      </c>
      <c r="M21" s="615">
        <v>5.2989881176470588</v>
      </c>
      <c r="N21" s="614">
        <v>4.5383741764705885</v>
      </c>
      <c r="O21" s="619">
        <v>3.5457943529411766</v>
      </c>
      <c r="Q21" s="218"/>
    </row>
    <row r="22" spans="3:17">
      <c r="C22" s="823">
        <v>17</v>
      </c>
      <c r="D22" s="1199">
        <v>5.0274647647058828</v>
      </c>
      <c r="E22" s="619">
        <v>5.92163305882353</v>
      </c>
      <c r="F22" s="619">
        <v>5.8371965294117647</v>
      </c>
      <c r="G22" s="619">
        <v>4.4682108823529418</v>
      </c>
      <c r="H22" s="619">
        <v>5.5276053529411762</v>
      </c>
      <c r="I22" s="824">
        <v>4.1454942941176469</v>
      </c>
      <c r="J22" s="614">
        <v>4.5089651176470591</v>
      </c>
      <c r="K22" s="616">
        <v>5.0819294117647065</v>
      </c>
      <c r="L22" s="614">
        <v>5.3079458823529411</v>
      </c>
      <c r="M22" s="615">
        <v>5.2741359411764703</v>
      </c>
      <c r="N22" s="614">
        <v>4.5450424117647064</v>
      </c>
      <c r="O22" s="619">
        <v>3.4883465882352938</v>
      </c>
      <c r="Q22" s="218"/>
    </row>
    <row r="23" spans="3:17">
      <c r="C23" s="823">
        <v>18</v>
      </c>
      <c r="D23" s="1199">
        <v>5.0143255882352937</v>
      </c>
      <c r="E23" s="619">
        <v>5.4822277058823525</v>
      </c>
      <c r="F23" s="619">
        <v>5.8371965294117647</v>
      </c>
      <c r="G23" s="619">
        <v>4.4682108823529418</v>
      </c>
      <c r="H23" s="619">
        <v>5.587069647058823</v>
      </c>
      <c r="I23" s="824">
        <v>4.3256314705882364</v>
      </c>
      <c r="J23" s="614">
        <v>4.345099352941177</v>
      </c>
      <c r="K23" s="616">
        <v>5.1545175882352945</v>
      </c>
      <c r="L23" s="614">
        <v>5.2124463529411758</v>
      </c>
      <c r="M23" s="615">
        <v>5.2495215882352939</v>
      </c>
      <c r="N23" s="614">
        <v>4.5455670000000001</v>
      </c>
      <c r="O23" s="619">
        <v>3.5456215294117648</v>
      </c>
      <c r="Q23" s="218"/>
    </row>
    <row r="24" spans="3:17">
      <c r="C24" s="823">
        <v>19</v>
      </c>
      <c r="D24" s="1199">
        <v>5.0921282941176464</v>
      </c>
      <c r="E24" s="619">
        <v>5.1612722352941178</v>
      </c>
      <c r="F24" s="619">
        <v>5.8105839999999995</v>
      </c>
      <c r="G24" s="619">
        <v>4.3433795294117648</v>
      </c>
      <c r="H24" s="619">
        <v>5.5706024705882351</v>
      </c>
      <c r="I24" s="824">
        <v>4.4820627647058817</v>
      </c>
      <c r="J24" s="614">
        <v>4.1490715882352944</v>
      </c>
      <c r="K24" s="616">
        <v>5.1489084705882355</v>
      </c>
      <c r="L24" s="614">
        <v>5.1097111764705891</v>
      </c>
      <c r="M24" s="615">
        <v>5.2018949411764703</v>
      </c>
      <c r="N24" s="614">
        <v>4.544665411764707</v>
      </c>
      <c r="O24" s="619">
        <v>3.7021140000000003</v>
      </c>
      <c r="Q24" s="218"/>
    </row>
    <row r="25" spans="3:17">
      <c r="C25" s="823">
        <v>20</v>
      </c>
      <c r="D25" s="1199">
        <v>5.5113584117647063</v>
      </c>
      <c r="E25" s="619">
        <v>4.8764368823529409</v>
      </c>
      <c r="F25" s="619">
        <v>5.8321020588235299</v>
      </c>
      <c r="G25" s="619">
        <v>4.4242479411764704</v>
      </c>
      <c r="H25" s="619">
        <v>5.5917022352941173</v>
      </c>
      <c r="I25" s="824">
        <v>4.6219909411764712</v>
      </c>
      <c r="J25" s="614">
        <v>4.1668257647058828</v>
      </c>
      <c r="K25" s="616">
        <v>5.0604541764705884</v>
      </c>
      <c r="L25" s="614">
        <v>5.0874857647058827</v>
      </c>
      <c r="M25" s="615">
        <v>5.226873294117647</v>
      </c>
      <c r="N25" s="614">
        <v>4.4355847058823539</v>
      </c>
      <c r="O25" s="619">
        <v>3.8818015294117649</v>
      </c>
      <c r="Q25" s="218"/>
    </row>
    <row r="26" spans="3:17">
      <c r="C26" s="823">
        <v>21</v>
      </c>
      <c r="D26" s="1199">
        <v>5.6690958235294122</v>
      </c>
      <c r="E26" s="619">
        <v>5.1558344117647055</v>
      </c>
      <c r="F26" s="619">
        <v>5.8425999411764709</v>
      </c>
      <c r="G26" s="619">
        <v>4.5933075882352945</v>
      </c>
      <c r="H26" s="619">
        <v>5.6582438823529415</v>
      </c>
      <c r="I26" s="824">
        <v>4.6591594705882349</v>
      </c>
      <c r="J26" s="614">
        <v>4.2700098235294117</v>
      </c>
      <c r="K26" s="616">
        <v>5.0797041176470588</v>
      </c>
      <c r="L26" s="614">
        <v>5.1678670588235294</v>
      </c>
      <c r="M26" s="615">
        <v>5.4091371176470586</v>
      </c>
      <c r="N26" s="614">
        <v>4.3779755882352935</v>
      </c>
      <c r="O26" s="619">
        <v>4.0563326470588246</v>
      </c>
      <c r="Q26" s="218"/>
    </row>
    <row r="27" spans="3:17">
      <c r="C27" s="823">
        <v>22</v>
      </c>
      <c r="D27" s="1199">
        <v>5.55</v>
      </c>
      <c r="E27" s="619">
        <v>5.6862902352941171</v>
      </c>
      <c r="F27" s="619">
        <v>5.8163284705882354</v>
      </c>
      <c r="G27" s="619">
        <v>4.6715033529411762</v>
      </c>
      <c r="H27" s="619">
        <v>5.6638499411764718</v>
      </c>
      <c r="I27" s="824">
        <v>4.8499999999999996</v>
      </c>
      <c r="J27" s="614">
        <v>4.3735035882352937</v>
      </c>
      <c r="K27" s="616">
        <v>5.2136102352941167</v>
      </c>
      <c r="L27" s="614">
        <v>5.2343177058823533</v>
      </c>
      <c r="M27" s="615">
        <v>5.5912602352941176</v>
      </c>
      <c r="N27" s="614">
        <v>4.4045781764705882</v>
      </c>
      <c r="O27" s="619">
        <v>4.2532925882352934</v>
      </c>
      <c r="Q27" s="218"/>
    </row>
    <row r="28" spans="3:17">
      <c r="C28" s="823">
        <v>23</v>
      </c>
      <c r="D28" s="1199">
        <v>5.5356362941176469</v>
      </c>
      <c r="E28" s="619">
        <v>5.6364910588235295</v>
      </c>
      <c r="F28" s="619">
        <v>5.8029422941176501</v>
      </c>
      <c r="G28" s="619">
        <v>4.6776630588235291</v>
      </c>
      <c r="H28" s="619">
        <v>5.6969899999999996</v>
      </c>
      <c r="I28" s="824">
        <v>4.9000000000000004</v>
      </c>
      <c r="J28" s="614">
        <v>4.3741115294117652</v>
      </c>
      <c r="K28" s="616">
        <v>5.1735518823529407</v>
      </c>
      <c r="L28" s="614">
        <v>5.41</v>
      </c>
      <c r="M28" s="615">
        <v>5.6673117647058824</v>
      </c>
      <c r="N28" s="614">
        <v>4.528163823529411</v>
      </c>
      <c r="O28" s="619">
        <v>4.3644104705882345</v>
      </c>
      <c r="Q28" s="218"/>
    </row>
    <row r="29" spans="3:17">
      <c r="C29" s="823">
        <v>24</v>
      </c>
      <c r="D29" s="1199">
        <v>5.3782644117647056</v>
      </c>
      <c r="E29" s="619">
        <v>5.5531404117647059</v>
      </c>
      <c r="F29" s="619">
        <v>5.8280032352941173</v>
      </c>
      <c r="G29" s="619">
        <v>4.6900857058823533</v>
      </c>
      <c r="H29" s="619">
        <v>5.7238701764705882</v>
      </c>
      <c r="I29" s="824">
        <v>4.9068377647058821</v>
      </c>
      <c r="J29" s="614">
        <v>4.5010511764705878</v>
      </c>
      <c r="K29" s="616">
        <v>5.2663978823529414</v>
      </c>
      <c r="L29" s="614">
        <v>5.5554742941176469</v>
      </c>
      <c r="M29" s="615">
        <v>5.7565269411764701</v>
      </c>
      <c r="N29" s="614">
        <v>4.6662521176470593</v>
      </c>
      <c r="O29" s="619">
        <v>4.5111017058823526</v>
      </c>
      <c r="Q29" s="218"/>
    </row>
    <row r="30" spans="3:17">
      <c r="C30" s="823">
        <v>25</v>
      </c>
      <c r="D30" s="1199">
        <v>5.1396685294117646</v>
      </c>
      <c r="E30" s="619">
        <v>5.5208002352941179</v>
      </c>
      <c r="F30" s="619">
        <v>5.7594718235294122</v>
      </c>
      <c r="G30" s="619">
        <v>4.6754056470588239</v>
      </c>
      <c r="H30" s="619">
        <v>5.7420219999999995</v>
      </c>
      <c r="I30" s="824">
        <v>5.1032104117647057</v>
      </c>
      <c r="J30" s="614">
        <v>4.6116804117647066</v>
      </c>
      <c r="K30" s="616">
        <v>5.3510569411764708</v>
      </c>
      <c r="L30" s="614">
        <v>5.6646077647058828</v>
      </c>
      <c r="M30" s="615">
        <v>5.5826014705882354</v>
      </c>
      <c r="N30" s="614">
        <v>4.727622823529412</v>
      </c>
      <c r="O30" s="619">
        <v>4.4481725294117647</v>
      </c>
    </row>
    <row r="31" spans="3:17">
      <c r="C31" s="823">
        <v>26</v>
      </c>
      <c r="D31" s="1199">
        <v>5.0199999999999996</v>
      </c>
      <c r="E31" s="619">
        <v>5.3723157647058821</v>
      </c>
      <c r="F31" s="619">
        <v>5.7494687058823528</v>
      </c>
      <c r="G31" s="619">
        <v>4.6873687058823537</v>
      </c>
      <c r="H31" s="619">
        <v>5.7321985882352946</v>
      </c>
      <c r="I31" s="824">
        <v>5.2261567647058822</v>
      </c>
      <c r="J31" s="614">
        <v>4.4571096470588234</v>
      </c>
      <c r="K31" s="616">
        <v>5.4953072352941179</v>
      </c>
      <c r="L31" s="614">
        <v>5.7524655882352933</v>
      </c>
      <c r="M31" s="615">
        <v>5.5287027058823526</v>
      </c>
      <c r="N31" s="614">
        <v>4.7728872941176466</v>
      </c>
      <c r="O31" s="619">
        <v>4.3169375294117645</v>
      </c>
    </row>
    <row r="32" spans="3:17">
      <c r="C32" s="827">
        <v>27</v>
      </c>
      <c r="D32" s="1199">
        <v>5.0199999999999996</v>
      </c>
      <c r="E32" s="619">
        <v>5.22984494117647</v>
      </c>
      <c r="F32" s="619">
        <v>5.7474743529411763</v>
      </c>
      <c r="G32" s="619">
        <v>4.7102532941176465</v>
      </c>
      <c r="H32" s="619">
        <v>5.7150554117647063</v>
      </c>
      <c r="I32" s="824">
        <v>5.3463555294117651</v>
      </c>
      <c r="J32" s="614">
        <v>4.3126314705882356</v>
      </c>
      <c r="K32" s="616">
        <v>5.5707301764705877</v>
      </c>
      <c r="L32" s="614">
        <v>5.7088345294117655</v>
      </c>
      <c r="M32" s="615">
        <v>5.5858667647058828</v>
      </c>
      <c r="N32" s="614">
        <v>4.7790538823529412</v>
      </c>
      <c r="O32" s="619">
        <v>4.2949736470588231</v>
      </c>
    </row>
    <row r="33" spans="2:17">
      <c r="C33" s="827">
        <v>28</v>
      </c>
      <c r="D33" s="1199">
        <v>4.97</v>
      </c>
      <c r="E33" s="619">
        <v>4.9082540000000003</v>
      </c>
      <c r="F33" s="619">
        <v>5.7052006470588239</v>
      </c>
      <c r="G33" s="619">
        <v>4.7197165294117651</v>
      </c>
      <c r="H33" s="619">
        <v>5.5602529411764712</v>
      </c>
      <c r="I33" s="824">
        <v>5.4125767647058822</v>
      </c>
      <c r="J33" s="614">
        <v>4.3861281176470595</v>
      </c>
      <c r="K33" s="616">
        <v>5.46895394117647</v>
      </c>
      <c r="L33" s="614">
        <v>5.6732084117647066</v>
      </c>
      <c r="M33" s="615">
        <v>5.5403927647058824</v>
      </c>
      <c r="N33" s="614">
        <v>4.7348202352941176</v>
      </c>
      <c r="O33" s="619">
        <v>4.3604882941176468</v>
      </c>
      <c r="Q33" s="2"/>
    </row>
    <row r="34" spans="2:17">
      <c r="C34" s="827">
        <v>29</v>
      </c>
      <c r="D34" s="1199">
        <v>4.88</v>
      </c>
      <c r="E34" s="619">
        <v>4.5684102941176468</v>
      </c>
      <c r="F34" s="619">
        <v>5.5678755294117641</v>
      </c>
      <c r="G34" s="619">
        <v>4.6956841176470592</v>
      </c>
      <c r="H34" s="619">
        <v>5.4133682352941186</v>
      </c>
      <c r="I34" s="824">
        <v>5.3897434117647061</v>
      </c>
      <c r="J34" s="614">
        <v>4.4395527647058826</v>
      </c>
      <c r="K34" s="616">
        <v>5.2411312352941177</v>
      </c>
      <c r="L34" s="614">
        <v>5.8296909411764704</v>
      </c>
      <c r="M34" s="615">
        <v>5.4629716470588248</v>
      </c>
      <c r="N34" s="614">
        <v>4.7025244117647054</v>
      </c>
      <c r="O34" s="619">
        <v>4.3639891176470593</v>
      </c>
      <c r="Q34" s="2"/>
    </row>
    <row r="35" spans="2:17">
      <c r="C35" s="827">
        <v>30</v>
      </c>
      <c r="D35" s="1199"/>
      <c r="E35" s="619">
        <v>4.8748906470588231</v>
      </c>
      <c r="F35" s="619">
        <v>5.435954588235294</v>
      </c>
      <c r="G35" s="619">
        <v>4.6217661176470584</v>
      </c>
      <c r="H35" s="619">
        <v>5.4209105294117643</v>
      </c>
      <c r="I35" s="824">
        <v>5.3571623529411765</v>
      </c>
      <c r="J35" s="614">
        <v>4.3718005882352946</v>
      </c>
      <c r="K35" s="616">
        <v>5.1181328823529419</v>
      </c>
      <c r="L35" s="614">
        <v>5.9092777058823529</v>
      </c>
      <c r="M35" s="615">
        <v>5.4476324117647064</v>
      </c>
      <c r="N35" s="614">
        <v>4.6775445294117644</v>
      </c>
      <c r="O35" s="619">
        <v>4.3757174117647057</v>
      </c>
      <c r="Q35" s="2"/>
    </row>
    <row r="36" spans="2:17">
      <c r="C36" s="827">
        <v>31</v>
      </c>
      <c r="D36" s="1199"/>
      <c r="E36" s="619">
        <v>5.0081819411764705</v>
      </c>
      <c r="F36" s="619">
        <v>5.529673117647059</v>
      </c>
      <c r="G36" s="619">
        <v>4.5724402941176479</v>
      </c>
      <c r="H36" s="619">
        <v>5.4732439411764711</v>
      </c>
      <c r="I36" s="824">
        <v>5.341501941176471</v>
      </c>
      <c r="J36" s="614">
        <v>4.3706604117647059</v>
      </c>
      <c r="K36" s="616">
        <v>5.1129535294117652</v>
      </c>
      <c r="L36" s="614">
        <v>5.9283900000000003</v>
      </c>
      <c r="M36" s="615">
        <v>5.5859761176470588</v>
      </c>
      <c r="N36" s="614">
        <v>4.6862614117647059</v>
      </c>
      <c r="O36" s="619">
        <v>4.450959882352941</v>
      </c>
      <c r="Q36" s="2"/>
    </row>
    <row r="37" spans="2:17">
      <c r="B37" s="7"/>
      <c r="C37" s="827">
        <v>32</v>
      </c>
      <c r="D37" s="1199"/>
      <c r="E37" s="619">
        <v>4.9988586470588237</v>
      </c>
      <c r="F37" s="619">
        <v>5.7168830588235293</v>
      </c>
      <c r="G37" s="619">
        <v>4.7009934705882364</v>
      </c>
      <c r="H37" s="619">
        <v>5.5027325294117642</v>
      </c>
      <c r="I37" s="824">
        <v>5.3134624705882354</v>
      </c>
      <c r="J37" s="614">
        <v>4.385517882352941</v>
      </c>
      <c r="K37" s="616">
        <v>5.1447102352941183</v>
      </c>
      <c r="L37" s="614">
        <v>5.902471823529412</v>
      </c>
      <c r="M37" s="615">
        <v>5.5912350000000002</v>
      </c>
      <c r="N37" s="614">
        <v>4.7292310000000004</v>
      </c>
      <c r="O37" s="619">
        <v>4.5183625882352931</v>
      </c>
      <c r="Q37" s="2"/>
    </row>
    <row r="38" spans="2:17">
      <c r="B38" s="7"/>
      <c r="C38" s="827">
        <v>33</v>
      </c>
      <c r="D38" s="1199"/>
      <c r="E38" s="619">
        <v>4.9358682941176468</v>
      </c>
      <c r="F38" s="619">
        <v>5.8848935294117641</v>
      </c>
      <c r="G38" s="619">
        <v>4.9134601176470589</v>
      </c>
      <c r="H38" s="619">
        <v>5.514854647058824</v>
      </c>
      <c r="I38" s="824">
        <v>5.3037262352941177</v>
      </c>
      <c r="J38" s="614">
        <v>4.361428882352941</v>
      </c>
      <c r="K38" s="616">
        <v>5.1303735294117647</v>
      </c>
      <c r="L38" s="614">
        <v>5.9220368235294121</v>
      </c>
      <c r="M38" s="615">
        <v>5.6643577058823533</v>
      </c>
      <c r="N38" s="618">
        <v>4.7572727647058821</v>
      </c>
      <c r="O38" s="619">
        <v>4.5716465294117645</v>
      </c>
      <c r="Q38" s="2"/>
    </row>
    <row r="39" spans="2:17">
      <c r="B39" s="7"/>
      <c r="C39" s="827">
        <v>34</v>
      </c>
      <c r="D39" s="1199"/>
      <c r="E39" s="619">
        <v>4.8607520000000006</v>
      </c>
      <c r="F39" s="619">
        <v>5.9367673529411764</v>
      </c>
      <c r="G39" s="619">
        <v>5.0109310588235294</v>
      </c>
      <c r="H39" s="619">
        <v>5.51779111764706</v>
      </c>
      <c r="I39" s="824">
        <v>5.298450529411765</v>
      </c>
      <c r="J39" s="614">
        <v>4.3522761176470581</v>
      </c>
      <c r="K39" s="616">
        <v>5.1243874117647055</v>
      </c>
      <c r="L39" s="614">
        <v>6.0421797647058817</v>
      </c>
      <c r="M39" s="615">
        <v>5.7659710588235296</v>
      </c>
      <c r="N39" s="618">
        <v>4.8104595882352941</v>
      </c>
      <c r="O39" s="619">
        <v>4.5161717058823534</v>
      </c>
      <c r="Q39" s="2"/>
    </row>
    <row r="40" spans="2:17">
      <c r="B40" s="7"/>
      <c r="C40" s="827">
        <v>35</v>
      </c>
      <c r="D40" s="1199"/>
      <c r="E40" s="619">
        <v>4.8467364705882359</v>
      </c>
      <c r="F40" s="619">
        <v>5.8786428235294128</v>
      </c>
      <c r="G40" s="619">
        <v>5.0182102941176474</v>
      </c>
      <c r="H40" s="619">
        <v>5.5389451764705884</v>
      </c>
      <c r="I40" s="824">
        <v>5.3124171176470592</v>
      </c>
      <c r="J40" s="614">
        <v>4.3771619411764702</v>
      </c>
      <c r="K40" s="616">
        <v>5.1091827647058814</v>
      </c>
      <c r="L40" s="614">
        <v>6.1975037647058828</v>
      </c>
      <c r="M40" s="615">
        <v>5.9204791176470586</v>
      </c>
      <c r="N40" s="614">
        <v>4.8542726470588242</v>
      </c>
      <c r="O40" s="619">
        <v>4.3678424705882355</v>
      </c>
    </row>
    <row r="41" spans="2:17">
      <c r="B41" s="7"/>
      <c r="C41" s="823">
        <v>36</v>
      </c>
      <c r="D41" s="1199"/>
      <c r="E41" s="619">
        <v>4.842708</v>
      </c>
      <c r="F41" s="619">
        <v>5.8906456470588235</v>
      </c>
      <c r="G41" s="619">
        <v>4.9374642352941169</v>
      </c>
      <c r="H41" s="619">
        <v>5.5461708823529419</v>
      </c>
      <c r="I41" s="824">
        <v>5.3213427647058822</v>
      </c>
      <c r="J41" s="614">
        <v>4.5368524117647056</v>
      </c>
      <c r="K41" s="616">
        <v>5.1041578823529408</v>
      </c>
      <c r="L41" s="614">
        <v>6.2338884705882354</v>
      </c>
      <c r="M41" s="615">
        <v>5.9248440588235303</v>
      </c>
      <c r="N41" s="614">
        <v>4.933885411764706</v>
      </c>
      <c r="O41" s="619">
        <v>4.2758231176470591</v>
      </c>
    </row>
    <row r="42" spans="2:17">
      <c r="C42" s="823">
        <v>37</v>
      </c>
      <c r="D42" s="1199"/>
      <c r="E42" s="619">
        <v>4.8434451764705884</v>
      </c>
      <c r="F42" s="619">
        <v>5.9036395294117643</v>
      </c>
      <c r="G42" s="619">
        <v>4.7522272352941171</v>
      </c>
      <c r="H42" s="619">
        <v>5.4646884117647057</v>
      </c>
      <c r="I42" s="824">
        <v>5.3778430588235295</v>
      </c>
      <c r="J42" s="614">
        <v>4.6888912352941183</v>
      </c>
      <c r="K42" s="616">
        <v>5.0463950588235296</v>
      </c>
      <c r="L42" s="614">
        <v>6.0484679411764706</v>
      </c>
      <c r="M42" s="615">
        <v>5.898568</v>
      </c>
      <c r="N42" s="614">
        <v>4.9897869411764706</v>
      </c>
      <c r="O42" s="619">
        <v>4.2743021176470597</v>
      </c>
    </row>
    <row r="43" spans="2:17">
      <c r="C43" s="823">
        <v>38</v>
      </c>
      <c r="D43" s="1199"/>
      <c r="E43" s="619">
        <v>4.5855756470588229</v>
      </c>
      <c r="F43" s="619">
        <v>5.9256806470588232</v>
      </c>
      <c r="G43" s="619">
        <v>4.6246849999999995</v>
      </c>
      <c r="H43" s="619">
        <v>5.2313238823529415</v>
      </c>
      <c r="I43" s="824">
        <v>5.4984738823529415</v>
      </c>
      <c r="J43" s="614">
        <v>4.7300000000000004</v>
      </c>
      <c r="K43" s="616">
        <v>4.8863199411764704</v>
      </c>
      <c r="L43" s="614">
        <v>5.9260262941176469</v>
      </c>
      <c r="M43" s="615">
        <v>5.9632185294117654</v>
      </c>
      <c r="N43" s="614">
        <v>5.0368186470588245</v>
      </c>
      <c r="O43" s="619">
        <v>4.2175089411764715</v>
      </c>
    </row>
    <row r="44" spans="2:17">
      <c r="C44" s="823">
        <v>39</v>
      </c>
      <c r="D44" s="1199"/>
      <c r="E44" s="619">
        <v>4.4939256470588234</v>
      </c>
      <c r="F44" s="619">
        <v>5.9321225294117639</v>
      </c>
      <c r="G44" s="619">
        <v>4.5462200588235291</v>
      </c>
      <c r="H44" s="619">
        <v>5.0964182941176466</v>
      </c>
      <c r="I44" s="824">
        <v>5.4467851176470594</v>
      </c>
      <c r="J44" s="614">
        <v>4.640264352941176</v>
      </c>
      <c r="K44" s="616">
        <v>4.6491051176470588</v>
      </c>
      <c r="L44" s="614">
        <v>5.7930209999999995</v>
      </c>
      <c r="M44" s="615">
        <v>6.0404943529411765</v>
      </c>
      <c r="N44" s="614">
        <v>5.0571873529411766</v>
      </c>
      <c r="O44" s="619">
        <v>4.0862953529411765</v>
      </c>
    </row>
    <row r="45" spans="2:17">
      <c r="C45" s="823">
        <v>40</v>
      </c>
      <c r="D45" s="1199"/>
      <c r="E45" s="619">
        <v>4.4843224705882347</v>
      </c>
      <c r="F45" s="619">
        <v>5.9109493529411763</v>
      </c>
      <c r="G45" s="619">
        <v>4.5265854705882358</v>
      </c>
      <c r="H45" s="619">
        <v>4.9290539999999989</v>
      </c>
      <c r="I45" s="824">
        <v>5.2671006470588244</v>
      </c>
      <c r="J45" s="614">
        <v>4.4546992941176464</v>
      </c>
      <c r="K45" s="616">
        <v>4.5869972352941177</v>
      </c>
      <c r="L45" s="617">
        <v>5.76</v>
      </c>
      <c r="M45" s="615">
        <v>6.082682411764706</v>
      </c>
      <c r="N45" s="614">
        <v>5.0998426470588241</v>
      </c>
      <c r="O45" s="619">
        <v>3.9596325294117642</v>
      </c>
    </row>
    <row r="46" spans="2:17">
      <c r="C46" s="823">
        <v>41</v>
      </c>
      <c r="D46" s="1199"/>
      <c r="E46" s="619">
        <v>4.4644102941176467</v>
      </c>
      <c r="F46" s="619">
        <v>5.8749913529411764</v>
      </c>
      <c r="G46" s="619">
        <v>4.4900126470588235</v>
      </c>
      <c r="H46" s="619">
        <v>4.8453362941176472</v>
      </c>
      <c r="I46" s="824">
        <v>5.0930061764705892</v>
      </c>
      <c r="J46" s="614">
        <v>4.438794176470588</v>
      </c>
      <c r="K46" s="616">
        <v>4.5546088823529418</v>
      </c>
      <c r="L46" s="614">
        <v>5.7762425882352932</v>
      </c>
      <c r="M46" s="615">
        <v>6.047139647058823</v>
      </c>
      <c r="N46" s="614">
        <v>5.1074881764705884</v>
      </c>
      <c r="O46" s="619">
        <v>3.8361914117647062</v>
      </c>
    </row>
    <row r="47" spans="2:17">
      <c r="C47" s="823">
        <v>42</v>
      </c>
      <c r="D47" s="1199"/>
      <c r="E47" s="619">
        <v>4.4184262352941177</v>
      </c>
      <c r="F47" s="619">
        <v>5.8479804117647065</v>
      </c>
      <c r="G47" s="619">
        <v>4.378448176470588</v>
      </c>
      <c r="H47" s="619">
        <v>4.8401240588235295</v>
      </c>
      <c r="I47" s="824">
        <v>4.9529013529411765</v>
      </c>
      <c r="J47" s="614">
        <v>4.4076171176470584</v>
      </c>
      <c r="K47" s="616">
        <v>4.6046588823529406</v>
      </c>
      <c r="L47" s="614">
        <v>5.7626331176470593</v>
      </c>
      <c r="M47" s="615">
        <v>5.996251529411766</v>
      </c>
      <c r="N47" s="614">
        <v>5.0531351764705885</v>
      </c>
      <c r="O47" s="619">
        <v>3.7983071176470591</v>
      </c>
    </row>
    <row r="48" spans="2:17">
      <c r="C48" s="823">
        <v>43</v>
      </c>
      <c r="D48" s="1199"/>
      <c r="E48" s="619">
        <v>4.4184262352941177</v>
      </c>
      <c r="F48" s="619">
        <v>5.8276728823529407</v>
      </c>
      <c r="G48" s="619">
        <v>4.2971760000000003</v>
      </c>
      <c r="H48" s="619">
        <v>4.7828322941176475</v>
      </c>
      <c r="I48" s="824">
        <v>4.8847538235294117</v>
      </c>
      <c r="J48" s="614">
        <v>4.3858604705882351</v>
      </c>
      <c r="K48" s="616">
        <v>4.6015136470588232</v>
      </c>
      <c r="L48" s="614">
        <v>5.6949122941176471</v>
      </c>
      <c r="M48" s="615">
        <v>5.8355623529411762</v>
      </c>
      <c r="N48" s="614">
        <v>5.0789715294117643</v>
      </c>
      <c r="O48" s="619">
        <v>3.7951091176470588</v>
      </c>
    </row>
    <row r="49" spans="3:31">
      <c r="C49" s="823">
        <v>44</v>
      </c>
      <c r="D49" s="1199"/>
      <c r="E49" s="619">
        <v>4.4132216470588235</v>
      </c>
      <c r="F49" s="619">
        <v>5.778948117647059</v>
      </c>
      <c r="G49" s="619">
        <v>4.2709312941176476</v>
      </c>
      <c r="H49" s="619">
        <v>4.6667422941176468</v>
      </c>
      <c r="I49" s="824">
        <v>4.8982539411764714</v>
      </c>
      <c r="J49" s="614">
        <v>4.318431764705883</v>
      </c>
      <c r="K49" s="616">
        <v>4.5730459411764706</v>
      </c>
      <c r="L49" s="614">
        <v>5.5491478823529414</v>
      </c>
      <c r="M49" s="615">
        <v>5.7002193529411764</v>
      </c>
      <c r="N49" s="614">
        <v>5.0967685294117651</v>
      </c>
      <c r="O49" s="619">
        <v>3.8271097647058823</v>
      </c>
    </row>
    <row r="50" spans="3:31">
      <c r="C50" s="823">
        <v>45</v>
      </c>
      <c r="D50" s="1199"/>
      <c r="E50" s="619">
        <v>4.3947042941176475</v>
      </c>
      <c r="F50" s="619">
        <v>5.767703882352941</v>
      </c>
      <c r="G50" s="619">
        <v>4.2481139999999993</v>
      </c>
      <c r="H50" s="619">
        <v>4.6526518235294114</v>
      </c>
      <c r="I50" s="824">
        <v>4.8859406470588231</v>
      </c>
      <c r="J50" s="614">
        <v>4.1601758823529407</v>
      </c>
      <c r="K50" s="616">
        <v>4.5089177058823537</v>
      </c>
      <c r="L50" s="614">
        <v>5.3265947647058818</v>
      </c>
      <c r="M50" s="615">
        <v>5.7281907647058823</v>
      </c>
      <c r="N50" s="614">
        <v>5.1163151764705876</v>
      </c>
      <c r="O50" s="619">
        <v>3.8102067058823534</v>
      </c>
    </row>
    <row r="51" spans="3:31">
      <c r="C51" s="823">
        <v>46</v>
      </c>
      <c r="D51" s="1199"/>
      <c r="E51" s="619">
        <v>4.2156583529411762</v>
      </c>
      <c r="F51" s="619">
        <v>5.790856117647059</v>
      </c>
      <c r="G51" s="619">
        <v>4.2585078823529408</v>
      </c>
      <c r="H51" s="619">
        <v>4.6280596470588238</v>
      </c>
      <c r="I51" s="824">
        <v>4.907833411764706</v>
      </c>
      <c r="J51" s="614">
        <v>3.9537894117647059</v>
      </c>
      <c r="K51" s="616">
        <v>4.4577252352941175</v>
      </c>
      <c r="L51" s="614">
        <v>5.2978578823529414</v>
      </c>
      <c r="M51" s="615">
        <v>5.7381931176470591</v>
      </c>
      <c r="N51" s="614">
        <v>5.1769617058823529</v>
      </c>
      <c r="O51" s="619">
        <v>3.8272435882352944</v>
      </c>
    </row>
    <row r="52" spans="3:31">
      <c r="C52" s="823">
        <v>47</v>
      </c>
      <c r="D52" s="1199"/>
      <c r="E52" s="619">
        <v>4.0375598823529408</v>
      </c>
      <c r="F52" s="619">
        <v>5.9074974705882362</v>
      </c>
      <c r="G52" s="619">
        <v>4.2466136470588234</v>
      </c>
      <c r="H52" s="619">
        <v>4.6337238235294116</v>
      </c>
      <c r="I52" s="824">
        <v>5.0226777058823533</v>
      </c>
      <c r="J52" s="614">
        <v>3.8245089999999999</v>
      </c>
      <c r="K52" s="616">
        <v>4.413155117647058</v>
      </c>
      <c r="L52" s="614">
        <v>5.2754068823529412</v>
      </c>
      <c r="M52" s="615">
        <v>5.6960861176470585</v>
      </c>
      <c r="N52" s="614">
        <v>5.2419379999999993</v>
      </c>
      <c r="O52" s="619">
        <v>3.8190329411764705</v>
      </c>
    </row>
    <row r="53" spans="3:31">
      <c r="C53" s="823">
        <v>48</v>
      </c>
      <c r="D53" s="1199"/>
      <c r="E53" s="619">
        <v>3.8600265294117646</v>
      </c>
      <c r="F53" s="619">
        <v>6.0780513529411762</v>
      </c>
      <c r="G53" s="619">
        <v>4.2239018823529415</v>
      </c>
      <c r="H53" s="619">
        <v>4.6336741176470593</v>
      </c>
      <c r="I53" s="824">
        <v>5.0789302352941172</v>
      </c>
      <c r="J53" s="614">
        <v>3.7097794117647065</v>
      </c>
      <c r="K53" s="616">
        <v>4.3352797647058825</v>
      </c>
      <c r="L53" s="614">
        <v>5.3036704117647062</v>
      </c>
      <c r="M53" s="615">
        <v>5.5485781764705884</v>
      </c>
      <c r="N53" s="614">
        <v>5.385765411764706</v>
      </c>
      <c r="O53" s="619">
        <v>3.8422050588235295</v>
      </c>
    </row>
    <row r="54" spans="3:31">
      <c r="C54" s="823">
        <v>49</v>
      </c>
      <c r="D54" s="1199"/>
      <c r="E54" s="619">
        <v>3.8427839411764704</v>
      </c>
      <c r="F54" s="619">
        <v>6.2440605882352944</v>
      </c>
      <c r="G54" s="619">
        <v>4.1856107647058822</v>
      </c>
      <c r="H54" s="619">
        <v>4.6438768235294123</v>
      </c>
      <c r="I54" s="824">
        <v>5.1785928235294119</v>
      </c>
      <c r="J54" s="614">
        <v>3.7403317058823533</v>
      </c>
      <c r="K54" s="616">
        <v>4.2020351176470587</v>
      </c>
      <c r="L54" s="614">
        <v>5.430207823529412</v>
      </c>
      <c r="M54" s="615">
        <v>5.3980641764705881</v>
      </c>
      <c r="N54" s="614">
        <v>5.5433598235294124</v>
      </c>
      <c r="O54" s="619">
        <v>3.8631021764705884</v>
      </c>
    </row>
    <row r="55" spans="3:31">
      <c r="C55" s="823">
        <v>50</v>
      </c>
      <c r="D55" s="1199"/>
      <c r="E55" s="619">
        <v>3.8724690588235293</v>
      </c>
      <c r="F55" s="619">
        <v>6.3666827058823525</v>
      </c>
      <c r="G55" s="619">
        <v>4.1593339411764711</v>
      </c>
      <c r="H55" s="619">
        <v>4.5922561176470591</v>
      </c>
      <c r="I55" s="824">
        <v>5.1868967647058826</v>
      </c>
      <c r="J55" s="614">
        <v>3.8469829411764707</v>
      </c>
      <c r="K55" s="616">
        <v>4.0803750000000001</v>
      </c>
      <c r="L55" s="614">
        <v>5.3218627647058829</v>
      </c>
      <c r="M55" s="615">
        <v>5.3495053529411765</v>
      </c>
      <c r="N55" s="614">
        <v>5.6530828823529422</v>
      </c>
      <c r="O55" s="619">
        <v>3.9741604117647062</v>
      </c>
    </row>
    <row r="56" spans="3:31">
      <c r="C56" s="834">
        <v>51</v>
      </c>
      <c r="D56" s="1199"/>
      <c r="E56" s="619">
        <v>3.9109689411764705</v>
      </c>
      <c r="F56" s="2028">
        <v>6.3009340588235299</v>
      </c>
      <c r="G56" s="2028">
        <v>4.1773075882352941</v>
      </c>
      <c r="H56" s="2028">
        <v>4.4381204705882356</v>
      </c>
      <c r="I56" s="824">
        <v>5.0272682352941178</v>
      </c>
      <c r="J56" s="614">
        <v>3.8825945294117647</v>
      </c>
      <c r="K56" s="616">
        <v>4.059936705882353</v>
      </c>
      <c r="L56" s="614">
        <v>5.1364254117647059</v>
      </c>
      <c r="M56" s="615">
        <v>5.2787203529411766</v>
      </c>
      <c r="N56" s="614">
        <v>5.6129021764705884</v>
      </c>
      <c r="O56" s="619">
        <v>4.0024361764705878</v>
      </c>
    </row>
    <row r="57" spans="3:31">
      <c r="C57" s="834">
        <v>52</v>
      </c>
      <c r="D57" s="1199"/>
      <c r="E57" s="2030">
        <v>3.8538729411764705</v>
      </c>
      <c r="F57" s="2029"/>
      <c r="G57" s="2029"/>
      <c r="H57" s="2029"/>
      <c r="I57" s="824">
        <v>4.8702328235294114</v>
      </c>
      <c r="J57" s="614">
        <v>3.8604624117647055</v>
      </c>
      <c r="K57" s="616">
        <v>4.0853524705882354</v>
      </c>
      <c r="L57" s="614">
        <v>5.0826283529411764</v>
      </c>
      <c r="M57" s="615">
        <v>5.24570494117647</v>
      </c>
      <c r="N57" s="614">
        <v>5.4961675294117649</v>
      </c>
      <c r="O57" s="619">
        <v>4.0593738823529417</v>
      </c>
    </row>
    <row r="58" spans="3:31" ht="13.5" thickBot="1">
      <c r="C58" s="1576">
        <v>53</v>
      </c>
      <c r="D58" s="1199"/>
      <c r="E58" s="2031"/>
      <c r="F58" s="828"/>
      <c r="G58" s="828"/>
      <c r="H58" s="610"/>
      <c r="I58" s="832"/>
      <c r="J58" s="611"/>
      <c r="K58" s="612"/>
      <c r="L58" s="612"/>
      <c r="M58" s="612"/>
      <c r="N58" s="611"/>
      <c r="O58" s="610"/>
    </row>
    <row r="60" spans="3:31">
      <c r="H60" s="825"/>
      <c r="L60" s="218"/>
    </row>
    <row r="61" spans="3:31">
      <c r="J61" s="7"/>
    </row>
    <row r="62" spans="3:31">
      <c r="J62" s="7"/>
    </row>
    <row r="63" spans="3:31">
      <c r="J63" s="7"/>
    </row>
    <row r="64" spans="3:31">
      <c r="C64" s="218"/>
      <c r="D64" s="218"/>
      <c r="E64" s="218"/>
      <c r="F64" s="218"/>
      <c r="G64" s="218"/>
      <c r="H64" s="218"/>
      <c r="I64" s="218"/>
      <c r="J64" s="7"/>
      <c r="AD64" s="7"/>
      <c r="AE64" s="7"/>
    </row>
    <row r="65" spans="10:10">
      <c r="J65" s="7"/>
    </row>
    <row r="66" spans="10:10">
      <c r="J66" s="7"/>
    </row>
    <row r="118" spans="1:1">
      <c r="A118" s="664"/>
    </row>
  </sheetData>
  <mergeCells count="4">
    <mergeCell ref="H56:H57"/>
    <mergeCell ref="G56:G57"/>
    <mergeCell ref="F56:F57"/>
    <mergeCell ref="E57:E58"/>
  </mergeCells>
  <pageMargins left="0.75" right="0.75" top="1" bottom="1" header="0.5" footer="0.5"/>
  <pageSetup paperSize="9" orientation="landscape" verticalDpi="4294967295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T33"/>
  <sheetViews>
    <sheetView showGridLines="0" zoomScale="75" zoomScaleNormal="75" workbookViewId="0">
      <selection activeCell="C10" sqref="C10"/>
    </sheetView>
  </sheetViews>
  <sheetFormatPr defaultColWidth="12.7109375" defaultRowHeight="15"/>
  <cols>
    <col min="1" max="1" width="10.7109375" style="582" customWidth="1"/>
    <col min="2" max="20" width="13.42578125" style="582" customWidth="1"/>
    <col min="21" max="16384" width="12.7109375" style="582"/>
  </cols>
  <sheetData>
    <row r="1" spans="1:20" s="580" customFormat="1" ht="34.5" customHeight="1">
      <c r="A1" s="2032" t="s">
        <v>597</v>
      </c>
      <c r="B1" s="2032"/>
      <c r="C1" s="2032"/>
      <c r="D1" s="2032"/>
      <c r="E1" s="2032"/>
      <c r="F1" s="2032"/>
      <c r="G1" s="2032"/>
      <c r="H1" s="2032"/>
      <c r="I1" s="2032"/>
      <c r="J1" s="2032"/>
      <c r="K1" s="2032"/>
      <c r="L1" s="2032"/>
      <c r="M1" s="2032"/>
      <c r="N1" s="2032"/>
      <c r="O1" s="2032"/>
      <c r="P1" s="2032"/>
      <c r="Q1" s="2032"/>
      <c r="R1" s="2032"/>
      <c r="S1" s="2032"/>
      <c r="T1" s="2032"/>
    </row>
    <row r="2" spans="1:20" s="580" customFormat="1" ht="30.75" customHeight="1">
      <c r="A2" s="2032" t="s">
        <v>324</v>
      </c>
      <c r="B2" s="2032"/>
      <c r="C2" s="2032"/>
      <c r="D2" s="2032"/>
      <c r="E2" s="2032"/>
      <c r="F2" s="2032"/>
      <c r="G2" s="2032"/>
      <c r="H2" s="2032"/>
      <c r="I2" s="2032"/>
      <c r="J2" s="2032"/>
      <c r="K2" s="2032"/>
      <c r="L2" s="2032"/>
      <c r="M2" s="2032"/>
      <c r="N2" s="2032"/>
      <c r="O2" s="2032"/>
      <c r="P2" s="2032"/>
      <c r="Q2" s="2032"/>
      <c r="R2" s="2032"/>
      <c r="S2" s="2032"/>
      <c r="T2" s="2032"/>
    </row>
    <row r="3" spans="1:20" s="580" customFormat="1" ht="25.5" customHeight="1" thickBot="1">
      <c r="A3" s="1524"/>
      <c r="B3" s="1524"/>
      <c r="C3" s="1603"/>
      <c r="D3" s="1524"/>
      <c r="E3" s="1524"/>
      <c r="F3" s="1524"/>
      <c r="G3" s="1524"/>
      <c r="H3" s="1524"/>
      <c r="I3" s="1524"/>
      <c r="J3" s="1524"/>
      <c r="K3" s="1524"/>
      <c r="L3" s="1524"/>
      <c r="M3" s="1524"/>
      <c r="N3" s="1524"/>
      <c r="O3" s="1524"/>
      <c r="P3" s="1524"/>
      <c r="Q3" s="1524"/>
      <c r="R3" s="1524"/>
      <c r="S3" s="1524"/>
      <c r="T3" s="1524"/>
    </row>
    <row r="4" spans="1:20" ht="41.25" customHeight="1" thickBot="1">
      <c r="A4" s="581"/>
      <c r="B4" s="2033" t="s">
        <v>384</v>
      </c>
      <c r="C4" s="2034"/>
      <c r="D4" s="2034"/>
      <c r="E4" s="2034"/>
      <c r="F4" s="2034"/>
      <c r="G4" s="2034"/>
      <c r="H4" s="2034"/>
      <c r="I4" s="2034"/>
      <c r="J4" s="2034"/>
      <c r="K4" s="2034"/>
      <c r="L4" s="2034"/>
      <c r="M4" s="2034"/>
      <c r="N4" s="2034"/>
      <c r="O4" s="2034"/>
      <c r="P4" s="2034"/>
      <c r="Q4" s="2034"/>
      <c r="R4" s="2034"/>
      <c r="S4" s="2034"/>
      <c r="T4" s="2035"/>
    </row>
    <row r="5" spans="1:20" s="584" customFormat="1" ht="41.25" customHeight="1" thickBot="1">
      <c r="A5" s="583"/>
      <c r="B5" s="1063" t="s">
        <v>194</v>
      </c>
      <c r="C5" s="1618">
        <v>2021</v>
      </c>
      <c r="D5" s="1052">
        <v>2020</v>
      </c>
      <c r="E5" s="1052">
        <v>2019</v>
      </c>
      <c r="F5" s="1052">
        <v>2018</v>
      </c>
      <c r="G5" s="1052">
        <v>2017</v>
      </c>
      <c r="H5" s="1053">
        <v>2016</v>
      </c>
      <c r="I5" s="1053">
        <v>2015</v>
      </c>
      <c r="J5" s="1053">
        <v>2014</v>
      </c>
      <c r="K5" s="1053">
        <v>2013</v>
      </c>
      <c r="L5" s="1053">
        <v>2012</v>
      </c>
      <c r="M5" s="1053">
        <v>2011</v>
      </c>
      <c r="N5" s="1053">
        <v>2010</v>
      </c>
      <c r="O5" s="1054">
        <v>2009</v>
      </c>
      <c r="P5" s="1054">
        <v>2008</v>
      </c>
      <c r="Q5" s="1055">
        <v>2007</v>
      </c>
      <c r="R5" s="1053">
        <v>2006</v>
      </c>
      <c r="S5" s="1054">
        <v>2005</v>
      </c>
      <c r="T5" s="1056">
        <v>2004</v>
      </c>
    </row>
    <row r="6" spans="1:20" s="586" customFormat="1" ht="41.25" customHeight="1">
      <c r="A6" s="585"/>
      <c r="B6" s="1060" t="s">
        <v>177</v>
      </c>
      <c r="C6" s="1745">
        <v>3.9046050588235293</v>
      </c>
      <c r="D6" s="1057">
        <v>5.9198727058823533</v>
      </c>
      <c r="E6" s="1057">
        <v>4.0855298823529411</v>
      </c>
      <c r="F6" s="1057">
        <v>4.2289497058823526</v>
      </c>
      <c r="G6" s="1057">
        <v>4.9394073529411768</v>
      </c>
      <c r="H6" s="1057">
        <v>4.0279796470588236</v>
      </c>
      <c r="I6" s="1057">
        <v>4.0381395294117644</v>
      </c>
      <c r="J6" s="1057">
        <v>5.0113485882352942</v>
      </c>
      <c r="K6" s="1057">
        <v>5.1095612941176478</v>
      </c>
      <c r="L6" s="1057">
        <v>5.0677250000000003</v>
      </c>
      <c r="M6" s="1057">
        <v>3.7429225294117656</v>
      </c>
      <c r="N6" s="1057">
        <v>3.7128818235294121</v>
      </c>
      <c r="O6" s="1057">
        <v>4.3656286470588235</v>
      </c>
      <c r="P6" s="1057">
        <v>3.5207081764705883</v>
      </c>
      <c r="Q6" s="1057">
        <v>3.1934752352941178</v>
      </c>
      <c r="R6" s="1057">
        <v>3.4406862941176475</v>
      </c>
      <c r="S6" s="1057">
        <v>3.8886532941176473</v>
      </c>
      <c r="T6" s="1057">
        <v>3.1006559999999999</v>
      </c>
    </row>
    <row r="7" spans="1:20" s="586" customFormat="1" ht="41.25" customHeight="1">
      <c r="A7" s="585"/>
      <c r="B7" s="1061" t="s">
        <v>178</v>
      </c>
      <c r="C7" s="1745">
        <v>4.2852917058823525</v>
      </c>
      <c r="D7" s="1058">
        <v>6.2439122352941174</v>
      </c>
      <c r="E7" s="1058">
        <v>4.1935667647058823</v>
      </c>
      <c r="F7" s="1058">
        <v>4.5414704705882354</v>
      </c>
      <c r="G7" s="1058">
        <v>4.8579768823529399</v>
      </c>
      <c r="H7" s="1058">
        <v>4.1675323529411772</v>
      </c>
      <c r="I7" s="1058">
        <v>4.4162942352941181</v>
      </c>
      <c r="J7" s="1058">
        <v>4.6216154705882353</v>
      </c>
      <c r="K7" s="1058">
        <v>5.2091351764705891</v>
      </c>
      <c r="L7" s="1058">
        <v>5.2290817647058825</v>
      </c>
      <c r="M7" s="1058">
        <v>3.9855292941176472</v>
      </c>
      <c r="N7" s="1058">
        <v>3.649275117647059</v>
      </c>
      <c r="O7" s="1058">
        <v>4.4462944117647067</v>
      </c>
      <c r="P7" s="1058">
        <v>3.3032082352941181</v>
      </c>
      <c r="Q7" s="1058">
        <v>3.2809239411764706</v>
      </c>
      <c r="R7" s="1058">
        <v>3.2899512941176465</v>
      </c>
      <c r="S7" s="1058">
        <v>3.9688449411764704</v>
      </c>
      <c r="T7" s="1058">
        <v>3.2866508235294112</v>
      </c>
    </row>
    <row r="8" spans="1:20" s="586" customFormat="1" ht="41.25" customHeight="1">
      <c r="A8" s="585"/>
      <c r="B8" s="1061" t="s">
        <v>179</v>
      </c>
      <c r="C8" s="1745">
        <v>5.2814052352941179</v>
      </c>
      <c r="D8" s="1058">
        <v>6.3576201764705882</v>
      </c>
      <c r="E8" s="1058">
        <v>4.4796501176470596</v>
      </c>
      <c r="F8" s="1058">
        <v>4.6490431764705882</v>
      </c>
      <c r="G8" s="1058">
        <v>4.9839025294117647</v>
      </c>
      <c r="H8" s="1058">
        <v>4.2270257058823528</v>
      </c>
      <c r="I8" s="1058">
        <v>4.3829683529411758</v>
      </c>
      <c r="J8" s="1058">
        <v>4.7632558235294109</v>
      </c>
      <c r="K8" s="1058">
        <v>5.3116860588235291</v>
      </c>
      <c r="L8" s="1058">
        <v>5.1335547058823527</v>
      </c>
      <c r="M8" s="1058">
        <v>4.2542851764705887</v>
      </c>
      <c r="N8" s="1058">
        <v>3.7148455882352942</v>
      </c>
      <c r="O8" s="1058">
        <v>4.7986043529411759</v>
      </c>
      <c r="P8" s="1058">
        <v>3.6690160000000001</v>
      </c>
      <c r="Q8" s="1058">
        <v>3.3677585882352945</v>
      </c>
      <c r="R8" s="1058">
        <v>3.4350626470588237</v>
      </c>
      <c r="S8" s="1058">
        <v>3.9369115882352941</v>
      </c>
      <c r="T8" s="1058">
        <v>3.8695631764705882</v>
      </c>
    </row>
    <row r="9" spans="1:20" s="586" customFormat="1" ht="41.25" customHeight="1">
      <c r="A9" s="585"/>
      <c r="B9" s="1061" t="s">
        <v>180</v>
      </c>
      <c r="C9" s="1745">
        <v>5.202164117647059</v>
      </c>
      <c r="D9" s="1058">
        <v>5.9999419999999999</v>
      </c>
      <c r="E9" s="1058">
        <v>5.7211248823529415</v>
      </c>
      <c r="F9" s="1058">
        <v>4.5444696470588237</v>
      </c>
      <c r="G9" s="1058">
        <v>5.4571384705882346</v>
      </c>
      <c r="H9" s="1058">
        <v>4.116151764705883</v>
      </c>
      <c r="I9" s="1058">
        <v>4.434768</v>
      </c>
      <c r="J9" s="1058">
        <v>5.0712349999999997</v>
      </c>
      <c r="K9" s="1058">
        <v>5.341960764705882</v>
      </c>
      <c r="L9" s="1058">
        <v>5.238995411764706</v>
      </c>
      <c r="M9" s="1058">
        <v>4.5199999999999996</v>
      </c>
      <c r="N9" s="1058">
        <v>3.5780917058823531</v>
      </c>
      <c r="O9" s="1058">
        <v>4.887862352941176</v>
      </c>
      <c r="P9" s="1058">
        <v>3.686172941176471</v>
      </c>
      <c r="Q9" s="1058">
        <v>3.3316239411764705</v>
      </c>
      <c r="R9" s="1058">
        <v>3.4256636470588235</v>
      </c>
      <c r="S9" s="1058">
        <v>3.6686642352941186</v>
      </c>
      <c r="T9" s="1058">
        <v>4.0601775882352937</v>
      </c>
    </row>
    <row r="10" spans="1:20" s="586" customFormat="1" ht="41.25" customHeight="1">
      <c r="A10" s="585"/>
      <c r="B10" s="1061" t="s">
        <v>181</v>
      </c>
      <c r="C10" s="1745">
        <v>5.3302034117647059</v>
      </c>
      <c r="D10" s="1058">
        <v>5.1969190000000003</v>
      </c>
      <c r="E10" s="1058">
        <v>5.8274656470588235</v>
      </c>
      <c r="F10" s="1058">
        <v>4.488636176470588</v>
      </c>
      <c r="G10" s="1058">
        <v>5.6152957058823523</v>
      </c>
      <c r="H10" s="1058">
        <v>4.525163882352941</v>
      </c>
      <c r="I10" s="1058">
        <v>4.2417034705882353</v>
      </c>
      <c r="J10" s="1058">
        <v>5.1252545882352942</v>
      </c>
      <c r="K10" s="1058">
        <v>5.1541023529411758</v>
      </c>
      <c r="L10" s="1058">
        <v>5.3398593529411764</v>
      </c>
      <c r="M10" s="1058">
        <v>4.4800000000000004</v>
      </c>
      <c r="N10" s="1058">
        <v>3.7969757647058828</v>
      </c>
      <c r="O10" s="1058">
        <v>4.8411067058823525</v>
      </c>
      <c r="P10" s="1058">
        <v>4.089438294117647</v>
      </c>
      <c r="Q10" s="1058">
        <v>3.2492872941176474</v>
      </c>
      <c r="R10" s="1058">
        <v>3.4094021764705884</v>
      </c>
      <c r="S10" s="1058">
        <v>3.5438795294117642</v>
      </c>
      <c r="T10" s="1058">
        <v>4.1184795294117649</v>
      </c>
    </row>
    <row r="11" spans="1:20" s="586" customFormat="1" ht="41.25" customHeight="1">
      <c r="A11" s="585"/>
      <c r="B11" s="1061" t="s">
        <v>182</v>
      </c>
      <c r="C11" s="1619"/>
      <c r="D11" s="1058">
        <v>5.5173491176470586</v>
      </c>
      <c r="E11" s="1058">
        <v>5.7864995882352943</v>
      </c>
      <c r="F11" s="1058">
        <v>4.6825380588235292</v>
      </c>
      <c r="G11" s="1058">
        <v>5.7234862941176479</v>
      </c>
      <c r="H11" s="1058">
        <v>4.9942168823529416</v>
      </c>
      <c r="I11" s="1058">
        <v>4.4894498235294122</v>
      </c>
      <c r="J11" s="1058">
        <v>5.32</v>
      </c>
      <c r="K11" s="1058">
        <v>5.5923361764705888</v>
      </c>
      <c r="L11" s="1058">
        <v>5.6339721176470592</v>
      </c>
      <c r="M11" s="1058">
        <v>4.6209509411764715</v>
      </c>
      <c r="N11" s="1058">
        <v>4.3809090000000008</v>
      </c>
      <c r="O11" s="1058">
        <v>5.101807941176471</v>
      </c>
      <c r="P11" s="1058">
        <v>4.3627732352941173</v>
      </c>
      <c r="Q11" s="1058">
        <v>3.6371499411764709</v>
      </c>
      <c r="R11" s="1058">
        <v>3.6935164117647061</v>
      </c>
      <c r="S11" s="1058">
        <v>3.6912100588235295</v>
      </c>
      <c r="T11" s="1058">
        <v>4.5708275294117655</v>
      </c>
    </row>
    <row r="12" spans="1:20" s="586" customFormat="1" ht="41.25" customHeight="1">
      <c r="A12" s="585"/>
      <c r="B12" s="1061" t="s">
        <v>183</v>
      </c>
      <c r="C12" s="1619"/>
      <c r="D12" s="1058">
        <v>4.9167361176470585</v>
      </c>
      <c r="E12" s="1058">
        <v>5.5950814705882355</v>
      </c>
      <c r="F12" s="1058">
        <v>4.6864954117647057</v>
      </c>
      <c r="G12" s="1058">
        <v>5.5250672941176475</v>
      </c>
      <c r="H12" s="1058">
        <v>5.3765315882352942</v>
      </c>
      <c r="I12" s="1058">
        <v>4.3757013529411761</v>
      </c>
      <c r="J12" s="1058">
        <v>5.3053313529411774</v>
      </c>
      <c r="K12" s="1058">
        <v>5.808960529411765</v>
      </c>
      <c r="L12" s="1058">
        <v>5.5102801764705882</v>
      </c>
      <c r="M12" s="1058">
        <v>4.7236647058823529</v>
      </c>
      <c r="N12" s="1058">
        <v>4.3488295882352936</v>
      </c>
      <c r="O12" s="1058">
        <v>5.1447347058823523</v>
      </c>
      <c r="P12" s="1058">
        <v>4.5128559411764702</v>
      </c>
      <c r="Q12" s="1058">
        <v>3.9980008823529412</v>
      </c>
      <c r="R12" s="1058">
        <v>4.0358316470588242</v>
      </c>
      <c r="S12" s="1058">
        <v>4.0336667647058828</v>
      </c>
      <c r="T12" s="1058">
        <v>4.6888384705882356</v>
      </c>
    </row>
    <row r="13" spans="1:20" s="586" customFormat="1" ht="41.25" customHeight="1">
      <c r="A13" s="585"/>
      <c r="B13" s="1061" t="s">
        <v>184</v>
      </c>
      <c r="C13" s="1619"/>
      <c r="D13" s="1058">
        <v>4.9089177647058824</v>
      </c>
      <c r="E13" s="1058">
        <v>5.8536078823529412</v>
      </c>
      <c r="F13" s="1058">
        <v>4.8426368823529407</v>
      </c>
      <c r="G13" s="1058">
        <v>5.5090574117647062</v>
      </c>
      <c r="H13" s="1058">
        <v>5.3140191764705875</v>
      </c>
      <c r="I13" s="1058">
        <v>4.369205941176471</v>
      </c>
      <c r="J13" s="1058">
        <v>5.1267251176470587</v>
      </c>
      <c r="K13" s="1058">
        <v>6.0210172941176472</v>
      </c>
      <c r="L13" s="1058">
        <v>5.7057848823529413</v>
      </c>
      <c r="M13" s="1058">
        <v>4.7685659411764707</v>
      </c>
      <c r="N13" s="1058">
        <v>4.5154062352941171</v>
      </c>
      <c r="O13" s="1058">
        <v>4.9377349411764699</v>
      </c>
      <c r="P13" s="1058">
        <v>4.5101259411764705</v>
      </c>
      <c r="Q13" s="1058">
        <v>4.1425379411764709</v>
      </c>
      <c r="R13" s="1058">
        <v>4.3525024705882354</v>
      </c>
      <c r="S13" s="1058">
        <v>4.2294070000000001</v>
      </c>
      <c r="T13" s="1058">
        <v>4.7416995294117648</v>
      </c>
    </row>
    <row r="14" spans="1:20" s="586" customFormat="1" ht="41.25" customHeight="1">
      <c r="A14" s="585"/>
      <c r="B14" s="1061" t="s">
        <v>185</v>
      </c>
      <c r="C14" s="1619"/>
      <c r="D14" s="1058">
        <v>4.6443463529411764</v>
      </c>
      <c r="E14" s="1058">
        <v>5.9130400588235297</v>
      </c>
      <c r="F14" s="1058">
        <v>4.7104314705882349</v>
      </c>
      <c r="G14" s="1058">
        <v>5.3303945882352934</v>
      </c>
      <c r="H14" s="1058">
        <v>5.4117569999999997</v>
      </c>
      <c r="I14" s="1058">
        <v>4.6075043529411772</v>
      </c>
      <c r="J14" s="1058">
        <v>4.9195464117647054</v>
      </c>
      <c r="K14" s="1058">
        <v>5.9991482352941174</v>
      </c>
      <c r="L14" s="1058">
        <v>5.9576224117647065</v>
      </c>
      <c r="M14" s="1058">
        <v>5.0050512352941174</v>
      </c>
      <c r="N14" s="1058">
        <v>4.2433514117647055</v>
      </c>
      <c r="O14" s="1058">
        <v>4.648552235294118</v>
      </c>
      <c r="P14" s="1058">
        <v>4.6245779411764705</v>
      </c>
      <c r="Q14" s="1058">
        <v>4.1212362941176472</v>
      </c>
      <c r="R14" s="1058">
        <v>4.1748291764705883</v>
      </c>
      <c r="S14" s="1058">
        <v>4.1711777058823527</v>
      </c>
      <c r="T14" s="1058">
        <v>4.9952867058823527</v>
      </c>
    </row>
    <row r="15" spans="1:20" s="586" customFormat="1" ht="41.25" customHeight="1">
      <c r="A15" s="585"/>
      <c r="B15" s="1061" t="s">
        <v>186</v>
      </c>
      <c r="C15" s="1619"/>
      <c r="D15" s="1058">
        <v>4.4295511764705884</v>
      </c>
      <c r="E15" s="1058">
        <v>5.8497545294117641</v>
      </c>
      <c r="F15" s="1058">
        <v>4.3952296470588239</v>
      </c>
      <c r="G15" s="1058">
        <v>4.8488730588235294</v>
      </c>
      <c r="H15" s="1058">
        <v>5.0430089411764705</v>
      </c>
      <c r="I15" s="1058">
        <v>4.3864248235294117</v>
      </c>
      <c r="J15" s="1058">
        <v>4.5843069999999999</v>
      </c>
      <c r="K15" s="1058">
        <v>5.7128668235294118</v>
      </c>
      <c r="L15" s="1058">
        <v>5.9389980000000007</v>
      </c>
      <c r="M15" s="1058">
        <v>5.0848674117647059</v>
      </c>
      <c r="N15" s="1058">
        <v>3.85</v>
      </c>
      <c r="O15" s="1058">
        <v>4.1778925882352942</v>
      </c>
      <c r="P15" s="1058">
        <v>4.2942770000000001</v>
      </c>
      <c r="Q15" s="1058">
        <v>3.5944227647058824</v>
      </c>
      <c r="R15" s="1058">
        <v>3.7915379411764709</v>
      </c>
      <c r="S15" s="1058">
        <v>3.9639661176470593</v>
      </c>
      <c r="T15" s="1058">
        <v>4.7378645294117643</v>
      </c>
    </row>
    <row r="16" spans="1:20" s="586" customFormat="1" ht="41.25" customHeight="1">
      <c r="A16" s="585"/>
      <c r="B16" s="1061" t="s">
        <v>187</v>
      </c>
      <c r="C16" s="1619"/>
      <c r="D16" s="1057">
        <v>4.1205067647058824</v>
      </c>
      <c r="E16" s="1057">
        <v>5.8920129411764703</v>
      </c>
      <c r="F16" s="1057">
        <v>4.2439073529411759</v>
      </c>
      <c r="G16" s="1057">
        <v>4.6415024117647059</v>
      </c>
      <c r="H16" s="1057">
        <v>4.964059176470589</v>
      </c>
      <c r="I16" s="1057">
        <v>3.9086411764705882</v>
      </c>
      <c r="J16" s="1057">
        <v>4.4262484117647061</v>
      </c>
      <c r="K16" s="1057">
        <v>5.3009495882352944</v>
      </c>
      <c r="L16" s="1057">
        <v>5.6770426470588236</v>
      </c>
      <c r="M16" s="1057">
        <v>5.207137764705883</v>
      </c>
      <c r="N16" s="1057">
        <v>3.8211312941176465</v>
      </c>
      <c r="O16" s="1057">
        <v>4.1016108823529409</v>
      </c>
      <c r="P16" s="1057">
        <v>4.2692741764705877</v>
      </c>
      <c r="Q16" s="1057">
        <v>3.2830567058823532</v>
      </c>
      <c r="R16" s="1058">
        <v>3.457396647058824</v>
      </c>
      <c r="S16" s="1057">
        <v>3.7161922352941179</v>
      </c>
      <c r="T16" s="1058">
        <v>4.6342583529411758</v>
      </c>
    </row>
    <row r="17" spans="1:20" s="586" customFormat="1" ht="41.25" customHeight="1" thickBot="1">
      <c r="A17" s="585"/>
      <c r="B17" s="1062" t="s">
        <v>188</v>
      </c>
      <c r="C17" s="1620"/>
      <c r="D17" s="1744">
        <v>3.870848647058823</v>
      </c>
      <c r="E17" s="1059">
        <v>6.3049365294117639</v>
      </c>
      <c r="F17" s="1059">
        <v>4.1740682941176468</v>
      </c>
      <c r="G17" s="1059">
        <v>4.5495847647058829</v>
      </c>
      <c r="H17" s="1059">
        <v>5.0889670000000002</v>
      </c>
      <c r="I17" s="1059">
        <v>3.8344853529411767</v>
      </c>
      <c r="J17" s="1059">
        <v>4.1064040588235295</v>
      </c>
      <c r="K17" s="1059">
        <v>5.2678317058823527</v>
      </c>
      <c r="L17" s="1059">
        <v>5.3314231176470583</v>
      </c>
      <c r="M17" s="1059">
        <v>5.584733470588235</v>
      </c>
      <c r="N17" s="1059">
        <v>3.9353852352941181</v>
      </c>
      <c r="O17" s="1059">
        <v>3.8366532941176468</v>
      </c>
      <c r="P17" s="1059">
        <v>4.4508268235294119</v>
      </c>
      <c r="Q17" s="1059">
        <v>3.3737707058823529</v>
      </c>
      <c r="R17" s="1059">
        <v>3.2683307647058815</v>
      </c>
      <c r="S17" s="1059">
        <v>3.6448948823529412</v>
      </c>
      <c r="T17" s="1059">
        <v>4.4243091176470593</v>
      </c>
    </row>
    <row r="18" spans="1:20" ht="25.5" customHeight="1">
      <c r="A18" s="587"/>
      <c r="P18" s="588"/>
      <c r="Q18" s="588"/>
    </row>
    <row r="19" spans="1:20" ht="28.5" customHeight="1">
      <c r="A19" s="589"/>
      <c r="B19" s="882" t="s">
        <v>262</v>
      </c>
      <c r="C19" s="882"/>
      <c r="D19" s="882"/>
      <c r="E19" s="882"/>
      <c r="F19" s="882"/>
      <c r="G19" s="882"/>
      <c r="H19" s="882"/>
      <c r="I19" s="882"/>
      <c r="J19" s="882"/>
      <c r="K19" s="882"/>
      <c r="L19" s="882"/>
      <c r="M19" s="882"/>
      <c r="N19" s="883"/>
      <c r="O19" s="883"/>
      <c r="P19" s="883"/>
      <c r="Q19" s="883"/>
      <c r="R19" s="883"/>
      <c r="S19" s="884"/>
      <c r="T19" s="884"/>
    </row>
    <row r="20" spans="1:20" ht="18.75">
      <c r="B20" s="596"/>
      <c r="C20" s="596"/>
      <c r="D20" s="596"/>
      <c r="E20" s="596"/>
      <c r="F20" s="596"/>
      <c r="G20" s="596"/>
      <c r="H20" s="596"/>
      <c r="I20" s="596"/>
      <c r="J20" s="596"/>
      <c r="K20" s="596"/>
      <c r="L20" s="596"/>
      <c r="M20" s="596"/>
      <c r="N20" s="595"/>
      <c r="O20" s="595"/>
      <c r="P20" s="595"/>
      <c r="Q20" s="595"/>
      <c r="R20" s="595"/>
    </row>
    <row r="32" spans="1:20">
      <c r="R32" s="590"/>
    </row>
    <row r="33" spans="18:18">
      <c r="R33" s="591"/>
    </row>
  </sheetData>
  <mergeCells count="3">
    <mergeCell ref="A1:T1"/>
    <mergeCell ref="A2:T2"/>
    <mergeCell ref="B4:T4"/>
  </mergeCells>
  <pageMargins left="0.59055118110236227" right="0.19685039370078741" top="0.78740157480314965" bottom="0.43307086614173229" header="0.51181102362204722" footer="0"/>
  <pageSetup paperSize="9" scale="97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>
    <pageSetUpPr fitToPage="1"/>
  </sheetPr>
  <dimension ref="A1:N151"/>
  <sheetViews>
    <sheetView workbookViewId="0">
      <selection activeCell="E1" sqref="E1"/>
    </sheetView>
  </sheetViews>
  <sheetFormatPr defaultRowHeight="12.75"/>
  <cols>
    <col min="1" max="1" width="13" customWidth="1"/>
    <col min="2" max="2" width="13.140625" customWidth="1"/>
    <col min="3" max="5" width="11" customWidth="1"/>
    <col min="6" max="7" width="10.140625" customWidth="1"/>
    <col min="8" max="8" width="11.42578125" customWidth="1"/>
    <col min="9" max="9" width="10.140625" customWidth="1"/>
    <col min="11" max="11" width="43.140625" customWidth="1"/>
    <col min="12" max="13" width="19" customWidth="1"/>
    <col min="14" max="14" width="28.140625" customWidth="1"/>
  </cols>
  <sheetData>
    <row r="1" spans="1:14" ht="17.25" customHeight="1">
      <c r="A1" s="70" t="s">
        <v>191</v>
      </c>
      <c r="B1" s="71"/>
      <c r="C1" s="71"/>
      <c r="D1" s="71"/>
      <c r="E1" s="72" t="s">
        <v>679</v>
      </c>
      <c r="F1" s="71"/>
      <c r="G1" s="3"/>
      <c r="H1" s="73"/>
      <c r="I1" s="73"/>
    </row>
    <row r="2" spans="1:14" ht="15" customHeight="1" thickBot="1">
      <c r="A2" s="18" t="s">
        <v>173</v>
      </c>
      <c r="B2" s="73"/>
      <c r="C2" s="73"/>
      <c r="D2" s="73"/>
      <c r="E2" s="3"/>
      <c r="F2" s="73"/>
      <c r="G2" s="3"/>
      <c r="H2" s="73"/>
      <c r="I2" s="73"/>
    </row>
    <row r="3" spans="1:14" ht="21" thickBot="1">
      <c r="A3" s="113" t="s">
        <v>680</v>
      </c>
      <c r="B3" s="74"/>
      <c r="C3" s="74"/>
      <c r="D3" s="74"/>
      <c r="E3" s="74"/>
      <c r="F3" s="74"/>
      <c r="G3" s="74"/>
      <c r="H3" s="74"/>
      <c r="I3" s="75"/>
      <c r="K3" s="1568" t="s">
        <v>575</v>
      </c>
      <c r="L3" s="17"/>
      <c r="M3" s="17"/>
      <c r="N3" s="17"/>
    </row>
    <row r="4" spans="1:14" ht="29.25" thickBot="1">
      <c r="A4" s="381" t="s">
        <v>1</v>
      </c>
      <c r="B4" s="382" t="s">
        <v>131</v>
      </c>
      <c r="C4" s="383"/>
      <c r="D4" s="383"/>
      <c r="E4" s="384"/>
      <c r="F4" s="385" t="s">
        <v>148</v>
      </c>
      <c r="G4" s="385" t="s">
        <v>3</v>
      </c>
      <c r="H4" s="385" t="s">
        <v>4</v>
      </c>
      <c r="I4" s="386" t="s">
        <v>149</v>
      </c>
      <c r="K4" s="305"/>
    </row>
    <row r="5" spans="1:14" ht="22.5" customHeight="1" thickBot="1">
      <c r="A5" s="639" t="s">
        <v>5</v>
      </c>
      <c r="B5" s="387" t="s">
        <v>174</v>
      </c>
      <c r="C5" s="388"/>
      <c r="D5" s="389" t="s">
        <v>6</v>
      </c>
      <c r="E5" s="388"/>
      <c r="F5" s="390" t="s">
        <v>150</v>
      </c>
      <c r="G5" s="390" t="s">
        <v>7</v>
      </c>
      <c r="H5" s="390" t="s">
        <v>8</v>
      </c>
      <c r="I5" s="391" t="s">
        <v>151</v>
      </c>
      <c r="K5" s="2036" t="s">
        <v>126</v>
      </c>
      <c r="L5" s="2037"/>
      <c r="M5" s="2038"/>
      <c r="N5" s="394" t="s">
        <v>428</v>
      </c>
    </row>
    <row r="6" spans="1:14" ht="29.25" customHeight="1" thickBot="1">
      <c r="A6" s="1044" t="s">
        <v>152</v>
      </c>
      <c r="B6" s="1911" t="s">
        <v>668</v>
      </c>
      <c r="C6" s="1911" t="s">
        <v>638</v>
      </c>
      <c r="D6" s="1911" t="s">
        <v>668</v>
      </c>
      <c r="E6" s="1911" t="s">
        <v>638</v>
      </c>
      <c r="F6" s="392" t="s">
        <v>16</v>
      </c>
      <c r="G6" s="392" t="s">
        <v>9</v>
      </c>
      <c r="H6" s="392" t="s">
        <v>153</v>
      </c>
      <c r="I6" s="393" t="s">
        <v>16</v>
      </c>
      <c r="K6" s="394" t="s">
        <v>33</v>
      </c>
      <c r="L6" s="395" t="s">
        <v>681</v>
      </c>
      <c r="M6" s="396" t="s">
        <v>639</v>
      </c>
      <c r="N6" s="394" t="s">
        <v>16</v>
      </c>
    </row>
    <row r="7" spans="1:14" ht="16.5" thickBot="1">
      <c r="A7" s="4" t="s">
        <v>10</v>
      </c>
      <c r="B7" s="5"/>
      <c r="C7" s="35"/>
      <c r="D7" s="5"/>
      <c r="E7" s="5"/>
      <c r="F7" s="5"/>
      <c r="G7" s="36"/>
      <c r="H7" s="36"/>
      <c r="I7" s="37"/>
      <c r="K7" s="606" t="s">
        <v>10</v>
      </c>
      <c r="L7" s="397">
        <v>5.3302034117647059</v>
      </c>
      <c r="M7" s="398">
        <v>5.202164117647059</v>
      </c>
      <c r="N7" s="1029">
        <v>-1.5003794277612554</v>
      </c>
    </row>
    <row r="8" spans="1:14" ht="15.75">
      <c r="A8" s="38" t="s">
        <v>106</v>
      </c>
      <c r="B8" s="50">
        <v>7082.4139999999998</v>
      </c>
      <c r="C8" s="33">
        <v>6913.6660000000002</v>
      </c>
      <c r="D8" s="66">
        <v>6943.5431372549019</v>
      </c>
      <c r="E8" s="66">
        <v>6778.1039215686278</v>
      </c>
      <c r="F8" s="77">
        <v>2.4407890112134374</v>
      </c>
      <c r="G8" s="39">
        <v>61.57</v>
      </c>
      <c r="H8" s="39">
        <v>95.1</v>
      </c>
      <c r="I8" s="22">
        <v>34.256990340126272</v>
      </c>
      <c r="K8" s="607" t="s">
        <v>34</v>
      </c>
      <c r="L8" s="399">
        <v>5.3250775882352945</v>
      </c>
      <c r="M8" s="400">
        <v>5.2345899411764707</v>
      </c>
      <c r="N8" s="1028">
        <v>-0.16209798016348639</v>
      </c>
    </row>
    <row r="9" spans="1:14" ht="15.75">
      <c r="A9" s="38" t="s">
        <v>11</v>
      </c>
      <c r="B9" s="50">
        <v>6994.3909999999996</v>
      </c>
      <c r="C9" s="33">
        <v>6829.6850000000004</v>
      </c>
      <c r="D9" s="66">
        <v>6857.2460784313716</v>
      </c>
      <c r="E9" s="66">
        <v>6695.7696078431372</v>
      </c>
      <c r="F9" s="77">
        <v>2.4116192767309066</v>
      </c>
      <c r="G9" s="39">
        <v>57.89</v>
      </c>
      <c r="H9" s="39">
        <v>96.9</v>
      </c>
      <c r="I9" s="22">
        <v>52.501442859835649</v>
      </c>
      <c r="K9" s="608" t="s">
        <v>35</v>
      </c>
      <c r="L9" s="401">
        <v>5.3749195882352945</v>
      </c>
      <c r="M9" s="402">
        <v>5.2121687647058828</v>
      </c>
      <c r="N9" s="1027">
        <v>-1.7651511461022624</v>
      </c>
    </row>
    <row r="10" spans="1:14" ht="15.75">
      <c r="A10" s="38" t="s">
        <v>12</v>
      </c>
      <c r="B10" s="50">
        <v>6654.6120000000001</v>
      </c>
      <c r="C10" s="33">
        <v>6485.0330000000004</v>
      </c>
      <c r="D10" s="66">
        <v>6524.1294117647058</v>
      </c>
      <c r="E10" s="66">
        <v>6357.8754901960783</v>
      </c>
      <c r="F10" s="77">
        <v>2.6149288677482398</v>
      </c>
      <c r="G10" s="39">
        <v>53.23</v>
      </c>
      <c r="H10" s="39">
        <v>98</v>
      </c>
      <c r="I10" s="22">
        <v>11.563865737277085</v>
      </c>
      <c r="K10" s="608" t="s">
        <v>141</v>
      </c>
      <c r="L10" s="401">
        <v>5.3127207058823531</v>
      </c>
      <c r="M10" s="402">
        <v>5.1845315294117658</v>
      </c>
      <c r="N10" s="1027">
        <v>-1.3373315856744483</v>
      </c>
    </row>
    <row r="11" spans="1:14" ht="16.5" thickBot="1">
      <c r="A11" s="38" t="s">
        <v>13</v>
      </c>
      <c r="B11" s="50">
        <v>6297.9650000000001</v>
      </c>
      <c r="C11" s="33">
        <v>6098.2960000000003</v>
      </c>
      <c r="D11" s="66">
        <v>6174.4754901960787</v>
      </c>
      <c r="E11" s="66">
        <v>5978.7215686274512</v>
      </c>
      <c r="F11" s="77">
        <v>3.2741769176176403</v>
      </c>
      <c r="G11" s="39">
        <v>48.33</v>
      </c>
      <c r="H11" s="39">
        <v>99.5</v>
      </c>
      <c r="I11" s="22">
        <v>1.4862913741272399</v>
      </c>
      <c r="K11" s="609" t="s">
        <v>36</v>
      </c>
      <c r="L11" s="403">
        <v>5.2930333529411762</v>
      </c>
      <c r="M11" s="404">
        <v>5.1792971176470584</v>
      </c>
      <c r="N11" s="1026">
        <v>-2.0822740404487372</v>
      </c>
    </row>
    <row r="12" spans="1:14" ht="15">
      <c r="A12" s="38" t="s">
        <v>14</v>
      </c>
      <c r="B12" s="50">
        <v>5421.5820000000003</v>
      </c>
      <c r="C12" s="33">
        <v>5284.6059999999998</v>
      </c>
      <c r="D12" s="66">
        <v>5315.2764705882355</v>
      </c>
      <c r="E12" s="66">
        <v>5180.9862745098035</v>
      </c>
      <c r="F12" s="77">
        <v>2.5919813132710474</v>
      </c>
      <c r="G12" s="39">
        <v>43.53</v>
      </c>
      <c r="H12" s="39">
        <v>105.9</v>
      </c>
      <c r="I12" s="22">
        <v>0.18499697825313882</v>
      </c>
    </row>
    <row r="13" spans="1:14" ht="15">
      <c r="A13" s="38" t="s">
        <v>15</v>
      </c>
      <c r="B13" s="50">
        <v>5920.5349999999999</v>
      </c>
      <c r="C13" s="33">
        <v>5312.9920000000002</v>
      </c>
      <c r="D13" s="66">
        <v>5804.4460784313724</v>
      </c>
      <c r="E13" s="66">
        <v>5208.81568627451</v>
      </c>
      <c r="F13" s="77">
        <v>11.435044509760219</v>
      </c>
      <c r="G13" s="39">
        <v>36.78</v>
      </c>
      <c r="H13" s="39">
        <v>94.4</v>
      </c>
      <c r="I13" s="22">
        <v>6.4127103806235096E-3</v>
      </c>
    </row>
    <row r="14" spans="1:14" ht="15" thickBot="1">
      <c r="A14" s="40" t="s">
        <v>105</v>
      </c>
      <c r="B14" s="51">
        <v>6970.2659999999996</v>
      </c>
      <c r="C14" s="52">
        <v>6802.83</v>
      </c>
      <c r="D14" s="78">
        <v>6833.5941176470587</v>
      </c>
      <c r="E14" s="78">
        <v>6669.4411764705883</v>
      </c>
      <c r="F14" s="79">
        <v>2.4612697950705762</v>
      </c>
      <c r="G14" s="41">
        <v>58.44</v>
      </c>
      <c r="H14" s="41">
        <v>96.5</v>
      </c>
      <c r="I14" s="48">
        <v>100</v>
      </c>
    </row>
    <row r="15" spans="1:14" ht="14.25">
      <c r="A15" s="42" t="s">
        <v>34</v>
      </c>
      <c r="B15" s="43"/>
      <c r="C15" s="44"/>
      <c r="D15" s="43"/>
      <c r="E15" s="45"/>
      <c r="F15" s="96"/>
      <c r="G15" s="46"/>
      <c r="H15" s="46"/>
      <c r="I15" s="47"/>
    </row>
    <row r="16" spans="1:14" ht="15">
      <c r="A16" s="38" t="s">
        <v>106</v>
      </c>
      <c r="B16" s="50">
        <v>7082.5950000000003</v>
      </c>
      <c r="C16" s="33">
        <v>6990.9120000000003</v>
      </c>
      <c r="D16" s="66">
        <v>6943.7205882352946</v>
      </c>
      <c r="E16" s="66">
        <v>6853.8352941176472</v>
      </c>
      <c r="F16" s="77">
        <v>1.3114597923704374</v>
      </c>
      <c r="G16" s="39">
        <v>61.63</v>
      </c>
      <c r="H16" s="39">
        <v>94</v>
      </c>
      <c r="I16" s="22">
        <v>34.900713067362624</v>
      </c>
    </row>
    <row r="17" spans="1:9" ht="15">
      <c r="A17" s="38" t="s">
        <v>11</v>
      </c>
      <c r="B17" s="50">
        <v>6979.7190000000001</v>
      </c>
      <c r="C17" s="33">
        <v>6861.1369999999997</v>
      </c>
      <c r="D17" s="66">
        <v>6842.8617647058827</v>
      </c>
      <c r="E17" s="66">
        <v>6726.6049019607835</v>
      </c>
      <c r="F17" s="77">
        <v>1.7283141263612771</v>
      </c>
      <c r="G17" s="39">
        <v>57.87</v>
      </c>
      <c r="H17" s="39">
        <v>96.3</v>
      </c>
      <c r="I17" s="22">
        <v>51.975719543128605</v>
      </c>
    </row>
    <row r="18" spans="1:9" ht="15">
      <c r="A18" s="38" t="s">
        <v>12</v>
      </c>
      <c r="B18" s="50">
        <v>6636.7070000000003</v>
      </c>
      <c r="C18" s="33">
        <v>6463.3590000000004</v>
      </c>
      <c r="D18" s="66">
        <v>6506.575490196079</v>
      </c>
      <c r="E18" s="66">
        <v>6336.6264705882359</v>
      </c>
      <c r="F18" s="77">
        <v>2.68201101006458</v>
      </c>
      <c r="G18" s="39">
        <v>53.14</v>
      </c>
      <c r="H18" s="39">
        <v>97.2</v>
      </c>
      <c r="I18" s="22">
        <v>11.596264093954812</v>
      </c>
    </row>
    <row r="19" spans="1:9" ht="15">
      <c r="A19" s="38" t="s">
        <v>13</v>
      </c>
      <c r="B19" s="50" t="s">
        <v>220</v>
      </c>
      <c r="C19" s="33" t="s">
        <v>220</v>
      </c>
      <c r="D19" s="66" t="s">
        <v>220</v>
      </c>
      <c r="E19" s="66" t="s">
        <v>220</v>
      </c>
      <c r="F19" s="77" t="s">
        <v>220</v>
      </c>
      <c r="G19" s="39" t="s">
        <v>220</v>
      </c>
      <c r="H19" s="39" t="s">
        <v>220</v>
      </c>
      <c r="I19" s="22" t="s">
        <v>220</v>
      </c>
    </row>
    <row r="20" spans="1:9" ht="15">
      <c r="A20" s="38" t="s">
        <v>14</v>
      </c>
      <c r="B20" s="50" t="s">
        <v>220</v>
      </c>
      <c r="C20" s="33" t="s">
        <v>220</v>
      </c>
      <c r="D20" s="66" t="s">
        <v>220</v>
      </c>
      <c r="E20" s="66" t="s">
        <v>220</v>
      </c>
      <c r="F20" s="77" t="s">
        <v>220</v>
      </c>
      <c r="G20" s="39" t="s">
        <v>220</v>
      </c>
      <c r="H20" s="39" t="s">
        <v>220</v>
      </c>
      <c r="I20" s="22" t="s">
        <v>220</v>
      </c>
    </row>
    <row r="21" spans="1:9" ht="15">
      <c r="A21" s="38" t="s">
        <v>15</v>
      </c>
      <c r="B21" s="50" t="s">
        <v>220</v>
      </c>
      <c r="C21" s="33" t="s">
        <v>220</v>
      </c>
      <c r="D21" s="66" t="s">
        <v>220</v>
      </c>
      <c r="E21" s="66" t="s">
        <v>220</v>
      </c>
      <c r="F21" s="77" t="s">
        <v>220</v>
      </c>
      <c r="G21" s="39" t="s">
        <v>220</v>
      </c>
      <c r="H21" s="39" t="s">
        <v>220</v>
      </c>
      <c r="I21" s="22" t="s">
        <v>220</v>
      </c>
    </row>
    <row r="22" spans="1:9" ht="15" thickBot="1">
      <c r="A22" s="40" t="s">
        <v>105</v>
      </c>
      <c r="B22" s="51">
        <v>6963.5630000000001</v>
      </c>
      <c r="C22" s="52">
        <v>6845.2330000000002</v>
      </c>
      <c r="D22" s="78">
        <v>6827.0225490196081</v>
      </c>
      <c r="E22" s="78">
        <v>6711.012745098039</v>
      </c>
      <c r="F22" s="79">
        <v>1.7286482432373</v>
      </c>
      <c r="G22" s="41">
        <v>58.48</v>
      </c>
      <c r="H22" s="41">
        <v>95.6</v>
      </c>
      <c r="I22" s="48">
        <v>100</v>
      </c>
    </row>
    <row r="23" spans="1:9" ht="14.25">
      <c r="A23" s="42" t="s">
        <v>35</v>
      </c>
      <c r="B23" s="45"/>
      <c r="C23" s="49"/>
      <c r="D23" s="45"/>
      <c r="E23" s="45"/>
      <c r="F23" s="96"/>
      <c r="G23" s="46"/>
      <c r="H23" s="46"/>
      <c r="I23" s="47"/>
    </row>
    <row r="24" spans="1:9" ht="15">
      <c r="A24" s="38" t="s">
        <v>106</v>
      </c>
      <c r="B24" s="50">
        <v>7114.3310000000001</v>
      </c>
      <c r="C24" s="33">
        <v>6896.1059999999998</v>
      </c>
      <c r="D24" s="66">
        <v>6974.8343137254906</v>
      </c>
      <c r="E24" s="66">
        <v>6760.8882352941173</v>
      </c>
      <c r="F24" s="77">
        <v>3.1644670195034759</v>
      </c>
      <c r="G24" s="39">
        <v>61.6</v>
      </c>
      <c r="H24" s="39">
        <v>95.7</v>
      </c>
      <c r="I24" s="22">
        <v>36.459379132833718</v>
      </c>
    </row>
    <row r="25" spans="1:9" ht="15">
      <c r="A25" s="38" t="s">
        <v>11</v>
      </c>
      <c r="B25" s="50">
        <v>7048.3289999999997</v>
      </c>
      <c r="C25" s="33">
        <v>6840.8590000000004</v>
      </c>
      <c r="D25" s="66">
        <v>6910.126470588235</v>
      </c>
      <c r="E25" s="66">
        <v>6706.724509803922</v>
      </c>
      <c r="F25" s="77">
        <v>3.0328062601494832</v>
      </c>
      <c r="G25" s="39">
        <v>57.8</v>
      </c>
      <c r="H25" s="39">
        <v>97.7</v>
      </c>
      <c r="I25" s="22">
        <v>51.29989619032721</v>
      </c>
    </row>
    <row r="26" spans="1:9" ht="15">
      <c r="A26" s="38" t="s">
        <v>12</v>
      </c>
      <c r="B26" s="50">
        <v>6740.2669999999998</v>
      </c>
      <c r="C26" s="33">
        <v>6534.75</v>
      </c>
      <c r="D26" s="66">
        <v>6608.1049019607844</v>
      </c>
      <c r="E26" s="66">
        <v>6406.6176470588234</v>
      </c>
      <c r="F26" s="77">
        <v>3.1449864187612349</v>
      </c>
      <c r="G26" s="39">
        <v>53.22</v>
      </c>
      <c r="H26" s="39">
        <v>98.4</v>
      </c>
      <c r="I26" s="22">
        <v>10.808720012514044</v>
      </c>
    </row>
    <row r="27" spans="1:9" ht="15">
      <c r="A27" s="38" t="s">
        <v>13</v>
      </c>
      <c r="B27" s="50">
        <v>6433.4110000000001</v>
      </c>
      <c r="C27" s="33">
        <v>6186.9040000000005</v>
      </c>
      <c r="D27" s="66">
        <v>6307.2656862745098</v>
      </c>
      <c r="E27" s="66">
        <v>6065.5921568627455</v>
      </c>
      <c r="F27" s="77">
        <v>3.9843352992061876</v>
      </c>
      <c r="G27" s="39">
        <v>48.31</v>
      </c>
      <c r="H27" s="39">
        <v>99.2</v>
      </c>
      <c r="I27" s="22">
        <v>1.3034513161075638</v>
      </c>
    </row>
    <row r="28" spans="1:9" ht="15">
      <c r="A28" s="38" t="s">
        <v>14</v>
      </c>
      <c r="B28" s="50" t="s">
        <v>220</v>
      </c>
      <c r="C28" s="33" t="s">
        <v>220</v>
      </c>
      <c r="D28" s="66" t="s">
        <v>220</v>
      </c>
      <c r="E28" s="66" t="s">
        <v>220</v>
      </c>
      <c r="F28" s="77" t="s">
        <v>220</v>
      </c>
      <c r="G28" s="39" t="s">
        <v>220</v>
      </c>
      <c r="H28" s="39" t="s">
        <v>220</v>
      </c>
      <c r="I28" s="22" t="s">
        <v>220</v>
      </c>
    </row>
    <row r="29" spans="1:9" ht="15">
      <c r="A29" s="38" t="s">
        <v>15</v>
      </c>
      <c r="B29" s="50" t="s">
        <v>220</v>
      </c>
      <c r="C29" s="33" t="s">
        <v>220</v>
      </c>
      <c r="D29" s="66" t="s">
        <v>220</v>
      </c>
      <c r="E29" s="66" t="s">
        <v>220</v>
      </c>
      <c r="F29" s="77" t="s">
        <v>220</v>
      </c>
      <c r="G29" s="39" t="s">
        <v>220</v>
      </c>
      <c r="H29" s="39" t="s">
        <v>220</v>
      </c>
      <c r="I29" s="22" t="s">
        <v>220</v>
      </c>
    </row>
    <row r="30" spans="1:9" ht="15" thickBot="1">
      <c r="A30" s="40" t="s">
        <v>105</v>
      </c>
      <c r="B30" s="51">
        <v>7028.741</v>
      </c>
      <c r="C30" s="52">
        <v>6815.9129999999996</v>
      </c>
      <c r="D30" s="78">
        <v>6890.9225490196077</v>
      </c>
      <c r="E30" s="78">
        <v>6682.2676470588231</v>
      </c>
      <c r="F30" s="79">
        <v>3.122516381884576</v>
      </c>
      <c r="G30" s="41">
        <v>58.55</v>
      </c>
      <c r="H30" s="41">
        <v>97.1</v>
      </c>
      <c r="I30" s="48">
        <v>100</v>
      </c>
    </row>
    <row r="31" spans="1:9" ht="14.25">
      <c r="A31" s="42" t="s">
        <v>141</v>
      </c>
      <c r="B31" s="45"/>
      <c r="C31" s="49"/>
      <c r="D31" s="45"/>
      <c r="E31" s="45"/>
      <c r="F31" s="96"/>
      <c r="G31" s="46"/>
      <c r="H31" s="46"/>
      <c r="I31" s="47"/>
    </row>
    <row r="32" spans="1:9" ht="15">
      <c r="A32" s="38" t="s">
        <v>106</v>
      </c>
      <c r="B32" s="50">
        <v>7042.6139999999996</v>
      </c>
      <c r="C32" s="33">
        <v>6883.4880000000003</v>
      </c>
      <c r="D32" s="66">
        <v>6904.5235294117638</v>
      </c>
      <c r="E32" s="66">
        <v>6748.517647058824</v>
      </c>
      <c r="F32" s="77">
        <v>2.3117059258329395</v>
      </c>
      <c r="G32" s="39">
        <v>61.46</v>
      </c>
      <c r="H32" s="39">
        <v>94.4</v>
      </c>
      <c r="I32" s="22">
        <v>39.05014478226974</v>
      </c>
    </row>
    <row r="33" spans="1:9" ht="15">
      <c r="A33" s="38" t="s">
        <v>11</v>
      </c>
      <c r="B33" s="50">
        <v>6979.0569999999998</v>
      </c>
      <c r="C33" s="33">
        <v>6805.3620000000001</v>
      </c>
      <c r="D33" s="66">
        <v>6842.2127450980388</v>
      </c>
      <c r="E33" s="66">
        <v>6671.9235294117643</v>
      </c>
      <c r="F33" s="77">
        <v>2.5523256514495438</v>
      </c>
      <c r="G33" s="39">
        <v>57.95</v>
      </c>
      <c r="H33" s="39">
        <v>95.5</v>
      </c>
      <c r="I33" s="22">
        <v>48.581412183984853</v>
      </c>
    </row>
    <row r="34" spans="1:9" ht="15">
      <c r="A34" s="38" t="s">
        <v>12</v>
      </c>
      <c r="B34" s="50">
        <v>6612.6549999999997</v>
      </c>
      <c r="C34" s="33">
        <v>6444.65</v>
      </c>
      <c r="D34" s="66">
        <v>6482.995098039215</v>
      </c>
      <c r="E34" s="66">
        <v>6318.2843137254895</v>
      </c>
      <c r="F34" s="77">
        <v>2.6068909870978274</v>
      </c>
      <c r="G34" s="39">
        <v>53.09</v>
      </c>
      <c r="H34" s="39">
        <v>97.3</v>
      </c>
      <c r="I34" s="22">
        <v>10.600428778260387</v>
      </c>
    </row>
    <row r="35" spans="1:9" ht="15">
      <c r="A35" s="38" t="s">
        <v>13</v>
      </c>
      <c r="B35" s="50">
        <v>6161.3909999999996</v>
      </c>
      <c r="C35" s="33">
        <v>6009.46</v>
      </c>
      <c r="D35" s="66">
        <v>6040.5794117647056</v>
      </c>
      <c r="E35" s="66">
        <v>5891.6274509803925</v>
      </c>
      <c r="F35" s="77">
        <v>2.5281972090670308</v>
      </c>
      <c r="G35" s="39">
        <v>48.18</v>
      </c>
      <c r="H35" s="39">
        <v>100.1</v>
      </c>
      <c r="I35" s="22">
        <v>1.6016538590043434</v>
      </c>
    </row>
    <row r="36" spans="1:9" ht="15">
      <c r="A36" s="38" t="s">
        <v>14</v>
      </c>
      <c r="B36" s="50">
        <v>5401.5370000000003</v>
      </c>
      <c r="C36" s="33">
        <v>5211.7030000000004</v>
      </c>
      <c r="D36" s="66">
        <v>5295.6245098039217</v>
      </c>
      <c r="E36" s="66">
        <v>5109.5127450980399</v>
      </c>
      <c r="F36" s="77">
        <v>3.6424562182457403</v>
      </c>
      <c r="G36" s="39">
        <v>43.35</v>
      </c>
      <c r="H36" s="39">
        <v>102.9</v>
      </c>
      <c r="I36" s="22">
        <v>0.16427219066711213</v>
      </c>
    </row>
    <row r="37" spans="1:9" ht="15">
      <c r="A37" s="38" t="s">
        <v>15</v>
      </c>
      <c r="B37" s="50" t="s">
        <v>220</v>
      </c>
      <c r="C37" s="33" t="s">
        <v>220</v>
      </c>
      <c r="D37" s="66" t="s">
        <v>220</v>
      </c>
      <c r="E37" s="66" t="s">
        <v>220</v>
      </c>
      <c r="F37" s="77" t="s">
        <v>220</v>
      </c>
      <c r="G37" s="39" t="s">
        <v>220</v>
      </c>
      <c r="H37" s="39" t="s">
        <v>220</v>
      </c>
      <c r="I37" s="22" t="s">
        <v>220</v>
      </c>
    </row>
    <row r="38" spans="1:9" ht="15" thickBot="1">
      <c r="A38" s="40" t="s">
        <v>105</v>
      </c>
      <c r="B38" s="51">
        <v>6947.4040000000005</v>
      </c>
      <c r="C38" s="52">
        <v>6779.7719999999999</v>
      </c>
      <c r="D38" s="78">
        <v>6811.1803921568635</v>
      </c>
      <c r="E38" s="78">
        <v>6646.8352941176472</v>
      </c>
      <c r="F38" s="79">
        <v>2.4725315246589488</v>
      </c>
      <c r="G38" s="41">
        <v>58.63</v>
      </c>
      <c r="H38" s="41">
        <v>95.4</v>
      </c>
      <c r="I38" s="48">
        <v>100</v>
      </c>
    </row>
    <row r="39" spans="1:9" ht="14.25">
      <c r="A39" s="42" t="s">
        <v>36</v>
      </c>
      <c r="B39" s="45"/>
      <c r="C39" s="49"/>
      <c r="D39" s="45"/>
      <c r="E39" s="45"/>
      <c r="F39" s="96"/>
      <c r="G39" s="46"/>
      <c r="H39" s="46"/>
      <c r="I39" s="47"/>
    </row>
    <row r="40" spans="1:9" ht="15">
      <c r="A40" s="38" t="s">
        <v>106</v>
      </c>
      <c r="B40" s="50">
        <v>7062.7979999999998</v>
      </c>
      <c r="C40" s="33">
        <v>6898.8969999999999</v>
      </c>
      <c r="D40" s="66">
        <v>6924.3117647058816</v>
      </c>
      <c r="E40" s="66">
        <v>6763.6245098039217</v>
      </c>
      <c r="F40" s="77">
        <v>2.3757565883357854</v>
      </c>
      <c r="G40" s="39">
        <v>61.54</v>
      </c>
      <c r="H40" s="39">
        <v>95.6</v>
      </c>
      <c r="I40" s="22">
        <v>29.4147476072487</v>
      </c>
    </row>
    <row r="41" spans="1:9" ht="15">
      <c r="A41" s="38" t="s">
        <v>11</v>
      </c>
      <c r="B41" s="50">
        <v>6955.241</v>
      </c>
      <c r="C41" s="33">
        <v>6809.6940000000004</v>
      </c>
      <c r="D41" s="66">
        <v>6818.863725490196</v>
      </c>
      <c r="E41" s="66">
        <v>6676.1705882352944</v>
      </c>
      <c r="F41" s="77">
        <v>2.1373500776980516</v>
      </c>
      <c r="G41" s="39">
        <v>57.98</v>
      </c>
      <c r="H41" s="39">
        <v>97.1</v>
      </c>
      <c r="I41" s="22">
        <v>55.820944468736336</v>
      </c>
    </row>
    <row r="42" spans="1:9" ht="15">
      <c r="A42" s="38" t="s">
        <v>12</v>
      </c>
      <c r="B42" s="50">
        <v>6602.2790000000005</v>
      </c>
      <c r="C42" s="33">
        <v>6463.1170000000002</v>
      </c>
      <c r="D42" s="66">
        <v>6472.8225490196082</v>
      </c>
      <c r="E42" s="66">
        <v>6336.3892156862748</v>
      </c>
      <c r="F42" s="77">
        <v>2.1531716043512792</v>
      </c>
      <c r="G42" s="39">
        <v>53.34</v>
      </c>
      <c r="H42" s="39">
        <v>98.5</v>
      </c>
      <c r="I42" s="22">
        <v>12.770247291454112</v>
      </c>
    </row>
    <row r="43" spans="1:9" ht="15">
      <c r="A43" s="38" t="s">
        <v>13</v>
      </c>
      <c r="B43" s="50">
        <v>6237.3559999999998</v>
      </c>
      <c r="C43" s="33">
        <v>6059.6760000000004</v>
      </c>
      <c r="D43" s="66">
        <v>6115.0549019607843</v>
      </c>
      <c r="E43" s="66">
        <v>5940.8588235294119</v>
      </c>
      <c r="F43" s="77">
        <v>2.932169970803709</v>
      </c>
      <c r="G43" s="39">
        <v>48.41</v>
      </c>
      <c r="H43" s="39">
        <v>100.7</v>
      </c>
      <c r="I43" s="22">
        <v>1.6843390176359132</v>
      </c>
    </row>
    <row r="44" spans="1:9" ht="15">
      <c r="A44" s="38" t="s">
        <v>14</v>
      </c>
      <c r="B44" s="50">
        <v>5128.1139999999996</v>
      </c>
      <c r="C44" s="33">
        <v>5096.4269999999997</v>
      </c>
      <c r="D44" s="66">
        <v>5027.5627450980392</v>
      </c>
      <c r="E44" s="66">
        <v>4996.4970588235292</v>
      </c>
      <c r="F44" s="77">
        <v>0.62174931574610803</v>
      </c>
      <c r="G44" s="39">
        <v>43.76</v>
      </c>
      <c r="H44" s="39">
        <v>110.5</v>
      </c>
      <c r="I44" s="22">
        <v>0.30698877714618861</v>
      </c>
    </row>
    <row r="45" spans="1:9" ht="15">
      <c r="A45" s="38" t="s">
        <v>15</v>
      </c>
      <c r="B45" s="50">
        <v>5157.6130000000003</v>
      </c>
      <c r="C45" s="33">
        <v>4439.3040000000001</v>
      </c>
      <c r="D45" s="66">
        <v>5056.4833333333336</v>
      </c>
      <c r="E45" s="66">
        <v>4352.2588235294115</v>
      </c>
      <c r="F45" s="77">
        <v>16.180667059521046</v>
      </c>
      <c r="G45" s="39">
        <v>38.42</v>
      </c>
      <c r="H45" s="39">
        <v>93.3</v>
      </c>
      <c r="I45" s="22">
        <v>2.7328377787494535E-3</v>
      </c>
    </row>
    <row r="46" spans="1:9" ht="15" thickBot="1">
      <c r="A46" s="53" t="s">
        <v>105</v>
      </c>
      <c r="B46" s="54">
        <v>6921.6589999999997</v>
      </c>
      <c r="C46" s="34">
        <v>6772.9269999999997</v>
      </c>
      <c r="D46" s="80">
        <v>6785.9401960784307</v>
      </c>
      <c r="E46" s="80">
        <v>6640.1245098039208</v>
      </c>
      <c r="F46" s="79">
        <v>2.1959781937705807</v>
      </c>
      <c r="G46" s="55">
        <v>58.23</v>
      </c>
      <c r="H46" s="55">
        <v>96.9</v>
      </c>
      <c r="I46" s="23">
        <v>100</v>
      </c>
    </row>
    <row r="47" spans="1:9">
      <c r="A47" s="81"/>
      <c r="B47" s="81"/>
      <c r="C47" s="81"/>
      <c r="D47" s="81"/>
      <c r="E47" s="81"/>
      <c r="F47" s="81"/>
      <c r="G47" s="20"/>
      <c r="H47" s="20"/>
      <c r="I47" s="20"/>
    </row>
    <row r="48" spans="1:9">
      <c r="A48" s="121" t="s">
        <v>29</v>
      </c>
      <c r="B48" s="121"/>
      <c r="C48" s="121"/>
      <c r="D48" s="121"/>
      <c r="E48" s="121"/>
      <c r="F48" s="121"/>
      <c r="G48" s="20"/>
      <c r="H48" s="20"/>
      <c r="I48" s="20"/>
    </row>
    <row r="49" spans="1:9">
      <c r="A49" s="121" t="s">
        <v>30</v>
      </c>
      <c r="B49" s="121"/>
      <c r="C49" s="121"/>
      <c r="D49" s="121"/>
      <c r="E49" s="121"/>
      <c r="F49" s="121"/>
      <c r="G49" s="20"/>
      <c r="H49" s="20"/>
      <c r="I49" s="20"/>
    </row>
    <row r="50" spans="1:9">
      <c r="A50" s="121" t="s">
        <v>31</v>
      </c>
      <c r="B50" s="121"/>
      <c r="C50" s="121"/>
      <c r="D50" s="121"/>
      <c r="E50" s="121"/>
      <c r="F50" s="121"/>
      <c r="G50" s="20"/>
      <c r="H50" s="20"/>
      <c r="I50" s="20"/>
    </row>
    <row r="51" spans="1:9">
      <c r="A51" s="121" t="s">
        <v>32</v>
      </c>
      <c r="B51" s="121"/>
      <c r="C51" s="121"/>
      <c r="D51" s="121"/>
      <c r="E51" s="121"/>
      <c r="F51" s="121"/>
      <c r="G51" s="20"/>
      <c r="H51" s="20"/>
      <c r="I51" s="20"/>
    </row>
    <row r="52" spans="1:9">
      <c r="A52" s="121"/>
      <c r="B52" s="121"/>
      <c r="C52" s="121"/>
      <c r="D52" s="121"/>
      <c r="E52" s="121"/>
      <c r="F52" s="121"/>
      <c r="G52" s="20"/>
      <c r="H52" s="20"/>
      <c r="I52" s="20"/>
    </row>
    <row r="53" spans="1:9">
      <c r="G53" s="20"/>
      <c r="H53" s="20"/>
      <c r="I53" s="20"/>
    </row>
    <row r="54" spans="1:9">
      <c r="G54" s="20"/>
      <c r="H54" s="20"/>
      <c r="I54" s="20"/>
    </row>
    <row r="55" spans="1:9">
      <c r="G55" s="20"/>
      <c r="H55" s="20"/>
      <c r="I55" s="20"/>
    </row>
    <row r="56" spans="1:9">
      <c r="G56" s="20"/>
      <c r="H56" s="20"/>
      <c r="I56" s="20"/>
    </row>
    <row r="57" spans="1:9">
      <c r="G57" s="20"/>
      <c r="H57" s="20"/>
      <c r="I57" s="20"/>
    </row>
    <row r="58" spans="1:9">
      <c r="G58" s="20"/>
      <c r="H58" s="20"/>
      <c r="I58" s="20"/>
    </row>
    <row r="59" spans="1:9">
      <c r="G59" s="20"/>
      <c r="H59" s="20"/>
      <c r="I59" s="20"/>
    </row>
    <row r="60" spans="1:9">
      <c r="G60" s="20"/>
      <c r="H60" s="20"/>
      <c r="I60" s="20"/>
    </row>
    <row r="61" spans="1:9">
      <c r="G61" s="20"/>
      <c r="H61" s="20"/>
      <c r="I61" s="20"/>
    </row>
    <row r="62" spans="1:9">
      <c r="G62" s="20"/>
      <c r="H62" s="20"/>
      <c r="I62" s="20"/>
    </row>
    <row r="63" spans="1:9">
      <c r="G63" s="20"/>
      <c r="H63" s="20"/>
      <c r="I63" s="20"/>
    </row>
    <row r="64" spans="1:9">
      <c r="G64" s="20"/>
      <c r="H64" s="20"/>
      <c r="I64" s="20"/>
    </row>
    <row r="65" spans="7:9">
      <c r="G65" s="20"/>
      <c r="H65" s="20"/>
      <c r="I65" s="20"/>
    </row>
    <row r="66" spans="7:9">
      <c r="G66" s="20"/>
      <c r="H66" s="20"/>
      <c r="I66" s="20"/>
    </row>
    <row r="67" spans="7:9">
      <c r="G67" s="20"/>
      <c r="H67" s="20"/>
      <c r="I67" s="20"/>
    </row>
    <row r="68" spans="7:9">
      <c r="G68" s="20"/>
      <c r="H68" s="20"/>
      <c r="I68" s="20"/>
    </row>
    <row r="69" spans="7:9">
      <c r="G69" s="20"/>
      <c r="H69" s="20"/>
      <c r="I69" s="20"/>
    </row>
    <row r="70" spans="7:9">
      <c r="G70" s="20"/>
      <c r="H70" s="20"/>
      <c r="I70" s="20"/>
    </row>
    <row r="71" spans="7:9">
      <c r="G71" s="20"/>
      <c r="H71" s="20"/>
      <c r="I71" s="20"/>
    </row>
    <row r="72" spans="7:9">
      <c r="G72" s="20"/>
      <c r="H72" s="20"/>
      <c r="I72" s="20"/>
    </row>
    <row r="73" spans="7:9">
      <c r="G73" s="20"/>
      <c r="H73" s="20"/>
      <c r="I73" s="20"/>
    </row>
    <row r="74" spans="7:9">
      <c r="G74" s="20"/>
      <c r="H74" s="20"/>
      <c r="I74" s="20"/>
    </row>
    <row r="75" spans="7:9">
      <c r="G75" s="20"/>
      <c r="H75" s="20"/>
      <c r="I75" s="20"/>
    </row>
    <row r="76" spans="7:9">
      <c r="G76" s="20"/>
      <c r="H76" s="20"/>
      <c r="I76" s="20"/>
    </row>
    <row r="77" spans="7:9">
      <c r="G77" s="20"/>
      <c r="H77" s="20"/>
      <c r="I77" s="20"/>
    </row>
    <row r="78" spans="7:9">
      <c r="G78" s="20"/>
      <c r="H78" s="20"/>
      <c r="I78" s="20"/>
    </row>
    <row r="79" spans="7:9">
      <c r="G79" s="20"/>
      <c r="H79" s="20"/>
      <c r="I79" s="20"/>
    </row>
    <row r="80" spans="7:9">
      <c r="G80" s="20"/>
      <c r="H80" s="20"/>
      <c r="I80" s="20"/>
    </row>
    <row r="81" spans="7:9">
      <c r="G81" s="20"/>
      <c r="H81" s="20"/>
      <c r="I81" s="20"/>
    </row>
    <row r="82" spans="7:9">
      <c r="G82" s="20"/>
      <c r="H82" s="20"/>
      <c r="I82" s="20"/>
    </row>
    <row r="83" spans="7:9">
      <c r="G83" s="20"/>
      <c r="H83" s="20"/>
      <c r="I83" s="20"/>
    </row>
    <row r="84" spans="7:9">
      <c r="G84" s="20"/>
      <c r="H84" s="20"/>
      <c r="I84" s="20"/>
    </row>
    <row r="85" spans="7:9">
      <c r="G85" s="20"/>
      <c r="H85" s="20"/>
      <c r="I85" s="20"/>
    </row>
    <row r="86" spans="7:9">
      <c r="G86" s="20"/>
      <c r="H86" s="20"/>
      <c r="I86" s="20"/>
    </row>
    <row r="87" spans="7:9">
      <c r="G87" s="20"/>
      <c r="H87" s="20"/>
      <c r="I87" s="20"/>
    </row>
    <row r="88" spans="7:9">
      <c r="G88" s="20"/>
      <c r="H88" s="20"/>
      <c r="I88" s="20"/>
    </row>
    <row r="89" spans="7:9">
      <c r="G89" s="20"/>
      <c r="H89" s="20"/>
      <c r="I89" s="20"/>
    </row>
    <row r="90" spans="7:9">
      <c r="G90" s="20"/>
      <c r="H90" s="20"/>
      <c r="I90" s="20"/>
    </row>
    <row r="91" spans="7:9">
      <c r="G91" s="20"/>
      <c r="H91" s="20"/>
      <c r="I91" s="20"/>
    </row>
    <row r="92" spans="7:9">
      <c r="G92" s="20"/>
      <c r="H92" s="20"/>
      <c r="I92" s="20"/>
    </row>
    <row r="93" spans="7:9">
      <c r="G93" s="20"/>
      <c r="H93" s="20"/>
      <c r="I93" s="20"/>
    </row>
    <row r="94" spans="7:9">
      <c r="G94" s="20"/>
      <c r="H94" s="20"/>
      <c r="I94" s="20"/>
    </row>
    <row r="95" spans="7:9">
      <c r="G95" s="20"/>
      <c r="H95" s="20"/>
      <c r="I95" s="20"/>
    </row>
    <row r="96" spans="7:9">
      <c r="G96" s="20"/>
      <c r="H96" s="20"/>
      <c r="I96" s="20"/>
    </row>
    <row r="97" spans="7:9">
      <c r="G97" s="20"/>
      <c r="H97" s="20"/>
      <c r="I97" s="20"/>
    </row>
    <row r="98" spans="7:9">
      <c r="G98" s="20"/>
      <c r="H98" s="20"/>
      <c r="I98" s="20"/>
    </row>
    <row r="99" spans="7:9">
      <c r="G99" s="20"/>
      <c r="H99" s="20"/>
      <c r="I99" s="20"/>
    </row>
    <row r="100" spans="7:9">
      <c r="G100" s="20"/>
      <c r="H100" s="20"/>
      <c r="I100" s="20"/>
    </row>
    <row r="101" spans="7:9">
      <c r="G101" s="20"/>
      <c r="H101" s="20"/>
      <c r="I101" s="20"/>
    </row>
    <row r="102" spans="7:9">
      <c r="G102" s="20"/>
      <c r="H102" s="20"/>
      <c r="I102" s="20"/>
    </row>
    <row r="103" spans="7:9">
      <c r="G103" s="20"/>
      <c r="H103" s="20"/>
      <c r="I103" s="20"/>
    </row>
    <row r="104" spans="7:9">
      <c r="G104" s="20"/>
      <c r="H104" s="20"/>
      <c r="I104" s="20"/>
    </row>
    <row r="105" spans="7:9">
      <c r="G105" s="20"/>
      <c r="H105" s="20"/>
      <c r="I105" s="20"/>
    </row>
    <row r="106" spans="7:9">
      <c r="G106" s="20"/>
      <c r="H106" s="20"/>
      <c r="I106" s="20"/>
    </row>
    <row r="107" spans="7:9">
      <c r="G107" s="20"/>
      <c r="H107" s="20"/>
      <c r="I107" s="20"/>
    </row>
    <row r="108" spans="7:9">
      <c r="G108" s="20"/>
      <c r="H108" s="20"/>
      <c r="I108" s="20"/>
    </row>
    <row r="109" spans="7:9">
      <c r="G109" s="20"/>
      <c r="H109" s="20"/>
      <c r="I109" s="20"/>
    </row>
    <row r="110" spans="7:9">
      <c r="G110" s="20"/>
      <c r="H110" s="20"/>
      <c r="I110" s="20"/>
    </row>
    <row r="111" spans="7:9">
      <c r="G111" s="20"/>
      <c r="H111" s="20"/>
      <c r="I111" s="20"/>
    </row>
    <row r="112" spans="7:9">
      <c r="G112" s="20"/>
      <c r="H112" s="20"/>
      <c r="I112" s="20"/>
    </row>
    <row r="113" spans="7:9">
      <c r="G113" s="20"/>
      <c r="H113" s="20"/>
      <c r="I113" s="20"/>
    </row>
    <row r="114" spans="7:9">
      <c r="G114" s="20"/>
      <c r="H114" s="20"/>
      <c r="I114" s="20"/>
    </row>
    <row r="115" spans="7:9">
      <c r="G115" s="20"/>
      <c r="H115" s="20"/>
      <c r="I115" s="20"/>
    </row>
    <row r="116" spans="7:9">
      <c r="G116" s="20"/>
      <c r="H116" s="20"/>
      <c r="I116" s="20"/>
    </row>
    <row r="117" spans="7:9">
      <c r="G117" s="20"/>
      <c r="H117" s="20"/>
      <c r="I117" s="20"/>
    </row>
    <row r="118" spans="7:9">
      <c r="G118" s="20"/>
      <c r="H118" s="20"/>
      <c r="I118" s="20"/>
    </row>
    <row r="119" spans="7:9">
      <c r="G119" s="20"/>
      <c r="H119" s="20"/>
      <c r="I119" s="20"/>
    </row>
    <row r="120" spans="7:9">
      <c r="G120" s="20"/>
      <c r="H120" s="20"/>
      <c r="I120" s="20"/>
    </row>
    <row r="121" spans="7:9">
      <c r="G121" s="20"/>
      <c r="H121" s="20"/>
      <c r="I121" s="20"/>
    </row>
    <row r="122" spans="7:9">
      <c r="G122" s="20"/>
      <c r="H122" s="20"/>
      <c r="I122" s="20"/>
    </row>
    <row r="123" spans="7:9">
      <c r="G123" s="20"/>
      <c r="H123" s="20"/>
      <c r="I123" s="20"/>
    </row>
    <row r="124" spans="7:9">
      <c r="G124" s="20"/>
      <c r="H124" s="20"/>
      <c r="I124" s="20"/>
    </row>
    <row r="125" spans="7:9">
      <c r="G125" s="20"/>
      <c r="H125" s="20"/>
      <c r="I125" s="20"/>
    </row>
    <row r="126" spans="7:9">
      <c r="G126" s="20"/>
      <c r="H126" s="20"/>
      <c r="I126" s="20"/>
    </row>
    <row r="127" spans="7:9">
      <c r="G127" s="20"/>
      <c r="H127" s="20"/>
      <c r="I127" s="20"/>
    </row>
    <row r="128" spans="7:9">
      <c r="G128" s="20"/>
      <c r="H128" s="20"/>
      <c r="I128" s="20"/>
    </row>
    <row r="129" spans="7:9">
      <c r="G129" s="20"/>
      <c r="H129" s="20"/>
      <c r="I129" s="20"/>
    </row>
    <row r="130" spans="7:9">
      <c r="G130" s="20"/>
      <c r="H130" s="20"/>
      <c r="I130" s="20"/>
    </row>
    <row r="131" spans="7:9">
      <c r="G131" s="20"/>
      <c r="H131" s="20"/>
      <c r="I131" s="20"/>
    </row>
    <row r="132" spans="7:9">
      <c r="G132" s="20"/>
      <c r="H132" s="20"/>
      <c r="I132" s="20"/>
    </row>
    <row r="133" spans="7:9">
      <c r="G133" s="20"/>
      <c r="H133" s="20"/>
      <c r="I133" s="20"/>
    </row>
    <row r="134" spans="7:9">
      <c r="G134" s="20"/>
      <c r="H134" s="20"/>
      <c r="I134" s="20"/>
    </row>
    <row r="135" spans="7:9">
      <c r="G135" s="20"/>
      <c r="H135" s="20"/>
      <c r="I135" s="20"/>
    </row>
    <row r="136" spans="7:9">
      <c r="G136" s="20"/>
      <c r="H136" s="20"/>
      <c r="I136" s="20"/>
    </row>
    <row r="137" spans="7:9">
      <c r="G137" s="20"/>
      <c r="H137" s="20"/>
      <c r="I137" s="20"/>
    </row>
    <row r="138" spans="7:9">
      <c r="G138" s="20"/>
      <c r="H138" s="20"/>
      <c r="I138" s="20"/>
    </row>
    <row r="139" spans="7:9">
      <c r="G139" s="20"/>
      <c r="H139" s="20"/>
      <c r="I139" s="20"/>
    </row>
    <row r="140" spans="7:9">
      <c r="G140" s="20"/>
      <c r="H140" s="20"/>
      <c r="I140" s="20"/>
    </row>
    <row r="141" spans="7:9">
      <c r="G141" s="20"/>
      <c r="H141" s="20"/>
      <c r="I141" s="20"/>
    </row>
    <row r="142" spans="7:9">
      <c r="G142" s="20"/>
      <c r="H142" s="20"/>
      <c r="I142" s="20"/>
    </row>
    <row r="143" spans="7:9">
      <c r="G143" s="20"/>
      <c r="H143" s="20"/>
      <c r="I143" s="20"/>
    </row>
    <row r="144" spans="7:9">
      <c r="G144" s="20"/>
      <c r="H144" s="20"/>
      <c r="I144" s="20"/>
    </row>
    <row r="145" spans="7:9">
      <c r="G145" s="20"/>
      <c r="H145" s="20"/>
      <c r="I145" s="20"/>
    </row>
    <row r="146" spans="7:9">
      <c r="G146" s="20"/>
      <c r="H146" s="20"/>
      <c r="I146" s="20"/>
    </row>
    <row r="147" spans="7:9">
      <c r="G147" s="20"/>
      <c r="H147" s="20"/>
      <c r="I147" s="20"/>
    </row>
    <row r="148" spans="7:9">
      <c r="G148" s="20"/>
      <c r="H148" s="20"/>
      <c r="I148" s="20"/>
    </row>
    <row r="149" spans="7:9">
      <c r="G149" s="20"/>
      <c r="H149" s="20"/>
      <c r="I149" s="20"/>
    </row>
    <row r="150" spans="7:9">
      <c r="G150" s="20"/>
      <c r="H150" s="20"/>
      <c r="I150" s="20"/>
    </row>
    <row r="151" spans="7:9">
      <c r="G151" s="20"/>
      <c r="H151" s="20"/>
      <c r="I151" s="20"/>
    </row>
  </sheetData>
  <mergeCells count="1">
    <mergeCell ref="K5:M5"/>
  </mergeCells>
  <pageMargins left="0.74803149606299213" right="0.74803149606299213" top="0.98425196850393704" bottom="0.98425196850393704" header="0.51181102362204722" footer="0.51181102362204722"/>
  <pageSetup paperSize="9" scale="89"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5"/>
  <sheetViews>
    <sheetView showGridLines="0" zoomScale="90" zoomScaleNormal="90" workbookViewId="0">
      <selection activeCell="N27" sqref="N27"/>
    </sheetView>
  </sheetViews>
  <sheetFormatPr defaultRowHeight="12.75"/>
  <cols>
    <col min="2" max="2" width="30.140625" customWidth="1"/>
    <col min="3" max="3" width="13.140625" customWidth="1"/>
    <col min="4" max="4" width="12.5703125" customWidth="1"/>
    <col min="5" max="5" width="28" customWidth="1"/>
    <col min="6" max="6" width="27.42578125" customWidth="1"/>
    <col min="7" max="7" width="11" customWidth="1"/>
  </cols>
  <sheetData>
    <row r="1" spans="1:7" ht="32.25" customHeight="1">
      <c r="A1" s="8"/>
      <c r="B1" s="2046" t="s">
        <v>636</v>
      </c>
      <c r="C1" s="2046"/>
      <c r="D1" s="2046"/>
      <c r="E1" s="2046"/>
      <c r="F1" s="592" t="str">
        <f>SKUP_SEUROP_tyg!J1</f>
        <v xml:space="preserve">19-25.07.2021r. </v>
      </c>
    </row>
    <row r="2" spans="1:7" ht="18" customHeight="1">
      <c r="A2" s="1034"/>
      <c r="B2" s="788"/>
      <c r="C2" s="788"/>
      <c r="D2" s="788"/>
      <c r="E2" s="788"/>
      <c r="F2" s="788"/>
    </row>
    <row r="3" spans="1:7" ht="18" customHeight="1" thickBot="1">
      <c r="A3" s="8"/>
      <c r="B3" s="68" t="s">
        <v>229</v>
      </c>
      <c r="F3" s="307"/>
    </row>
    <row r="4" spans="1:7" ht="35.25" customHeight="1" thickBot="1">
      <c r="A4" s="2"/>
      <c r="B4" s="2043" t="s">
        <v>427</v>
      </c>
      <c r="C4" s="2044"/>
      <c r="D4" s="2044"/>
      <c r="E4" s="2045"/>
      <c r="F4" s="24"/>
    </row>
    <row r="5" spans="1:7" ht="21" customHeight="1">
      <c r="A5" s="2"/>
      <c r="B5" s="681" t="s">
        <v>33</v>
      </c>
      <c r="C5" s="2041" t="s">
        <v>2</v>
      </c>
      <c r="D5" s="2042"/>
      <c r="E5" s="2047" t="s">
        <v>371</v>
      </c>
      <c r="F5" s="24"/>
    </row>
    <row r="6" spans="1:7" ht="27" customHeight="1" thickBot="1">
      <c r="A6" s="2"/>
      <c r="B6" s="682"/>
      <c r="C6" s="1924">
        <v>44402</v>
      </c>
      <c r="D6" s="1924" t="s">
        <v>717</v>
      </c>
      <c r="E6" s="2048"/>
      <c r="F6" s="24"/>
    </row>
    <row r="7" spans="1:7" s="6" customFormat="1" ht="23.25" customHeight="1" thickBot="1">
      <c r="A7" s="13"/>
      <c r="B7" s="58" t="s">
        <v>17</v>
      </c>
      <c r="C7" s="59"/>
      <c r="D7" s="59"/>
      <c r="E7" s="1444"/>
      <c r="F7" s="24"/>
      <c r="G7"/>
    </row>
    <row r="8" spans="1:7" ht="20.100000000000001" customHeight="1">
      <c r="A8" s="2"/>
      <c r="B8" s="683" t="s">
        <v>10</v>
      </c>
      <c r="C8" s="1950">
        <f>'[6]Raport_SPRZED (2)'!$B$8</f>
        <v>7088.67</v>
      </c>
      <c r="D8" s="1950">
        <f>'[6]Raport_SPRZED (2)'!$C$8</f>
        <v>7208.8419999999996</v>
      </c>
      <c r="E8" s="1445">
        <f>'[6]Raport_SPRZED (2)'!$D$8</f>
        <v>-1.667008376657438</v>
      </c>
      <c r="F8" s="24"/>
    </row>
    <row r="9" spans="1:7" ht="20.100000000000001" customHeight="1">
      <c r="A9" s="2"/>
      <c r="B9" s="684" t="s">
        <v>121</v>
      </c>
      <c r="C9" s="1951">
        <f>'[6]Raport_SPRZED (2)'!$B$9</f>
        <v>7153.2240000000002</v>
      </c>
      <c r="D9" s="1951">
        <f>'[6]Raport_SPRZED (2)'!$C$9</f>
        <v>7175.4830000000002</v>
      </c>
      <c r="E9" s="1446">
        <f>'[6]Raport_SPRZED (2)'!$D$9</f>
        <v>-0.31020908278927029</v>
      </c>
      <c r="F9" s="24"/>
    </row>
    <row r="10" spans="1:7" ht="20.100000000000001" customHeight="1">
      <c r="A10" s="2"/>
      <c r="B10" s="684" t="s">
        <v>122</v>
      </c>
      <c r="C10" s="1953" t="s">
        <v>220</v>
      </c>
      <c r="D10" s="1953" t="s">
        <v>220</v>
      </c>
      <c r="E10" s="1446" t="s">
        <v>220</v>
      </c>
      <c r="F10" s="24"/>
    </row>
    <row r="11" spans="1:7" ht="20.100000000000001" customHeight="1">
      <c r="A11" s="2"/>
      <c r="B11" s="684" t="s">
        <v>123</v>
      </c>
      <c r="C11" s="1951">
        <f>'[6]Raport_SPRZED (2)'!$B11</f>
        <v>7173.0910000000003</v>
      </c>
      <c r="D11" s="1951">
        <f>'[6]Raport_SPRZED (2)'!$C11</f>
        <v>7162.2719999999999</v>
      </c>
      <c r="E11" s="1446">
        <f>'[6]Raport_SPRZED (2)'!$D$11</f>
        <v>0.15105541928595306</v>
      </c>
      <c r="F11" s="24"/>
    </row>
    <row r="12" spans="1:7" ht="20.100000000000001" customHeight="1" thickBot="1">
      <c r="A12" s="2"/>
      <c r="B12" s="685" t="s">
        <v>124</v>
      </c>
      <c r="C12" s="1952">
        <f>'[6]Raport_SPRZED (2)'!$B12</f>
        <v>7045.9759999999997</v>
      </c>
      <c r="D12" s="1952">
        <f>'[6]Raport_SPRZED (2)'!$C12</f>
        <v>7232.7219999999998</v>
      </c>
      <c r="E12" s="1447">
        <f>'[6]Raport_SPRZED (2)'!$D$12</f>
        <v>-2.5819601527612992</v>
      </c>
      <c r="F12" s="24"/>
    </row>
    <row r="13" spans="1:7">
      <c r="B13" s="10"/>
    </row>
    <row r="14" spans="1:7" ht="27" customHeight="1">
      <c r="A14" s="1034"/>
      <c r="B14" s="788"/>
      <c r="C14" s="788"/>
      <c r="D14" s="788"/>
      <c r="E14" s="788"/>
      <c r="F14" s="788"/>
    </row>
    <row r="15" spans="1:7" ht="24.75" customHeight="1">
      <c r="B15" s="2018" t="s">
        <v>221</v>
      </c>
      <c r="C15" s="2018"/>
      <c r="D15" s="2018"/>
      <c r="E15" s="2018"/>
      <c r="F15" s="2018"/>
    </row>
    <row r="16" spans="1:7" ht="18">
      <c r="B16" s="937"/>
      <c r="C16" s="788"/>
      <c r="D16" s="788"/>
      <c r="E16" s="788"/>
      <c r="F16" s="788"/>
    </row>
    <row r="17" spans="1:7" ht="18" customHeight="1" thickBot="1">
      <c r="B17" s="68" t="s">
        <v>75</v>
      </c>
      <c r="F17" s="1"/>
      <c r="G17" s="1"/>
    </row>
    <row r="18" spans="1:7" ht="33.75" customHeight="1" thickBot="1">
      <c r="B18" s="2043" t="str">
        <f>[6]Raport_Zmiany_roczne!A3</f>
        <v>CENY SPRZEDAŻY - PÓŁTUSZE WIEPRZOWE</v>
      </c>
      <c r="C18" s="2044"/>
      <c r="D18" s="2044"/>
      <c r="E18" s="2045"/>
      <c r="F18" s="1"/>
      <c r="G18" s="1"/>
    </row>
    <row r="19" spans="1:7" ht="18" customHeight="1" thickBot="1">
      <c r="B19" s="2039" t="str">
        <f>[6]Raport_Zmiany_roczne!A4</f>
        <v>MAKROREGIONY</v>
      </c>
      <c r="C19" s="2006" t="str">
        <f>[6]Raport_Zmiany_roczne!B4</f>
        <v>CENA [zł/tonę]</v>
      </c>
      <c r="D19" s="2007"/>
      <c r="E19" s="1186" t="str">
        <f>[6]Raport_Zmiany_roczne!D4</f>
        <v>Roczna zmiana ceny</v>
      </c>
      <c r="F19" s="1"/>
      <c r="G19" s="1"/>
    </row>
    <row r="20" spans="1:7" ht="25.5" customHeight="1" thickBot="1">
      <c r="B20" s="2040">
        <f>[6]Raport_Zmiany_roczne!A5</f>
        <v>0</v>
      </c>
      <c r="C20" s="309" t="s">
        <v>725</v>
      </c>
      <c r="D20" s="1930" t="s">
        <v>724</v>
      </c>
      <c r="E20" s="210" t="str">
        <f>[6]Raport_Zmiany_roczne!D5</f>
        <v>[%]</v>
      </c>
      <c r="F20" s="1"/>
      <c r="G20" s="1"/>
    </row>
    <row r="21" spans="1:7" ht="21.75" customHeight="1" thickBot="1">
      <c r="B21" s="310" t="str">
        <f>[6]Raport_Zmiany_roczne!A6</f>
        <v>POLSKA</v>
      </c>
      <c r="C21" s="1110">
        <f>[6]Raport_Zmiany_roczne!B6</f>
        <v>7088.67</v>
      </c>
      <c r="D21" s="311">
        <f>[6]Raport_Zmiany_roczne!C6</f>
        <v>6785.6490000000003</v>
      </c>
      <c r="E21" s="312">
        <f>[6]Raport_Zmiany_roczne!D6</f>
        <v>4.4656155955016201</v>
      </c>
      <c r="F21" s="1"/>
      <c r="G21" s="1"/>
    </row>
    <row r="22" spans="1:7" ht="21.75" customHeight="1">
      <c r="B22" s="313" t="str">
        <f>[6]Raport_Zmiany_roczne!A7</f>
        <v>Południowo-wschodni</v>
      </c>
      <c r="C22" s="314">
        <f>[6]Raport_Zmiany_roczne!B7</f>
        <v>7153.2240000000002</v>
      </c>
      <c r="D22" s="315">
        <f>[6]Raport_Zmiany_roczne!C7</f>
        <v>6980.3530000000001</v>
      </c>
      <c r="E22" s="316">
        <f>[6]Raport_Zmiany_roczne!D7</f>
        <v>2.4765366450665187</v>
      </c>
      <c r="F22" s="1"/>
      <c r="G22" s="1"/>
    </row>
    <row r="23" spans="1:7" ht="21.75" customHeight="1">
      <c r="B23" s="317" t="str">
        <f>[6]Raport_Zmiany_roczne!A8</f>
        <v>Północny</v>
      </c>
      <c r="C23" s="318" t="s">
        <v>220</v>
      </c>
      <c r="D23" s="319" t="s">
        <v>220</v>
      </c>
      <c r="E23" s="316" t="s">
        <v>220</v>
      </c>
      <c r="F23" s="1"/>
      <c r="G23" s="1"/>
    </row>
    <row r="24" spans="1:7" ht="21.75" customHeight="1">
      <c r="B24" s="321" t="str">
        <f>[6]Raport_Zmiany_roczne!A9</f>
        <v>Środkowo-wschodni</v>
      </c>
      <c r="C24" s="318">
        <f>[6]Raport_Zmiany_roczne!B9</f>
        <v>7173.0910000000003</v>
      </c>
      <c r="D24" s="319">
        <f>[6]Raport_Zmiany_roczne!C9</f>
        <v>6906.4719999999998</v>
      </c>
      <c r="E24" s="320">
        <f>[6]Raport_Zmiany_roczne!D9</f>
        <v>3.8604225138392021</v>
      </c>
      <c r="F24" s="1"/>
      <c r="G24" s="1"/>
    </row>
    <row r="25" spans="1:7" ht="21.75" customHeight="1" thickBot="1">
      <c r="B25" s="322" t="str">
        <f>[6]Raport_Zmiany_roczne!A10</f>
        <v>Zachodni</v>
      </c>
      <c r="C25" s="323">
        <f>[6]Raport_Zmiany_roczne!B10</f>
        <v>7045.9759999999997</v>
      </c>
      <c r="D25" s="324">
        <f>[6]Raport_Zmiany_roczne!C10</f>
        <v>6727.0879999999997</v>
      </c>
      <c r="E25" s="325">
        <f>[6]Raport_Zmiany_roczne!D10</f>
        <v>4.7403571946732361</v>
      </c>
      <c r="F25" s="1"/>
      <c r="G25" s="1"/>
    </row>
    <row r="26" spans="1:7">
      <c r="F26" s="1"/>
      <c r="G26" s="1"/>
    </row>
    <row r="27" spans="1:7" ht="29.25" customHeight="1">
      <c r="A27" s="1575"/>
      <c r="B27" s="1575"/>
      <c r="C27" s="1575"/>
      <c r="D27" s="1575"/>
      <c r="G27" s="1"/>
    </row>
    <row r="28" spans="1:7">
      <c r="G28" s="1"/>
    </row>
    <row r="29" spans="1:7" ht="15.75">
      <c r="B29" s="593" t="s">
        <v>263</v>
      </c>
      <c r="C29" s="594"/>
      <c r="D29" s="156"/>
      <c r="E29" s="156"/>
      <c r="F29" s="154"/>
      <c r="G29" s="1"/>
    </row>
    <row r="30" spans="1:7" ht="15.75">
      <c r="B30" s="154"/>
      <c r="C30" s="156"/>
      <c r="D30" s="156"/>
      <c r="E30" s="156"/>
      <c r="F30" s="154"/>
      <c r="G30" s="1"/>
    </row>
    <row r="31" spans="1:7" ht="15.75">
      <c r="B31" s="154" t="s">
        <v>29</v>
      </c>
      <c r="C31" s="156"/>
      <c r="D31" s="156"/>
      <c r="E31" s="156"/>
      <c r="F31" s="154"/>
      <c r="G31" s="1"/>
    </row>
    <row r="32" spans="1:7" ht="15.75">
      <c r="B32" s="154" t="s">
        <v>30</v>
      </c>
      <c r="C32" s="156"/>
      <c r="D32" s="156"/>
      <c r="E32" s="156"/>
      <c r="F32" s="154"/>
      <c r="G32" s="1"/>
    </row>
    <row r="33" spans="2:7" ht="15.75">
      <c r="B33" s="154" t="s">
        <v>31</v>
      </c>
      <c r="C33" s="156"/>
      <c r="D33" s="156"/>
      <c r="E33" s="156"/>
      <c r="F33" s="154"/>
      <c r="G33" s="1"/>
    </row>
    <row r="34" spans="2:7" ht="15.75">
      <c r="B34" s="154" t="s">
        <v>32</v>
      </c>
      <c r="C34" s="154"/>
      <c r="D34" s="154"/>
      <c r="E34" s="154"/>
      <c r="F34" s="154"/>
      <c r="G34" s="1"/>
    </row>
    <row r="35" spans="2:7">
      <c r="F35" s="1"/>
      <c r="G35" s="1"/>
    </row>
    <row r="36" spans="2:7">
      <c r="F36" s="1"/>
      <c r="G36" s="1"/>
    </row>
    <row r="37" spans="2:7">
      <c r="F37" s="1"/>
      <c r="G37" s="1"/>
    </row>
    <row r="38" spans="2:7">
      <c r="F38" s="1"/>
      <c r="G38" s="1"/>
    </row>
    <row r="39" spans="2:7">
      <c r="F39" s="1"/>
      <c r="G39" s="1"/>
    </row>
    <row r="40" spans="2:7">
      <c r="F40" s="1"/>
      <c r="G40" s="1"/>
    </row>
    <row r="41" spans="2:7">
      <c r="F41" s="1"/>
      <c r="G41" s="1"/>
    </row>
    <row r="42" spans="2:7">
      <c r="F42" s="1"/>
      <c r="G42" s="1"/>
    </row>
    <row r="43" spans="2:7">
      <c r="F43" s="1"/>
      <c r="G43" s="1"/>
    </row>
    <row r="44" spans="2:7">
      <c r="F44" s="1"/>
      <c r="G44" s="1"/>
    </row>
    <row r="45" spans="2:7">
      <c r="F45" s="1"/>
      <c r="G45" s="1"/>
    </row>
    <row r="46" spans="2:7">
      <c r="F46" s="1"/>
      <c r="G46" s="1"/>
    </row>
    <row r="47" spans="2:7">
      <c r="F47" s="1"/>
      <c r="G47" s="1"/>
    </row>
    <row r="48" spans="2:7">
      <c r="F48" s="1"/>
      <c r="G48" s="1"/>
    </row>
    <row r="49" spans="6:7">
      <c r="F49" s="1"/>
      <c r="G49" s="1"/>
    </row>
    <row r="50" spans="6:7">
      <c r="F50" s="1"/>
      <c r="G50" s="1"/>
    </row>
    <row r="51" spans="6:7">
      <c r="F51" s="1"/>
      <c r="G51" s="1"/>
    </row>
    <row r="52" spans="6:7">
      <c r="F52" s="1"/>
      <c r="G52" s="1"/>
    </row>
    <row r="53" spans="6:7">
      <c r="F53" s="1"/>
      <c r="G53" s="1"/>
    </row>
    <row r="54" spans="6:7">
      <c r="F54" s="1"/>
      <c r="G54" s="1"/>
    </row>
    <row r="55" spans="6:7">
      <c r="F55" s="1"/>
      <c r="G55" s="1"/>
    </row>
    <row r="258" spans="3:4">
      <c r="C258" s="7"/>
      <c r="D258" s="7"/>
    </row>
    <row r="259" spans="3:4">
      <c r="C259" s="7"/>
      <c r="D259" s="7"/>
    </row>
    <row r="260" spans="3:4">
      <c r="C260" s="7"/>
      <c r="D260" s="7"/>
    </row>
    <row r="261" spans="3:4">
      <c r="C261" s="7"/>
      <c r="D261" s="7"/>
    </row>
    <row r="262" spans="3:4">
      <c r="C262" s="7"/>
      <c r="D262" s="7"/>
    </row>
    <row r="263" spans="3:4">
      <c r="C263" s="7"/>
      <c r="D263" s="7"/>
    </row>
    <row r="264" spans="3:4">
      <c r="C264" s="7"/>
      <c r="D264" s="7"/>
    </row>
    <row r="265" spans="3:4">
      <c r="C265" s="7"/>
      <c r="D265" s="7"/>
    </row>
    <row r="266" spans="3:4">
      <c r="C266" s="7"/>
      <c r="D266" s="7"/>
    </row>
    <row r="267" spans="3:4">
      <c r="C267" s="7"/>
      <c r="D267" s="7"/>
    </row>
    <row r="268" spans="3:4">
      <c r="C268" s="7"/>
      <c r="D268" s="7"/>
    </row>
    <row r="269" spans="3:4">
      <c r="C269" s="7"/>
      <c r="D269" s="7"/>
    </row>
    <row r="270" spans="3:4">
      <c r="C270" s="7"/>
      <c r="D270" s="7"/>
    </row>
    <row r="271" spans="3:4">
      <c r="C271" s="7"/>
      <c r="D271" s="7"/>
    </row>
    <row r="272" spans="3:4">
      <c r="C272" s="7"/>
      <c r="D272" s="7"/>
    </row>
    <row r="273" spans="3:4">
      <c r="C273" s="7"/>
      <c r="D273" s="7"/>
    </row>
    <row r="274" spans="3:4">
      <c r="C274" s="7"/>
      <c r="D274" s="7"/>
    </row>
    <row r="275" spans="3:4">
      <c r="C275" s="7"/>
      <c r="D275" s="7"/>
    </row>
    <row r="276" spans="3:4">
      <c r="C276" s="7"/>
      <c r="D276" s="7"/>
    </row>
    <row r="277" spans="3:4">
      <c r="C277" s="7"/>
      <c r="D277" s="7"/>
    </row>
    <row r="278" spans="3:4">
      <c r="C278" s="7"/>
      <c r="D278" s="7"/>
    </row>
    <row r="279" spans="3:4">
      <c r="C279" s="7"/>
      <c r="D279" s="7"/>
    </row>
    <row r="280" spans="3:4">
      <c r="C280" s="7"/>
      <c r="D280" s="7"/>
    </row>
    <row r="281" spans="3:4">
      <c r="C281" s="7"/>
      <c r="D281" s="7"/>
    </row>
    <row r="282" spans="3:4">
      <c r="C282" s="7"/>
      <c r="D282" s="7"/>
    </row>
    <row r="283" spans="3:4">
      <c r="C283" s="7"/>
      <c r="D283" s="7"/>
    </row>
    <row r="284" spans="3:4">
      <c r="C284" s="7"/>
      <c r="D284" s="7"/>
    </row>
    <row r="285" spans="3:4">
      <c r="C285" s="7"/>
      <c r="D285" s="7"/>
    </row>
    <row r="286" spans="3:4">
      <c r="C286" s="7"/>
      <c r="D286" s="7"/>
    </row>
    <row r="287" spans="3:4">
      <c r="C287" s="7"/>
      <c r="D287" s="7"/>
    </row>
    <row r="288" spans="3:4">
      <c r="C288" s="7"/>
      <c r="D288" s="7"/>
    </row>
    <row r="289" spans="3:4">
      <c r="C289" s="7"/>
      <c r="D289" s="7"/>
    </row>
    <row r="290" spans="3:4">
      <c r="C290" s="7"/>
      <c r="D290" s="7"/>
    </row>
    <row r="291" spans="3:4">
      <c r="C291" s="7"/>
      <c r="D291" s="7"/>
    </row>
    <row r="292" spans="3:4">
      <c r="C292" s="7"/>
      <c r="D292" s="7"/>
    </row>
    <row r="293" spans="3:4">
      <c r="C293" s="7"/>
      <c r="D293" s="7"/>
    </row>
    <row r="294" spans="3:4">
      <c r="C294" s="7"/>
      <c r="D294" s="7"/>
    </row>
    <row r="295" spans="3:4">
      <c r="C295" s="7"/>
      <c r="D295" s="7"/>
    </row>
    <row r="296" spans="3:4">
      <c r="C296" s="7"/>
      <c r="D296" s="7"/>
    </row>
    <row r="297" spans="3:4">
      <c r="C297" s="7"/>
      <c r="D297" s="7"/>
    </row>
    <row r="298" spans="3:4">
      <c r="C298" s="7"/>
      <c r="D298" s="7"/>
    </row>
    <row r="299" spans="3:4">
      <c r="C299" s="7"/>
      <c r="D299" s="7"/>
    </row>
    <row r="300" spans="3:4">
      <c r="C300" s="7"/>
      <c r="D300" s="7"/>
    </row>
    <row r="301" spans="3:4">
      <c r="C301" s="7"/>
      <c r="D301" s="7"/>
    </row>
    <row r="302" spans="3:4">
      <c r="C302" s="7"/>
      <c r="D302" s="7"/>
    </row>
    <row r="303" spans="3:4">
      <c r="C303" s="7"/>
      <c r="D303" s="7"/>
    </row>
    <row r="304" spans="3:4">
      <c r="C304" s="7"/>
      <c r="D304" s="7"/>
    </row>
    <row r="305" spans="3:4">
      <c r="C305" s="7"/>
      <c r="D305" s="7"/>
    </row>
    <row r="306" spans="3:4">
      <c r="C306" s="7"/>
      <c r="D306" s="7"/>
    </row>
    <row r="307" spans="3:4">
      <c r="C307" s="7"/>
      <c r="D307" s="7"/>
    </row>
    <row r="308" spans="3:4">
      <c r="C308" s="7"/>
      <c r="D308" s="7"/>
    </row>
    <row r="309" spans="3:4">
      <c r="C309" s="7"/>
      <c r="D309" s="7"/>
    </row>
    <row r="310" spans="3:4">
      <c r="C310" s="7"/>
      <c r="D310" s="7"/>
    </row>
    <row r="311" spans="3:4">
      <c r="C311" s="7"/>
      <c r="D311" s="7"/>
    </row>
    <row r="312" spans="3:4">
      <c r="C312" s="7"/>
      <c r="D312" s="7"/>
    </row>
    <row r="313" spans="3:4">
      <c r="C313" s="7"/>
      <c r="D313" s="7"/>
    </row>
    <row r="314" spans="3:4">
      <c r="C314" s="7"/>
      <c r="D314" s="7"/>
    </row>
    <row r="315" spans="3:4">
      <c r="C315" s="7"/>
      <c r="D315" s="7"/>
    </row>
    <row r="316" spans="3:4">
      <c r="C316" s="7"/>
      <c r="D316" s="7"/>
    </row>
    <row r="317" spans="3:4">
      <c r="C317" s="7"/>
      <c r="D317" s="7"/>
    </row>
    <row r="318" spans="3:4">
      <c r="C318" s="7"/>
      <c r="D318" s="7"/>
    </row>
    <row r="319" spans="3:4">
      <c r="C319" s="7"/>
      <c r="D319" s="7"/>
    </row>
    <row r="320" spans="3:4">
      <c r="C320" s="7"/>
      <c r="D320" s="7"/>
    </row>
    <row r="321" spans="3:4">
      <c r="C321" s="7"/>
      <c r="D321" s="7"/>
    </row>
    <row r="322" spans="3:4">
      <c r="C322" s="7"/>
      <c r="D322" s="7"/>
    </row>
    <row r="323" spans="3:4">
      <c r="C323" s="7"/>
      <c r="D323" s="7"/>
    </row>
    <row r="324" spans="3:4">
      <c r="C324" s="7"/>
      <c r="D324" s="7"/>
    </row>
    <row r="325" spans="3:4">
      <c r="C325" s="7"/>
      <c r="D325" s="7"/>
    </row>
    <row r="326" spans="3:4">
      <c r="C326" s="7"/>
      <c r="D326" s="7"/>
    </row>
    <row r="327" spans="3:4">
      <c r="C327" s="7"/>
      <c r="D327" s="7"/>
    </row>
    <row r="328" spans="3:4">
      <c r="C328" s="7"/>
      <c r="D328" s="7"/>
    </row>
    <row r="329" spans="3:4">
      <c r="C329" s="7"/>
      <c r="D329" s="7"/>
    </row>
    <row r="330" spans="3:4">
      <c r="C330" s="7"/>
      <c r="D330" s="7"/>
    </row>
    <row r="331" spans="3:4">
      <c r="C331" s="7"/>
      <c r="D331" s="7"/>
    </row>
    <row r="332" spans="3:4">
      <c r="C332" s="7"/>
      <c r="D332" s="7"/>
    </row>
    <row r="333" spans="3:4">
      <c r="C333" s="7"/>
      <c r="D333" s="7"/>
    </row>
    <row r="334" spans="3:4">
      <c r="C334" s="7"/>
      <c r="D334" s="7"/>
    </row>
    <row r="335" spans="3:4">
      <c r="C335" s="7"/>
      <c r="D335" s="7"/>
    </row>
    <row r="336" spans="3:4">
      <c r="C336" s="7"/>
      <c r="D336" s="7"/>
    </row>
    <row r="337" spans="3:4">
      <c r="C337" s="7"/>
      <c r="D337" s="7"/>
    </row>
    <row r="338" spans="3:4">
      <c r="C338" s="7"/>
      <c r="D338" s="7"/>
    </row>
    <row r="339" spans="3:4">
      <c r="C339" s="7"/>
      <c r="D339" s="7"/>
    </row>
    <row r="340" spans="3:4">
      <c r="C340" s="7"/>
      <c r="D340" s="7"/>
    </row>
    <row r="341" spans="3:4">
      <c r="C341" s="7"/>
      <c r="D341" s="7"/>
    </row>
    <row r="342" spans="3:4">
      <c r="C342" s="7"/>
      <c r="D342" s="7"/>
    </row>
    <row r="343" spans="3:4">
      <c r="C343" s="7"/>
      <c r="D343" s="7"/>
    </row>
    <row r="344" spans="3:4">
      <c r="C344" s="7"/>
      <c r="D344" s="7"/>
    </row>
    <row r="345" spans="3:4">
      <c r="C345" s="7"/>
      <c r="D345" s="7"/>
    </row>
    <row r="346" spans="3:4">
      <c r="C346" s="7"/>
      <c r="D346" s="7"/>
    </row>
    <row r="347" spans="3:4">
      <c r="C347" s="7"/>
      <c r="D347" s="7"/>
    </row>
    <row r="348" spans="3:4">
      <c r="C348" s="7"/>
      <c r="D348" s="7"/>
    </row>
    <row r="349" spans="3:4">
      <c r="C349" s="7"/>
      <c r="D349" s="7"/>
    </row>
    <row r="350" spans="3:4">
      <c r="C350" s="7"/>
      <c r="D350" s="7"/>
    </row>
    <row r="351" spans="3:4">
      <c r="C351" s="7"/>
      <c r="D351" s="7"/>
    </row>
    <row r="352" spans="3:4">
      <c r="C352" s="7"/>
      <c r="D352" s="7"/>
    </row>
    <row r="353" spans="3:4">
      <c r="C353" s="7"/>
      <c r="D353" s="7"/>
    </row>
    <row r="354" spans="3:4">
      <c r="C354" s="7"/>
      <c r="D354" s="7"/>
    </row>
    <row r="355" spans="3:4">
      <c r="C355" s="7"/>
      <c r="D355" s="7"/>
    </row>
    <row r="356" spans="3:4">
      <c r="C356" s="7"/>
      <c r="D356" s="7"/>
    </row>
    <row r="357" spans="3:4">
      <c r="C357" s="7"/>
      <c r="D357" s="7"/>
    </row>
    <row r="358" spans="3:4">
      <c r="C358" s="7"/>
      <c r="D358" s="7"/>
    </row>
    <row r="359" spans="3:4">
      <c r="C359" s="7"/>
      <c r="D359" s="7"/>
    </row>
    <row r="360" spans="3:4">
      <c r="C360" s="7"/>
      <c r="D360" s="7"/>
    </row>
    <row r="361" spans="3:4">
      <c r="C361" s="7"/>
      <c r="D361" s="7"/>
    </row>
    <row r="362" spans="3:4">
      <c r="C362" s="7"/>
      <c r="D362" s="7"/>
    </row>
    <row r="363" spans="3:4">
      <c r="C363" s="7"/>
      <c r="D363" s="7"/>
    </row>
    <row r="364" spans="3:4">
      <c r="C364" s="7"/>
      <c r="D364" s="7"/>
    </row>
    <row r="365" spans="3:4">
      <c r="C365" s="7"/>
      <c r="D365" s="7"/>
    </row>
    <row r="366" spans="3:4">
      <c r="C366" s="7"/>
      <c r="D366" s="7"/>
    </row>
    <row r="367" spans="3:4">
      <c r="C367" s="7"/>
      <c r="D367" s="7"/>
    </row>
    <row r="368" spans="3:4">
      <c r="C368" s="7"/>
      <c r="D368" s="7"/>
    </row>
    <row r="369" spans="3:4">
      <c r="C369" s="7"/>
      <c r="D369" s="7"/>
    </row>
    <row r="370" spans="3:4">
      <c r="C370" s="7"/>
      <c r="D370" s="7"/>
    </row>
    <row r="371" spans="3:4">
      <c r="C371" s="7"/>
      <c r="D371" s="7"/>
    </row>
    <row r="372" spans="3:4">
      <c r="C372" s="7"/>
      <c r="D372" s="7"/>
    </row>
    <row r="373" spans="3:4">
      <c r="C373" s="7"/>
      <c r="D373" s="7"/>
    </row>
    <row r="374" spans="3:4">
      <c r="C374" s="7"/>
      <c r="D374" s="7"/>
    </row>
    <row r="375" spans="3:4">
      <c r="C375" s="7"/>
      <c r="D375" s="7"/>
    </row>
    <row r="376" spans="3:4">
      <c r="C376" s="7"/>
      <c r="D376" s="7"/>
    </row>
    <row r="377" spans="3:4">
      <c r="C377" s="7"/>
      <c r="D377" s="7"/>
    </row>
    <row r="378" spans="3:4">
      <c r="C378" s="7"/>
      <c r="D378" s="7"/>
    </row>
    <row r="379" spans="3:4">
      <c r="C379" s="7"/>
      <c r="D379" s="7"/>
    </row>
    <row r="380" spans="3:4">
      <c r="C380" s="7"/>
      <c r="D380" s="7"/>
    </row>
    <row r="381" spans="3:4">
      <c r="C381" s="7"/>
      <c r="D381" s="7"/>
    </row>
    <row r="382" spans="3:4">
      <c r="C382" s="7"/>
      <c r="D382" s="7"/>
    </row>
    <row r="383" spans="3:4">
      <c r="C383" s="7"/>
      <c r="D383" s="7"/>
    </row>
    <row r="384" spans="3:4">
      <c r="C384" s="7"/>
      <c r="D384" s="7"/>
    </row>
    <row r="385" spans="3:4">
      <c r="C385" s="7"/>
      <c r="D385" s="7"/>
    </row>
    <row r="386" spans="3:4">
      <c r="C386" s="7"/>
      <c r="D386" s="7"/>
    </row>
    <row r="387" spans="3:4">
      <c r="C387" s="7"/>
      <c r="D387" s="7"/>
    </row>
    <row r="388" spans="3:4">
      <c r="C388" s="7"/>
      <c r="D388" s="7"/>
    </row>
    <row r="389" spans="3:4">
      <c r="C389" s="7"/>
      <c r="D389" s="7"/>
    </row>
    <row r="390" spans="3:4">
      <c r="C390" s="7"/>
      <c r="D390" s="7"/>
    </row>
    <row r="391" spans="3:4">
      <c r="C391" s="7"/>
      <c r="D391" s="7"/>
    </row>
    <row r="392" spans="3:4">
      <c r="C392" s="7"/>
      <c r="D392" s="7"/>
    </row>
    <row r="393" spans="3:4">
      <c r="C393" s="7"/>
      <c r="D393" s="7"/>
    </row>
    <row r="394" spans="3:4">
      <c r="C394" s="7"/>
      <c r="D394" s="7"/>
    </row>
    <row r="395" spans="3:4">
      <c r="C395" s="7"/>
      <c r="D395" s="7"/>
    </row>
    <row r="396" spans="3:4">
      <c r="C396" s="7"/>
      <c r="D396" s="7"/>
    </row>
    <row r="397" spans="3:4">
      <c r="C397" s="7"/>
      <c r="D397" s="7"/>
    </row>
    <row r="398" spans="3:4">
      <c r="C398" s="7"/>
      <c r="D398" s="7"/>
    </row>
    <row r="399" spans="3:4">
      <c r="C399" s="7"/>
      <c r="D399" s="7"/>
    </row>
    <row r="400" spans="3:4">
      <c r="C400" s="7"/>
      <c r="D400" s="7"/>
    </row>
    <row r="401" spans="3:4">
      <c r="C401" s="7"/>
      <c r="D401" s="7"/>
    </row>
    <row r="402" spans="3:4">
      <c r="C402" s="7"/>
      <c r="D402" s="7"/>
    </row>
    <row r="403" spans="3:4">
      <c r="C403" s="7"/>
      <c r="D403" s="7"/>
    </row>
    <row r="404" spans="3:4">
      <c r="C404" s="7"/>
      <c r="D404" s="7"/>
    </row>
    <row r="405" spans="3:4">
      <c r="C405" s="7"/>
      <c r="D405" s="7"/>
    </row>
  </sheetData>
  <mergeCells count="8">
    <mergeCell ref="B19:B20"/>
    <mergeCell ref="C19:D19"/>
    <mergeCell ref="C5:D5"/>
    <mergeCell ref="B4:E4"/>
    <mergeCell ref="B1:E1"/>
    <mergeCell ref="E5:E6"/>
    <mergeCell ref="B15:F15"/>
    <mergeCell ref="B18:E18"/>
  </mergeCells>
  <pageMargins left="0.75" right="0.75" top="1" bottom="1" header="0.5" footer="0.5"/>
  <pageSetup paperSize="9" scale="75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B1:N30"/>
  <sheetViews>
    <sheetView showGridLines="0" workbookViewId="0">
      <selection activeCell="B4" sqref="B4:E14"/>
    </sheetView>
  </sheetViews>
  <sheetFormatPr defaultRowHeight="12.75"/>
  <cols>
    <col min="1" max="1" width="9.140625" style="170"/>
    <col min="2" max="2" width="27.85546875" style="170" customWidth="1"/>
    <col min="3" max="3" width="14.28515625" style="170" customWidth="1"/>
    <col min="4" max="5" width="15" style="170" customWidth="1"/>
    <col min="6" max="6" width="15.85546875" style="170" customWidth="1"/>
    <col min="7" max="7" width="4" style="170" hidden="1" customWidth="1"/>
    <col min="8" max="247" width="9.140625" style="170"/>
    <col min="248" max="248" width="24.5703125" style="170" customWidth="1"/>
    <col min="249" max="250" width="22.5703125" style="170" customWidth="1"/>
    <col min="251" max="251" width="17.7109375" style="170" customWidth="1"/>
    <col min="252" max="252" width="15.85546875" style="170" customWidth="1"/>
    <col min="253" max="253" width="0" style="170" hidden="1" customWidth="1"/>
    <col min="254" max="503" width="9.140625" style="170"/>
    <col min="504" max="504" width="24.5703125" style="170" customWidth="1"/>
    <col min="505" max="506" width="22.5703125" style="170" customWidth="1"/>
    <col min="507" max="507" width="17.7109375" style="170" customWidth="1"/>
    <col min="508" max="508" width="15.85546875" style="170" customWidth="1"/>
    <col min="509" max="509" width="0" style="170" hidden="1" customWidth="1"/>
    <col min="510" max="759" width="9.140625" style="170"/>
    <col min="760" max="760" width="24.5703125" style="170" customWidth="1"/>
    <col min="761" max="762" width="22.5703125" style="170" customWidth="1"/>
    <col min="763" max="763" width="17.7109375" style="170" customWidth="1"/>
    <col min="764" max="764" width="15.85546875" style="170" customWidth="1"/>
    <col min="765" max="765" width="0" style="170" hidden="1" customWidth="1"/>
    <col min="766" max="1015" width="9.140625" style="170"/>
    <col min="1016" max="1016" width="24.5703125" style="170" customWidth="1"/>
    <col min="1017" max="1018" width="22.5703125" style="170" customWidth="1"/>
    <col min="1019" max="1019" width="17.7109375" style="170" customWidth="1"/>
    <col min="1020" max="1020" width="15.85546875" style="170" customWidth="1"/>
    <col min="1021" max="1021" width="0" style="170" hidden="1" customWidth="1"/>
    <col min="1022" max="1271" width="9.140625" style="170"/>
    <col min="1272" max="1272" width="24.5703125" style="170" customWidth="1"/>
    <col min="1273" max="1274" width="22.5703125" style="170" customWidth="1"/>
    <col min="1275" max="1275" width="17.7109375" style="170" customWidth="1"/>
    <col min="1276" max="1276" width="15.85546875" style="170" customWidth="1"/>
    <col min="1277" max="1277" width="0" style="170" hidden="1" customWidth="1"/>
    <col min="1278" max="1527" width="9.140625" style="170"/>
    <col min="1528" max="1528" width="24.5703125" style="170" customWidth="1"/>
    <col min="1529" max="1530" width="22.5703125" style="170" customWidth="1"/>
    <col min="1531" max="1531" width="17.7109375" style="170" customWidth="1"/>
    <col min="1532" max="1532" width="15.85546875" style="170" customWidth="1"/>
    <col min="1533" max="1533" width="0" style="170" hidden="1" customWidth="1"/>
    <col min="1534" max="1783" width="9.140625" style="170"/>
    <col min="1784" max="1784" width="24.5703125" style="170" customWidth="1"/>
    <col min="1785" max="1786" width="22.5703125" style="170" customWidth="1"/>
    <col min="1787" max="1787" width="17.7109375" style="170" customWidth="1"/>
    <col min="1788" max="1788" width="15.85546875" style="170" customWidth="1"/>
    <col min="1789" max="1789" width="0" style="170" hidden="1" customWidth="1"/>
    <col min="1790" max="2039" width="9.140625" style="170"/>
    <col min="2040" max="2040" width="24.5703125" style="170" customWidth="1"/>
    <col min="2041" max="2042" width="22.5703125" style="170" customWidth="1"/>
    <col min="2043" max="2043" width="17.7109375" style="170" customWidth="1"/>
    <col min="2044" max="2044" width="15.85546875" style="170" customWidth="1"/>
    <col min="2045" max="2045" width="0" style="170" hidden="1" customWidth="1"/>
    <col min="2046" max="2295" width="9.140625" style="170"/>
    <col min="2296" max="2296" width="24.5703125" style="170" customWidth="1"/>
    <col min="2297" max="2298" width="22.5703125" style="170" customWidth="1"/>
    <col min="2299" max="2299" width="17.7109375" style="170" customWidth="1"/>
    <col min="2300" max="2300" width="15.85546875" style="170" customWidth="1"/>
    <col min="2301" max="2301" width="0" style="170" hidden="1" customWidth="1"/>
    <col min="2302" max="2551" width="9.140625" style="170"/>
    <col min="2552" max="2552" width="24.5703125" style="170" customWidth="1"/>
    <col min="2553" max="2554" width="22.5703125" style="170" customWidth="1"/>
    <col min="2555" max="2555" width="17.7109375" style="170" customWidth="1"/>
    <col min="2556" max="2556" width="15.85546875" style="170" customWidth="1"/>
    <col min="2557" max="2557" width="0" style="170" hidden="1" customWidth="1"/>
    <col min="2558" max="2807" width="9.140625" style="170"/>
    <col min="2808" max="2808" width="24.5703125" style="170" customWidth="1"/>
    <col min="2809" max="2810" width="22.5703125" style="170" customWidth="1"/>
    <col min="2811" max="2811" width="17.7109375" style="170" customWidth="1"/>
    <col min="2812" max="2812" width="15.85546875" style="170" customWidth="1"/>
    <col min="2813" max="2813" width="0" style="170" hidden="1" customWidth="1"/>
    <col min="2814" max="3063" width="9.140625" style="170"/>
    <col min="3064" max="3064" width="24.5703125" style="170" customWidth="1"/>
    <col min="3065" max="3066" width="22.5703125" style="170" customWidth="1"/>
    <col min="3067" max="3067" width="17.7109375" style="170" customWidth="1"/>
    <col min="3068" max="3068" width="15.85546875" style="170" customWidth="1"/>
    <col min="3069" max="3069" width="0" style="170" hidden="1" customWidth="1"/>
    <col min="3070" max="3319" width="9.140625" style="170"/>
    <col min="3320" max="3320" width="24.5703125" style="170" customWidth="1"/>
    <col min="3321" max="3322" width="22.5703125" style="170" customWidth="1"/>
    <col min="3323" max="3323" width="17.7109375" style="170" customWidth="1"/>
    <col min="3324" max="3324" width="15.85546875" style="170" customWidth="1"/>
    <col min="3325" max="3325" width="0" style="170" hidden="1" customWidth="1"/>
    <col min="3326" max="3575" width="9.140625" style="170"/>
    <col min="3576" max="3576" width="24.5703125" style="170" customWidth="1"/>
    <col min="3577" max="3578" width="22.5703125" style="170" customWidth="1"/>
    <col min="3579" max="3579" width="17.7109375" style="170" customWidth="1"/>
    <col min="3580" max="3580" width="15.85546875" style="170" customWidth="1"/>
    <col min="3581" max="3581" width="0" style="170" hidden="1" customWidth="1"/>
    <col min="3582" max="3831" width="9.140625" style="170"/>
    <col min="3832" max="3832" width="24.5703125" style="170" customWidth="1"/>
    <col min="3833" max="3834" width="22.5703125" style="170" customWidth="1"/>
    <col min="3835" max="3835" width="17.7109375" style="170" customWidth="1"/>
    <col min="3836" max="3836" width="15.85546875" style="170" customWidth="1"/>
    <col min="3837" max="3837" width="0" style="170" hidden="1" customWidth="1"/>
    <col min="3838" max="4087" width="9.140625" style="170"/>
    <col min="4088" max="4088" width="24.5703125" style="170" customWidth="1"/>
    <col min="4089" max="4090" width="22.5703125" style="170" customWidth="1"/>
    <col min="4091" max="4091" width="17.7109375" style="170" customWidth="1"/>
    <col min="4092" max="4092" width="15.85546875" style="170" customWidth="1"/>
    <col min="4093" max="4093" width="0" style="170" hidden="1" customWidth="1"/>
    <col min="4094" max="4343" width="9.140625" style="170"/>
    <col min="4344" max="4344" width="24.5703125" style="170" customWidth="1"/>
    <col min="4345" max="4346" width="22.5703125" style="170" customWidth="1"/>
    <col min="4347" max="4347" width="17.7109375" style="170" customWidth="1"/>
    <col min="4348" max="4348" width="15.85546875" style="170" customWidth="1"/>
    <col min="4349" max="4349" width="0" style="170" hidden="1" customWidth="1"/>
    <col min="4350" max="4599" width="9.140625" style="170"/>
    <col min="4600" max="4600" width="24.5703125" style="170" customWidth="1"/>
    <col min="4601" max="4602" width="22.5703125" style="170" customWidth="1"/>
    <col min="4603" max="4603" width="17.7109375" style="170" customWidth="1"/>
    <col min="4604" max="4604" width="15.85546875" style="170" customWidth="1"/>
    <col min="4605" max="4605" width="0" style="170" hidden="1" customWidth="1"/>
    <col min="4606" max="4855" width="9.140625" style="170"/>
    <col min="4856" max="4856" width="24.5703125" style="170" customWidth="1"/>
    <col min="4857" max="4858" width="22.5703125" style="170" customWidth="1"/>
    <col min="4859" max="4859" width="17.7109375" style="170" customWidth="1"/>
    <col min="4860" max="4860" width="15.85546875" style="170" customWidth="1"/>
    <col min="4861" max="4861" width="0" style="170" hidden="1" customWidth="1"/>
    <col min="4862" max="5111" width="9.140625" style="170"/>
    <col min="5112" max="5112" width="24.5703125" style="170" customWidth="1"/>
    <col min="5113" max="5114" width="22.5703125" style="170" customWidth="1"/>
    <col min="5115" max="5115" width="17.7109375" style="170" customWidth="1"/>
    <col min="5116" max="5116" width="15.85546875" style="170" customWidth="1"/>
    <col min="5117" max="5117" width="0" style="170" hidden="1" customWidth="1"/>
    <col min="5118" max="5367" width="9.140625" style="170"/>
    <col min="5368" max="5368" width="24.5703125" style="170" customWidth="1"/>
    <col min="5369" max="5370" width="22.5703125" style="170" customWidth="1"/>
    <col min="5371" max="5371" width="17.7109375" style="170" customWidth="1"/>
    <col min="5372" max="5372" width="15.85546875" style="170" customWidth="1"/>
    <col min="5373" max="5373" width="0" style="170" hidden="1" customWidth="1"/>
    <col min="5374" max="5623" width="9.140625" style="170"/>
    <col min="5624" max="5624" width="24.5703125" style="170" customWidth="1"/>
    <col min="5625" max="5626" width="22.5703125" style="170" customWidth="1"/>
    <col min="5627" max="5627" width="17.7109375" style="170" customWidth="1"/>
    <col min="5628" max="5628" width="15.85546875" style="170" customWidth="1"/>
    <col min="5629" max="5629" width="0" style="170" hidden="1" customWidth="1"/>
    <col min="5630" max="5879" width="9.140625" style="170"/>
    <col min="5880" max="5880" width="24.5703125" style="170" customWidth="1"/>
    <col min="5881" max="5882" width="22.5703125" style="170" customWidth="1"/>
    <col min="5883" max="5883" width="17.7109375" style="170" customWidth="1"/>
    <col min="5884" max="5884" width="15.85546875" style="170" customWidth="1"/>
    <col min="5885" max="5885" width="0" style="170" hidden="1" customWidth="1"/>
    <col min="5886" max="6135" width="9.140625" style="170"/>
    <col min="6136" max="6136" width="24.5703125" style="170" customWidth="1"/>
    <col min="6137" max="6138" width="22.5703125" style="170" customWidth="1"/>
    <col min="6139" max="6139" width="17.7109375" style="170" customWidth="1"/>
    <col min="6140" max="6140" width="15.85546875" style="170" customWidth="1"/>
    <col min="6141" max="6141" width="0" style="170" hidden="1" customWidth="1"/>
    <col min="6142" max="6391" width="9.140625" style="170"/>
    <col min="6392" max="6392" width="24.5703125" style="170" customWidth="1"/>
    <col min="6393" max="6394" width="22.5703125" style="170" customWidth="1"/>
    <col min="6395" max="6395" width="17.7109375" style="170" customWidth="1"/>
    <col min="6396" max="6396" width="15.85546875" style="170" customWidth="1"/>
    <col min="6397" max="6397" width="0" style="170" hidden="1" customWidth="1"/>
    <col min="6398" max="6647" width="9.140625" style="170"/>
    <col min="6648" max="6648" width="24.5703125" style="170" customWidth="1"/>
    <col min="6649" max="6650" width="22.5703125" style="170" customWidth="1"/>
    <col min="6651" max="6651" width="17.7109375" style="170" customWidth="1"/>
    <col min="6652" max="6652" width="15.85546875" style="170" customWidth="1"/>
    <col min="6653" max="6653" width="0" style="170" hidden="1" customWidth="1"/>
    <col min="6654" max="6903" width="9.140625" style="170"/>
    <col min="6904" max="6904" width="24.5703125" style="170" customWidth="1"/>
    <col min="6905" max="6906" width="22.5703125" style="170" customWidth="1"/>
    <col min="6907" max="6907" width="17.7109375" style="170" customWidth="1"/>
    <col min="6908" max="6908" width="15.85546875" style="170" customWidth="1"/>
    <col min="6909" max="6909" width="0" style="170" hidden="1" customWidth="1"/>
    <col min="6910" max="7159" width="9.140625" style="170"/>
    <col min="7160" max="7160" width="24.5703125" style="170" customWidth="1"/>
    <col min="7161" max="7162" width="22.5703125" style="170" customWidth="1"/>
    <col min="7163" max="7163" width="17.7109375" style="170" customWidth="1"/>
    <col min="7164" max="7164" width="15.85546875" style="170" customWidth="1"/>
    <col min="7165" max="7165" width="0" style="170" hidden="1" customWidth="1"/>
    <col min="7166" max="7415" width="9.140625" style="170"/>
    <col min="7416" max="7416" width="24.5703125" style="170" customWidth="1"/>
    <col min="7417" max="7418" width="22.5703125" style="170" customWidth="1"/>
    <col min="7419" max="7419" width="17.7109375" style="170" customWidth="1"/>
    <col min="7420" max="7420" width="15.85546875" style="170" customWidth="1"/>
    <col min="7421" max="7421" width="0" style="170" hidden="1" customWidth="1"/>
    <col min="7422" max="7671" width="9.140625" style="170"/>
    <col min="7672" max="7672" width="24.5703125" style="170" customWidth="1"/>
    <col min="7673" max="7674" width="22.5703125" style="170" customWidth="1"/>
    <col min="7675" max="7675" width="17.7109375" style="170" customWidth="1"/>
    <col min="7676" max="7676" width="15.85546875" style="170" customWidth="1"/>
    <col min="7677" max="7677" width="0" style="170" hidden="1" customWidth="1"/>
    <col min="7678" max="7927" width="9.140625" style="170"/>
    <col min="7928" max="7928" width="24.5703125" style="170" customWidth="1"/>
    <col min="7929" max="7930" width="22.5703125" style="170" customWidth="1"/>
    <col min="7931" max="7931" width="17.7109375" style="170" customWidth="1"/>
    <col min="7932" max="7932" width="15.85546875" style="170" customWidth="1"/>
    <col min="7933" max="7933" width="0" style="170" hidden="1" customWidth="1"/>
    <col min="7934" max="8183" width="9.140625" style="170"/>
    <col min="8184" max="8184" width="24.5703125" style="170" customWidth="1"/>
    <col min="8185" max="8186" width="22.5703125" style="170" customWidth="1"/>
    <col min="8187" max="8187" width="17.7109375" style="170" customWidth="1"/>
    <col min="8188" max="8188" width="15.85546875" style="170" customWidth="1"/>
    <col min="8189" max="8189" width="0" style="170" hidden="1" customWidth="1"/>
    <col min="8190" max="8439" width="9.140625" style="170"/>
    <col min="8440" max="8440" width="24.5703125" style="170" customWidth="1"/>
    <col min="8441" max="8442" width="22.5703125" style="170" customWidth="1"/>
    <col min="8443" max="8443" width="17.7109375" style="170" customWidth="1"/>
    <col min="8444" max="8444" width="15.85546875" style="170" customWidth="1"/>
    <col min="8445" max="8445" width="0" style="170" hidden="1" customWidth="1"/>
    <col min="8446" max="8695" width="9.140625" style="170"/>
    <col min="8696" max="8696" width="24.5703125" style="170" customWidth="1"/>
    <col min="8697" max="8698" width="22.5703125" style="170" customWidth="1"/>
    <col min="8699" max="8699" width="17.7109375" style="170" customWidth="1"/>
    <col min="8700" max="8700" width="15.85546875" style="170" customWidth="1"/>
    <col min="8701" max="8701" width="0" style="170" hidden="1" customWidth="1"/>
    <col min="8702" max="8951" width="9.140625" style="170"/>
    <col min="8952" max="8952" width="24.5703125" style="170" customWidth="1"/>
    <col min="8953" max="8954" width="22.5703125" style="170" customWidth="1"/>
    <col min="8955" max="8955" width="17.7109375" style="170" customWidth="1"/>
    <col min="8956" max="8956" width="15.85546875" style="170" customWidth="1"/>
    <col min="8957" max="8957" width="0" style="170" hidden="1" customWidth="1"/>
    <col min="8958" max="9207" width="9.140625" style="170"/>
    <col min="9208" max="9208" width="24.5703125" style="170" customWidth="1"/>
    <col min="9209" max="9210" width="22.5703125" style="170" customWidth="1"/>
    <col min="9211" max="9211" width="17.7109375" style="170" customWidth="1"/>
    <col min="9212" max="9212" width="15.85546875" style="170" customWidth="1"/>
    <col min="9213" max="9213" width="0" style="170" hidden="1" customWidth="1"/>
    <col min="9214" max="9463" width="9.140625" style="170"/>
    <col min="9464" max="9464" width="24.5703125" style="170" customWidth="1"/>
    <col min="9465" max="9466" width="22.5703125" style="170" customWidth="1"/>
    <col min="9467" max="9467" width="17.7109375" style="170" customWidth="1"/>
    <col min="9468" max="9468" width="15.85546875" style="170" customWidth="1"/>
    <col min="9469" max="9469" width="0" style="170" hidden="1" customWidth="1"/>
    <col min="9470" max="9719" width="9.140625" style="170"/>
    <col min="9720" max="9720" width="24.5703125" style="170" customWidth="1"/>
    <col min="9721" max="9722" width="22.5703125" style="170" customWidth="1"/>
    <col min="9723" max="9723" width="17.7109375" style="170" customWidth="1"/>
    <col min="9724" max="9724" width="15.85546875" style="170" customWidth="1"/>
    <col min="9725" max="9725" width="0" style="170" hidden="1" customWidth="1"/>
    <col min="9726" max="9975" width="9.140625" style="170"/>
    <col min="9976" max="9976" width="24.5703125" style="170" customWidth="1"/>
    <col min="9977" max="9978" width="22.5703125" style="170" customWidth="1"/>
    <col min="9979" max="9979" width="17.7109375" style="170" customWidth="1"/>
    <col min="9980" max="9980" width="15.85546875" style="170" customWidth="1"/>
    <col min="9981" max="9981" width="0" style="170" hidden="1" customWidth="1"/>
    <col min="9982" max="10231" width="9.140625" style="170"/>
    <col min="10232" max="10232" width="24.5703125" style="170" customWidth="1"/>
    <col min="10233" max="10234" width="22.5703125" style="170" customWidth="1"/>
    <col min="10235" max="10235" width="17.7109375" style="170" customWidth="1"/>
    <col min="10236" max="10236" width="15.85546875" style="170" customWidth="1"/>
    <col min="10237" max="10237" width="0" style="170" hidden="1" customWidth="1"/>
    <col min="10238" max="10487" width="9.140625" style="170"/>
    <col min="10488" max="10488" width="24.5703125" style="170" customWidth="1"/>
    <col min="10489" max="10490" width="22.5703125" style="170" customWidth="1"/>
    <col min="10491" max="10491" width="17.7109375" style="170" customWidth="1"/>
    <col min="10492" max="10492" width="15.85546875" style="170" customWidth="1"/>
    <col min="10493" max="10493" width="0" style="170" hidden="1" customWidth="1"/>
    <col min="10494" max="10743" width="9.140625" style="170"/>
    <col min="10744" max="10744" width="24.5703125" style="170" customWidth="1"/>
    <col min="10745" max="10746" width="22.5703125" style="170" customWidth="1"/>
    <col min="10747" max="10747" width="17.7109375" style="170" customWidth="1"/>
    <col min="10748" max="10748" width="15.85546875" style="170" customWidth="1"/>
    <col min="10749" max="10749" width="0" style="170" hidden="1" customWidth="1"/>
    <col min="10750" max="10999" width="9.140625" style="170"/>
    <col min="11000" max="11000" width="24.5703125" style="170" customWidth="1"/>
    <col min="11001" max="11002" width="22.5703125" style="170" customWidth="1"/>
    <col min="11003" max="11003" width="17.7109375" style="170" customWidth="1"/>
    <col min="11004" max="11004" width="15.85546875" style="170" customWidth="1"/>
    <col min="11005" max="11005" width="0" style="170" hidden="1" customWidth="1"/>
    <col min="11006" max="11255" width="9.140625" style="170"/>
    <col min="11256" max="11256" width="24.5703125" style="170" customWidth="1"/>
    <col min="11257" max="11258" width="22.5703125" style="170" customWidth="1"/>
    <col min="11259" max="11259" width="17.7109375" style="170" customWidth="1"/>
    <col min="11260" max="11260" width="15.85546875" style="170" customWidth="1"/>
    <col min="11261" max="11261" width="0" style="170" hidden="1" customWidth="1"/>
    <col min="11262" max="11511" width="9.140625" style="170"/>
    <col min="11512" max="11512" width="24.5703125" style="170" customWidth="1"/>
    <col min="11513" max="11514" width="22.5703125" style="170" customWidth="1"/>
    <col min="11515" max="11515" width="17.7109375" style="170" customWidth="1"/>
    <col min="11516" max="11516" width="15.85546875" style="170" customWidth="1"/>
    <col min="11517" max="11517" width="0" style="170" hidden="1" customWidth="1"/>
    <col min="11518" max="11767" width="9.140625" style="170"/>
    <col min="11768" max="11768" width="24.5703125" style="170" customWidth="1"/>
    <col min="11769" max="11770" width="22.5703125" style="170" customWidth="1"/>
    <col min="11771" max="11771" width="17.7109375" style="170" customWidth="1"/>
    <col min="11772" max="11772" width="15.85546875" style="170" customWidth="1"/>
    <col min="11773" max="11773" width="0" style="170" hidden="1" customWidth="1"/>
    <col min="11774" max="12023" width="9.140625" style="170"/>
    <col min="12024" max="12024" width="24.5703125" style="170" customWidth="1"/>
    <col min="12025" max="12026" width="22.5703125" style="170" customWidth="1"/>
    <col min="12027" max="12027" width="17.7109375" style="170" customWidth="1"/>
    <col min="12028" max="12028" width="15.85546875" style="170" customWidth="1"/>
    <col min="12029" max="12029" width="0" style="170" hidden="1" customWidth="1"/>
    <col min="12030" max="12279" width="9.140625" style="170"/>
    <col min="12280" max="12280" width="24.5703125" style="170" customWidth="1"/>
    <col min="12281" max="12282" width="22.5703125" style="170" customWidth="1"/>
    <col min="12283" max="12283" width="17.7109375" style="170" customWidth="1"/>
    <col min="12284" max="12284" width="15.85546875" style="170" customWidth="1"/>
    <col min="12285" max="12285" width="0" style="170" hidden="1" customWidth="1"/>
    <col min="12286" max="12535" width="9.140625" style="170"/>
    <col min="12536" max="12536" width="24.5703125" style="170" customWidth="1"/>
    <col min="12537" max="12538" width="22.5703125" style="170" customWidth="1"/>
    <col min="12539" max="12539" width="17.7109375" style="170" customWidth="1"/>
    <col min="12540" max="12540" width="15.85546875" style="170" customWidth="1"/>
    <col min="12541" max="12541" width="0" style="170" hidden="1" customWidth="1"/>
    <col min="12542" max="12791" width="9.140625" style="170"/>
    <col min="12792" max="12792" width="24.5703125" style="170" customWidth="1"/>
    <col min="12793" max="12794" width="22.5703125" style="170" customWidth="1"/>
    <col min="12795" max="12795" width="17.7109375" style="170" customWidth="1"/>
    <col min="12796" max="12796" width="15.85546875" style="170" customWidth="1"/>
    <col min="12797" max="12797" width="0" style="170" hidden="1" customWidth="1"/>
    <col min="12798" max="13047" width="9.140625" style="170"/>
    <col min="13048" max="13048" width="24.5703125" style="170" customWidth="1"/>
    <col min="13049" max="13050" width="22.5703125" style="170" customWidth="1"/>
    <col min="13051" max="13051" width="17.7109375" style="170" customWidth="1"/>
    <col min="13052" max="13052" width="15.85546875" style="170" customWidth="1"/>
    <col min="13053" max="13053" width="0" style="170" hidden="1" customWidth="1"/>
    <col min="13054" max="13303" width="9.140625" style="170"/>
    <col min="13304" max="13304" width="24.5703125" style="170" customWidth="1"/>
    <col min="13305" max="13306" width="22.5703125" style="170" customWidth="1"/>
    <col min="13307" max="13307" width="17.7109375" style="170" customWidth="1"/>
    <col min="13308" max="13308" width="15.85546875" style="170" customWidth="1"/>
    <col min="13309" max="13309" width="0" style="170" hidden="1" customWidth="1"/>
    <col min="13310" max="13559" width="9.140625" style="170"/>
    <col min="13560" max="13560" width="24.5703125" style="170" customWidth="1"/>
    <col min="13561" max="13562" width="22.5703125" style="170" customWidth="1"/>
    <col min="13563" max="13563" width="17.7109375" style="170" customWidth="1"/>
    <col min="13564" max="13564" width="15.85546875" style="170" customWidth="1"/>
    <col min="13565" max="13565" width="0" style="170" hidden="1" customWidth="1"/>
    <col min="13566" max="13815" width="9.140625" style="170"/>
    <col min="13816" max="13816" width="24.5703125" style="170" customWidth="1"/>
    <col min="13817" max="13818" width="22.5703125" style="170" customWidth="1"/>
    <col min="13819" max="13819" width="17.7109375" style="170" customWidth="1"/>
    <col min="13820" max="13820" width="15.85546875" style="170" customWidth="1"/>
    <col min="13821" max="13821" width="0" style="170" hidden="1" customWidth="1"/>
    <col min="13822" max="14071" width="9.140625" style="170"/>
    <col min="14072" max="14072" width="24.5703125" style="170" customWidth="1"/>
    <col min="14073" max="14074" width="22.5703125" style="170" customWidth="1"/>
    <col min="14075" max="14075" width="17.7109375" style="170" customWidth="1"/>
    <col min="14076" max="14076" width="15.85546875" style="170" customWidth="1"/>
    <col min="14077" max="14077" width="0" style="170" hidden="1" customWidth="1"/>
    <col min="14078" max="14327" width="9.140625" style="170"/>
    <col min="14328" max="14328" width="24.5703125" style="170" customWidth="1"/>
    <col min="14329" max="14330" width="22.5703125" style="170" customWidth="1"/>
    <col min="14331" max="14331" width="17.7109375" style="170" customWidth="1"/>
    <col min="14332" max="14332" width="15.85546875" style="170" customWidth="1"/>
    <col min="14333" max="14333" width="0" style="170" hidden="1" customWidth="1"/>
    <col min="14334" max="14583" width="9.140625" style="170"/>
    <col min="14584" max="14584" width="24.5703125" style="170" customWidth="1"/>
    <col min="14585" max="14586" width="22.5703125" style="170" customWidth="1"/>
    <col min="14587" max="14587" width="17.7109375" style="170" customWidth="1"/>
    <col min="14588" max="14588" width="15.85546875" style="170" customWidth="1"/>
    <col min="14589" max="14589" width="0" style="170" hidden="1" customWidth="1"/>
    <col min="14590" max="14839" width="9.140625" style="170"/>
    <col min="14840" max="14840" width="24.5703125" style="170" customWidth="1"/>
    <col min="14841" max="14842" width="22.5703125" style="170" customWidth="1"/>
    <col min="14843" max="14843" width="17.7109375" style="170" customWidth="1"/>
    <col min="14844" max="14844" width="15.85546875" style="170" customWidth="1"/>
    <col min="14845" max="14845" width="0" style="170" hidden="1" customWidth="1"/>
    <col min="14846" max="15095" width="9.140625" style="170"/>
    <col min="15096" max="15096" width="24.5703125" style="170" customWidth="1"/>
    <col min="15097" max="15098" width="22.5703125" style="170" customWidth="1"/>
    <col min="15099" max="15099" width="17.7109375" style="170" customWidth="1"/>
    <col min="15100" max="15100" width="15.85546875" style="170" customWidth="1"/>
    <col min="15101" max="15101" width="0" style="170" hidden="1" customWidth="1"/>
    <col min="15102" max="15351" width="9.140625" style="170"/>
    <col min="15352" max="15352" width="24.5703125" style="170" customWidth="1"/>
    <col min="15353" max="15354" width="22.5703125" style="170" customWidth="1"/>
    <col min="15355" max="15355" width="17.7109375" style="170" customWidth="1"/>
    <col min="15356" max="15356" width="15.85546875" style="170" customWidth="1"/>
    <col min="15357" max="15357" width="0" style="170" hidden="1" customWidth="1"/>
    <col min="15358" max="15607" width="9.140625" style="170"/>
    <col min="15608" max="15608" width="24.5703125" style="170" customWidth="1"/>
    <col min="15609" max="15610" width="22.5703125" style="170" customWidth="1"/>
    <col min="15611" max="15611" width="17.7109375" style="170" customWidth="1"/>
    <col min="15612" max="15612" width="15.85546875" style="170" customWidth="1"/>
    <col min="15613" max="15613" width="0" style="170" hidden="1" customWidth="1"/>
    <col min="15614" max="15863" width="9.140625" style="170"/>
    <col min="15864" max="15864" width="24.5703125" style="170" customWidth="1"/>
    <col min="15865" max="15866" width="22.5703125" style="170" customWidth="1"/>
    <col min="15867" max="15867" width="17.7109375" style="170" customWidth="1"/>
    <col min="15868" max="15868" width="15.85546875" style="170" customWidth="1"/>
    <col min="15869" max="15869" width="0" style="170" hidden="1" customWidth="1"/>
    <col min="15870" max="16119" width="9.140625" style="170"/>
    <col min="16120" max="16120" width="24.5703125" style="170" customWidth="1"/>
    <col min="16121" max="16122" width="22.5703125" style="170" customWidth="1"/>
    <col min="16123" max="16123" width="17.7109375" style="170" customWidth="1"/>
    <col min="16124" max="16124" width="15.85546875" style="170" customWidth="1"/>
    <col min="16125" max="16125" width="0" style="170" hidden="1" customWidth="1"/>
    <col min="16126" max="16384" width="9.140625" style="170"/>
  </cols>
  <sheetData>
    <row r="1" spans="2:14" ht="24" customHeight="1">
      <c r="B1" s="1976" t="s">
        <v>728</v>
      </c>
      <c r="C1" s="1976"/>
      <c r="D1" s="1976"/>
      <c r="E1" s="1976"/>
      <c r="F1"/>
      <c r="G1" s="1977" t="s">
        <v>727</v>
      </c>
      <c r="H1" s="1978"/>
    </row>
    <row r="2" spans="2:14" ht="24" customHeight="1">
      <c r="B2" s="1912"/>
      <c r="G2" s="1879"/>
    </row>
    <row r="3" spans="2:14" ht="28.5" customHeight="1" thickBot="1">
      <c r="B3" s="1880" t="s">
        <v>682</v>
      </c>
    </row>
    <row r="4" spans="2:14" ht="21.75" customHeight="1" thickBot="1">
      <c r="B4" s="2049"/>
      <c r="C4" s="2051" t="s">
        <v>659</v>
      </c>
      <c r="D4" s="2052"/>
      <c r="E4" s="2053"/>
      <c r="I4"/>
      <c r="J4"/>
      <c r="K4"/>
      <c r="L4"/>
      <c r="M4"/>
      <c r="N4"/>
    </row>
    <row r="5" spans="2:14" ht="30.75" customHeight="1" thickBot="1">
      <c r="B5" s="2050"/>
      <c r="C5" s="1923" t="s">
        <v>719</v>
      </c>
      <c r="D5" s="1922" t="s">
        <v>720</v>
      </c>
      <c r="E5" s="1881" t="s">
        <v>660</v>
      </c>
      <c r="I5"/>
      <c r="J5"/>
      <c r="K5"/>
      <c r="L5"/>
      <c r="M5"/>
      <c r="N5"/>
    </row>
    <row r="6" spans="2:14" ht="17.25" customHeight="1">
      <c r="B6" s="1921" t="s">
        <v>661</v>
      </c>
      <c r="C6" s="1919">
        <v>12106.079</v>
      </c>
      <c r="D6" s="1920">
        <v>11628.377</v>
      </c>
      <c r="E6" s="1882">
        <v>4.1080711435482295E-2</v>
      </c>
      <c r="F6" s="1883"/>
      <c r="I6"/>
      <c r="J6"/>
      <c r="K6"/>
      <c r="L6"/>
      <c r="M6"/>
      <c r="N6"/>
    </row>
    <row r="7" spans="2:14" ht="17.25" customHeight="1">
      <c r="B7" s="1918" t="s">
        <v>19</v>
      </c>
      <c r="C7" s="1916">
        <v>11354.05</v>
      </c>
      <c r="D7" s="1917">
        <v>11248.664000000001</v>
      </c>
      <c r="E7" s="1884">
        <v>9.3687570363910413E-3</v>
      </c>
      <c r="I7"/>
      <c r="J7"/>
      <c r="K7"/>
      <c r="L7"/>
      <c r="M7"/>
      <c r="N7"/>
    </row>
    <row r="8" spans="2:14" ht="17.25" customHeight="1">
      <c r="B8" s="1918" t="s">
        <v>662</v>
      </c>
      <c r="C8" s="1916">
        <v>10385.227000000001</v>
      </c>
      <c r="D8" s="1917">
        <v>10302.111000000001</v>
      </c>
      <c r="E8" s="1884">
        <v>8.0678610432366703E-3</v>
      </c>
      <c r="I8"/>
      <c r="J8"/>
      <c r="K8"/>
      <c r="L8"/>
      <c r="M8"/>
      <c r="N8"/>
    </row>
    <row r="9" spans="2:14" ht="17.25" customHeight="1">
      <c r="B9" s="1918" t="s">
        <v>663</v>
      </c>
      <c r="C9" s="1916">
        <v>7038.0649999999996</v>
      </c>
      <c r="D9" s="1917">
        <v>6861.2349999999997</v>
      </c>
      <c r="E9" s="1884">
        <v>2.5772328159580592E-2</v>
      </c>
      <c r="I9"/>
      <c r="J9"/>
      <c r="K9"/>
      <c r="L9"/>
      <c r="M9"/>
      <c r="N9"/>
    </row>
    <row r="10" spans="2:14" ht="18.75">
      <c r="B10" s="1918" t="s">
        <v>664</v>
      </c>
      <c r="C10" s="1916">
        <v>9215.4359999999997</v>
      </c>
      <c r="D10" s="1917">
        <v>9106.0930000000008</v>
      </c>
      <c r="E10" s="1884">
        <v>1.2007674421950108E-2</v>
      </c>
      <c r="I10"/>
      <c r="J10"/>
      <c r="K10"/>
      <c r="L10"/>
      <c r="M10"/>
      <c r="N10"/>
    </row>
    <row r="11" spans="2:14" ht="18.75">
      <c r="B11" s="1918" t="s">
        <v>665</v>
      </c>
      <c r="C11" s="1916">
        <v>8447.4560000000001</v>
      </c>
      <c r="D11" s="1917">
        <v>8956.5930000000008</v>
      </c>
      <c r="E11" s="1884">
        <v>-5.6844940927872976E-2</v>
      </c>
      <c r="I11"/>
      <c r="J11"/>
      <c r="K11"/>
      <c r="L11"/>
      <c r="M11"/>
      <c r="N11"/>
    </row>
    <row r="12" spans="2:14" ht="18.75">
      <c r="B12" s="1918" t="s">
        <v>666</v>
      </c>
      <c r="C12" s="1916">
        <v>10986.276</v>
      </c>
      <c r="D12" s="1917">
        <v>11425.036</v>
      </c>
      <c r="E12" s="1884">
        <v>-3.8403380085629511E-2</v>
      </c>
      <c r="I12"/>
      <c r="J12"/>
      <c r="K12"/>
      <c r="L12"/>
      <c r="M12"/>
      <c r="N12"/>
    </row>
    <row r="13" spans="2:14" ht="18.75">
      <c r="B13" s="1918" t="s">
        <v>20</v>
      </c>
      <c r="C13" s="1916">
        <v>17525.381000000001</v>
      </c>
      <c r="D13" s="1917">
        <v>18994.005000000001</v>
      </c>
      <c r="E13" s="1884">
        <v>-7.7320396619880841E-2</v>
      </c>
      <c r="I13"/>
      <c r="J13"/>
      <c r="K13"/>
      <c r="L13"/>
      <c r="M13"/>
      <c r="N13"/>
    </row>
    <row r="14" spans="2:14" ht="19.5" thickBot="1">
      <c r="B14" s="1915" t="s">
        <v>667</v>
      </c>
      <c r="C14" s="1913">
        <v>12367.652</v>
      </c>
      <c r="D14" s="1914">
        <v>13173.337</v>
      </c>
      <c r="E14" s="1885">
        <v>-6.1160281559638194E-2</v>
      </c>
      <c r="F14" s="860"/>
      <c r="G14" s="860"/>
      <c r="I14"/>
      <c r="J14"/>
      <c r="K14"/>
      <c r="L14"/>
      <c r="M14"/>
      <c r="N14"/>
    </row>
    <row r="15" spans="2:14">
      <c r="B15" s="1886"/>
      <c r="C15" s="1886"/>
      <c r="D15" s="860"/>
      <c r="E15" s="860"/>
      <c r="I15"/>
      <c r="J15"/>
      <c r="K15"/>
      <c r="L15"/>
      <c r="M15"/>
      <c r="N15"/>
    </row>
    <row r="16" spans="2:14">
      <c r="B16" s="860"/>
      <c r="C16" s="860"/>
      <c r="I16"/>
      <c r="J16"/>
      <c r="K16"/>
      <c r="L16"/>
      <c r="M16"/>
      <c r="N16"/>
    </row>
    <row r="17" spans="2:14">
      <c r="B17" s="860"/>
      <c r="C17" s="860"/>
      <c r="I17"/>
      <c r="J17"/>
      <c r="K17"/>
      <c r="L17"/>
      <c r="M17"/>
      <c r="N17"/>
    </row>
    <row r="18" spans="2:14">
      <c r="B18" s="860"/>
      <c r="C18" s="860"/>
      <c r="D18" s="860"/>
      <c r="E18" s="860"/>
      <c r="F18" s="860"/>
      <c r="G18" s="860"/>
      <c r="I18"/>
      <c r="J18"/>
      <c r="K18"/>
      <c r="L18"/>
      <c r="M18"/>
      <c r="N18"/>
    </row>
    <row r="19" spans="2:14">
      <c r="B19"/>
      <c r="C19"/>
      <c r="D19"/>
      <c r="E19"/>
    </row>
    <row r="20" spans="2:14">
      <c r="B20"/>
      <c r="C20"/>
      <c r="D20"/>
      <c r="E20"/>
    </row>
    <row r="21" spans="2:14">
      <c r="B21" s="680"/>
      <c r="C21" s="680"/>
      <c r="D21" s="680"/>
      <c r="E21" s="680"/>
    </row>
    <row r="22" spans="2:14">
      <c r="B22" s="680"/>
      <c r="C22" s="680"/>
      <c r="D22" s="680"/>
      <c r="E22" s="680"/>
    </row>
    <row r="23" spans="2:14">
      <c r="B23" s="680"/>
      <c r="C23" s="680"/>
      <c r="D23" s="680"/>
      <c r="E23" s="680"/>
    </row>
    <row r="24" spans="2:14">
      <c r="B24" s="680"/>
      <c r="C24" s="680"/>
      <c r="D24" s="680"/>
      <c r="E24" s="680"/>
    </row>
    <row r="25" spans="2:14">
      <c r="B25" s="680"/>
      <c r="C25" s="680"/>
      <c r="D25" s="680"/>
      <c r="E25" s="680"/>
    </row>
    <row r="26" spans="2:14">
      <c r="B26" s="680"/>
      <c r="C26" s="680"/>
      <c r="D26" s="680"/>
      <c r="E26" s="680"/>
    </row>
    <row r="27" spans="2:14">
      <c r="B27" s="680"/>
      <c r="C27" s="680"/>
      <c r="D27" s="680"/>
      <c r="E27" s="680"/>
    </row>
    <row r="28" spans="2:14">
      <c r="B28" s="680"/>
      <c r="C28" s="680"/>
      <c r="D28" s="680"/>
      <c r="E28" s="680"/>
    </row>
    <row r="29" spans="2:14">
      <c r="B29" s="680"/>
      <c r="C29" s="680"/>
      <c r="D29" s="680"/>
      <c r="E29" s="680"/>
    </row>
    <row r="30" spans="2:14">
      <c r="B30" s="680"/>
      <c r="C30" s="680"/>
      <c r="D30" s="680"/>
      <c r="E30" s="680"/>
    </row>
  </sheetData>
  <protectedRanges>
    <protectedRange sqref="C6:D9" name="Zakres1_2" securityDescriptor="O:WDG:WDD:(A;;CC;;;S-1-5-21-1781606863-262435437-1199761441-1123)"/>
  </protectedRanges>
  <mergeCells count="2">
    <mergeCell ref="B4:B5"/>
    <mergeCell ref="C4:E4"/>
  </mergeCells>
  <conditionalFormatting sqref="E6:E14">
    <cfRule type="cellIs" dxfId="1100" priority="1" stopIfTrue="1" operator="lessThan">
      <formula>0</formula>
    </cfRule>
    <cfRule type="cellIs" dxfId="1099" priority="2" stopIfTrue="1" operator="greaterThan">
      <formula>0</formula>
    </cfRule>
    <cfRule type="cellIs" dxfId="1098" priority="3" stopIfTrue="1" operator="equal">
      <formula>0</formula>
    </cfRule>
  </conditionalFormatting>
  <pageMargins left="0.75" right="0.75" top="1" bottom="1" header="0.5" footer="0.5"/>
  <pageSetup paperSize="9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workbookViewId="0">
      <selection activeCell="K42" sqref="K42"/>
    </sheetView>
  </sheetViews>
  <sheetFormatPr defaultColWidth="9.140625" defaultRowHeight="12.75"/>
  <cols>
    <col min="1" max="1" width="19.7109375" customWidth="1"/>
    <col min="2" max="2" width="28.28515625" customWidth="1"/>
    <col min="3" max="3" width="10.28515625" bestFit="1" customWidth="1"/>
    <col min="4" max="4" width="13.140625" customWidth="1"/>
    <col min="6" max="6" width="24.42578125" customWidth="1"/>
    <col min="7" max="8" width="10.28515625" bestFit="1" customWidth="1"/>
    <col min="9" max="9" width="11.28515625" bestFit="1" customWidth="1"/>
  </cols>
  <sheetData>
    <row r="1" spans="1:6" ht="15.75">
      <c r="A1" s="1955" t="s">
        <v>726</v>
      </c>
      <c r="B1" s="2"/>
      <c r="C1" s="2"/>
      <c r="D1" s="2"/>
      <c r="E1" s="2"/>
    </row>
    <row r="2" spans="1:6">
      <c r="A2" s="1956" t="s">
        <v>707</v>
      </c>
      <c r="B2" s="2"/>
      <c r="C2" s="2"/>
      <c r="D2" s="2"/>
      <c r="E2" s="2"/>
    </row>
    <row r="3" spans="1:6" ht="15.75">
      <c r="A3" s="1957"/>
      <c r="B3" s="2"/>
      <c r="C3" s="2"/>
      <c r="D3" s="2"/>
      <c r="E3" s="2"/>
    </row>
    <row r="4" spans="1:6" ht="16.5" thickBot="1">
      <c r="E4" s="2"/>
      <c r="F4" s="1958"/>
    </row>
    <row r="5" spans="1:6" ht="13.5" thickBot="1">
      <c r="B5" s="2054" t="s">
        <v>708</v>
      </c>
      <c r="C5" s="2056"/>
      <c r="D5" s="2057"/>
      <c r="E5" s="2058"/>
    </row>
    <row r="6" spans="1:6">
      <c r="B6" s="2055"/>
      <c r="C6" s="2059" t="s">
        <v>709</v>
      </c>
      <c r="D6" s="2060"/>
      <c r="E6" s="2061" t="s">
        <v>710</v>
      </c>
    </row>
    <row r="7" spans="1:6" ht="15" customHeight="1" thickBot="1">
      <c r="B7" s="2055"/>
      <c r="C7" s="1959">
        <v>44402</v>
      </c>
      <c r="D7" s="1960">
        <v>44395</v>
      </c>
      <c r="E7" s="2062"/>
    </row>
    <row r="8" spans="1:6" ht="15.75">
      <c r="B8" s="2063" t="s">
        <v>711</v>
      </c>
      <c r="C8" s="2064"/>
      <c r="D8" s="2064"/>
      <c r="E8" s="2065"/>
    </row>
    <row r="9" spans="1:6" ht="15">
      <c r="B9" s="1961" t="s">
        <v>712</v>
      </c>
      <c r="C9" s="1962">
        <v>13.999385</v>
      </c>
      <c r="D9" s="1963">
        <v>14.65</v>
      </c>
      <c r="E9" s="1964">
        <f>(C9-D9)/D9*100</f>
        <v>-4.4410580204778167</v>
      </c>
    </row>
    <row r="10" spans="1:6" ht="15.75" thickBot="1">
      <c r="B10" s="1965" t="s">
        <v>667</v>
      </c>
      <c r="C10" s="1966">
        <v>11.858618</v>
      </c>
      <c r="D10" s="1967">
        <v>12.03</v>
      </c>
      <c r="E10" s="1968">
        <f>(C10-D10)/D10*100</f>
        <v>-1.4246217788861137</v>
      </c>
    </row>
    <row r="11" spans="1:6" ht="15.75">
      <c r="B11" s="2066" t="s">
        <v>713</v>
      </c>
      <c r="C11" s="2067"/>
      <c r="D11" s="2067"/>
      <c r="E11" s="2068"/>
    </row>
    <row r="12" spans="1:6" ht="15">
      <c r="B12" s="1969" t="s">
        <v>661</v>
      </c>
      <c r="C12" s="1970">
        <v>13.030578999999999</v>
      </c>
      <c r="D12" s="1971">
        <v>11.59</v>
      </c>
      <c r="E12" s="1972">
        <f>(C12-D12)/D12*100</f>
        <v>12.429499568593611</v>
      </c>
    </row>
    <row r="13" spans="1:6" ht="15.75" thickBot="1">
      <c r="B13" s="1973" t="s">
        <v>19</v>
      </c>
      <c r="C13" s="1974">
        <v>12.041388000000001</v>
      </c>
      <c r="D13" s="1967">
        <v>11.93</v>
      </c>
      <c r="E13" s="1975">
        <f>(C13-D13)/D13*100</f>
        <v>0.93367979882650121</v>
      </c>
    </row>
  </sheetData>
  <mergeCells count="6">
    <mergeCell ref="B11:E11"/>
    <mergeCell ref="B5:B7"/>
    <mergeCell ref="C5:E5"/>
    <mergeCell ref="C6:D6"/>
    <mergeCell ref="E6:E7"/>
    <mergeCell ref="B8:E8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BB21"/>
  <sheetViews>
    <sheetView topLeftCell="I13" workbookViewId="0">
      <selection activeCell="AE20" sqref="AE20"/>
    </sheetView>
  </sheetViews>
  <sheetFormatPr defaultColWidth="9.140625" defaultRowHeight="15"/>
  <cols>
    <col min="1" max="2" width="9.140625" style="1623"/>
    <col min="3" max="40" width="10.5703125" style="1623" bestFit="1" customWidth="1"/>
    <col min="41" max="45" width="11.140625" style="1623" bestFit="1" customWidth="1"/>
    <col min="46" max="54" width="10.5703125" style="1623" bestFit="1" customWidth="1"/>
    <col min="55" max="16384" width="9.140625" style="1623"/>
  </cols>
  <sheetData>
    <row r="2" spans="2:54" ht="27">
      <c r="C2" s="1624" t="s">
        <v>574</v>
      </c>
    </row>
    <row r="4" spans="2:54" ht="15.75">
      <c r="C4" s="1625">
        <v>1</v>
      </c>
      <c r="D4" s="1625">
        <v>2</v>
      </c>
      <c r="E4" s="1625">
        <v>3</v>
      </c>
      <c r="F4" s="1625">
        <v>4</v>
      </c>
      <c r="G4" s="1625">
        <v>5</v>
      </c>
      <c r="H4" s="1625">
        <v>6</v>
      </c>
      <c r="I4" s="1625">
        <v>7</v>
      </c>
      <c r="J4" s="1625">
        <v>8</v>
      </c>
      <c r="K4" s="1625">
        <v>9</v>
      </c>
      <c r="L4" s="1625">
        <v>10</v>
      </c>
      <c r="M4" s="1625">
        <v>11</v>
      </c>
      <c r="N4" s="1625">
        <v>12</v>
      </c>
      <c r="O4" s="1625">
        <v>13</v>
      </c>
      <c r="P4" s="1625">
        <v>14</v>
      </c>
      <c r="Q4" s="1625">
        <v>15</v>
      </c>
      <c r="R4" s="1625">
        <v>16</v>
      </c>
      <c r="S4" s="1625">
        <v>17</v>
      </c>
      <c r="T4" s="1625">
        <v>18</v>
      </c>
      <c r="U4" s="1625">
        <v>19</v>
      </c>
      <c r="V4" s="1625">
        <v>20</v>
      </c>
      <c r="W4" s="1625">
        <v>21</v>
      </c>
      <c r="X4" s="1625">
        <v>22</v>
      </c>
      <c r="Y4" s="1625">
        <v>23</v>
      </c>
      <c r="Z4" s="1625">
        <v>24</v>
      </c>
      <c r="AA4" s="1625">
        <v>25</v>
      </c>
      <c r="AB4" s="1625">
        <v>26</v>
      </c>
      <c r="AC4" s="1625">
        <v>27</v>
      </c>
      <c r="AD4" s="1625">
        <v>28</v>
      </c>
      <c r="AE4" s="1625">
        <v>29</v>
      </c>
      <c r="AF4" s="1625">
        <v>30</v>
      </c>
      <c r="AG4" s="1625">
        <v>31</v>
      </c>
      <c r="AH4" s="1625">
        <v>32</v>
      </c>
      <c r="AI4" s="1625">
        <v>33</v>
      </c>
      <c r="AJ4" s="1625">
        <v>34</v>
      </c>
      <c r="AK4" s="1625">
        <v>35</v>
      </c>
      <c r="AL4" s="1625">
        <v>36</v>
      </c>
      <c r="AM4" s="1625">
        <v>37</v>
      </c>
      <c r="AN4" s="1625">
        <v>38</v>
      </c>
      <c r="AO4" s="1625">
        <v>39</v>
      </c>
      <c r="AP4" s="1625">
        <v>40</v>
      </c>
      <c r="AQ4" s="1625">
        <v>41</v>
      </c>
      <c r="AR4" s="1625">
        <v>42</v>
      </c>
      <c r="AS4" s="1625">
        <v>43</v>
      </c>
      <c r="AT4" s="1625">
        <v>44</v>
      </c>
      <c r="AU4" s="1625">
        <v>45</v>
      </c>
      <c r="AV4" s="1625">
        <v>46</v>
      </c>
      <c r="AW4" s="1625">
        <v>47</v>
      </c>
      <c r="AX4" s="1625">
        <v>48</v>
      </c>
      <c r="AY4" s="1625">
        <v>49</v>
      </c>
      <c r="AZ4" s="1625">
        <v>50</v>
      </c>
      <c r="BA4" s="1625">
        <v>51</v>
      </c>
      <c r="BB4" s="1625">
        <v>52</v>
      </c>
    </row>
    <row r="5" spans="2:54">
      <c r="C5" s="1626">
        <v>42015</v>
      </c>
      <c r="D5" s="1626">
        <v>42022</v>
      </c>
      <c r="E5" s="1626">
        <v>42029</v>
      </c>
      <c r="F5" s="1626">
        <v>42030</v>
      </c>
      <c r="G5" s="1626">
        <v>42043</v>
      </c>
      <c r="H5" s="1626">
        <v>42050</v>
      </c>
      <c r="I5" s="1626">
        <v>42057</v>
      </c>
      <c r="J5" s="1626">
        <v>42058</v>
      </c>
      <c r="K5" s="1626">
        <v>42071</v>
      </c>
      <c r="L5" s="1626">
        <v>42078</v>
      </c>
      <c r="M5" s="1626">
        <v>42085</v>
      </c>
      <c r="N5" s="1626">
        <v>42092</v>
      </c>
      <c r="O5" s="1626">
        <v>42099</v>
      </c>
      <c r="P5" s="1626">
        <v>42106</v>
      </c>
      <c r="Q5" s="1626">
        <v>42113</v>
      </c>
      <c r="R5" s="1626">
        <v>42120</v>
      </c>
      <c r="S5" s="1626">
        <v>42121</v>
      </c>
      <c r="T5" s="1626">
        <v>42134</v>
      </c>
      <c r="U5" s="1626">
        <v>42141</v>
      </c>
      <c r="V5" s="1626">
        <v>42148</v>
      </c>
      <c r="W5" s="1626">
        <v>42155</v>
      </c>
      <c r="X5" s="1626">
        <v>42162</v>
      </c>
      <c r="Y5" s="1626">
        <v>42169</v>
      </c>
      <c r="Z5" s="1626">
        <v>42176</v>
      </c>
      <c r="AA5" s="1626">
        <v>42183</v>
      </c>
      <c r="AB5" s="1626">
        <v>42190</v>
      </c>
      <c r="AC5" s="1626">
        <v>42197</v>
      </c>
      <c r="AD5" s="1626">
        <v>42204</v>
      </c>
      <c r="AE5" s="1626">
        <v>42211</v>
      </c>
      <c r="AF5" s="1626">
        <v>42212</v>
      </c>
      <c r="AG5" s="1626">
        <v>42225</v>
      </c>
      <c r="AH5" s="1626">
        <v>42232</v>
      </c>
      <c r="AI5" s="1626">
        <v>42239</v>
      </c>
      <c r="AJ5" s="1626">
        <v>42246</v>
      </c>
      <c r="AK5" s="1626">
        <v>42253</v>
      </c>
      <c r="AL5" s="1626">
        <v>42260</v>
      </c>
      <c r="AM5" s="1626">
        <v>42267</v>
      </c>
      <c r="AN5" s="1626">
        <v>42274</v>
      </c>
      <c r="AO5" s="1626">
        <v>42275</v>
      </c>
      <c r="AP5" s="1626">
        <v>42288</v>
      </c>
      <c r="AQ5" s="1626">
        <v>42295</v>
      </c>
      <c r="AR5" s="1626">
        <v>42302</v>
      </c>
      <c r="AS5" s="1626">
        <v>42303</v>
      </c>
      <c r="AT5" s="1626">
        <v>42316</v>
      </c>
      <c r="AU5" s="1626">
        <v>42323</v>
      </c>
      <c r="AV5" s="1626">
        <v>42330</v>
      </c>
      <c r="AW5" s="1626">
        <v>42337</v>
      </c>
      <c r="AX5" s="1626">
        <v>42344</v>
      </c>
      <c r="AY5" s="1626">
        <v>42351</v>
      </c>
      <c r="AZ5" s="1626">
        <v>42358</v>
      </c>
      <c r="BA5" s="1626">
        <v>42365</v>
      </c>
      <c r="BB5" s="1626">
        <v>42366</v>
      </c>
    </row>
    <row r="6" spans="2:54" ht="15.75">
      <c r="B6" s="1625" t="s">
        <v>565</v>
      </c>
      <c r="C6" s="1627">
        <v>42015</v>
      </c>
      <c r="D6" s="1627">
        <v>42022</v>
      </c>
      <c r="E6" s="1627">
        <v>42029</v>
      </c>
      <c r="F6" s="1627">
        <v>42036</v>
      </c>
      <c r="G6" s="1627">
        <v>42043</v>
      </c>
      <c r="H6" s="1627">
        <v>42050</v>
      </c>
      <c r="I6" s="1627">
        <v>42057</v>
      </c>
      <c r="J6" s="1627">
        <v>42064</v>
      </c>
      <c r="K6" s="1627">
        <v>42071</v>
      </c>
      <c r="L6" s="1627">
        <v>42078</v>
      </c>
      <c r="M6" s="1627">
        <v>42085</v>
      </c>
      <c r="N6" s="1627">
        <v>42092</v>
      </c>
      <c r="O6" s="1627">
        <v>42099</v>
      </c>
      <c r="P6" s="1627">
        <v>42106</v>
      </c>
      <c r="Q6" s="1627">
        <v>42113</v>
      </c>
      <c r="R6" s="1627">
        <v>42120</v>
      </c>
      <c r="S6" s="1627">
        <v>42127</v>
      </c>
      <c r="T6" s="1627">
        <v>42134</v>
      </c>
      <c r="U6" s="1627">
        <v>42141</v>
      </c>
      <c r="V6" s="1627">
        <v>42148</v>
      </c>
      <c r="W6" s="1627">
        <v>42155</v>
      </c>
      <c r="X6" s="1627">
        <v>42162</v>
      </c>
      <c r="Y6" s="1627">
        <v>42169</v>
      </c>
      <c r="Z6" s="1627">
        <v>42176</v>
      </c>
      <c r="AA6" s="1627">
        <v>42183</v>
      </c>
      <c r="AB6" s="1627">
        <v>42190</v>
      </c>
      <c r="AC6" s="1627">
        <v>42197</v>
      </c>
      <c r="AD6" s="1627">
        <v>42204</v>
      </c>
      <c r="AE6" s="1627">
        <v>42211</v>
      </c>
      <c r="AF6" s="1627">
        <v>42218</v>
      </c>
      <c r="AG6" s="1627">
        <v>42225</v>
      </c>
      <c r="AH6" s="1627">
        <v>42232</v>
      </c>
      <c r="AI6" s="1627">
        <v>42239</v>
      </c>
      <c r="AJ6" s="1627">
        <v>42246</v>
      </c>
      <c r="AK6" s="1627">
        <v>42253</v>
      </c>
      <c r="AL6" s="1627">
        <v>42260</v>
      </c>
      <c r="AM6" s="1627">
        <v>42267</v>
      </c>
      <c r="AN6" s="1627">
        <v>42274</v>
      </c>
      <c r="AO6" s="1627">
        <v>42281</v>
      </c>
      <c r="AP6" s="1627">
        <v>42288</v>
      </c>
      <c r="AQ6" s="1627">
        <v>42295</v>
      </c>
      <c r="AR6" s="1627">
        <v>42302</v>
      </c>
      <c r="AS6" s="1627">
        <v>42309</v>
      </c>
      <c r="AT6" s="1627">
        <v>42316</v>
      </c>
      <c r="AU6" s="1627">
        <v>42323</v>
      </c>
      <c r="AV6" s="1627">
        <v>42330</v>
      </c>
      <c r="AW6" s="1627">
        <v>42337</v>
      </c>
      <c r="AX6" s="1627">
        <v>42344</v>
      </c>
      <c r="AY6" s="1627">
        <v>42351</v>
      </c>
      <c r="AZ6" s="1627">
        <v>42358</v>
      </c>
      <c r="BA6" s="1627">
        <v>42365</v>
      </c>
      <c r="BB6" s="1627">
        <v>42372</v>
      </c>
    </row>
    <row r="7" spans="2:54" ht="15.75">
      <c r="B7" s="1625"/>
      <c r="C7" s="1628">
        <v>149.19999999999999</v>
      </c>
      <c r="D7" s="1628">
        <v>148.97999999999999</v>
      </c>
      <c r="E7" s="1628">
        <v>154.54</v>
      </c>
      <c r="F7" s="1628">
        <v>147.08000000000001</v>
      </c>
      <c r="G7" s="1628">
        <v>149.96</v>
      </c>
      <c r="H7" s="1628">
        <v>151.1</v>
      </c>
      <c r="I7" s="1628">
        <v>148.77000000000001</v>
      </c>
      <c r="J7" s="1628">
        <v>152.75</v>
      </c>
      <c r="K7" s="1628">
        <v>151.87</v>
      </c>
      <c r="L7" s="1628">
        <v>153.06</v>
      </c>
      <c r="M7" s="1628">
        <v>156.46</v>
      </c>
      <c r="N7" s="1628">
        <v>155.38</v>
      </c>
      <c r="O7" s="1628">
        <v>159.08000000000001</v>
      </c>
      <c r="P7" s="1628">
        <v>160.41999999999999</v>
      </c>
      <c r="Q7" s="1628">
        <v>159.13</v>
      </c>
      <c r="R7" s="1628">
        <v>164.54</v>
      </c>
      <c r="S7" s="1628">
        <v>163.27000000000001</v>
      </c>
      <c r="T7" s="1628">
        <v>164.93</v>
      </c>
      <c r="U7" s="1628">
        <v>163</v>
      </c>
      <c r="V7" s="1628">
        <v>159.88</v>
      </c>
      <c r="W7" s="1628">
        <v>160.28</v>
      </c>
      <c r="X7" s="1628">
        <v>157.97999999999999</v>
      </c>
      <c r="Y7" s="1628">
        <v>162.08000000000001</v>
      </c>
      <c r="Z7" s="1628">
        <v>162.46</v>
      </c>
      <c r="AA7" s="1628">
        <v>155.61000000000001</v>
      </c>
      <c r="AB7" s="1628">
        <v>156.13999999999999</v>
      </c>
      <c r="AC7" s="1628">
        <v>150.12</v>
      </c>
      <c r="AD7" s="1628">
        <v>149.88</v>
      </c>
      <c r="AE7" s="1628">
        <v>155.57</v>
      </c>
      <c r="AF7" s="1628">
        <v>149.09</v>
      </c>
      <c r="AG7" s="1628">
        <v>146.71</v>
      </c>
      <c r="AH7" s="1628">
        <v>148.94</v>
      </c>
      <c r="AI7" s="1628">
        <v>145.46</v>
      </c>
      <c r="AJ7" s="1628">
        <v>148.41999999999999</v>
      </c>
      <c r="AK7" s="1628">
        <v>149.25</v>
      </c>
      <c r="AL7" s="1628">
        <v>149.72999999999999</v>
      </c>
      <c r="AM7" s="1628">
        <v>149.6</v>
      </c>
      <c r="AN7" s="1628">
        <v>148.81</v>
      </c>
      <c r="AO7" s="1628">
        <v>149.34</v>
      </c>
      <c r="AP7" s="1628">
        <v>150.04</v>
      </c>
      <c r="AQ7" s="1628">
        <v>151.15</v>
      </c>
      <c r="AR7" s="1628">
        <v>148.91999999999999</v>
      </c>
      <c r="AS7" s="1628">
        <v>146.94</v>
      </c>
      <c r="AT7" s="1628">
        <v>144.81</v>
      </c>
      <c r="AU7" s="1628">
        <v>144.05000000000001</v>
      </c>
      <c r="AV7" s="1628">
        <v>141.76</v>
      </c>
      <c r="AW7" s="1628">
        <v>142.96</v>
      </c>
      <c r="AX7" s="1628">
        <v>137.96</v>
      </c>
      <c r="AY7" s="1628">
        <v>137.9</v>
      </c>
      <c r="AZ7" s="1628">
        <v>137.04</v>
      </c>
      <c r="BA7" s="1628">
        <v>136.63999999999999</v>
      </c>
      <c r="BB7" s="1628">
        <v>132.55000000000001</v>
      </c>
    </row>
    <row r="8" spans="2:54" ht="15.75">
      <c r="B8" s="1625" t="s">
        <v>566</v>
      </c>
      <c r="C8" s="1627">
        <v>42379</v>
      </c>
      <c r="D8" s="1627">
        <v>42386</v>
      </c>
      <c r="E8" s="1627">
        <v>42393</v>
      </c>
      <c r="F8" s="1627">
        <v>42400</v>
      </c>
      <c r="G8" s="1627">
        <v>42407</v>
      </c>
      <c r="H8" s="1627">
        <v>42414</v>
      </c>
      <c r="I8" s="1627">
        <v>42421</v>
      </c>
      <c r="J8" s="1627">
        <v>42428</v>
      </c>
      <c r="K8" s="1627">
        <v>42435</v>
      </c>
      <c r="L8" s="1627">
        <v>42442</v>
      </c>
      <c r="M8" s="1627">
        <v>42449</v>
      </c>
      <c r="N8" s="1627">
        <v>42456</v>
      </c>
      <c r="O8" s="1627">
        <v>42463</v>
      </c>
      <c r="P8" s="1627">
        <v>42470</v>
      </c>
      <c r="Q8" s="1627">
        <v>42477</v>
      </c>
      <c r="R8" s="1627">
        <v>42484</v>
      </c>
      <c r="S8" s="1627">
        <v>42491</v>
      </c>
      <c r="T8" s="1627">
        <v>42498</v>
      </c>
      <c r="U8" s="1627">
        <v>42505</v>
      </c>
      <c r="V8" s="1627">
        <v>42512</v>
      </c>
      <c r="W8" s="1627">
        <v>42519</v>
      </c>
      <c r="X8" s="1627">
        <v>42526</v>
      </c>
      <c r="Y8" s="1627">
        <v>42533</v>
      </c>
      <c r="Z8" s="1627">
        <v>42540</v>
      </c>
      <c r="AA8" s="1627">
        <v>42547</v>
      </c>
      <c r="AB8" s="1627">
        <v>42554</v>
      </c>
      <c r="AC8" s="1627">
        <v>42561</v>
      </c>
      <c r="AD8" s="1627">
        <v>42568</v>
      </c>
      <c r="AE8" s="1627">
        <v>42575</v>
      </c>
      <c r="AF8" s="1627">
        <v>42582</v>
      </c>
      <c r="AG8" s="1627">
        <v>42589</v>
      </c>
      <c r="AH8" s="1627">
        <v>42596</v>
      </c>
      <c r="AI8" s="1627">
        <v>42603</v>
      </c>
      <c r="AJ8" s="1627">
        <v>42610</v>
      </c>
      <c r="AK8" s="1627">
        <v>42617</v>
      </c>
      <c r="AL8" s="1627">
        <v>42624</v>
      </c>
      <c r="AM8" s="1627">
        <v>42631</v>
      </c>
      <c r="AN8" s="1627">
        <v>42638</v>
      </c>
      <c r="AO8" s="1627">
        <v>42645</v>
      </c>
      <c r="AP8" s="1627">
        <v>42652</v>
      </c>
      <c r="AQ8" s="1627">
        <v>42659</v>
      </c>
      <c r="AR8" s="1627">
        <v>42666</v>
      </c>
      <c r="AS8" s="1627">
        <v>42673</v>
      </c>
      <c r="AT8" s="1627">
        <v>42680</v>
      </c>
      <c r="AU8" s="1627">
        <v>42687</v>
      </c>
      <c r="AV8" s="1627">
        <v>42694</v>
      </c>
      <c r="AW8" s="1627">
        <v>42701</v>
      </c>
      <c r="AX8" s="1627">
        <v>42708</v>
      </c>
      <c r="AY8" s="1627">
        <v>42715</v>
      </c>
      <c r="AZ8" s="1627">
        <v>42722</v>
      </c>
      <c r="BA8" s="1627">
        <v>42729</v>
      </c>
      <c r="BB8" s="1627">
        <v>42736</v>
      </c>
    </row>
    <row r="9" spans="2:54" ht="15.75">
      <c r="B9" s="1629"/>
      <c r="C9" s="1628">
        <v>133.96</v>
      </c>
      <c r="D9" s="1628">
        <v>136.13</v>
      </c>
      <c r="E9" s="1628">
        <v>131.22</v>
      </c>
      <c r="F9" s="1628">
        <v>128.1</v>
      </c>
      <c r="G9" s="1628">
        <v>129.91999999999999</v>
      </c>
      <c r="H9" s="1628">
        <v>131.47999999999999</v>
      </c>
      <c r="I9" s="1628">
        <v>131.97999999999999</v>
      </c>
      <c r="J9" s="1628">
        <v>133.47999999999999</v>
      </c>
      <c r="K9" s="1628">
        <v>135.88999999999999</v>
      </c>
      <c r="L9" s="1628">
        <v>138.62</v>
      </c>
      <c r="M9" s="1628">
        <v>140.55000000000001</v>
      </c>
      <c r="N9" s="1628">
        <v>142.02000000000001</v>
      </c>
      <c r="O9" s="1628">
        <v>145.52000000000001</v>
      </c>
      <c r="P9" s="1628">
        <v>149.47999999999999</v>
      </c>
      <c r="Q9" s="1628">
        <v>147.96</v>
      </c>
      <c r="R9" s="1628">
        <v>147.69999999999999</v>
      </c>
      <c r="S9" s="1628">
        <v>145.93</v>
      </c>
      <c r="T9" s="1628">
        <v>149.33000000000001</v>
      </c>
      <c r="U9" s="1628">
        <v>150.88999999999999</v>
      </c>
      <c r="V9" s="1628">
        <v>149.80000000000001</v>
      </c>
      <c r="W9" s="1628">
        <v>144.83000000000001</v>
      </c>
      <c r="X9" s="1628">
        <v>152.02000000000001</v>
      </c>
      <c r="Y9" s="1628">
        <v>156.27000000000001</v>
      </c>
      <c r="Z9" s="1628">
        <v>153.32</v>
      </c>
      <c r="AA9" s="1628">
        <v>151.77000000000001</v>
      </c>
      <c r="AB9" s="1628">
        <v>155.22999999999999</v>
      </c>
      <c r="AC9" s="1628">
        <v>156.63</v>
      </c>
      <c r="AD9" s="1628">
        <v>156</v>
      </c>
      <c r="AE9" s="1628">
        <v>158.27000000000001</v>
      </c>
      <c r="AF9" s="1628">
        <v>158.68</v>
      </c>
      <c r="AG9" s="1628">
        <v>159.21</v>
      </c>
      <c r="AH9" s="1628">
        <v>160.77000000000001</v>
      </c>
      <c r="AI9" s="1628">
        <v>163.4</v>
      </c>
      <c r="AJ9" s="1628">
        <v>167.14</v>
      </c>
      <c r="AK9" s="1628">
        <v>167.58</v>
      </c>
      <c r="AL9" s="1628">
        <v>172.06</v>
      </c>
      <c r="AM9" s="1628">
        <v>169.53</v>
      </c>
      <c r="AN9" s="1628">
        <v>170.69</v>
      </c>
      <c r="AO9" s="1628">
        <v>162.07</v>
      </c>
      <c r="AP9" s="1628">
        <v>166.53</v>
      </c>
      <c r="AQ9" s="1628">
        <v>170.47</v>
      </c>
      <c r="AR9" s="1628">
        <v>170</v>
      </c>
      <c r="AS9" s="1628">
        <v>171.59</v>
      </c>
      <c r="AT9" s="1628">
        <v>166.58</v>
      </c>
      <c r="AU9" s="1628">
        <v>172.5</v>
      </c>
      <c r="AV9" s="1628">
        <v>171.36</v>
      </c>
      <c r="AW9" s="1628">
        <v>173.5</v>
      </c>
      <c r="AX9" s="1628">
        <v>178</v>
      </c>
      <c r="AY9" s="1628">
        <v>175.69</v>
      </c>
      <c r="AZ9" s="1628">
        <v>178.21</v>
      </c>
      <c r="BA9" s="1628">
        <v>178.46</v>
      </c>
      <c r="BB9" s="1628">
        <v>172.57</v>
      </c>
    </row>
    <row r="10" spans="2:54" ht="15.75">
      <c r="B10" s="1625" t="s">
        <v>567</v>
      </c>
      <c r="C10" s="1627">
        <v>42743</v>
      </c>
      <c r="D10" s="1627">
        <v>42750</v>
      </c>
      <c r="E10" s="1627">
        <v>42757</v>
      </c>
      <c r="F10" s="1627">
        <v>42764</v>
      </c>
      <c r="G10" s="1627">
        <v>42771</v>
      </c>
      <c r="H10" s="1627">
        <v>42778</v>
      </c>
      <c r="I10" s="1627">
        <v>42785</v>
      </c>
      <c r="J10" s="1627">
        <v>42792</v>
      </c>
      <c r="K10" s="1627">
        <v>42799</v>
      </c>
      <c r="L10" s="1627">
        <v>42806</v>
      </c>
      <c r="M10" s="1627">
        <v>42813</v>
      </c>
      <c r="N10" s="1627">
        <v>42820</v>
      </c>
      <c r="O10" s="1627">
        <v>42827</v>
      </c>
      <c r="P10" s="1627" t="s">
        <v>568</v>
      </c>
      <c r="Q10" s="1627" t="s">
        <v>569</v>
      </c>
      <c r="R10" s="1627" t="s">
        <v>570</v>
      </c>
      <c r="S10" s="1627" t="s">
        <v>571</v>
      </c>
      <c r="T10" s="1627">
        <v>42862</v>
      </c>
      <c r="U10" s="1627">
        <v>42869</v>
      </c>
      <c r="V10" s="1627">
        <v>42876</v>
      </c>
      <c r="W10" s="1627">
        <v>42883</v>
      </c>
      <c r="X10" s="1627">
        <v>42890</v>
      </c>
      <c r="Y10" s="1627">
        <v>42897</v>
      </c>
      <c r="Z10" s="1627">
        <v>42904</v>
      </c>
      <c r="AA10" s="1627">
        <v>42911</v>
      </c>
      <c r="AB10" s="1627">
        <v>42918</v>
      </c>
      <c r="AC10" s="1627">
        <v>42925</v>
      </c>
      <c r="AD10" s="1627">
        <v>42932</v>
      </c>
      <c r="AE10" s="1627">
        <v>42939</v>
      </c>
      <c r="AF10" s="1627">
        <v>42946</v>
      </c>
      <c r="AG10" s="1627">
        <v>42953</v>
      </c>
      <c r="AH10" s="1627">
        <v>42960</v>
      </c>
      <c r="AI10" s="1627">
        <v>42967</v>
      </c>
      <c r="AJ10" s="1627">
        <v>42974</v>
      </c>
      <c r="AK10" s="1627">
        <v>42981</v>
      </c>
      <c r="AL10" s="1627">
        <v>42988</v>
      </c>
      <c r="AM10" s="1627">
        <v>42995</v>
      </c>
      <c r="AN10" s="1627">
        <v>43002</v>
      </c>
      <c r="AO10" s="1627">
        <v>43009</v>
      </c>
      <c r="AP10" s="1627">
        <v>43016</v>
      </c>
      <c r="AQ10" s="1627">
        <v>43023</v>
      </c>
      <c r="AR10" s="1627">
        <v>43030</v>
      </c>
      <c r="AS10" s="1627">
        <v>43037</v>
      </c>
      <c r="AT10" s="1627">
        <v>43044</v>
      </c>
      <c r="AU10" s="1627">
        <v>43051</v>
      </c>
      <c r="AV10" s="1627">
        <v>43058</v>
      </c>
      <c r="AW10" s="1627">
        <v>43065</v>
      </c>
      <c r="AX10" s="1627">
        <v>43072</v>
      </c>
      <c r="AY10" s="1627">
        <v>43079</v>
      </c>
      <c r="AZ10" s="1627">
        <v>43086</v>
      </c>
      <c r="BA10" s="1627">
        <v>43100</v>
      </c>
      <c r="BB10" s="1627">
        <v>43107</v>
      </c>
    </row>
    <row r="11" spans="2:54">
      <c r="C11" s="1628">
        <v>180</v>
      </c>
      <c r="D11" s="1628">
        <v>173.5</v>
      </c>
      <c r="E11" s="1628">
        <v>171.82</v>
      </c>
      <c r="F11" s="1628">
        <v>184.64</v>
      </c>
      <c r="G11" s="1628">
        <v>176.31</v>
      </c>
      <c r="H11" s="1628">
        <v>178.86</v>
      </c>
      <c r="I11" s="1628">
        <v>176</v>
      </c>
      <c r="J11" s="1628">
        <v>185.71</v>
      </c>
      <c r="K11" s="1628">
        <v>176.25</v>
      </c>
      <c r="L11" s="1628">
        <v>183.93</v>
      </c>
      <c r="M11" s="1628">
        <v>185.17</v>
      </c>
      <c r="N11" s="1628">
        <v>178.08</v>
      </c>
      <c r="O11" s="1628">
        <v>190.67</v>
      </c>
      <c r="P11" s="1628">
        <v>198.71</v>
      </c>
      <c r="Q11" s="1628">
        <v>189.08</v>
      </c>
      <c r="R11" s="1628">
        <v>198.38</v>
      </c>
      <c r="S11" s="1628">
        <v>196.36</v>
      </c>
      <c r="T11" s="1628">
        <v>194.17</v>
      </c>
      <c r="U11" s="1628">
        <v>190.91</v>
      </c>
      <c r="V11" s="1628">
        <v>206</v>
      </c>
      <c r="W11" s="1628">
        <v>208.14</v>
      </c>
      <c r="X11" s="1628">
        <v>209.62</v>
      </c>
      <c r="Y11" s="1628">
        <v>210.63</v>
      </c>
      <c r="Z11" s="1628">
        <v>209.83</v>
      </c>
      <c r="AA11" s="1628">
        <v>213</v>
      </c>
      <c r="AB11" s="1628">
        <v>202.31</v>
      </c>
      <c r="AC11" s="1628">
        <v>206.57</v>
      </c>
      <c r="AD11" s="1628">
        <v>209.14</v>
      </c>
      <c r="AE11" s="1628">
        <v>202.06</v>
      </c>
      <c r="AF11" s="1628">
        <v>200.33</v>
      </c>
      <c r="AG11" s="1628">
        <v>193.33</v>
      </c>
      <c r="AH11" s="1628">
        <v>198.46</v>
      </c>
      <c r="AI11" s="1628">
        <v>194.75</v>
      </c>
      <c r="AJ11" s="1628">
        <v>196.87</v>
      </c>
      <c r="AK11" s="1628">
        <v>197.53</v>
      </c>
      <c r="AL11" s="1628">
        <v>197.67</v>
      </c>
      <c r="AM11" s="1628">
        <v>193.85</v>
      </c>
      <c r="AN11" s="1628">
        <v>196.18</v>
      </c>
      <c r="AO11" s="1628">
        <v>196.86</v>
      </c>
      <c r="AP11" s="1628">
        <v>194.33</v>
      </c>
      <c r="AQ11" s="1628">
        <v>194.69</v>
      </c>
      <c r="AR11" s="1628">
        <v>197.25</v>
      </c>
      <c r="AS11" s="1628">
        <v>194.46</v>
      </c>
      <c r="AT11" s="1628">
        <v>175.5</v>
      </c>
      <c r="AU11" s="1628">
        <v>191.07</v>
      </c>
      <c r="AV11" s="1628">
        <v>191</v>
      </c>
      <c r="AW11" s="1628">
        <v>192.31</v>
      </c>
      <c r="AX11" s="1628">
        <v>194.86</v>
      </c>
      <c r="AY11" s="1628">
        <v>179.44</v>
      </c>
      <c r="AZ11" s="1628">
        <v>193.21</v>
      </c>
      <c r="BA11" s="1628">
        <v>184.94</v>
      </c>
      <c r="BB11" s="1628">
        <v>184.94</v>
      </c>
    </row>
    <row r="12" spans="2:54" ht="15.75">
      <c r="B12" s="1625" t="s">
        <v>443</v>
      </c>
      <c r="C12" s="1627">
        <v>43107</v>
      </c>
      <c r="D12" s="1627">
        <v>43114</v>
      </c>
      <c r="E12" s="1627">
        <v>43121</v>
      </c>
      <c r="F12" s="1627">
        <v>43128</v>
      </c>
      <c r="G12" s="1627">
        <v>43135</v>
      </c>
      <c r="H12" s="1627">
        <v>43142</v>
      </c>
      <c r="I12" s="1627">
        <v>43149</v>
      </c>
      <c r="J12" s="1627">
        <v>43156</v>
      </c>
      <c r="K12" s="1627">
        <v>43163</v>
      </c>
      <c r="L12" s="1627">
        <v>43170</v>
      </c>
      <c r="M12" s="1627">
        <v>43177</v>
      </c>
      <c r="N12" s="1627">
        <v>43184</v>
      </c>
      <c r="O12" s="1627">
        <v>43191</v>
      </c>
      <c r="P12" s="1627">
        <v>43198</v>
      </c>
      <c r="Q12" s="1627">
        <v>43205</v>
      </c>
      <c r="R12" s="1627">
        <v>43212</v>
      </c>
      <c r="S12" s="1627">
        <v>43219</v>
      </c>
      <c r="T12" s="1627">
        <v>43226</v>
      </c>
      <c r="U12" s="1627">
        <v>43233</v>
      </c>
      <c r="V12" s="1627">
        <v>43240</v>
      </c>
      <c r="W12" s="1627">
        <v>43247</v>
      </c>
      <c r="X12" s="1627">
        <v>43254</v>
      </c>
      <c r="Y12" s="1627">
        <v>43261</v>
      </c>
      <c r="Z12" s="1627">
        <v>43268</v>
      </c>
      <c r="AA12" s="1627">
        <v>43275</v>
      </c>
      <c r="AB12" s="1627">
        <v>43282</v>
      </c>
      <c r="AC12" s="1627">
        <v>43289</v>
      </c>
      <c r="AD12" s="1627">
        <v>43296</v>
      </c>
      <c r="AE12" s="1627">
        <v>43303</v>
      </c>
      <c r="AF12" s="1627">
        <v>43310</v>
      </c>
      <c r="AG12" s="1627">
        <v>43317</v>
      </c>
      <c r="AH12" s="1627">
        <v>43324</v>
      </c>
      <c r="AI12" s="1627">
        <v>43331</v>
      </c>
      <c r="AJ12" s="1627">
        <v>43338</v>
      </c>
      <c r="AK12" s="1627">
        <v>43345</v>
      </c>
      <c r="AL12" s="1627">
        <v>43352</v>
      </c>
      <c r="AM12" s="1627">
        <v>43359</v>
      </c>
      <c r="AN12" s="1627">
        <v>43366</v>
      </c>
      <c r="AO12" s="1627">
        <v>43373</v>
      </c>
      <c r="AP12" s="1627">
        <v>43380</v>
      </c>
      <c r="AQ12" s="1627">
        <v>43387</v>
      </c>
      <c r="AR12" s="1627">
        <v>43394</v>
      </c>
      <c r="AS12" s="1627">
        <v>43401</v>
      </c>
      <c r="AT12" s="1627">
        <v>43408</v>
      </c>
      <c r="AU12" s="1627">
        <v>43415</v>
      </c>
      <c r="AV12" s="1627">
        <v>43422</v>
      </c>
      <c r="AW12" s="1627">
        <v>43429</v>
      </c>
      <c r="AX12" s="1627">
        <v>43436</v>
      </c>
      <c r="AY12" s="1627">
        <v>43443</v>
      </c>
      <c r="AZ12" s="1627">
        <v>43450</v>
      </c>
      <c r="BA12" s="1627">
        <v>43457</v>
      </c>
      <c r="BB12" s="1627">
        <v>43464</v>
      </c>
    </row>
    <row r="13" spans="2:54">
      <c r="C13" s="1630">
        <v>199.14</v>
      </c>
      <c r="D13" s="1630">
        <v>186.21</v>
      </c>
      <c r="E13" s="1630">
        <v>182.33</v>
      </c>
      <c r="F13" s="1630">
        <v>183.92</v>
      </c>
      <c r="G13" s="1630">
        <v>180.67</v>
      </c>
      <c r="H13" s="1630">
        <v>179.3</v>
      </c>
      <c r="I13" s="1630">
        <v>180.58</v>
      </c>
      <c r="J13" s="1630">
        <v>183.73</v>
      </c>
      <c r="K13" s="1630">
        <v>174.71</v>
      </c>
      <c r="L13" s="1630">
        <v>188.6</v>
      </c>
      <c r="M13" s="1630">
        <v>186.64</v>
      </c>
      <c r="N13" s="1630">
        <v>180.63</v>
      </c>
      <c r="O13" s="1630">
        <v>178.75</v>
      </c>
      <c r="P13" s="1630">
        <v>195.71</v>
      </c>
      <c r="Q13" s="1630">
        <v>189.78</v>
      </c>
      <c r="R13" s="1630">
        <v>198.18</v>
      </c>
      <c r="S13" s="1631">
        <v>176.93</v>
      </c>
      <c r="T13" s="1630">
        <v>176.93</v>
      </c>
      <c r="U13" s="1630">
        <v>186</v>
      </c>
      <c r="V13" s="1630">
        <v>180.88</v>
      </c>
      <c r="W13" s="1630">
        <v>187.33</v>
      </c>
      <c r="X13" s="1630">
        <v>184.55</v>
      </c>
      <c r="Y13" s="1630">
        <v>180</v>
      </c>
      <c r="Z13" s="1630">
        <v>188.36</v>
      </c>
      <c r="AA13" s="1630">
        <v>171.13</v>
      </c>
      <c r="AB13" s="1630">
        <v>178</v>
      </c>
      <c r="AC13" s="1630">
        <v>184.2</v>
      </c>
      <c r="AD13" s="1630">
        <v>186.89</v>
      </c>
      <c r="AE13" s="1630">
        <v>188.25</v>
      </c>
      <c r="AF13" s="1630">
        <v>180.5</v>
      </c>
      <c r="AG13" s="1630">
        <v>178.11</v>
      </c>
      <c r="AH13" s="1630">
        <v>186.5</v>
      </c>
      <c r="AI13" s="1630">
        <v>181.86</v>
      </c>
      <c r="AJ13" s="1630">
        <v>181.38</v>
      </c>
      <c r="AK13" s="1630">
        <v>176.14</v>
      </c>
      <c r="AL13" s="1630">
        <v>177.14</v>
      </c>
      <c r="AM13" s="1630">
        <v>172.19</v>
      </c>
      <c r="AN13" s="1630">
        <v>177.78</v>
      </c>
      <c r="AO13" s="1630">
        <v>182.63</v>
      </c>
      <c r="AP13" s="1630">
        <v>170.43</v>
      </c>
      <c r="AQ13" s="1630">
        <v>176.44</v>
      </c>
      <c r="AR13" s="1630">
        <v>189</v>
      </c>
      <c r="AS13" s="1630">
        <v>176.44</v>
      </c>
      <c r="AT13" s="1630">
        <v>184.44</v>
      </c>
      <c r="AU13" s="1630">
        <v>171</v>
      </c>
      <c r="AV13" s="1630">
        <v>165.5</v>
      </c>
      <c r="AW13" s="1630">
        <v>165.89</v>
      </c>
      <c r="AX13" s="1630">
        <v>169.25</v>
      </c>
      <c r="AY13" s="1630">
        <v>173.3</v>
      </c>
      <c r="AZ13" s="1630">
        <v>167</v>
      </c>
      <c r="BA13" s="1630">
        <v>161.5</v>
      </c>
      <c r="BB13" s="1630">
        <v>161.5</v>
      </c>
    </row>
    <row r="14" spans="2:54" ht="15.75">
      <c r="B14" s="1625" t="s">
        <v>444</v>
      </c>
      <c r="C14" s="1627">
        <v>43471</v>
      </c>
      <c r="D14" s="1627">
        <v>43478</v>
      </c>
      <c r="E14" s="1627">
        <v>43485</v>
      </c>
      <c r="F14" s="1627">
        <v>43492</v>
      </c>
      <c r="G14" s="1627">
        <v>43499</v>
      </c>
      <c r="H14" s="1627">
        <v>43506</v>
      </c>
      <c r="I14" s="1627">
        <v>43513</v>
      </c>
      <c r="J14" s="1627">
        <v>43520</v>
      </c>
      <c r="K14" s="1627">
        <v>43527</v>
      </c>
      <c r="L14" s="1627">
        <v>43534</v>
      </c>
      <c r="M14" s="1627">
        <v>43541</v>
      </c>
      <c r="N14" s="1627">
        <v>43548</v>
      </c>
      <c r="O14" s="1627">
        <v>43555</v>
      </c>
      <c r="P14" s="1627">
        <v>43562</v>
      </c>
      <c r="Q14" s="1627">
        <v>43569</v>
      </c>
      <c r="R14" s="1627">
        <v>43576</v>
      </c>
      <c r="S14" s="1627">
        <v>43583</v>
      </c>
      <c r="T14" s="1627">
        <v>43590</v>
      </c>
      <c r="U14" s="1627">
        <v>43597</v>
      </c>
      <c r="V14" s="1627">
        <v>43604</v>
      </c>
      <c r="W14" s="1627">
        <v>43611</v>
      </c>
      <c r="X14" s="1627">
        <v>43618</v>
      </c>
      <c r="Y14" s="1627">
        <v>43625</v>
      </c>
      <c r="Z14" s="1627">
        <v>43632</v>
      </c>
      <c r="AA14" s="1627">
        <v>43639</v>
      </c>
      <c r="AB14" s="1627">
        <v>43646</v>
      </c>
      <c r="AC14" s="1627">
        <v>43653</v>
      </c>
      <c r="AD14" s="1627">
        <v>43660</v>
      </c>
      <c r="AE14" s="1627">
        <v>43667</v>
      </c>
      <c r="AF14" s="1627">
        <v>43674</v>
      </c>
      <c r="AG14" s="1627">
        <v>43681</v>
      </c>
      <c r="AH14" s="1627">
        <v>43688</v>
      </c>
      <c r="AI14" s="1627">
        <v>43695</v>
      </c>
      <c r="AJ14" s="1627">
        <v>43702</v>
      </c>
      <c r="AK14" s="1627">
        <v>43709</v>
      </c>
      <c r="AL14" s="1627">
        <v>43716</v>
      </c>
      <c r="AM14" s="1627">
        <v>43723</v>
      </c>
      <c r="AN14" s="1627">
        <v>43730</v>
      </c>
      <c r="AO14" s="1627">
        <v>43737</v>
      </c>
      <c r="AP14" s="1627">
        <v>43744</v>
      </c>
      <c r="AQ14" s="1627">
        <v>43751</v>
      </c>
      <c r="AR14" s="1627">
        <v>43758</v>
      </c>
      <c r="AS14" s="1627">
        <v>43765</v>
      </c>
      <c r="AT14" s="1627">
        <v>43772</v>
      </c>
      <c r="AU14" s="1627">
        <v>43779</v>
      </c>
      <c r="AV14" s="1627">
        <v>43786</v>
      </c>
      <c r="AW14" s="1627">
        <v>43793</v>
      </c>
      <c r="AX14" s="1627">
        <v>43800</v>
      </c>
      <c r="AY14" s="1627">
        <v>43807</v>
      </c>
      <c r="AZ14" s="1627">
        <v>43814</v>
      </c>
      <c r="BA14" s="1627">
        <v>43821</v>
      </c>
      <c r="BB14" s="1627">
        <v>43828</v>
      </c>
    </row>
    <row r="15" spans="2:54">
      <c r="C15" s="1632">
        <v>158.29</v>
      </c>
      <c r="D15" s="1632">
        <v>169.78</v>
      </c>
      <c r="E15" s="1632">
        <v>151</v>
      </c>
      <c r="F15" s="1632">
        <v>163.5</v>
      </c>
      <c r="G15" s="1632">
        <v>166.33</v>
      </c>
      <c r="H15" s="1632">
        <v>163.75</v>
      </c>
      <c r="I15" s="1632">
        <v>166.44</v>
      </c>
      <c r="J15" s="1632">
        <v>162.75</v>
      </c>
      <c r="K15" s="1632">
        <v>151</v>
      </c>
      <c r="L15" s="1632">
        <v>164.5</v>
      </c>
      <c r="M15" s="1632">
        <v>162.13</v>
      </c>
      <c r="N15" s="1632">
        <v>169.75</v>
      </c>
      <c r="O15" s="1632">
        <v>168.11</v>
      </c>
      <c r="P15" s="1632">
        <v>177.14</v>
      </c>
      <c r="Q15" s="1632">
        <v>160.57</v>
      </c>
      <c r="R15" s="1632">
        <v>181.71</v>
      </c>
      <c r="S15" s="1633">
        <v>185.07</v>
      </c>
      <c r="T15" s="1632">
        <v>185.07</v>
      </c>
      <c r="U15" s="1632">
        <v>204.13</v>
      </c>
      <c r="V15" s="1632">
        <v>211.88</v>
      </c>
      <c r="W15" s="1632">
        <v>214.14</v>
      </c>
      <c r="X15" s="1632">
        <v>214.17</v>
      </c>
      <c r="Y15" s="1632">
        <v>222.75</v>
      </c>
      <c r="Z15" s="1632">
        <v>198</v>
      </c>
      <c r="AA15" s="1632">
        <v>200.5</v>
      </c>
      <c r="AB15" s="1632">
        <v>213.5</v>
      </c>
      <c r="AC15" s="1632">
        <v>219.33</v>
      </c>
      <c r="AD15" s="1632">
        <v>219.67</v>
      </c>
      <c r="AE15" s="1632">
        <v>205.6</v>
      </c>
      <c r="AF15" s="1632">
        <v>212.4</v>
      </c>
      <c r="AG15" s="1632">
        <v>221</v>
      </c>
      <c r="AH15" s="1632">
        <v>217.71</v>
      </c>
      <c r="AI15" s="1632">
        <v>221.5</v>
      </c>
      <c r="AJ15" s="1632">
        <v>226.44</v>
      </c>
      <c r="AK15" s="1632">
        <v>226.8</v>
      </c>
      <c r="AL15" s="1632">
        <v>234.57</v>
      </c>
      <c r="AM15" s="1632">
        <v>235.33</v>
      </c>
      <c r="AN15" s="1632">
        <v>236</v>
      </c>
      <c r="AO15" s="1632">
        <v>234.67</v>
      </c>
      <c r="AP15" s="1632">
        <v>223.29</v>
      </c>
      <c r="AQ15" s="1632">
        <v>238</v>
      </c>
      <c r="AR15" s="1632">
        <v>239</v>
      </c>
      <c r="AS15" s="1632">
        <v>237.5</v>
      </c>
      <c r="AT15" s="1632">
        <v>240.5</v>
      </c>
      <c r="AU15" s="1632">
        <v>234.71</v>
      </c>
      <c r="AV15" s="1632">
        <v>244.86</v>
      </c>
      <c r="AW15" s="1632">
        <v>239.29</v>
      </c>
      <c r="AX15" s="1632">
        <v>244.29</v>
      </c>
      <c r="AY15" s="1632">
        <v>252.83</v>
      </c>
      <c r="AZ15" s="1632">
        <v>230.8</v>
      </c>
      <c r="BA15" s="1632">
        <v>229.83</v>
      </c>
      <c r="BB15" s="1632">
        <v>229.83</v>
      </c>
    </row>
    <row r="16" spans="2:54" ht="15.75">
      <c r="B16" s="1625" t="s">
        <v>572</v>
      </c>
      <c r="C16" s="1627">
        <v>43835</v>
      </c>
      <c r="D16" s="1627">
        <v>43842</v>
      </c>
      <c r="E16" s="1627">
        <v>43849</v>
      </c>
      <c r="F16" s="1627">
        <v>43856</v>
      </c>
      <c r="G16" s="1627">
        <v>43863</v>
      </c>
      <c r="H16" s="1627">
        <v>43870</v>
      </c>
      <c r="I16" s="1627">
        <v>43877</v>
      </c>
      <c r="J16" s="1627">
        <v>43884</v>
      </c>
      <c r="K16" s="1627">
        <v>43891</v>
      </c>
      <c r="L16" s="1627">
        <v>43898</v>
      </c>
      <c r="M16" s="1627">
        <v>43905</v>
      </c>
      <c r="N16" s="1627">
        <v>43912</v>
      </c>
      <c r="O16" s="1627">
        <v>43919</v>
      </c>
      <c r="P16" s="1627">
        <v>43926</v>
      </c>
      <c r="Q16" s="1627">
        <v>43933</v>
      </c>
      <c r="R16" s="1627">
        <v>43940</v>
      </c>
      <c r="S16" s="1627">
        <v>43947</v>
      </c>
      <c r="T16" s="1627">
        <v>43954</v>
      </c>
      <c r="U16" s="1627">
        <v>43961</v>
      </c>
      <c r="V16" s="1627">
        <v>43968</v>
      </c>
      <c r="W16" s="1627">
        <v>43975</v>
      </c>
      <c r="X16" s="1627">
        <v>43982</v>
      </c>
      <c r="Y16" s="1627">
        <v>43989</v>
      </c>
      <c r="Z16" s="1627">
        <v>43996</v>
      </c>
      <c r="AA16" s="1627">
        <v>44003</v>
      </c>
      <c r="AB16" s="1627">
        <v>44010</v>
      </c>
      <c r="AC16" s="1627">
        <v>44017</v>
      </c>
      <c r="AD16" s="1627">
        <v>44024</v>
      </c>
      <c r="AE16" s="1627">
        <v>44031</v>
      </c>
      <c r="AF16" s="1627">
        <v>44038</v>
      </c>
      <c r="AG16" s="1627">
        <v>44045</v>
      </c>
      <c r="AH16" s="1627">
        <v>44052</v>
      </c>
      <c r="AI16" s="1627">
        <v>44059</v>
      </c>
      <c r="AJ16" s="1627">
        <v>44066</v>
      </c>
      <c r="AK16" s="1627">
        <v>44073</v>
      </c>
      <c r="AL16" s="1627">
        <v>44080</v>
      </c>
      <c r="AM16" s="1627">
        <v>44087</v>
      </c>
      <c r="AN16" s="1627">
        <v>44094</v>
      </c>
      <c r="AO16" s="1627">
        <v>44101</v>
      </c>
      <c r="AP16" s="1627">
        <v>44108</v>
      </c>
      <c r="AQ16" s="1627">
        <v>44115</v>
      </c>
      <c r="AR16" s="1627">
        <v>44122</v>
      </c>
      <c r="AS16" s="1627">
        <v>44129</v>
      </c>
      <c r="AT16" s="1627">
        <v>44136</v>
      </c>
      <c r="AU16" s="1627">
        <v>44143</v>
      </c>
      <c r="AV16" s="1627">
        <v>44150</v>
      </c>
      <c r="AW16" s="1627">
        <v>44157</v>
      </c>
      <c r="AX16" s="1627">
        <v>44164</v>
      </c>
      <c r="AY16" s="1627">
        <v>44171</v>
      </c>
      <c r="AZ16" s="1627">
        <v>44178</v>
      </c>
      <c r="BA16" s="1627">
        <v>44185</v>
      </c>
      <c r="BB16" s="1627">
        <v>44199</v>
      </c>
    </row>
    <row r="17" spans="2:54">
      <c r="C17" s="1632">
        <v>210</v>
      </c>
      <c r="D17" s="1632">
        <v>248</v>
      </c>
      <c r="E17" s="1632">
        <v>253.57</v>
      </c>
      <c r="F17" s="1632">
        <v>245.5</v>
      </c>
      <c r="G17" s="1632">
        <v>247.4</v>
      </c>
      <c r="H17" s="1632">
        <v>246.75</v>
      </c>
      <c r="I17" s="1632">
        <v>257.67</v>
      </c>
      <c r="J17" s="1632">
        <v>274</v>
      </c>
      <c r="K17" s="1632">
        <v>267.2</v>
      </c>
      <c r="L17" s="1632">
        <v>264.67</v>
      </c>
      <c r="M17" s="1632">
        <v>270.5</v>
      </c>
      <c r="N17" s="1632">
        <v>286.67</v>
      </c>
      <c r="O17" s="1632">
        <v>230</v>
      </c>
      <c r="P17" s="1632">
        <v>230</v>
      </c>
      <c r="Q17" s="1632">
        <v>236</v>
      </c>
      <c r="R17" s="1632">
        <v>238</v>
      </c>
      <c r="S17" s="1632">
        <v>239</v>
      </c>
      <c r="T17" s="1632">
        <v>268</v>
      </c>
      <c r="U17" s="1632">
        <v>268.67</v>
      </c>
      <c r="V17" s="1632">
        <v>225.33</v>
      </c>
      <c r="W17" s="1632">
        <v>255</v>
      </c>
      <c r="X17" s="1632">
        <v>268</v>
      </c>
      <c r="Y17" s="1632">
        <v>291.5</v>
      </c>
      <c r="Z17" s="1632">
        <v>285.8</v>
      </c>
      <c r="AA17" s="1632">
        <v>261</v>
      </c>
      <c r="AB17" s="1632">
        <v>274</v>
      </c>
      <c r="AC17" s="1632">
        <v>261</v>
      </c>
      <c r="AD17" s="1632">
        <v>248.5</v>
      </c>
      <c r="AE17" s="1632">
        <v>252</v>
      </c>
      <c r="AF17" s="1632">
        <v>258.83</v>
      </c>
      <c r="AG17" s="1632">
        <v>251</v>
      </c>
      <c r="AH17" s="1632">
        <v>259.39999999999998</v>
      </c>
      <c r="AI17" s="1632">
        <v>247.75</v>
      </c>
      <c r="AJ17" s="1632">
        <v>251.4</v>
      </c>
      <c r="AK17" s="1632">
        <v>241.6</v>
      </c>
      <c r="AL17" s="1623">
        <v>255.17</v>
      </c>
      <c r="AM17" s="1623">
        <v>241.4</v>
      </c>
      <c r="AN17" s="1634">
        <v>239</v>
      </c>
      <c r="AO17" s="1634">
        <v>252.6</v>
      </c>
      <c r="AP17" s="1634">
        <v>243.5</v>
      </c>
      <c r="AQ17" s="1634">
        <v>221.4</v>
      </c>
      <c r="AR17" s="1623">
        <v>243.33</v>
      </c>
      <c r="AS17" s="1623">
        <v>180.33</v>
      </c>
      <c r="AT17" s="1623">
        <v>176.33</v>
      </c>
      <c r="AU17" s="1634">
        <v>202.5</v>
      </c>
      <c r="AV17" s="1634">
        <v>202</v>
      </c>
      <c r="AW17" s="1634">
        <v>238.33</v>
      </c>
      <c r="AX17" s="1634">
        <v>213</v>
      </c>
      <c r="AY17" s="1634">
        <v>201.75</v>
      </c>
      <c r="AZ17" s="1634">
        <v>172</v>
      </c>
      <c r="BA17" s="1634">
        <v>229</v>
      </c>
      <c r="BB17" s="1634">
        <v>156.5</v>
      </c>
    </row>
    <row r="18" spans="2:54" ht="15.75">
      <c r="B18" s="1625" t="s">
        <v>591</v>
      </c>
      <c r="C18" s="1627">
        <v>44206</v>
      </c>
      <c r="D18" s="1627">
        <v>44213</v>
      </c>
      <c r="E18" s="1627">
        <v>44220</v>
      </c>
      <c r="F18" s="1627">
        <v>44227</v>
      </c>
      <c r="G18" s="1627">
        <v>44234</v>
      </c>
      <c r="H18" s="1627">
        <v>44241</v>
      </c>
      <c r="I18" s="1627">
        <v>44248</v>
      </c>
      <c r="J18" s="1627">
        <v>44255</v>
      </c>
      <c r="K18" s="1627">
        <v>44262</v>
      </c>
      <c r="L18" s="1627">
        <v>44269</v>
      </c>
      <c r="M18" s="1627">
        <v>44276</v>
      </c>
      <c r="N18" s="1627">
        <v>44283</v>
      </c>
      <c r="O18" s="1627">
        <v>44290</v>
      </c>
      <c r="P18" s="1627">
        <v>44297</v>
      </c>
      <c r="Q18" s="1627">
        <v>44304</v>
      </c>
      <c r="R18" s="1627">
        <v>44311</v>
      </c>
      <c r="S18" s="1627">
        <v>44318</v>
      </c>
      <c r="T18" s="1627">
        <v>44325</v>
      </c>
      <c r="U18" s="1627">
        <v>44332</v>
      </c>
      <c r="V18" s="1627">
        <v>44339</v>
      </c>
      <c r="W18" s="1627">
        <v>44346</v>
      </c>
      <c r="X18" s="1627">
        <v>44353</v>
      </c>
      <c r="Y18" s="1627">
        <v>44360</v>
      </c>
      <c r="Z18" s="1627">
        <v>44367</v>
      </c>
      <c r="AA18" s="1627">
        <v>44374</v>
      </c>
      <c r="AB18" s="1627">
        <v>44381</v>
      </c>
      <c r="AC18" s="1627">
        <v>44388</v>
      </c>
      <c r="AD18" s="1627">
        <v>44395</v>
      </c>
      <c r="AE18" s="1627">
        <v>44402</v>
      </c>
      <c r="AF18" s="1627">
        <v>44409</v>
      </c>
      <c r="AG18" s="1627">
        <v>44416</v>
      </c>
      <c r="AH18" s="1627">
        <v>44423</v>
      </c>
      <c r="AI18" s="1627">
        <v>44430</v>
      </c>
      <c r="AJ18" s="1627">
        <v>44437</v>
      </c>
      <c r="AK18" s="1627">
        <v>44444</v>
      </c>
      <c r="AL18" s="1627">
        <v>44451</v>
      </c>
      <c r="AM18" s="1627">
        <v>44458</v>
      </c>
      <c r="AN18" s="1627">
        <v>44465</v>
      </c>
      <c r="AO18" s="1627">
        <v>44472</v>
      </c>
      <c r="AP18" s="1627">
        <v>44479</v>
      </c>
      <c r="AQ18" s="1627">
        <v>44486</v>
      </c>
      <c r="AR18" s="1627">
        <v>44493</v>
      </c>
      <c r="AS18" s="1627">
        <v>44500</v>
      </c>
      <c r="AT18" s="1627">
        <v>44507</v>
      </c>
      <c r="AU18" s="1627">
        <v>44514</v>
      </c>
      <c r="AV18" s="1627">
        <v>44521</v>
      </c>
      <c r="AW18" s="1627">
        <v>44528</v>
      </c>
      <c r="AX18" s="1627">
        <v>44535</v>
      </c>
      <c r="AY18" s="1627">
        <v>44542</v>
      </c>
      <c r="AZ18" s="1627">
        <v>44549</v>
      </c>
      <c r="BA18" s="1627">
        <v>44556</v>
      </c>
      <c r="BB18" s="1627">
        <v>44563</v>
      </c>
    </row>
    <row r="19" spans="2:54">
      <c r="C19" s="1632">
        <v>165</v>
      </c>
      <c r="D19" s="1632"/>
      <c r="E19" s="1632"/>
      <c r="F19" s="1632">
        <v>208.33</v>
      </c>
      <c r="G19" s="1632"/>
      <c r="H19" s="1632"/>
      <c r="I19" s="1632"/>
      <c r="J19" s="1632">
        <v>180</v>
      </c>
      <c r="K19" s="1632"/>
      <c r="L19" s="1632"/>
      <c r="M19" s="1632"/>
      <c r="N19" s="1632"/>
      <c r="O19" s="1632"/>
      <c r="P19" s="1632"/>
      <c r="Q19" s="1632"/>
      <c r="R19" s="1632"/>
      <c r="S19" s="1632"/>
      <c r="T19" s="1632"/>
      <c r="U19" s="1632"/>
      <c r="V19" s="1632"/>
    </row>
    <row r="20" spans="2:54">
      <c r="C20" s="1771"/>
      <c r="D20" s="1771" t="s">
        <v>600</v>
      </c>
      <c r="E20" s="1771" t="s">
        <v>600</v>
      </c>
      <c r="F20" s="1771"/>
      <c r="G20" s="1771" t="s">
        <v>600</v>
      </c>
      <c r="H20" s="1771" t="s">
        <v>600</v>
      </c>
      <c r="I20" s="1771" t="s">
        <v>600</v>
      </c>
      <c r="J20" s="1771"/>
      <c r="K20" s="1771" t="s">
        <v>600</v>
      </c>
      <c r="L20" s="1771" t="s">
        <v>600</v>
      </c>
      <c r="M20" s="1771" t="s">
        <v>600</v>
      </c>
      <c r="N20" s="1771" t="s">
        <v>600</v>
      </c>
      <c r="O20" s="1771" t="s">
        <v>600</v>
      </c>
      <c r="P20" s="1771" t="s">
        <v>600</v>
      </c>
      <c r="Q20" s="1771" t="s">
        <v>600</v>
      </c>
      <c r="R20" s="1771" t="s">
        <v>600</v>
      </c>
      <c r="S20" s="1771" t="s">
        <v>600</v>
      </c>
      <c r="T20" s="1771" t="s">
        <v>600</v>
      </c>
      <c r="U20" s="1771" t="s">
        <v>600</v>
      </c>
      <c r="V20" s="1771" t="s">
        <v>600</v>
      </c>
      <c r="W20" s="1771" t="s">
        <v>600</v>
      </c>
      <c r="X20" s="1771" t="s">
        <v>600</v>
      </c>
      <c r="Y20" s="1771" t="s">
        <v>600</v>
      </c>
      <c r="Z20" s="1771" t="s">
        <v>600</v>
      </c>
      <c r="AA20" s="1771" t="s">
        <v>600</v>
      </c>
      <c r="AB20" s="1926" t="s">
        <v>600</v>
      </c>
      <c r="AC20" s="1927" t="s">
        <v>600</v>
      </c>
      <c r="AD20" s="1931" t="s">
        <v>600</v>
      </c>
      <c r="AE20" s="1954" t="s">
        <v>600</v>
      </c>
    </row>
    <row r="21" spans="2:54">
      <c r="C21" s="1771" t="s">
        <v>601</v>
      </c>
      <c r="D21" s="1771"/>
      <c r="E21" s="1771"/>
      <c r="F21" s="1771"/>
      <c r="G21" s="1771"/>
      <c r="H21" s="1771"/>
      <c r="I21" s="1771"/>
      <c r="J21" s="1771"/>
      <c r="K21" s="1771"/>
      <c r="L21" s="1771"/>
      <c r="M21" s="1771"/>
    </row>
  </sheetData>
  <pageMargins left="0.7" right="0.7" top="0.75" bottom="0.75" header="0.3" footer="0.3"/>
  <pageSetup paperSize="9" scale="95" orientation="portrait" horizontalDpi="4294967295" verticalDpi="4294967295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P27"/>
  <sheetViews>
    <sheetView showGridLines="0" zoomScaleNormal="100" workbookViewId="0">
      <selection activeCell="D3" sqref="D3"/>
    </sheetView>
  </sheetViews>
  <sheetFormatPr defaultRowHeight="12.75"/>
  <cols>
    <col min="1" max="1" width="5.28515625" customWidth="1"/>
    <col min="2" max="2" width="22" customWidth="1"/>
    <col min="3" max="3" width="17" customWidth="1"/>
    <col min="4" max="5" width="13" customWidth="1"/>
    <col min="6" max="6" width="14.85546875" customWidth="1"/>
    <col min="7" max="7" width="26.42578125" customWidth="1"/>
    <col min="15" max="15" width="6.42578125" customWidth="1"/>
  </cols>
  <sheetData>
    <row r="1" spans="1:13" ht="30.75" customHeight="1">
      <c r="A1" s="12"/>
      <c r="B1" s="2073" t="s">
        <v>138</v>
      </c>
      <c r="C1" s="2073"/>
      <c r="D1" s="2073"/>
      <c r="E1" s="2073"/>
      <c r="F1" s="2073"/>
      <c r="G1" s="199" t="str">
        <f>SKUP_SEUROP_tyg!J1</f>
        <v xml:space="preserve">19-25.07.2021r. </v>
      </c>
      <c r="H1" s="1638"/>
      <c r="I1" s="1639"/>
      <c r="J1" s="1640"/>
    </row>
    <row r="2" spans="1:13" ht="17.25" customHeight="1" thickBot="1">
      <c r="B2" s="68" t="s">
        <v>75</v>
      </c>
      <c r="G2" s="16"/>
    </row>
    <row r="3" spans="1:13" ht="34.5" customHeight="1" thickBot="1">
      <c r="B3" s="2070" t="s">
        <v>380</v>
      </c>
      <c r="C3" s="139" t="s">
        <v>0</v>
      </c>
      <c r="D3" s="1641">
        <v>44402</v>
      </c>
      <c r="E3" s="1641">
        <v>44395</v>
      </c>
      <c r="F3" s="140" t="s">
        <v>372</v>
      </c>
      <c r="G3" s="14"/>
      <c r="H3" s="306" t="s">
        <v>211</v>
      </c>
    </row>
    <row r="4" spans="1:13" ht="24.95" customHeight="1">
      <c r="B4" s="2071">
        <v>0</v>
      </c>
      <c r="C4" s="141" t="s">
        <v>53</v>
      </c>
      <c r="D4" s="1642" t="s">
        <v>600</v>
      </c>
      <c r="E4" s="142" t="s">
        <v>600</v>
      </c>
      <c r="F4" s="143" t="s">
        <v>220</v>
      </c>
      <c r="G4" s="65"/>
    </row>
    <row r="5" spans="1:13" ht="24.95" customHeight="1">
      <c r="B5" s="2071">
        <v>0</v>
      </c>
      <c r="C5" s="144" t="s">
        <v>54</v>
      </c>
      <c r="D5" s="1643" t="s">
        <v>600</v>
      </c>
      <c r="E5" s="145" t="s">
        <v>600</v>
      </c>
      <c r="F5" s="146" t="s">
        <v>220</v>
      </c>
      <c r="G5" s="14"/>
      <c r="H5" s="1" t="s">
        <v>261</v>
      </c>
      <c r="I5" s="14"/>
      <c r="J5" s="14"/>
      <c r="K5" s="14"/>
      <c r="L5" s="14"/>
      <c r="M5" s="14"/>
    </row>
    <row r="6" spans="1:13" ht="24.95" customHeight="1">
      <c r="B6" s="2071">
        <v>0</v>
      </c>
      <c r="C6" s="147" t="s">
        <v>55</v>
      </c>
      <c r="D6" s="1644" t="s">
        <v>600</v>
      </c>
      <c r="E6" s="148" t="s">
        <v>600</v>
      </c>
      <c r="F6" s="149" t="s">
        <v>220</v>
      </c>
      <c r="G6" s="25"/>
      <c r="H6" s="1" t="s">
        <v>212</v>
      </c>
      <c r="I6" s="14"/>
      <c r="J6" s="14"/>
      <c r="K6" s="14"/>
      <c r="L6" s="14"/>
      <c r="M6" s="14"/>
    </row>
    <row r="7" spans="1:13" ht="27.75" customHeight="1">
      <c r="B7" s="2071">
        <v>0</v>
      </c>
      <c r="C7" s="144" t="s">
        <v>76</v>
      </c>
      <c r="D7" s="1645" t="s">
        <v>600</v>
      </c>
      <c r="E7" s="150" t="s">
        <v>600</v>
      </c>
      <c r="F7" s="146" t="s">
        <v>220</v>
      </c>
      <c r="G7" s="14"/>
      <c r="H7" s="1" t="s">
        <v>215</v>
      </c>
      <c r="I7" s="14"/>
      <c r="J7" s="14"/>
      <c r="K7" s="14"/>
      <c r="L7" s="14"/>
      <c r="M7" s="14"/>
    </row>
    <row r="8" spans="1:13" ht="20.25" customHeight="1">
      <c r="B8" s="2071">
        <v>0</v>
      </c>
      <c r="C8" s="144" t="s">
        <v>77</v>
      </c>
      <c r="D8" s="1645" t="s">
        <v>600</v>
      </c>
      <c r="E8" s="150" t="s">
        <v>600</v>
      </c>
      <c r="F8" s="146" t="s">
        <v>220</v>
      </c>
      <c r="G8" s="14"/>
      <c r="H8" s="1" t="s">
        <v>219</v>
      </c>
      <c r="I8" s="14"/>
      <c r="J8" s="14"/>
      <c r="K8" s="14"/>
      <c r="L8" s="14"/>
      <c r="M8" s="14"/>
    </row>
    <row r="9" spans="1:13" ht="20.25" customHeight="1" thickBot="1">
      <c r="B9" s="2072">
        <v>0</v>
      </c>
      <c r="C9" s="151" t="s">
        <v>78</v>
      </c>
      <c r="D9" s="1646" t="s">
        <v>600</v>
      </c>
      <c r="E9" s="152" t="s">
        <v>600</v>
      </c>
      <c r="F9" s="153" t="s">
        <v>220</v>
      </c>
      <c r="G9" s="14"/>
      <c r="H9" s="1" t="s">
        <v>381</v>
      </c>
      <c r="I9" s="14"/>
      <c r="J9" s="14"/>
      <c r="K9" s="14"/>
      <c r="L9" s="14"/>
      <c r="M9" s="14"/>
    </row>
    <row r="10" spans="1:13" ht="16.5" customHeight="1">
      <c r="B10" s="1772" t="s">
        <v>601</v>
      </c>
      <c r="C10" s="1772"/>
      <c r="D10" s="1772"/>
      <c r="E10" s="1772"/>
      <c r="H10" s="1" t="s">
        <v>213</v>
      </c>
      <c r="I10" s="14"/>
      <c r="J10" s="14"/>
      <c r="K10" s="14"/>
      <c r="L10" s="14"/>
      <c r="M10" s="14"/>
    </row>
    <row r="11" spans="1:13" ht="16.5" customHeight="1">
      <c r="B11" s="1638"/>
      <c r="C11" s="1639"/>
      <c r="D11" s="1640"/>
      <c r="H11" s="305" t="s">
        <v>214</v>
      </c>
      <c r="I11" s="307"/>
      <c r="J11" s="307"/>
      <c r="K11" s="307"/>
      <c r="L11" s="307"/>
      <c r="M11" s="307"/>
    </row>
    <row r="12" spans="1:13" ht="28.5" customHeight="1">
      <c r="B12" s="2069" t="s">
        <v>79</v>
      </c>
      <c r="C12" s="2069"/>
      <c r="D12" s="2069"/>
      <c r="E12" s="2069"/>
      <c r="F12" s="2069"/>
      <c r="G12" s="380"/>
    </row>
    <row r="13" spans="1:13" ht="15">
      <c r="B13" s="68" t="s">
        <v>80</v>
      </c>
      <c r="G13" s="14"/>
    </row>
    <row r="14" spans="1:13" ht="15">
      <c r="B14" s="68" t="s">
        <v>81</v>
      </c>
      <c r="G14" s="14"/>
    </row>
    <row r="15" spans="1:13" ht="17.25" customHeight="1">
      <c r="B15" s="68" t="s">
        <v>82</v>
      </c>
      <c r="G15" s="14"/>
    </row>
    <row r="16" spans="1:13">
      <c r="G16" s="25"/>
    </row>
    <row r="18" spans="2:16" ht="26.25" customHeight="1">
      <c r="B18" s="1575"/>
      <c r="C18" s="1575"/>
      <c r="D18" s="1575"/>
      <c r="E18" s="1575"/>
    </row>
    <row r="19" spans="2:16" ht="26.25" customHeight="1">
      <c r="B19" s="1034"/>
      <c r="C19" s="788"/>
      <c r="D19" s="788"/>
      <c r="E19" s="788"/>
      <c r="F19" s="788"/>
    </row>
    <row r="20" spans="2:16" ht="26.25" customHeight="1"/>
    <row r="21" spans="2:16" ht="26.25" customHeight="1"/>
    <row r="22" spans="2:16" ht="26.25" customHeight="1"/>
    <row r="23" spans="2:16" ht="26.25" customHeight="1"/>
    <row r="24" spans="2:16" ht="26.25" customHeight="1"/>
    <row r="25" spans="2:16" ht="15.75" customHeight="1"/>
    <row r="26" spans="2:16" ht="18">
      <c r="G26" s="788"/>
      <c r="H26" s="788"/>
      <c r="I26" s="788"/>
      <c r="J26" s="788"/>
      <c r="K26" s="788"/>
      <c r="L26" s="2"/>
      <c r="M26" s="2"/>
      <c r="N26" s="2"/>
    </row>
    <row r="27" spans="2:16" ht="18">
      <c r="G27" s="788"/>
      <c r="H27" s="788"/>
      <c r="I27" s="788"/>
      <c r="J27" s="788"/>
      <c r="K27" s="788"/>
      <c r="L27" s="789"/>
      <c r="M27" s="789"/>
      <c r="N27" s="789"/>
      <c r="O27" s="789"/>
      <c r="P27" s="789"/>
    </row>
  </sheetData>
  <mergeCells count="3">
    <mergeCell ref="B12:F12"/>
    <mergeCell ref="B3:B9"/>
    <mergeCell ref="B1:F1"/>
  </mergeCells>
  <phoneticPr fontId="0" type="noConversion"/>
  <pageMargins left="0.75" right="0.75" top="1" bottom="1" header="0.5" footer="0.5"/>
  <pageSetup paperSize="9" scale="72" orientation="landscape" horizontalDpi="4294967292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V51"/>
  <sheetViews>
    <sheetView showGridLines="0" zoomScaleNormal="100" workbookViewId="0">
      <selection activeCell="C6" sqref="C6"/>
    </sheetView>
  </sheetViews>
  <sheetFormatPr defaultRowHeight="12.75"/>
  <cols>
    <col min="1" max="1" width="19.5703125" customWidth="1"/>
    <col min="2" max="6" width="8" customWidth="1"/>
    <col min="7" max="22" width="9.85546875" customWidth="1"/>
    <col min="219" max="219" width="12.140625" customWidth="1"/>
    <col min="220" max="224" width="6.7109375" customWidth="1"/>
    <col min="225" max="226" width="7.42578125" customWidth="1"/>
    <col min="227" max="227" width="8" customWidth="1"/>
    <col min="228" max="234" width="9.28515625" customWidth="1"/>
    <col min="235" max="235" width="7" customWidth="1"/>
    <col min="236" max="236" width="7.85546875" customWidth="1"/>
    <col min="237" max="237" width="8.7109375" customWidth="1"/>
    <col min="238" max="238" width="7.42578125" customWidth="1"/>
    <col min="239" max="240" width="8.7109375" customWidth="1"/>
    <col min="475" max="475" width="12.140625" customWidth="1"/>
    <col min="476" max="480" width="6.7109375" customWidth="1"/>
    <col min="481" max="482" width="7.42578125" customWidth="1"/>
    <col min="483" max="483" width="8" customWidth="1"/>
    <col min="484" max="490" width="9.28515625" customWidth="1"/>
    <col min="491" max="491" width="7" customWidth="1"/>
    <col min="492" max="492" width="7.85546875" customWidth="1"/>
    <col min="493" max="493" width="8.7109375" customWidth="1"/>
    <col min="494" max="494" width="7.42578125" customWidth="1"/>
    <col min="495" max="496" width="8.7109375" customWidth="1"/>
    <col min="731" max="731" width="12.140625" customWidth="1"/>
    <col min="732" max="736" width="6.7109375" customWidth="1"/>
    <col min="737" max="738" width="7.42578125" customWidth="1"/>
    <col min="739" max="739" width="8" customWidth="1"/>
    <col min="740" max="746" width="9.28515625" customWidth="1"/>
    <col min="747" max="747" width="7" customWidth="1"/>
    <col min="748" max="748" width="7.85546875" customWidth="1"/>
    <col min="749" max="749" width="8.7109375" customWidth="1"/>
    <col min="750" max="750" width="7.42578125" customWidth="1"/>
    <col min="751" max="752" width="8.7109375" customWidth="1"/>
    <col min="987" max="987" width="12.140625" customWidth="1"/>
    <col min="988" max="992" width="6.7109375" customWidth="1"/>
    <col min="993" max="994" width="7.42578125" customWidth="1"/>
    <col min="995" max="995" width="8" customWidth="1"/>
    <col min="996" max="1002" width="9.28515625" customWidth="1"/>
    <col min="1003" max="1003" width="7" customWidth="1"/>
    <col min="1004" max="1004" width="7.85546875" customWidth="1"/>
    <col min="1005" max="1005" width="8.7109375" customWidth="1"/>
    <col min="1006" max="1006" width="7.42578125" customWidth="1"/>
    <col min="1007" max="1008" width="8.7109375" customWidth="1"/>
    <col min="1243" max="1243" width="12.140625" customWidth="1"/>
    <col min="1244" max="1248" width="6.7109375" customWidth="1"/>
    <col min="1249" max="1250" width="7.42578125" customWidth="1"/>
    <col min="1251" max="1251" width="8" customWidth="1"/>
    <col min="1252" max="1258" width="9.28515625" customWidth="1"/>
    <col min="1259" max="1259" width="7" customWidth="1"/>
    <col min="1260" max="1260" width="7.85546875" customWidth="1"/>
    <col min="1261" max="1261" width="8.7109375" customWidth="1"/>
    <col min="1262" max="1262" width="7.42578125" customWidth="1"/>
    <col min="1263" max="1264" width="8.7109375" customWidth="1"/>
    <col min="1499" max="1499" width="12.140625" customWidth="1"/>
    <col min="1500" max="1504" width="6.7109375" customWidth="1"/>
    <col min="1505" max="1506" width="7.42578125" customWidth="1"/>
    <col min="1507" max="1507" width="8" customWidth="1"/>
    <col min="1508" max="1514" width="9.28515625" customWidth="1"/>
    <col min="1515" max="1515" width="7" customWidth="1"/>
    <col min="1516" max="1516" width="7.85546875" customWidth="1"/>
    <col min="1517" max="1517" width="8.7109375" customWidth="1"/>
    <col min="1518" max="1518" width="7.42578125" customWidth="1"/>
    <col min="1519" max="1520" width="8.7109375" customWidth="1"/>
    <col min="1755" max="1755" width="12.140625" customWidth="1"/>
    <col min="1756" max="1760" width="6.7109375" customWidth="1"/>
    <col min="1761" max="1762" width="7.42578125" customWidth="1"/>
    <col min="1763" max="1763" width="8" customWidth="1"/>
    <col min="1764" max="1770" width="9.28515625" customWidth="1"/>
    <col min="1771" max="1771" width="7" customWidth="1"/>
    <col min="1772" max="1772" width="7.85546875" customWidth="1"/>
    <col min="1773" max="1773" width="8.7109375" customWidth="1"/>
    <col min="1774" max="1774" width="7.42578125" customWidth="1"/>
    <col min="1775" max="1776" width="8.7109375" customWidth="1"/>
    <col min="2011" max="2011" width="12.140625" customWidth="1"/>
    <col min="2012" max="2016" width="6.7109375" customWidth="1"/>
    <col min="2017" max="2018" width="7.42578125" customWidth="1"/>
    <col min="2019" max="2019" width="8" customWidth="1"/>
    <col min="2020" max="2026" width="9.28515625" customWidth="1"/>
    <col min="2027" max="2027" width="7" customWidth="1"/>
    <col min="2028" max="2028" width="7.85546875" customWidth="1"/>
    <col min="2029" max="2029" width="8.7109375" customWidth="1"/>
    <col min="2030" max="2030" width="7.42578125" customWidth="1"/>
    <col min="2031" max="2032" width="8.7109375" customWidth="1"/>
    <col min="2267" max="2267" width="12.140625" customWidth="1"/>
    <col min="2268" max="2272" width="6.7109375" customWidth="1"/>
    <col min="2273" max="2274" width="7.42578125" customWidth="1"/>
    <col min="2275" max="2275" width="8" customWidth="1"/>
    <col min="2276" max="2282" width="9.28515625" customWidth="1"/>
    <col min="2283" max="2283" width="7" customWidth="1"/>
    <col min="2284" max="2284" width="7.85546875" customWidth="1"/>
    <col min="2285" max="2285" width="8.7109375" customWidth="1"/>
    <col min="2286" max="2286" width="7.42578125" customWidth="1"/>
    <col min="2287" max="2288" width="8.7109375" customWidth="1"/>
    <col min="2523" max="2523" width="12.140625" customWidth="1"/>
    <col min="2524" max="2528" width="6.7109375" customWidth="1"/>
    <col min="2529" max="2530" width="7.42578125" customWidth="1"/>
    <col min="2531" max="2531" width="8" customWidth="1"/>
    <col min="2532" max="2538" width="9.28515625" customWidth="1"/>
    <col min="2539" max="2539" width="7" customWidth="1"/>
    <col min="2540" max="2540" width="7.85546875" customWidth="1"/>
    <col min="2541" max="2541" width="8.7109375" customWidth="1"/>
    <col min="2542" max="2542" width="7.42578125" customWidth="1"/>
    <col min="2543" max="2544" width="8.7109375" customWidth="1"/>
    <col min="2779" max="2779" width="12.140625" customWidth="1"/>
    <col min="2780" max="2784" width="6.7109375" customWidth="1"/>
    <col min="2785" max="2786" width="7.42578125" customWidth="1"/>
    <col min="2787" max="2787" width="8" customWidth="1"/>
    <col min="2788" max="2794" width="9.28515625" customWidth="1"/>
    <col min="2795" max="2795" width="7" customWidth="1"/>
    <col min="2796" max="2796" width="7.85546875" customWidth="1"/>
    <col min="2797" max="2797" width="8.7109375" customWidth="1"/>
    <col min="2798" max="2798" width="7.42578125" customWidth="1"/>
    <col min="2799" max="2800" width="8.7109375" customWidth="1"/>
    <col min="3035" max="3035" width="12.140625" customWidth="1"/>
    <col min="3036" max="3040" width="6.7109375" customWidth="1"/>
    <col min="3041" max="3042" width="7.42578125" customWidth="1"/>
    <col min="3043" max="3043" width="8" customWidth="1"/>
    <col min="3044" max="3050" width="9.28515625" customWidth="1"/>
    <col min="3051" max="3051" width="7" customWidth="1"/>
    <col min="3052" max="3052" width="7.85546875" customWidth="1"/>
    <col min="3053" max="3053" width="8.7109375" customWidth="1"/>
    <col min="3054" max="3054" width="7.42578125" customWidth="1"/>
    <col min="3055" max="3056" width="8.7109375" customWidth="1"/>
    <col min="3291" max="3291" width="12.140625" customWidth="1"/>
    <col min="3292" max="3296" width="6.7109375" customWidth="1"/>
    <col min="3297" max="3298" width="7.42578125" customWidth="1"/>
    <col min="3299" max="3299" width="8" customWidth="1"/>
    <col min="3300" max="3306" width="9.28515625" customWidth="1"/>
    <col min="3307" max="3307" width="7" customWidth="1"/>
    <col min="3308" max="3308" width="7.85546875" customWidth="1"/>
    <col min="3309" max="3309" width="8.7109375" customWidth="1"/>
    <col min="3310" max="3310" width="7.42578125" customWidth="1"/>
    <col min="3311" max="3312" width="8.7109375" customWidth="1"/>
    <col min="3547" max="3547" width="12.140625" customWidth="1"/>
    <col min="3548" max="3552" width="6.7109375" customWidth="1"/>
    <col min="3553" max="3554" width="7.42578125" customWidth="1"/>
    <col min="3555" max="3555" width="8" customWidth="1"/>
    <col min="3556" max="3562" width="9.28515625" customWidth="1"/>
    <col min="3563" max="3563" width="7" customWidth="1"/>
    <col min="3564" max="3564" width="7.85546875" customWidth="1"/>
    <col min="3565" max="3565" width="8.7109375" customWidth="1"/>
    <col min="3566" max="3566" width="7.42578125" customWidth="1"/>
    <col min="3567" max="3568" width="8.7109375" customWidth="1"/>
    <col min="3803" max="3803" width="12.140625" customWidth="1"/>
    <col min="3804" max="3808" width="6.7109375" customWidth="1"/>
    <col min="3809" max="3810" width="7.42578125" customWidth="1"/>
    <col min="3811" max="3811" width="8" customWidth="1"/>
    <col min="3812" max="3818" width="9.28515625" customWidth="1"/>
    <col min="3819" max="3819" width="7" customWidth="1"/>
    <col min="3820" max="3820" width="7.85546875" customWidth="1"/>
    <col min="3821" max="3821" width="8.7109375" customWidth="1"/>
    <col min="3822" max="3822" width="7.42578125" customWidth="1"/>
    <col min="3823" max="3824" width="8.7109375" customWidth="1"/>
    <col min="4059" max="4059" width="12.140625" customWidth="1"/>
    <col min="4060" max="4064" width="6.7109375" customWidth="1"/>
    <col min="4065" max="4066" width="7.42578125" customWidth="1"/>
    <col min="4067" max="4067" width="8" customWidth="1"/>
    <col min="4068" max="4074" width="9.28515625" customWidth="1"/>
    <col min="4075" max="4075" width="7" customWidth="1"/>
    <col min="4076" max="4076" width="7.85546875" customWidth="1"/>
    <col min="4077" max="4077" width="8.7109375" customWidth="1"/>
    <col min="4078" max="4078" width="7.42578125" customWidth="1"/>
    <col min="4079" max="4080" width="8.7109375" customWidth="1"/>
    <col min="4315" max="4315" width="12.140625" customWidth="1"/>
    <col min="4316" max="4320" width="6.7109375" customWidth="1"/>
    <col min="4321" max="4322" width="7.42578125" customWidth="1"/>
    <col min="4323" max="4323" width="8" customWidth="1"/>
    <col min="4324" max="4330" width="9.28515625" customWidth="1"/>
    <col min="4331" max="4331" width="7" customWidth="1"/>
    <col min="4332" max="4332" width="7.85546875" customWidth="1"/>
    <col min="4333" max="4333" width="8.7109375" customWidth="1"/>
    <col min="4334" max="4334" width="7.42578125" customWidth="1"/>
    <col min="4335" max="4336" width="8.7109375" customWidth="1"/>
    <col min="4571" max="4571" width="12.140625" customWidth="1"/>
    <col min="4572" max="4576" width="6.7109375" customWidth="1"/>
    <col min="4577" max="4578" width="7.42578125" customWidth="1"/>
    <col min="4579" max="4579" width="8" customWidth="1"/>
    <col min="4580" max="4586" width="9.28515625" customWidth="1"/>
    <col min="4587" max="4587" width="7" customWidth="1"/>
    <col min="4588" max="4588" width="7.85546875" customWidth="1"/>
    <col min="4589" max="4589" width="8.7109375" customWidth="1"/>
    <col min="4590" max="4590" width="7.42578125" customWidth="1"/>
    <col min="4591" max="4592" width="8.7109375" customWidth="1"/>
    <col min="4827" max="4827" width="12.140625" customWidth="1"/>
    <col min="4828" max="4832" width="6.7109375" customWidth="1"/>
    <col min="4833" max="4834" width="7.42578125" customWidth="1"/>
    <col min="4835" max="4835" width="8" customWidth="1"/>
    <col min="4836" max="4842" width="9.28515625" customWidth="1"/>
    <col min="4843" max="4843" width="7" customWidth="1"/>
    <col min="4844" max="4844" width="7.85546875" customWidth="1"/>
    <col min="4845" max="4845" width="8.7109375" customWidth="1"/>
    <col min="4846" max="4846" width="7.42578125" customWidth="1"/>
    <col min="4847" max="4848" width="8.7109375" customWidth="1"/>
    <col min="5083" max="5083" width="12.140625" customWidth="1"/>
    <col min="5084" max="5088" width="6.7109375" customWidth="1"/>
    <col min="5089" max="5090" width="7.42578125" customWidth="1"/>
    <col min="5091" max="5091" width="8" customWidth="1"/>
    <col min="5092" max="5098" width="9.28515625" customWidth="1"/>
    <col min="5099" max="5099" width="7" customWidth="1"/>
    <col min="5100" max="5100" width="7.85546875" customWidth="1"/>
    <col min="5101" max="5101" width="8.7109375" customWidth="1"/>
    <col min="5102" max="5102" width="7.42578125" customWidth="1"/>
    <col min="5103" max="5104" width="8.7109375" customWidth="1"/>
    <col min="5339" max="5339" width="12.140625" customWidth="1"/>
    <col min="5340" max="5344" width="6.7109375" customWidth="1"/>
    <col min="5345" max="5346" width="7.42578125" customWidth="1"/>
    <col min="5347" max="5347" width="8" customWidth="1"/>
    <col min="5348" max="5354" width="9.28515625" customWidth="1"/>
    <col min="5355" max="5355" width="7" customWidth="1"/>
    <col min="5356" max="5356" width="7.85546875" customWidth="1"/>
    <col min="5357" max="5357" width="8.7109375" customWidth="1"/>
    <col min="5358" max="5358" width="7.42578125" customWidth="1"/>
    <col min="5359" max="5360" width="8.7109375" customWidth="1"/>
    <col min="5595" max="5595" width="12.140625" customWidth="1"/>
    <col min="5596" max="5600" width="6.7109375" customWidth="1"/>
    <col min="5601" max="5602" width="7.42578125" customWidth="1"/>
    <col min="5603" max="5603" width="8" customWidth="1"/>
    <col min="5604" max="5610" width="9.28515625" customWidth="1"/>
    <col min="5611" max="5611" width="7" customWidth="1"/>
    <col min="5612" max="5612" width="7.85546875" customWidth="1"/>
    <col min="5613" max="5613" width="8.7109375" customWidth="1"/>
    <col min="5614" max="5614" width="7.42578125" customWidth="1"/>
    <col min="5615" max="5616" width="8.7109375" customWidth="1"/>
    <col min="5851" max="5851" width="12.140625" customWidth="1"/>
    <col min="5852" max="5856" width="6.7109375" customWidth="1"/>
    <col min="5857" max="5858" width="7.42578125" customWidth="1"/>
    <col min="5859" max="5859" width="8" customWidth="1"/>
    <col min="5860" max="5866" width="9.28515625" customWidth="1"/>
    <col min="5867" max="5867" width="7" customWidth="1"/>
    <col min="5868" max="5868" width="7.85546875" customWidth="1"/>
    <col min="5869" max="5869" width="8.7109375" customWidth="1"/>
    <col min="5870" max="5870" width="7.42578125" customWidth="1"/>
    <col min="5871" max="5872" width="8.7109375" customWidth="1"/>
    <col min="6107" max="6107" width="12.140625" customWidth="1"/>
    <col min="6108" max="6112" width="6.7109375" customWidth="1"/>
    <col min="6113" max="6114" width="7.42578125" customWidth="1"/>
    <col min="6115" max="6115" width="8" customWidth="1"/>
    <col min="6116" max="6122" width="9.28515625" customWidth="1"/>
    <col min="6123" max="6123" width="7" customWidth="1"/>
    <col min="6124" max="6124" width="7.85546875" customWidth="1"/>
    <col min="6125" max="6125" width="8.7109375" customWidth="1"/>
    <col min="6126" max="6126" width="7.42578125" customWidth="1"/>
    <col min="6127" max="6128" width="8.7109375" customWidth="1"/>
    <col min="6363" max="6363" width="12.140625" customWidth="1"/>
    <col min="6364" max="6368" width="6.7109375" customWidth="1"/>
    <col min="6369" max="6370" width="7.42578125" customWidth="1"/>
    <col min="6371" max="6371" width="8" customWidth="1"/>
    <col min="6372" max="6378" width="9.28515625" customWidth="1"/>
    <col min="6379" max="6379" width="7" customWidth="1"/>
    <col min="6380" max="6380" width="7.85546875" customWidth="1"/>
    <col min="6381" max="6381" width="8.7109375" customWidth="1"/>
    <col min="6382" max="6382" width="7.42578125" customWidth="1"/>
    <col min="6383" max="6384" width="8.7109375" customWidth="1"/>
    <col min="6619" max="6619" width="12.140625" customWidth="1"/>
    <col min="6620" max="6624" width="6.7109375" customWidth="1"/>
    <col min="6625" max="6626" width="7.42578125" customWidth="1"/>
    <col min="6627" max="6627" width="8" customWidth="1"/>
    <col min="6628" max="6634" width="9.28515625" customWidth="1"/>
    <col min="6635" max="6635" width="7" customWidth="1"/>
    <col min="6636" max="6636" width="7.85546875" customWidth="1"/>
    <col min="6637" max="6637" width="8.7109375" customWidth="1"/>
    <col min="6638" max="6638" width="7.42578125" customWidth="1"/>
    <col min="6639" max="6640" width="8.7109375" customWidth="1"/>
    <col min="6875" max="6875" width="12.140625" customWidth="1"/>
    <col min="6876" max="6880" width="6.7109375" customWidth="1"/>
    <col min="6881" max="6882" width="7.42578125" customWidth="1"/>
    <col min="6883" max="6883" width="8" customWidth="1"/>
    <col min="6884" max="6890" width="9.28515625" customWidth="1"/>
    <col min="6891" max="6891" width="7" customWidth="1"/>
    <col min="6892" max="6892" width="7.85546875" customWidth="1"/>
    <col min="6893" max="6893" width="8.7109375" customWidth="1"/>
    <col min="6894" max="6894" width="7.42578125" customWidth="1"/>
    <col min="6895" max="6896" width="8.7109375" customWidth="1"/>
    <col min="7131" max="7131" width="12.140625" customWidth="1"/>
    <col min="7132" max="7136" width="6.7109375" customWidth="1"/>
    <col min="7137" max="7138" width="7.42578125" customWidth="1"/>
    <col min="7139" max="7139" width="8" customWidth="1"/>
    <col min="7140" max="7146" width="9.28515625" customWidth="1"/>
    <col min="7147" max="7147" width="7" customWidth="1"/>
    <col min="7148" max="7148" width="7.85546875" customWidth="1"/>
    <col min="7149" max="7149" width="8.7109375" customWidth="1"/>
    <col min="7150" max="7150" width="7.42578125" customWidth="1"/>
    <col min="7151" max="7152" width="8.7109375" customWidth="1"/>
    <col min="7387" max="7387" width="12.140625" customWidth="1"/>
    <col min="7388" max="7392" width="6.7109375" customWidth="1"/>
    <col min="7393" max="7394" width="7.42578125" customWidth="1"/>
    <col min="7395" max="7395" width="8" customWidth="1"/>
    <col min="7396" max="7402" width="9.28515625" customWidth="1"/>
    <col min="7403" max="7403" width="7" customWidth="1"/>
    <col min="7404" max="7404" width="7.85546875" customWidth="1"/>
    <col min="7405" max="7405" width="8.7109375" customWidth="1"/>
    <col min="7406" max="7406" width="7.42578125" customWidth="1"/>
    <col min="7407" max="7408" width="8.7109375" customWidth="1"/>
    <col min="7643" max="7643" width="12.140625" customWidth="1"/>
    <col min="7644" max="7648" width="6.7109375" customWidth="1"/>
    <col min="7649" max="7650" width="7.42578125" customWidth="1"/>
    <col min="7651" max="7651" width="8" customWidth="1"/>
    <col min="7652" max="7658" width="9.28515625" customWidth="1"/>
    <col min="7659" max="7659" width="7" customWidth="1"/>
    <col min="7660" max="7660" width="7.85546875" customWidth="1"/>
    <col min="7661" max="7661" width="8.7109375" customWidth="1"/>
    <col min="7662" max="7662" width="7.42578125" customWidth="1"/>
    <col min="7663" max="7664" width="8.7109375" customWidth="1"/>
    <col min="7899" max="7899" width="12.140625" customWidth="1"/>
    <col min="7900" max="7904" width="6.7109375" customWidth="1"/>
    <col min="7905" max="7906" width="7.42578125" customWidth="1"/>
    <col min="7907" max="7907" width="8" customWidth="1"/>
    <col min="7908" max="7914" width="9.28515625" customWidth="1"/>
    <col min="7915" max="7915" width="7" customWidth="1"/>
    <col min="7916" max="7916" width="7.85546875" customWidth="1"/>
    <col min="7917" max="7917" width="8.7109375" customWidth="1"/>
    <col min="7918" max="7918" width="7.42578125" customWidth="1"/>
    <col min="7919" max="7920" width="8.7109375" customWidth="1"/>
    <col min="8155" max="8155" width="12.140625" customWidth="1"/>
    <col min="8156" max="8160" width="6.7109375" customWidth="1"/>
    <col min="8161" max="8162" width="7.42578125" customWidth="1"/>
    <col min="8163" max="8163" width="8" customWidth="1"/>
    <col min="8164" max="8170" width="9.28515625" customWidth="1"/>
    <col min="8171" max="8171" width="7" customWidth="1"/>
    <col min="8172" max="8172" width="7.85546875" customWidth="1"/>
    <col min="8173" max="8173" width="8.7109375" customWidth="1"/>
    <col min="8174" max="8174" width="7.42578125" customWidth="1"/>
    <col min="8175" max="8176" width="8.7109375" customWidth="1"/>
    <col min="8411" max="8411" width="12.140625" customWidth="1"/>
    <col min="8412" max="8416" width="6.7109375" customWidth="1"/>
    <col min="8417" max="8418" width="7.42578125" customWidth="1"/>
    <col min="8419" max="8419" width="8" customWidth="1"/>
    <col min="8420" max="8426" width="9.28515625" customWidth="1"/>
    <col min="8427" max="8427" width="7" customWidth="1"/>
    <col min="8428" max="8428" width="7.85546875" customWidth="1"/>
    <col min="8429" max="8429" width="8.7109375" customWidth="1"/>
    <col min="8430" max="8430" width="7.42578125" customWidth="1"/>
    <col min="8431" max="8432" width="8.7109375" customWidth="1"/>
    <col min="8667" max="8667" width="12.140625" customWidth="1"/>
    <col min="8668" max="8672" width="6.7109375" customWidth="1"/>
    <col min="8673" max="8674" width="7.42578125" customWidth="1"/>
    <col min="8675" max="8675" width="8" customWidth="1"/>
    <col min="8676" max="8682" width="9.28515625" customWidth="1"/>
    <col min="8683" max="8683" width="7" customWidth="1"/>
    <col min="8684" max="8684" width="7.85546875" customWidth="1"/>
    <col min="8685" max="8685" width="8.7109375" customWidth="1"/>
    <col min="8686" max="8686" width="7.42578125" customWidth="1"/>
    <col min="8687" max="8688" width="8.7109375" customWidth="1"/>
    <col min="8923" max="8923" width="12.140625" customWidth="1"/>
    <col min="8924" max="8928" width="6.7109375" customWidth="1"/>
    <col min="8929" max="8930" width="7.42578125" customWidth="1"/>
    <col min="8931" max="8931" width="8" customWidth="1"/>
    <col min="8932" max="8938" width="9.28515625" customWidth="1"/>
    <col min="8939" max="8939" width="7" customWidth="1"/>
    <col min="8940" max="8940" width="7.85546875" customWidth="1"/>
    <col min="8941" max="8941" width="8.7109375" customWidth="1"/>
    <col min="8942" max="8942" width="7.42578125" customWidth="1"/>
    <col min="8943" max="8944" width="8.7109375" customWidth="1"/>
    <col min="9179" max="9179" width="12.140625" customWidth="1"/>
    <col min="9180" max="9184" width="6.7109375" customWidth="1"/>
    <col min="9185" max="9186" width="7.42578125" customWidth="1"/>
    <col min="9187" max="9187" width="8" customWidth="1"/>
    <col min="9188" max="9194" width="9.28515625" customWidth="1"/>
    <col min="9195" max="9195" width="7" customWidth="1"/>
    <col min="9196" max="9196" width="7.85546875" customWidth="1"/>
    <col min="9197" max="9197" width="8.7109375" customWidth="1"/>
    <col min="9198" max="9198" width="7.42578125" customWidth="1"/>
    <col min="9199" max="9200" width="8.7109375" customWidth="1"/>
    <col min="9435" max="9435" width="12.140625" customWidth="1"/>
    <col min="9436" max="9440" width="6.7109375" customWidth="1"/>
    <col min="9441" max="9442" width="7.42578125" customWidth="1"/>
    <col min="9443" max="9443" width="8" customWidth="1"/>
    <col min="9444" max="9450" width="9.28515625" customWidth="1"/>
    <col min="9451" max="9451" width="7" customWidth="1"/>
    <col min="9452" max="9452" width="7.85546875" customWidth="1"/>
    <col min="9453" max="9453" width="8.7109375" customWidth="1"/>
    <col min="9454" max="9454" width="7.42578125" customWidth="1"/>
    <col min="9455" max="9456" width="8.7109375" customWidth="1"/>
    <col min="9691" max="9691" width="12.140625" customWidth="1"/>
    <col min="9692" max="9696" width="6.7109375" customWidth="1"/>
    <col min="9697" max="9698" width="7.42578125" customWidth="1"/>
    <col min="9699" max="9699" width="8" customWidth="1"/>
    <col min="9700" max="9706" width="9.28515625" customWidth="1"/>
    <col min="9707" max="9707" width="7" customWidth="1"/>
    <col min="9708" max="9708" width="7.85546875" customWidth="1"/>
    <col min="9709" max="9709" width="8.7109375" customWidth="1"/>
    <col min="9710" max="9710" width="7.42578125" customWidth="1"/>
    <col min="9711" max="9712" width="8.7109375" customWidth="1"/>
    <col min="9947" max="9947" width="12.140625" customWidth="1"/>
    <col min="9948" max="9952" width="6.7109375" customWidth="1"/>
    <col min="9953" max="9954" width="7.42578125" customWidth="1"/>
    <col min="9955" max="9955" width="8" customWidth="1"/>
    <col min="9956" max="9962" width="9.28515625" customWidth="1"/>
    <col min="9963" max="9963" width="7" customWidth="1"/>
    <col min="9964" max="9964" width="7.85546875" customWidth="1"/>
    <col min="9965" max="9965" width="8.7109375" customWidth="1"/>
    <col min="9966" max="9966" width="7.42578125" customWidth="1"/>
    <col min="9967" max="9968" width="8.7109375" customWidth="1"/>
    <col min="10203" max="10203" width="12.140625" customWidth="1"/>
    <col min="10204" max="10208" width="6.7109375" customWidth="1"/>
    <col min="10209" max="10210" width="7.42578125" customWidth="1"/>
    <col min="10211" max="10211" width="8" customWidth="1"/>
    <col min="10212" max="10218" width="9.28515625" customWidth="1"/>
    <col min="10219" max="10219" width="7" customWidth="1"/>
    <col min="10220" max="10220" width="7.85546875" customWidth="1"/>
    <col min="10221" max="10221" width="8.7109375" customWidth="1"/>
    <col min="10222" max="10222" width="7.42578125" customWidth="1"/>
    <col min="10223" max="10224" width="8.7109375" customWidth="1"/>
    <col min="10459" max="10459" width="12.140625" customWidth="1"/>
    <col min="10460" max="10464" width="6.7109375" customWidth="1"/>
    <col min="10465" max="10466" width="7.42578125" customWidth="1"/>
    <col min="10467" max="10467" width="8" customWidth="1"/>
    <col min="10468" max="10474" width="9.28515625" customWidth="1"/>
    <col min="10475" max="10475" width="7" customWidth="1"/>
    <col min="10476" max="10476" width="7.85546875" customWidth="1"/>
    <col min="10477" max="10477" width="8.7109375" customWidth="1"/>
    <col min="10478" max="10478" width="7.42578125" customWidth="1"/>
    <col min="10479" max="10480" width="8.7109375" customWidth="1"/>
    <col min="10715" max="10715" width="12.140625" customWidth="1"/>
    <col min="10716" max="10720" width="6.7109375" customWidth="1"/>
    <col min="10721" max="10722" width="7.42578125" customWidth="1"/>
    <col min="10723" max="10723" width="8" customWidth="1"/>
    <col min="10724" max="10730" width="9.28515625" customWidth="1"/>
    <col min="10731" max="10731" width="7" customWidth="1"/>
    <col min="10732" max="10732" width="7.85546875" customWidth="1"/>
    <col min="10733" max="10733" width="8.7109375" customWidth="1"/>
    <col min="10734" max="10734" width="7.42578125" customWidth="1"/>
    <col min="10735" max="10736" width="8.7109375" customWidth="1"/>
    <col min="10971" max="10971" width="12.140625" customWidth="1"/>
    <col min="10972" max="10976" width="6.7109375" customWidth="1"/>
    <col min="10977" max="10978" width="7.42578125" customWidth="1"/>
    <col min="10979" max="10979" width="8" customWidth="1"/>
    <col min="10980" max="10986" width="9.28515625" customWidth="1"/>
    <col min="10987" max="10987" width="7" customWidth="1"/>
    <col min="10988" max="10988" width="7.85546875" customWidth="1"/>
    <col min="10989" max="10989" width="8.7109375" customWidth="1"/>
    <col min="10990" max="10990" width="7.42578125" customWidth="1"/>
    <col min="10991" max="10992" width="8.7109375" customWidth="1"/>
    <col min="11227" max="11227" width="12.140625" customWidth="1"/>
    <col min="11228" max="11232" width="6.7109375" customWidth="1"/>
    <col min="11233" max="11234" width="7.42578125" customWidth="1"/>
    <col min="11235" max="11235" width="8" customWidth="1"/>
    <col min="11236" max="11242" width="9.28515625" customWidth="1"/>
    <col min="11243" max="11243" width="7" customWidth="1"/>
    <col min="11244" max="11244" width="7.85546875" customWidth="1"/>
    <col min="11245" max="11245" width="8.7109375" customWidth="1"/>
    <col min="11246" max="11246" width="7.42578125" customWidth="1"/>
    <col min="11247" max="11248" width="8.7109375" customWidth="1"/>
    <col min="11483" max="11483" width="12.140625" customWidth="1"/>
    <col min="11484" max="11488" width="6.7109375" customWidth="1"/>
    <col min="11489" max="11490" width="7.42578125" customWidth="1"/>
    <col min="11491" max="11491" width="8" customWidth="1"/>
    <col min="11492" max="11498" width="9.28515625" customWidth="1"/>
    <col min="11499" max="11499" width="7" customWidth="1"/>
    <col min="11500" max="11500" width="7.85546875" customWidth="1"/>
    <col min="11501" max="11501" width="8.7109375" customWidth="1"/>
    <col min="11502" max="11502" width="7.42578125" customWidth="1"/>
    <col min="11503" max="11504" width="8.7109375" customWidth="1"/>
    <col min="11739" max="11739" width="12.140625" customWidth="1"/>
    <col min="11740" max="11744" width="6.7109375" customWidth="1"/>
    <col min="11745" max="11746" width="7.42578125" customWidth="1"/>
    <col min="11747" max="11747" width="8" customWidth="1"/>
    <col min="11748" max="11754" width="9.28515625" customWidth="1"/>
    <col min="11755" max="11755" width="7" customWidth="1"/>
    <col min="11756" max="11756" width="7.85546875" customWidth="1"/>
    <col min="11757" max="11757" width="8.7109375" customWidth="1"/>
    <col min="11758" max="11758" width="7.42578125" customWidth="1"/>
    <col min="11759" max="11760" width="8.7109375" customWidth="1"/>
    <col min="11995" max="11995" width="12.140625" customWidth="1"/>
    <col min="11996" max="12000" width="6.7109375" customWidth="1"/>
    <col min="12001" max="12002" width="7.42578125" customWidth="1"/>
    <col min="12003" max="12003" width="8" customWidth="1"/>
    <col min="12004" max="12010" width="9.28515625" customWidth="1"/>
    <col min="12011" max="12011" width="7" customWidth="1"/>
    <col min="12012" max="12012" width="7.85546875" customWidth="1"/>
    <col min="12013" max="12013" width="8.7109375" customWidth="1"/>
    <col min="12014" max="12014" width="7.42578125" customWidth="1"/>
    <col min="12015" max="12016" width="8.7109375" customWidth="1"/>
    <col min="12251" max="12251" width="12.140625" customWidth="1"/>
    <col min="12252" max="12256" width="6.7109375" customWidth="1"/>
    <col min="12257" max="12258" width="7.42578125" customWidth="1"/>
    <col min="12259" max="12259" width="8" customWidth="1"/>
    <col min="12260" max="12266" width="9.28515625" customWidth="1"/>
    <col min="12267" max="12267" width="7" customWidth="1"/>
    <col min="12268" max="12268" width="7.85546875" customWidth="1"/>
    <col min="12269" max="12269" width="8.7109375" customWidth="1"/>
    <col min="12270" max="12270" width="7.42578125" customWidth="1"/>
    <col min="12271" max="12272" width="8.7109375" customWidth="1"/>
    <col min="12507" max="12507" width="12.140625" customWidth="1"/>
    <col min="12508" max="12512" width="6.7109375" customWidth="1"/>
    <col min="12513" max="12514" width="7.42578125" customWidth="1"/>
    <col min="12515" max="12515" width="8" customWidth="1"/>
    <col min="12516" max="12522" width="9.28515625" customWidth="1"/>
    <col min="12523" max="12523" width="7" customWidth="1"/>
    <col min="12524" max="12524" width="7.85546875" customWidth="1"/>
    <col min="12525" max="12525" width="8.7109375" customWidth="1"/>
    <col min="12526" max="12526" width="7.42578125" customWidth="1"/>
    <col min="12527" max="12528" width="8.7109375" customWidth="1"/>
    <col min="12763" max="12763" width="12.140625" customWidth="1"/>
    <col min="12764" max="12768" width="6.7109375" customWidth="1"/>
    <col min="12769" max="12770" width="7.42578125" customWidth="1"/>
    <col min="12771" max="12771" width="8" customWidth="1"/>
    <col min="12772" max="12778" width="9.28515625" customWidth="1"/>
    <col min="12779" max="12779" width="7" customWidth="1"/>
    <col min="12780" max="12780" width="7.85546875" customWidth="1"/>
    <col min="12781" max="12781" width="8.7109375" customWidth="1"/>
    <col min="12782" max="12782" width="7.42578125" customWidth="1"/>
    <col min="12783" max="12784" width="8.7109375" customWidth="1"/>
    <col min="13019" max="13019" width="12.140625" customWidth="1"/>
    <col min="13020" max="13024" width="6.7109375" customWidth="1"/>
    <col min="13025" max="13026" width="7.42578125" customWidth="1"/>
    <col min="13027" max="13027" width="8" customWidth="1"/>
    <col min="13028" max="13034" width="9.28515625" customWidth="1"/>
    <col min="13035" max="13035" width="7" customWidth="1"/>
    <col min="13036" max="13036" width="7.85546875" customWidth="1"/>
    <col min="13037" max="13037" width="8.7109375" customWidth="1"/>
    <col min="13038" max="13038" width="7.42578125" customWidth="1"/>
    <col min="13039" max="13040" width="8.7109375" customWidth="1"/>
    <col min="13275" max="13275" width="12.140625" customWidth="1"/>
    <col min="13276" max="13280" width="6.7109375" customWidth="1"/>
    <col min="13281" max="13282" width="7.42578125" customWidth="1"/>
    <col min="13283" max="13283" width="8" customWidth="1"/>
    <col min="13284" max="13290" width="9.28515625" customWidth="1"/>
    <col min="13291" max="13291" width="7" customWidth="1"/>
    <col min="13292" max="13292" width="7.85546875" customWidth="1"/>
    <col min="13293" max="13293" width="8.7109375" customWidth="1"/>
    <col min="13294" max="13294" width="7.42578125" customWidth="1"/>
    <col min="13295" max="13296" width="8.7109375" customWidth="1"/>
    <col min="13531" max="13531" width="12.140625" customWidth="1"/>
    <col min="13532" max="13536" width="6.7109375" customWidth="1"/>
    <col min="13537" max="13538" width="7.42578125" customWidth="1"/>
    <col min="13539" max="13539" width="8" customWidth="1"/>
    <col min="13540" max="13546" width="9.28515625" customWidth="1"/>
    <col min="13547" max="13547" width="7" customWidth="1"/>
    <col min="13548" max="13548" width="7.85546875" customWidth="1"/>
    <col min="13549" max="13549" width="8.7109375" customWidth="1"/>
    <col min="13550" max="13550" width="7.42578125" customWidth="1"/>
    <col min="13551" max="13552" width="8.7109375" customWidth="1"/>
    <col min="13787" max="13787" width="12.140625" customWidth="1"/>
    <col min="13788" max="13792" width="6.7109375" customWidth="1"/>
    <col min="13793" max="13794" width="7.42578125" customWidth="1"/>
    <col min="13795" max="13795" width="8" customWidth="1"/>
    <col min="13796" max="13802" width="9.28515625" customWidth="1"/>
    <col min="13803" max="13803" width="7" customWidth="1"/>
    <col min="13804" max="13804" width="7.85546875" customWidth="1"/>
    <col min="13805" max="13805" width="8.7109375" customWidth="1"/>
    <col min="13806" max="13806" width="7.42578125" customWidth="1"/>
    <col min="13807" max="13808" width="8.7109375" customWidth="1"/>
    <col min="14043" max="14043" width="12.140625" customWidth="1"/>
    <col min="14044" max="14048" width="6.7109375" customWidth="1"/>
    <col min="14049" max="14050" width="7.42578125" customWidth="1"/>
    <col min="14051" max="14051" width="8" customWidth="1"/>
    <col min="14052" max="14058" width="9.28515625" customWidth="1"/>
    <col min="14059" max="14059" width="7" customWidth="1"/>
    <col min="14060" max="14060" width="7.85546875" customWidth="1"/>
    <col min="14061" max="14061" width="8.7109375" customWidth="1"/>
    <col min="14062" max="14062" width="7.42578125" customWidth="1"/>
    <col min="14063" max="14064" width="8.7109375" customWidth="1"/>
    <col min="14299" max="14299" width="12.140625" customWidth="1"/>
    <col min="14300" max="14304" width="6.7109375" customWidth="1"/>
    <col min="14305" max="14306" width="7.42578125" customWidth="1"/>
    <col min="14307" max="14307" width="8" customWidth="1"/>
    <col min="14308" max="14314" width="9.28515625" customWidth="1"/>
    <col min="14315" max="14315" width="7" customWidth="1"/>
    <col min="14316" max="14316" width="7.85546875" customWidth="1"/>
    <col min="14317" max="14317" width="8.7109375" customWidth="1"/>
    <col min="14318" max="14318" width="7.42578125" customWidth="1"/>
    <col min="14319" max="14320" width="8.7109375" customWidth="1"/>
    <col min="14555" max="14555" width="12.140625" customWidth="1"/>
    <col min="14556" max="14560" width="6.7109375" customWidth="1"/>
    <col min="14561" max="14562" width="7.42578125" customWidth="1"/>
    <col min="14563" max="14563" width="8" customWidth="1"/>
    <col min="14564" max="14570" width="9.28515625" customWidth="1"/>
    <col min="14571" max="14571" width="7" customWidth="1"/>
    <col min="14572" max="14572" width="7.85546875" customWidth="1"/>
    <col min="14573" max="14573" width="8.7109375" customWidth="1"/>
    <col min="14574" max="14574" width="7.42578125" customWidth="1"/>
    <col min="14575" max="14576" width="8.7109375" customWidth="1"/>
    <col min="14811" max="14811" width="12.140625" customWidth="1"/>
    <col min="14812" max="14816" width="6.7109375" customWidth="1"/>
    <col min="14817" max="14818" width="7.42578125" customWidth="1"/>
    <col min="14819" max="14819" width="8" customWidth="1"/>
    <col min="14820" max="14826" width="9.28515625" customWidth="1"/>
    <col min="14827" max="14827" width="7" customWidth="1"/>
    <col min="14828" max="14828" width="7.85546875" customWidth="1"/>
    <col min="14829" max="14829" width="8.7109375" customWidth="1"/>
    <col min="14830" max="14830" width="7.42578125" customWidth="1"/>
    <col min="14831" max="14832" width="8.7109375" customWidth="1"/>
    <col min="15067" max="15067" width="12.140625" customWidth="1"/>
    <col min="15068" max="15072" width="6.7109375" customWidth="1"/>
    <col min="15073" max="15074" width="7.42578125" customWidth="1"/>
    <col min="15075" max="15075" width="8" customWidth="1"/>
    <col min="15076" max="15082" width="9.28515625" customWidth="1"/>
    <col min="15083" max="15083" width="7" customWidth="1"/>
    <col min="15084" max="15084" width="7.85546875" customWidth="1"/>
    <col min="15085" max="15085" width="8.7109375" customWidth="1"/>
    <col min="15086" max="15086" width="7.42578125" customWidth="1"/>
    <col min="15087" max="15088" width="8.7109375" customWidth="1"/>
    <col min="15323" max="15323" width="12.140625" customWidth="1"/>
    <col min="15324" max="15328" width="6.7109375" customWidth="1"/>
    <col min="15329" max="15330" width="7.42578125" customWidth="1"/>
    <col min="15331" max="15331" width="8" customWidth="1"/>
    <col min="15332" max="15338" width="9.28515625" customWidth="1"/>
    <col min="15339" max="15339" width="7" customWidth="1"/>
    <col min="15340" max="15340" width="7.85546875" customWidth="1"/>
    <col min="15341" max="15341" width="8.7109375" customWidth="1"/>
    <col min="15342" max="15342" width="7.42578125" customWidth="1"/>
    <col min="15343" max="15344" width="8.7109375" customWidth="1"/>
    <col min="15579" max="15579" width="12.140625" customWidth="1"/>
    <col min="15580" max="15584" width="6.7109375" customWidth="1"/>
    <col min="15585" max="15586" width="7.42578125" customWidth="1"/>
    <col min="15587" max="15587" width="8" customWidth="1"/>
    <col min="15588" max="15594" width="9.28515625" customWidth="1"/>
    <col min="15595" max="15595" width="7" customWidth="1"/>
    <col min="15596" max="15596" width="7.85546875" customWidth="1"/>
    <col min="15597" max="15597" width="8.7109375" customWidth="1"/>
    <col min="15598" max="15598" width="7.42578125" customWidth="1"/>
    <col min="15599" max="15600" width="8.7109375" customWidth="1"/>
    <col min="15835" max="15835" width="12.140625" customWidth="1"/>
    <col min="15836" max="15840" width="6.7109375" customWidth="1"/>
    <col min="15841" max="15842" width="7.42578125" customWidth="1"/>
    <col min="15843" max="15843" width="8" customWidth="1"/>
    <col min="15844" max="15850" width="9.28515625" customWidth="1"/>
    <col min="15851" max="15851" width="7" customWidth="1"/>
    <col min="15852" max="15852" width="7.85546875" customWidth="1"/>
    <col min="15853" max="15853" width="8.7109375" customWidth="1"/>
    <col min="15854" max="15854" width="7.42578125" customWidth="1"/>
    <col min="15855" max="15856" width="8.7109375" customWidth="1"/>
    <col min="16091" max="16091" width="12.140625" customWidth="1"/>
    <col min="16092" max="16096" width="6.7109375" customWidth="1"/>
    <col min="16097" max="16098" width="7.42578125" customWidth="1"/>
    <col min="16099" max="16099" width="8" customWidth="1"/>
    <col min="16100" max="16106" width="9.28515625" customWidth="1"/>
    <col min="16107" max="16107" width="7" customWidth="1"/>
    <col min="16108" max="16108" width="7.85546875" customWidth="1"/>
    <col min="16109" max="16109" width="8.7109375" customWidth="1"/>
    <col min="16110" max="16110" width="7.42578125" customWidth="1"/>
    <col min="16111" max="16112" width="8.7109375" customWidth="1"/>
  </cols>
  <sheetData>
    <row r="1" spans="1:22" ht="17.25" customHeight="1">
      <c r="A1" s="70"/>
      <c r="B1" s="70"/>
      <c r="C1" s="70"/>
      <c r="D1" s="70"/>
      <c r="E1" s="70"/>
      <c r="F1" s="70"/>
      <c r="G1" s="654"/>
      <c r="H1" s="654"/>
      <c r="I1" s="654"/>
      <c r="J1" s="654"/>
      <c r="K1" s="654"/>
      <c r="L1" s="654"/>
      <c r="M1" s="654"/>
      <c r="N1" s="654"/>
      <c r="O1" s="654"/>
      <c r="P1" s="654"/>
      <c r="Q1" s="654"/>
      <c r="R1" s="654"/>
      <c r="S1" s="654"/>
      <c r="T1" s="1195"/>
      <c r="U1" s="1195"/>
      <c r="V1" s="1195"/>
    </row>
    <row r="2" spans="1:22" ht="15" customHeight="1" thickBot="1">
      <c r="A2" s="85" t="s">
        <v>158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73"/>
      <c r="U2" s="73"/>
      <c r="V2" s="73"/>
    </row>
    <row r="3" spans="1:22" ht="21" thickBot="1">
      <c r="A3" s="1993" t="s">
        <v>434</v>
      </c>
      <c r="B3" s="1994"/>
      <c r="C3" s="1994"/>
      <c r="D3" s="1994"/>
      <c r="E3" s="1994"/>
      <c r="F3" s="1994"/>
      <c r="G3" s="1994"/>
      <c r="H3" s="1994"/>
      <c r="I3" s="1994"/>
      <c r="J3" s="1995"/>
      <c r="K3" s="1993">
        <v>2018</v>
      </c>
      <c r="L3" s="1994"/>
      <c r="M3" s="1995"/>
      <c r="N3" s="1993">
        <v>2017</v>
      </c>
      <c r="O3" s="1994"/>
      <c r="P3" s="1995"/>
      <c r="Q3" s="1993">
        <v>2016</v>
      </c>
      <c r="R3" s="1994"/>
      <c r="S3" s="1995"/>
      <c r="T3" s="1993">
        <v>2015</v>
      </c>
      <c r="U3" s="1994"/>
      <c r="V3" s="1995"/>
    </row>
    <row r="4" spans="1:22" ht="24.75" customHeight="1">
      <c r="A4" s="57" t="s">
        <v>1</v>
      </c>
      <c r="B4" s="1979" t="s">
        <v>131</v>
      </c>
      <c r="C4" s="1980"/>
      <c r="D4" s="1980"/>
      <c r="E4" s="1980"/>
      <c r="F4" s="1981"/>
      <c r="G4" s="840" t="s">
        <v>148</v>
      </c>
      <c r="H4" s="841" t="s">
        <v>3</v>
      </c>
      <c r="I4" s="842" t="s">
        <v>4</v>
      </c>
      <c r="J4" s="843" t="s">
        <v>149</v>
      </c>
      <c r="K4" s="417" t="s">
        <v>3</v>
      </c>
      <c r="L4" s="418" t="s">
        <v>4</v>
      </c>
      <c r="M4" s="419" t="s">
        <v>149</v>
      </c>
      <c r="N4" s="941" t="s">
        <v>3</v>
      </c>
      <c r="O4" s="942" t="s">
        <v>4</v>
      </c>
      <c r="P4" s="943" t="s">
        <v>149</v>
      </c>
      <c r="Q4" s="420" t="s">
        <v>3</v>
      </c>
      <c r="R4" s="421" t="s">
        <v>4</v>
      </c>
      <c r="S4" s="422" t="s">
        <v>149</v>
      </c>
      <c r="T4" s="414" t="s">
        <v>3</v>
      </c>
      <c r="U4" s="415" t="s">
        <v>4</v>
      </c>
      <c r="V4" s="416" t="s">
        <v>149</v>
      </c>
    </row>
    <row r="5" spans="1:22" ht="22.5" customHeight="1" thickBot="1">
      <c r="A5" s="83" t="s">
        <v>5</v>
      </c>
      <c r="B5" s="1982"/>
      <c r="C5" s="1983"/>
      <c r="D5" s="1983"/>
      <c r="E5" s="1983"/>
      <c r="F5" s="1984"/>
      <c r="G5" s="844" t="s">
        <v>433</v>
      </c>
      <c r="H5" s="845" t="s">
        <v>7</v>
      </c>
      <c r="I5" s="846" t="s">
        <v>8</v>
      </c>
      <c r="J5" s="847" t="s">
        <v>151</v>
      </c>
      <c r="K5" s="432" t="s">
        <v>7</v>
      </c>
      <c r="L5" s="433" t="s">
        <v>8</v>
      </c>
      <c r="M5" s="434" t="s">
        <v>151</v>
      </c>
      <c r="N5" s="944" t="s">
        <v>7</v>
      </c>
      <c r="O5" s="945" t="s">
        <v>8</v>
      </c>
      <c r="P5" s="946" t="s">
        <v>151</v>
      </c>
      <c r="Q5" s="435" t="s">
        <v>7</v>
      </c>
      <c r="R5" s="436" t="s">
        <v>8</v>
      </c>
      <c r="S5" s="437" t="s">
        <v>151</v>
      </c>
      <c r="T5" s="429" t="s">
        <v>7</v>
      </c>
      <c r="U5" s="430" t="s">
        <v>8</v>
      </c>
      <c r="V5" s="431" t="s">
        <v>151</v>
      </c>
    </row>
    <row r="6" spans="1:22" ht="29.25" customHeight="1" thickBot="1">
      <c r="A6" s="103" t="s">
        <v>159</v>
      </c>
      <c r="B6" s="114">
        <v>2019</v>
      </c>
      <c r="C6" s="114">
        <v>2018</v>
      </c>
      <c r="D6" s="114">
        <v>2017</v>
      </c>
      <c r="E6" s="114">
        <v>2016</v>
      </c>
      <c r="F6" s="114">
        <v>2015</v>
      </c>
      <c r="G6" s="848" t="s">
        <v>16</v>
      </c>
      <c r="H6" s="849" t="s">
        <v>9</v>
      </c>
      <c r="I6" s="850" t="s">
        <v>153</v>
      </c>
      <c r="J6" s="851" t="s">
        <v>16</v>
      </c>
      <c r="K6" s="447" t="s">
        <v>9</v>
      </c>
      <c r="L6" s="448" t="s">
        <v>153</v>
      </c>
      <c r="M6" s="449" t="s">
        <v>16</v>
      </c>
      <c r="N6" s="947" t="s">
        <v>9</v>
      </c>
      <c r="O6" s="948" t="s">
        <v>153</v>
      </c>
      <c r="P6" s="949" t="s">
        <v>16</v>
      </c>
      <c r="Q6" s="450" t="s">
        <v>9</v>
      </c>
      <c r="R6" s="451" t="s">
        <v>153</v>
      </c>
      <c r="S6" s="452" t="s">
        <v>16</v>
      </c>
      <c r="T6" s="444" t="s">
        <v>9</v>
      </c>
      <c r="U6" s="445" t="s">
        <v>153</v>
      </c>
      <c r="V6" s="446" t="s">
        <v>16</v>
      </c>
    </row>
    <row r="7" spans="1:22" ht="16.5" thickBot="1">
      <c r="A7" s="1985" t="s">
        <v>10</v>
      </c>
      <c r="B7" s="1986"/>
      <c r="C7" s="1986"/>
      <c r="D7" s="1986"/>
      <c r="E7" s="1986"/>
      <c r="F7" s="1986"/>
      <c r="G7" s="1986"/>
      <c r="H7" s="1986"/>
      <c r="I7" s="1986"/>
      <c r="J7" s="1986"/>
      <c r="K7" s="1986"/>
      <c r="L7" s="1986"/>
      <c r="M7" s="1986"/>
      <c r="N7" s="1986"/>
      <c r="O7" s="1986"/>
      <c r="P7" s="1986"/>
      <c r="Q7" s="1986"/>
      <c r="R7" s="1986"/>
      <c r="S7" s="1986"/>
      <c r="T7" s="1986"/>
      <c r="U7" s="1986"/>
      <c r="V7" s="1987"/>
    </row>
    <row r="8" spans="1:22" ht="15">
      <c r="A8" s="76" t="s">
        <v>106</v>
      </c>
      <c r="B8" s="86">
        <v>7139.280392156862</v>
      </c>
      <c r="C8" s="86">
        <v>5938.9196078431378</v>
      </c>
      <c r="D8" s="86">
        <v>6761.0617647058825</v>
      </c>
      <c r="E8" s="86">
        <v>6323.8970588235297</v>
      </c>
      <c r="F8" s="86">
        <v>5711.3470588235286</v>
      </c>
      <c r="G8" s="852">
        <v>20.21177021370163</v>
      </c>
      <c r="H8" s="852">
        <v>61.47</v>
      </c>
      <c r="I8" s="852">
        <v>93.3</v>
      </c>
      <c r="J8" s="852">
        <v>29.255639110049664</v>
      </c>
      <c r="K8" s="460">
        <v>61.43</v>
      </c>
      <c r="L8" s="460">
        <v>92.8</v>
      </c>
      <c r="M8" s="938">
        <v>27.907274336214442</v>
      </c>
      <c r="N8" s="950">
        <v>61.28</v>
      </c>
      <c r="O8" s="950">
        <v>92.1</v>
      </c>
      <c r="P8" s="950">
        <v>23.190450371082807</v>
      </c>
      <c r="Q8" s="461">
        <v>61.19</v>
      </c>
      <c r="R8" s="461">
        <v>90.5</v>
      </c>
      <c r="S8" s="461">
        <v>17.785475462509499</v>
      </c>
      <c r="T8" s="459">
        <v>61.18</v>
      </c>
      <c r="U8" s="459">
        <v>90.4</v>
      </c>
      <c r="V8" s="1198">
        <v>17.099599396384015</v>
      </c>
    </row>
    <row r="9" spans="1:22" ht="15">
      <c r="A9" s="38" t="s">
        <v>11</v>
      </c>
      <c r="B9" s="89">
        <v>6937.8264705882348</v>
      </c>
      <c r="C9" s="89">
        <v>5812.1950980392157</v>
      </c>
      <c r="D9" s="89">
        <v>6658.4558823529414</v>
      </c>
      <c r="E9" s="89">
        <v>6204.8745098039208</v>
      </c>
      <c r="F9" s="89">
        <v>5596.3166666666666</v>
      </c>
      <c r="G9" s="853">
        <v>19.366716938472326</v>
      </c>
      <c r="H9" s="853">
        <v>57.79</v>
      </c>
      <c r="I9" s="853">
        <v>95.4</v>
      </c>
      <c r="J9" s="853">
        <v>56.206283106854414</v>
      </c>
      <c r="K9" s="469">
        <v>57.58</v>
      </c>
      <c r="L9" s="469">
        <v>94.7</v>
      </c>
      <c r="M9" s="939">
        <v>56.13318590833417</v>
      </c>
      <c r="N9" s="951">
        <v>57.54</v>
      </c>
      <c r="O9" s="951">
        <v>93.5</v>
      </c>
      <c r="P9" s="951">
        <v>60.21153005577191</v>
      </c>
      <c r="Q9" s="470">
        <v>57.47</v>
      </c>
      <c r="R9" s="470">
        <v>92.2</v>
      </c>
      <c r="S9" s="470">
        <v>61.446259016761104</v>
      </c>
      <c r="T9" s="468">
        <v>57.51</v>
      </c>
      <c r="U9" s="468">
        <v>92.3</v>
      </c>
      <c r="V9" s="1197">
        <v>59.727595804873388</v>
      </c>
    </row>
    <row r="10" spans="1:22" ht="15">
      <c r="A10" s="38" t="s">
        <v>12</v>
      </c>
      <c r="B10" s="89">
        <v>6499.1166666666668</v>
      </c>
      <c r="C10" s="89">
        <v>5442.1450980392156</v>
      </c>
      <c r="D10" s="89">
        <v>6214.5382352941169</v>
      </c>
      <c r="E10" s="89">
        <v>5719.1725490196077</v>
      </c>
      <c r="F10" s="89">
        <v>5155.6901960784317</v>
      </c>
      <c r="G10" s="853">
        <v>19.421965963536579</v>
      </c>
      <c r="H10" s="853">
        <v>53.29</v>
      </c>
      <c r="I10" s="853">
        <v>96.8</v>
      </c>
      <c r="J10" s="853">
        <v>12.844362243869387</v>
      </c>
      <c r="K10" s="469">
        <v>53.25</v>
      </c>
      <c r="L10" s="469">
        <v>96.4</v>
      </c>
      <c r="M10" s="939">
        <v>13.819110834286082</v>
      </c>
      <c r="N10" s="951">
        <v>53.29</v>
      </c>
      <c r="O10" s="951">
        <v>95.3</v>
      </c>
      <c r="P10" s="951">
        <v>14.451497596798408</v>
      </c>
      <c r="Q10" s="470">
        <v>53.29</v>
      </c>
      <c r="R10" s="470">
        <v>93.8</v>
      </c>
      <c r="S10" s="470">
        <v>17.887536215798097</v>
      </c>
      <c r="T10" s="468">
        <v>53.22</v>
      </c>
      <c r="U10" s="468">
        <v>94</v>
      </c>
      <c r="V10" s="1197">
        <v>19.569467625884261</v>
      </c>
    </row>
    <row r="11" spans="1:22" ht="15">
      <c r="A11" s="38" t="s">
        <v>13</v>
      </c>
      <c r="B11" s="89">
        <v>6116.9774509803919</v>
      </c>
      <c r="C11" s="89">
        <v>5095.9000000000005</v>
      </c>
      <c r="D11" s="89">
        <v>5822.9852941176468</v>
      </c>
      <c r="E11" s="89">
        <v>5245.9029411764704</v>
      </c>
      <c r="F11" s="89">
        <v>4736.2647058823522</v>
      </c>
      <c r="G11" s="853">
        <v>20.037234855087267</v>
      </c>
      <c r="H11" s="853">
        <v>48.38</v>
      </c>
      <c r="I11" s="853">
        <v>98</v>
      </c>
      <c r="J11" s="853">
        <v>1.5280241158276262</v>
      </c>
      <c r="K11" s="469">
        <v>48.34</v>
      </c>
      <c r="L11" s="469">
        <v>97.2</v>
      </c>
      <c r="M11" s="939">
        <v>1.9354811893782318</v>
      </c>
      <c r="N11" s="951">
        <v>48.35</v>
      </c>
      <c r="O11" s="951">
        <v>97</v>
      </c>
      <c r="P11" s="951">
        <v>1.9134067597055524</v>
      </c>
      <c r="Q11" s="470">
        <v>48.34</v>
      </c>
      <c r="R11" s="470">
        <v>95.2</v>
      </c>
      <c r="S11" s="470">
        <v>2.5582127475032266</v>
      </c>
      <c r="T11" s="468">
        <v>48.3</v>
      </c>
      <c r="U11" s="468">
        <v>95.6</v>
      </c>
      <c r="V11" s="1197">
        <v>3.1739874529781229</v>
      </c>
    </row>
    <row r="12" spans="1:22" ht="15">
      <c r="A12" s="38" t="s">
        <v>14</v>
      </c>
      <c r="B12" s="89">
        <v>5486.201960784314</v>
      </c>
      <c r="C12" s="89">
        <v>4630.9205882352935</v>
      </c>
      <c r="D12" s="89">
        <v>5348.166666666667</v>
      </c>
      <c r="E12" s="89">
        <v>4638.1127450980393</v>
      </c>
      <c r="F12" s="89">
        <v>4183.0490196078435</v>
      </c>
      <c r="G12" s="853">
        <v>18.468927640906546</v>
      </c>
      <c r="H12" s="853">
        <v>43.46</v>
      </c>
      <c r="I12" s="853">
        <v>102.1</v>
      </c>
      <c r="J12" s="853">
        <v>0.15410872029505318</v>
      </c>
      <c r="K12" s="469">
        <v>43.49</v>
      </c>
      <c r="L12" s="469">
        <v>100.5</v>
      </c>
      <c r="M12" s="939">
        <v>0.18928944707244247</v>
      </c>
      <c r="N12" s="951">
        <v>43.52</v>
      </c>
      <c r="O12" s="951">
        <v>100</v>
      </c>
      <c r="P12" s="951">
        <v>0.21634606555028668</v>
      </c>
      <c r="Q12" s="470">
        <v>43.56</v>
      </c>
      <c r="R12" s="470">
        <v>98.9</v>
      </c>
      <c r="S12" s="470">
        <v>0.28508498411768479</v>
      </c>
      <c r="T12" s="468">
        <v>43.56</v>
      </c>
      <c r="U12" s="468">
        <v>99.8</v>
      </c>
      <c r="V12" s="1197">
        <v>0.36943404029361143</v>
      </c>
    </row>
    <row r="13" spans="1:22" ht="15">
      <c r="A13" s="38" t="s">
        <v>15</v>
      </c>
      <c r="B13" s="89">
        <v>4996.3892156862748</v>
      </c>
      <c r="C13" s="89">
        <v>4360.1990196078432</v>
      </c>
      <c r="D13" s="89">
        <v>4597.2254901960787</v>
      </c>
      <c r="E13" s="89">
        <v>3855.5196078431372</v>
      </c>
      <c r="F13" s="89">
        <v>3470.9803921568628</v>
      </c>
      <c r="G13" s="853">
        <v>14.590852234438835</v>
      </c>
      <c r="H13" s="853">
        <v>37.590000000000003</v>
      </c>
      <c r="I13" s="853">
        <v>91.5</v>
      </c>
      <c r="J13" s="853">
        <v>1.1582703103851989E-2</v>
      </c>
      <c r="K13" s="469">
        <v>37.9</v>
      </c>
      <c r="L13" s="469">
        <v>94.7</v>
      </c>
      <c r="M13" s="939">
        <v>1.5658284714631852E-2</v>
      </c>
      <c r="N13" s="951">
        <v>38.409999999999997</v>
      </c>
      <c r="O13" s="951">
        <v>101.9</v>
      </c>
      <c r="P13" s="951">
        <v>1.6769151091040244E-2</v>
      </c>
      <c r="Q13" s="470">
        <v>38.64</v>
      </c>
      <c r="R13" s="470">
        <v>91.9</v>
      </c>
      <c r="S13" s="470">
        <v>3.7431573310387121E-2</v>
      </c>
      <c r="T13" s="468">
        <v>38.64</v>
      </c>
      <c r="U13" s="468">
        <v>93.4</v>
      </c>
      <c r="V13" s="1197">
        <v>5.9915679586604931E-2</v>
      </c>
    </row>
    <row r="14" spans="1:22" ht="15" thickBot="1">
      <c r="A14" s="40" t="s">
        <v>105</v>
      </c>
      <c r="B14" s="93">
        <v>6922.75</v>
      </c>
      <c r="C14" s="93">
        <v>5777.9088235294112</v>
      </c>
      <c r="D14" s="93">
        <v>6596.5401960784311</v>
      </c>
      <c r="E14" s="93">
        <v>6106.3215686274516</v>
      </c>
      <c r="F14" s="93">
        <v>5492.7215686274512</v>
      </c>
      <c r="G14" s="854">
        <v>19.814109419803323</v>
      </c>
      <c r="H14" s="854">
        <v>58.12</v>
      </c>
      <c r="I14" s="854">
        <v>95</v>
      </c>
      <c r="J14" s="854">
        <v>100</v>
      </c>
      <c r="K14" s="480">
        <v>57.85</v>
      </c>
      <c r="L14" s="480">
        <v>94.5</v>
      </c>
      <c r="M14" s="940">
        <v>100</v>
      </c>
      <c r="N14" s="952">
        <v>57.58</v>
      </c>
      <c r="O14" s="952">
        <v>93.5</v>
      </c>
      <c r="P14" s="952">
        <v>100</v>
      </c>
      <c r="Q14" s="481">
        <v>57.1</v>
      </c>
      <c r="R14" s="481">
        <v>92.3</v>
      </c>
      <c r="S14" s="481">
        <v>100</v>
      </c>
      <c r="T14" s="479">
        <v>56.94</v>
      </c>
      <c r="U14" s="479">
        <v>92.5</v>
      </c>
      <c r="V14" s="1196">
        <v>100</v>
      </c>
    </row>
    <row r="15" spans="1:22" ht="15" thickBot="1">
      <c r="A15" s="1988" t="s">
        <v>34</v>
      </c>
      <c r="B15" s="1989"/>
      <c r="C15" s="1989"/>
      <c r="D15" s="1989"/>
      <c r="E15" s="1989"/>
      <c r="F15" s="1989"/>
      <c r="G15" s="1989"/>
      <c r="H15" s="1989"/>
      <c r="I15" s="1989"/>
      <c r="J15" s="1989"/>
      <c r="K15" s="1989"/>
      <c r="L15" s="1989"/>
      <c r="M15" s="1989"/>
      <c r="N15" s="1989"/>
      <c r="O15" s="1989"/>
      <c r="P15" s="1989"/>
      <c r="Q15" s="1989"/>
      <c r="R15" s="1989"/>
      <c r="S15" s="1989"/>
      <c r="T15" s="1989"/>
      <c r="U15" s="1989"/>
      <c r="V15" s="1990"/>
    </row>
    <row r="16" spans="1:22" ht="15">
      <c r="A16" s="76" t="s">
        <v>106</v>
      </c>
      <c r="B16" s="86">
        <v>7147.2078431372547</v>
      </c>
      <c r="C16" s="86">
        <v>5966.5441176470586</v>
      </c>
      <c r="D16" s="86">
        <v>6817.6127450980393</v>
      </c>
      <c r="E16" s="86">
        <v>6390.2254901960778</v>
      </c>
      <c r="F16" s="86">
        <v>5728.7460784313726</v>
      </c>
      <c r="G16" s="852">
        <v>19.788066629695813</v>
      </c>
      <c r="H16" s="852">
        <v>61.5</v>
      </c>
      <c r="I16" s="852">
        <v>92.2</v>
      </c>
      <c r="J16" s="852">
        <v>26.541192998484835</v>
      </c>
      <c r="K16" s="460">
        <v>61.37</v>
      </c>
      <c r="L16" s="460">
        <v>91.3</v>
      </c>
      <c r="M16" s="938">
        <v>26.752288825942884</v>
      </c>
      <c r="N16" s="950">
        <v>61.12</v>
      </c>
      <c r="O16" s="950">
        <v>91.8</v>
      </c>
      <c r="P16" s="950">
        <v>22.051298758542448</v>
      </c>
      <c r="Q16" s="461">
        <v>61.08</v>
      </c>
      <c r="R16" s="461">
        <v>91.3</v>
      </c>
      <c r="S16" s="461">
        <v>17.855299278442043</v>
      </c>
      <c r="T16" s="459">
        <v>61.09</v>
      </c>
      <c r="U16" s="459">
        <v>90.5</v>
      </c>
      <c r="V16" s="1198">
        <v>15.741010300867448</v>
      </c>
    </row>
    <row r="17" spans="1:22" ht="15">
      <c r="A17" s="38" t="s">
        <v>11</v>
      </c>
      <c r="B17" s="89">
        <v>6939.6990196078432</v>
      </c>
      <c r="C17" s="89">
        <v>5814.6117647058827</v>
      </c>
      <c r="D17" s="89">
        <v>6690.5960784313729</v>
      </c>
      <c r="E17" s="89">
        <v>6246.8647058823526</v>
      </c>
      <c r="F17" s="89">
        <v>5622.7931372549019</v>
      </c>
      <c r="G17" s="853">
        <v>19.349309987145297</v>
      </c>
      <c r="H17" s="853">
        <v>57.72</v>
      </c>
      <c r="I17" s="853">
        <v>94</v>
      </c>
      <c r="J17" s="853">
        <v>58.465991713137186</v>
      </c>
      <c r="K17" s="469">
        <v>57.79</v>
      </c>
      <c r="L17" s="469">
        <v>93.3</v>
      </c>
      <c r="M17" s="939">
        <v>58.766661831776943</v>
      </c>
      <c r="N17" s="951">
        <v>57.82</v>
      </c>
      <c r="O17" s="951">
        <v>92.2</v>
      </c>
      <c r="P17" s="951">
        <v>64.090945677129056</v>
      </c>
      <c r="Q17" s="470">
        <v>57.69</v>
      </c>
      <c r="R17" s="470">
        <v>91.5</v>
      </c>
      <c r="S17" s="470">
        <v>65.294224744950782</v>
      </c>
      <c r="T17" s="468">
        <v>57.65</v>
      </c>
      <c r="U17" s="468">
        <v>91.3</v>
      </c>
      <c r="V17" s="1197">
        <v>65.180174480288898</v>
      </c>
    </row>
    <row r="18" spans="1:22" ht="15">
      <c r="A18" s="38" t="s">
        <v>12</v>
      </c>
      <c r="B18" s="89">
        <v>6562.3147058823524</v>
      </c>
      <c r="C18" s="89">
        <v>5459.7107843137255</v>
      </c>
      <c r="D18" s="89">
        <v>6264.1392156862739</v>
      </c>
      <c r="E18" s="89">
        <v>5768.4637254901954</v>
      </c>
      <c r="F18" s="89">
        <v>5184.863725490196</v>
      </c>
      <c r="G18" s="853">
        <v>20.195280759862129</v>
      </c>
      <c r="H18" s="853">
        <v>53.26</v>
      </c>
      <c r="I18" s="853">
        <v>95.5</v>
      </c>
      <c r="J18" s="853">
        <v>13.713490752959343</v>
      </c>
      <c r="K18" s="469">
        <v>53.23</v>
      </c>
      <c r="L18" s="469">
        <v>95.1</v>
      </c>
      <c r="M18" s="939">
        <v>13.002983765983622</v>
      </c>
      <c r="N18" s="951">
        <v>53.26</v>
      </c>
      <c r="O18" s="951">
        <v>94.6</v>
      </c>
      <c r="P18" s="951">
        <v>12.381268134134142</v>
      </c>
      <c r="Q18" s="470">
        <v>53.26</v>
      </c>
      <c r="R18" s="470">
        <v>93.4</v>
      </c>
      <c r="S18" s="470">
        <v>15.061017247147451</v>
      </c>
      <c r="T18" s="468">
        <v>53.18</v>
      </c>
      <c r="U18" s="468">
        <v>93.8</v>
      </c>
      <c r="V18" s="1197">
        <v>16.609562525053114</v>
      </c>
    </row>
    <row r="19" spans="1:22" ht="15">
      <c r="A19" s="38" t="s">
        <v>13</v>
      </c>
      <c r="B19" s="89">
        <v>6260.4294117647059</v>
      </c>
      <c r="C19" s="89">
        <v>5118.2019607843131</v>
      </c>
      <c r="D19" s="89">
        <v>5904.2470588235292</v>
      </c>
      <c r="E19" s="89">
        <v>5364.9274509803918</v>
      </c>
      <c r="F19" s="89">
        <v>4825.3725490196075</v>
      </c>
      <c r="G19" s="853">
        <v>22.31696716409677</v>
      </c>
      <c r="H19" s="853">
        <v>48.38</v>
      </c>
      <c r="I19" s="853">
        <v>96.4</v>
      </c>
      <c r="J19" s="853">
        <v>1.1960960850557216</v>
      </c>
      <c r="K19" s="469">
        <v>48.33</v>
      </c>
      <c r="L19" s="469">
        <v>96.6</v>
      </c>
      <c r="M19" s="939">
        <v>1.3648857513147343</v>
      </c>
      <c r="N19" s="951">
        <v>48.25</v>
      </c>
      <c r="O19" s="951">
        <v>96</v>
      </c>
      <c r="P19" s="951">
        <v>1.3388500707159365</v>
      </c>
      <c r="Q19" s="470">
        <v>48.28</v>
      </c>
      <c r="R19" s="470">
        <v>94.7</v>
      </c>
      <c r="S19" s="470">
        <v>1.6369728979349001</v>
      </c>
      <c r="T19" s="468">
        <v>48.2</v>
      </c>
      <c r="U19" s="468">
        <v>95</v>
      </c>
      <c r="V19" s="1197">
        <v>2.2216195218295036</v>
      </c>
    </row>
    <row r="20" spans="1:22" ht="15">
      <c r="A20" s="38" t="s">
        <v>14</v>
      </c>
      <c r="B20" s="89">
        <v>5676.8598039215685</v>
      </c>
      <c r="C20" s="89">
        <v>4514.6862745098033</v>
      </c>
      <c r="D20" s="89">
        <v>5327.81568627451</v>
      </c>
      <c r="E20" s="89">
        <v>4793.4558823529405</v>
      </c>
      <c r="F20" s="89">
        <v>4268.1107843137252</v>
      </c>
      <c r="G20" s="853">
        <v>25.742066197898804</v>
      </c>
      <c r="H20" s="853">
        <v>43.35</v>
      </c>
      <c r="I20" s="853">
        <v>97.2</v>
      </c>
      <c r="J20" s="853">
        <v>7.5406227584442848E-2</v>
      </c>
      <c r="K20" s="469">
        <v>43.38</v>
      </c>
      <c r="L20" s="469">
        <v>98.1</v>
      </c>
      <c r="M20" s="939">
        <v>0.10540300734963523</v>
      </c>
      <c r="N20" s="951">
        <v>43.35</v>
      </c>
      <c r="O20" s="951">
        <v>96.5</v>
      </c>
      <c r="P20" s="951">
        <v>0.13269299318137392</v>
      </c>
      <c r="Q20" s="470">
        <v>43.43</v>
      </c>
      <c r="R20" s="470">
        <v>95.8</v>
      </c>
      <c r="S20" s="470">
        <v>0.14736130767849487</v>
      </c>
      <c r="T20" s="468">
        <v>43.4</v>
      </c>
      <c r="U20" s="468">
        <v>96.7</v>
      </c>
      <c r="V20" s="1197">
        <v>0.23940380444545123</v>
      </c>
    </row>
    <row r="21" spans="1:22" ht="15">
      <c r="A21" s="38" t="s">
        <v>15</v>
      </c>
      <c r="B21" s="89">
        <v>4898.0382352941169</v>
      </c>
      <c r="C21" s="89">
        <v>4252.802941176471</v>
      </c>
      <c r="D21" s="89">
        <v>5076.4264705882351</v>
      </c>
      <c r="E21" s="89">
        <v>4556.8274509803923</v>
      </c>
      <c r="F21" s="89">
        <v>3918.0058823529412</v>
      </c>
      <c r="G21" s="853">
        <v>15.17200074967857</v>
      </c>
      <c r="H21" s="853">
        <v>36.22</v>
      </c>
      <c r="I21" s="853">
        <v>98.6</v>
      </c>
      <c r="J21" s="853">
        <v>7.8222227784691747E-3</v>
      </c>
      <c r="K21" s="469">
        <v>37.39</v>
      </c>
      <c r="L21" s="469">
        <v>98.1</v>
      </c>
      <c r="M21" s="939">
        <v>7.776817632179675E-3</v>
      </c>
      <c r="N21" s="951">
        <v>38.39</v>
      </c>
      <c r="O21" s="951">
        <v>93.4</v>
      </c>
      <c r="P21" s="951">
        <v>4.9443662970529278E-3</v>
      </c>
      <c r="Q21" s="470">
        <v>38.92</v>
      </c>
      <c r="R21" s="470">
        <v>95</v>
      </c>
      <c r="S21" s="470">
        <v>5.1245238463259457E-3</v>
      </c>
      <c r="T21" s="468">
        <v>38.86</v>
      </c>
      <c r="U21" s="468">
        <v>97.4</v>
      </c>
      <c r="V21" s="1197">
        <v>8.2293675155893434E-3</v>
      </c>
    </row>
    <row r="22" spans="1:22" ht="15" thickBot="1">
      <c r="A22" s="40" t="s">
        <v>105</v>
      </c>
      <c r="B22" s="93">
        <v>6931.6225490196075</v>
      </c>
      <c r="C22" s="93">
        <v>5795.9156862745094</v>
      </c>
      <c r="D22" s="93">
        <v>6651.5</v>
      </c>
      <c r="E22" s="93">
        <v>6181.8431372549012</v>
      </c>
      <c r="F22" s="93">
        <v>5542.8960784313722</v>
      </c>
      <c r="G22" s="854">
        <v>19.594951414400342</v>
      </c>
      <c r="H22" s="854">
        <v>57.99</v>
      </c>
      <c r="I22" s="854">
        <v>93.8</v>
      </c>
      <c r="J22" s="854">
        <v>100</v>
      </c>
      <c r="K22" s="480">
        <v>58.01</v>
      </c>
      <c r="L22" s="480">
        <v>93.1</v>
      </c>
      <c r="M22" s="940">
        <v>100</v>
      </c>
      <c r="N22" s="952">
        <v>57.84</v>
      </c>
      <c r="O22" s="952">
        <v>92.5</v>
      </c>
      <c r="P22" s="952">
        <v>100</v>
      </c>
      <c r="Q22" s="481">
        <v>57.45</v>
      </c>
      <c r="R22" s="481">
        <v>91.8</v>
      </c>
      <c r="S22" s="481">
        <v>100</v>
      </c>
      <c r="T22" s="479">
        <v>57.2</v>
      </c>
      <c r="U22" s="479">
        <v>91.7</v>
      </c>
      <c r="V22" s="1196">
        <v>100</v>
      </c>
    </row>
    <row r="23" spans="1:22" ht="15" thickBot="1">
      <c r="A23" s="1988" t="s">
        <v>35</v>
      </c>
      <c r="B23" s="1989"/>
      <c r="C23" s="1989"/>
      <c r="D23" s="1989"/>
      <c r="E23" s="1989"/>
      <c r="F23" s="1989"/>
      <c r="G23" s="1989"/>
      <c r="H23" s="1989"/>
      <c r="I23" s="1989"/>
      <c r="J23" s="1989"/>
      <c r="K23" s="1989"/>
      <c r="L23" s="1989"/>
      <c r="M23" s="1989"/>
      <c r="N23" s="1989"/>
      <c r="O23" s="1989"/>
      <c r="P23" s="1989"/>
      <c r="Q23" s="1989"/>
      <c r="R23" s="1989"/>
      <c r="S23" s="1989"/>
      <c r="T23" s="1989"/>
      <c r="U23" s="1989"/>
      <c r="V23" s="1990"/>
    </row>
    <row r="24" spans="1:22" ht="15">
      <c r="A24" s="76" t="s">
        <v>106</v>
      </c>
      <c r="B24" s="86">
        <v>7163.2078431372547</v>
      </c>
      <c r="C24" s="86">
        <v>5982.0588235294117</v>
      </c>
      <c r="D24" s="86">
        <v>6751.846078431372</v>
      </c>
      <c r="E24" s="86">
        <v>6402.6735294117643</v>
      </c>
      <c r="F24" s="86">
        <v>5792.161764705882</v>
      </c>
      <c r="G24" s="852">
        <v>19.74485799039612</v>
      </c>
      <c r="H24" s="852">
        <v>61.49</v>
      </c>
      <c r="I24" s="852">
        <v>93.8</v>
      </c>
      <c r="J24" s="852">
        <v>33.289620012123528</v>
      </c>
      <c r="K24" s="460">
        <v>61.49</v>
      </c>
      <c r="L24" s="460">
        <v>93.2</v>
      </c>
      <c r="M24" s="938">
        <v>31.483889726549226</v>
      </c>
      <c r="N24" s="950">
        <v>61.2</v>
      </c>
      <c r="O24" s="950">
        <v>92.2</v>
      </c>
      <c r="P24" s="950">
        <v>23.182592123585568</v>
      </c>
      <c r="Q24" s="461">
        <v>60.99</v>
      </c>
      <c r="R24" s="461">
        <v>90</v>
      </c>
      <c r="S24" s="461">
        <v>13.302401505313224</v>
      </c>
      <c r="T24" s="459">
        <v>60.98</v>
      </c>
      <c r="U24" s="459">
        <v>90.3</v>
      </c>
      <c r="V24" s="1198">
        <v>13.376425263062661</v>
      </c>
    </row>
    <row r="25" spans="1:22" ht="15">
      <c r="A25" s="38" t="s">
        <v>11</v>
      </c>
      <c r="B25" s="89">
        <v>6957.5382352941178</v>
      </c>
      <c r="C25" s="89">
        <v>5868.8549019607844</v>
      </c>
      <c r="D25" s="89">
        <v>6703.9225490196077</v>
      </c>
      <c r="E25" s="89">
        <v>6289.6931372549016</v>
      </c>
      <c r="F25" s="89">
        <v>5683.6676470588236</v>
      </c>
      <c r="G25" s="853">
        <v>18.550183153609822</v>
      </c>
      <c r="H25" s="853">
        <v>57.71</v>
      </c>
      <c r="I25" s="853">
        <v>96.2</v>
      </c>
      <c r="J25" s="853">
        <v>53.501463732711407</v>
      </c>
      <c r="K25" s="469">
        <v>57.05</v>
      </c>
      <c r="L25" s="469">
        <v>95.6</v>
      </c>
      <c r="M25" s="939">
        <v>52.829976489621124</v>
      </c>
      <c r="N25" s="951">
        <v>57.03</v>
      </c>
      <c r="O25" s="951">
        <v>94.1</v>
      </c>
      <c r="P25" s="951">
        <v>60.757096738872498</v>
      </c>
      <c r="Q25" s="470">
        <v>57</v>
      </c>
      <c r="R25" s="470">
        <v>92.3</v>
      </c>
      <c r="S25" s="470">
        <v>64.26939638708744</v>
      </c>
      <c r="T25" s="468">
        <v>57.19</v>
      </c>
      <c r="U25" s="468">
        <v>92.5</v>
      </c>
      <c r="V25" s="1197">
        <v>62.010953928326998</v>
      </c>
    </row>
    <row r="26" spans="1:22" ht="15">
      <c r="A26" s="38" t="s">
        <v>12</v>
      </c>
      <c r="B26" s="89">
        <v>6412.2862745098037</v>
      </c>
      <c r="C26" s="89">
        <v>5441.9676470588229</v>
      </c>
      <c r="D26" s="89">
        <v>6164.8813725490199</v>
      </c>
      <c r="E26" s="89">
        <v>5727.7</v>
      </c>
      <c r="F26" s="89">
        <v>5228.1460784313722</v>
      </c>
      <c r="G26" s="853">
        <v>17.830290262298803</v>
      </c>
      <c r="H26" s="853">
        <v>53.22</v>
      </c>
      <c r="I26" s="853">
        <v>97.5</v>
      </c>
      <c r="J26" s="853">
        <v>11.782641700711997</v>
      </c>
      <c r="K26" s="469">
        <v>53.17</v>
      </c>
      <c r="L26" s="469">
        <v>97.2</v>
      </c>
      <c r="M26" s="939">
        <v>13.744186303292475</v>
      </c>
      <c r="N26" s="951">
        <v>53.27</v>
      </c>
      <c r="O26" s="951">
        <v>95.4</v>
      </c>
      <c r="P26" s="951">
        <v>14.090088153873017</v>
      </c>
      <c r="Q26" s="470">
        <v>53.3</v>
      </c>
      <c r="R26" s="470">
        <v>94</v>
      </c>
      <c r="S26" s="470">
        <v>19.379721693959851</v>
      </c>
      <c r="T26" s="468">
        <v>53.21</v>
      </c>
      <c r="U26" s="468">
        <v>93.8</v>
      </c>
      <c r="V26" s="1197">
        <v>21.134229183054419</v>
      </c>
    </row>
    <row r="27" spans="1:22" ht="15">
      <c r="A27" s="38" t="s">
        <v>13</v>
      </c>
      <c r="B27" s="89">
        <v>6101.5686274509808</v>
      </c>
      <c r="C27" s="89">
        <v>5152.8186274509799</v>
      </c>
      <c r="D27" s="89">
        <v>5800.75</v>
      </c>
      <c r="E27" s="89">
        <v>5271.6401960784315</v>
      </c>
      <c r="F27" s="89">
        <v>4814.974509803922</v>
      </c>
      <c r="G27" s="853">
        <v>18.412252955026524</v>
      </c>
      <c r="H27" s="853">
        <v>48.39</v>
      </c>
      <c r="I27" s="853">
        <v>97.9</v>
      </c>
      <c r="J27" s="853">
        <v>1.3107684554251573</v>
      </c>
      <c r="K27" s="469">
        <v>48.33</v>
      </c>
      <c r="L27" s="469">
        <v>96.9</v>
      </c>
      <c r="M27" s="939">
        <v>1.7641372050825603</v>
      </c>
      <c r="N27" s="951">
        <v>48.3</v>
      </c>
      <c r="O27" s="951">
        <v>96.1</v>
      </c>
      <c r="P27" s="951">
        <v>1.7814148662020648</v>
      </c>
      <c r="Q27" s="470">
        <v>48.26</v>
      </c>
      <c r="R27" s="470">
        <v>94.8</v>
      </c>
      <c r="S27" s="470">
        <v>2.7848093631769189</v>
      </c>
      <c r="T27" s="468">
        <v>48.26</v>
      </c>
      <c r="U27" s="468">
        <v>94.7</v>
      </c>
      <c r="V27" s="1197">
        <v>3.1818204664885692</v>
      </c>
    </row>
    <row r="28" spans="1:22" ht="15">
      <c r="A28" s="38" t="s">
        <v>14</v>
      </c>
      <c r="B28" s="89">
        <v>5943.1941176470591</v>
      </c>
      <c r="C28" s="89">
        <v>4987.123529411765</v>
      </c>
      <c r="D28" s="89">
        <v>5576.5911764705879</v>
      </c>
      <c r="E28" s="89">
        <v>4855.9529411764706</v>
      </c>
      <c r="F28" s="89">
        <v>4480.035294117647</v>
      </c>
      <c r="G28" s="853">
        <v>19.1707821672519</v>
      </c>
      <c r="H28" s="853">
        <v>43.49</v>
      </c>
      <c r="I28" s="853">
        <v>99.2</v>
      </c>
      <c r="J28" s="853">
        <v>0.10120742472621923</v>
      </c>
      <c r="K28" s="469">
        <v>43.53</v>
      </c>
      <c r="L28" s="469">
        <v>98.3</v>
      </c>
      <c r="M28" s="939">
        <v>0.15666770130327407</v>
      </c>
      <c r="N28" s="951">
        <v>43.45</v>
      </c>
      <c r="O28" s="951">
        <v>97.6</v>
      </c>
      <c r="P28" s="951">
        <v>0.18013804545641418</v>
      </c>
      <c r="Q28" s="470">
        <v>43.51</v>
      </c>
      <c r="R28" s="470">
        <v>96.9</v>
      </c>
      <c r="S28" s="470">
        <v>0.25281542624407466</v>
      </c>
      <c r="T28" s="468">
        <v>43.53</v>
      </c>
      <c r="U28" s="468">
        <v>96.9</v>
      </c>
      <c r="V28" s="1197">
        <v>0.28589032500730904</v>
      </c>
    </row>
    <row r="29" spans="1:22" ht="15">
      <c r="A29" s="38" t="s">
        <v>15</v>
      </c>
      <c r="B29" s="89">
        <v>5302.3931372549014</v>
      </c>
      <c r="C29" s="89">
        <v>4726.5196078431372</v>
      </c>
      <c r="D29" s="89">
        <v>4862.3245098039215</v>
      </c>
      <c r="E29" s="89">
        <v>4368.6098039215685</v>
      </c>
      <c r="F29" s="89">
        <v>3969.9196078431373</v>
      </c>
      <c r="G29" s="853">
        <v>12.183881104738587</v>
      </c>
      <c r="H29" s="853">
        <v>36.97</v>
      </c>
      <c r="I29" s="853">
        <v>100.7</v>
      </c>
      <c r="J29" s="853">
        <v>1.4298674301689405E-2</v>
      </c>
      <c r="K29" s="469">
        <v>37.549999999999997</v>
      </c>
      <c r="L29" s="469">
        <v>97.6</v>
      </c>
      <c r="M29" s="939">
        <v>2.1142574151342391E-2</v>
      </c>
      <c r="N29" s="951">
        <v>37.58</v>
      </c>
      <c r="O29" s="951">
        <v>95.2</v>
      </c>
      <c r="P29" s="951">
        <v>8.6700720104431628E-3</v>
      </c>
      <c r="Q29" s="470">
        <v>37.869999999999997</v>
      </c>
      <c r="R29" s="470">
        <v>98.4</v>
      </c>
      <c r="S29" s="470">
        <v>1.0855624218495572E-2</v>
      </c>
      <c r="T29" s="468">
        <v>37.659999999999997</v>
      </c>
      <c r="U29" s="468">
        <v>98.6</v>
      </c>
      <c r="V29" s="1197">
        <v>1.0680834060048905E-2</v>
      </c>
    </row>
    <row r="30" spans="1:22" ht="15" thickBot="1">
      <c r="A30" s="40" t="s">
        <v>105</v>
      </c>
      <c r="B30" s="93">
        <v>6946.4284313725493</v>
      </c>
      <c r="C30" s="93">
        <v>5829.3049019607843</v>
      </c>
      <c r="D30" s="93">
        <v>6618.876470588235</v>
      </c>
      <c r="E30" s="93">
        <v>6160.3980392156864</v>
      </c>
      <c r="F30" s="93">
        <v>5568.1352941176465</v>
      </c>
      <c r="G30" s="854">
        <v>19.163923455710847</v>
      </c>
      <c r="H30" s="854">
        <v>58.3</v>
      </c>
      <c r="I30" s="854">
        <v>95.6</v>
      </c>
      <c r="J30" s="854">
        <v>100</v>
      </c>
      <c r="K30" s="480">
        <v>57.74</v>
      </c>
      <c r="L30" s="480">
        <v>95.1</v>
      </c>
      <c r="M30" s="940">
        <v>100</v>
      </c>
      <c r="N30" s="952">
        <v>57.28</v>
      </c>
      <c r="O30" s="952">
        <v>93.9</v>
      </c>
      <c r="P30" s="952">
        <v>100</v>
      </c>
      <c r="Q30" s="481">
        <v>56.53</v>
      </c>
      <c r="R30" s="481">
        <v>92.4</v>
      </c>
      <c r="S30" s="481">
        <v>100</v>
      </c>
      <c r="T30" s="479">
        <v>56.53</v>
      </c>
      <c r="U30" s="479">
        <v>92.5</v>
      </c>
      <c r="V30" s="1196">
        <v>100</v>
      </c>
    </row>
    <row r="31" spans="1:22" ht="15" thickBot="1">
      <c r="A31" s="1988" t="s">
        <v>141</v>
      </c>
      <c r="B31" s="1989"/>
      <c r="C31" s="1989"/>
      <c r="D31" s="1989"/>
      <c r="E31" s="1989"/>
      <c r="F31" s="1989"/>
      <c r="G31" s="1989"/>
      <c r="H31" s="1989"/>
      <c r="I31" s="1989"/>
      <c r="J31" s="1989"/>
      <c r="K31" s="1989"/>
      <c r="L31" s="1989"/>
      <c r="M31" s="1989"/>
      <c r="N31" s="1989"/>
      <c r="O31" s="1989"/>
      <c r="P31" s="1989"/>
      <c r="Q31" s="1989"/>
      <c r="R31" s="1989"/>
      <c r="S31" s="1989"/>
      <c r="T31" s="1989"/>
      <c r="U31" s="1989"/>
      <c r="V31" s="1990"/>
    </row>
    <row r="32" spans="1:22" ht="15">
      <c r="A32" s="76" t="s">
        <v>106</v>
      </c>
      <c r="B32" s="86">
        <v>7074.8382352941171</v>
      </c>
      <c r="C32" s="86">
        <v>5921.8362745098038</v>
      </c>
      <c r="D32" s="86">
        <v>6779.8676470588234</v>
      </c>
      <c r="E32" s="86">
        <v>6282.2823529411762</v>
      </c>
      <c r="F32" s="86">
        <v>5706.9588235294113</v>
      </c>
      <c r="G32" s="852">
        <v>19.470345131751493</v>
      </c>
      <c r="H32" s="852">
        <v>61.28</v>
      </c>
      <c r="I32" s="852">
        <v>93.8</v>
      </c>
      <c r="J32" s="852">
        <v>29.549734328435445</v>
      </c>
      <c r="K32" s="460">
        <v>61.3</v>
      </c>
      <c r="L32" s="460">
        <v>93.6</v>
      </c>
      <c r="M32" s="938">
        <v>28.780334124930107</v>
      </c>
      <c r="N32" s="950">
        <v>61.27</v>
      </c>
      <c r="O32" s="950">
        <v>92.6</v>
      </c>
      <c r="P32" s="950">
        <v>25.578114675719345</v>
      </c>
      <c r="Q32" s="461">
        <v>61.27</v>
      </c>
      <c r="R32" s="461">
        <v>91.3</v>
      </c>
      <c r="S32" s="461">
        <v>25.101632736077967</v>
      </c>
      <c r="T32" s="459">
        <v>61.28</v>
      </c>
      <c r="U32" s="459">
        <v>90.8</v>
      </c>
      <c r="V32" s="1198">
        <v>23.826920434603391</v>
      </c>
    </row>
    <row r="33" spans="1:22" ht="15">
      <c r="A33" s="38" t="s">
        <v>11</v>
      </c>
      <c r="B33" s="89">
        <v>6895.1019607843136</v>
      </c>
      <c r="C33" s="89">
        <v>5820.1098039215685</v>
      </c>
      <c r="D33" s="89">
        <v>6645.8745098039217</v>
      </c>
      <c r="E33" s="89">
        <v>6156.7156862745096</v>
      </c>
      <c r="F33" s="89">
        <v>5560.7588235294115</v>
      </c>
      <c r="G33" s="853">
        <v>18.470307143319179</v>
      </c>
      <c r="H33" s="853">
        <v>57.85</v>
      </c>
      <c r="I33" s="853">
        <v>96</v>
      </c>
      <c r="J33" s="853">
        <v>56.250773258316499</v>
      </c>
      <c r="K33" s="469">
        <v>57.85</v>
      </c>
      <c r="L33" s="469">
        <v>94.9</v>
      </c>
      <c r="M33" s="939">
        <v>56.187774269631355</v>
      </c>
      <c r="N33" s="951">
        <v>57.79</v>
      </c>
      <c r="O33" s="951">
        <v>93.8</v>
      </c>
      <c r="P33" s="951">
        <v>57.970012489916414</v>
      </c>
      <c r="Q33" s="470">
        <v>57.75</v>
      </c>
      <c r="R33" s="470">
        <v>93.1</v>
      </c>
      <c r="S33" s="470">
        <v>56.206188276474521</v>
      </c>
      <c r="T33" s="468">
        <v>57.69</v>
      </c>
      <c r="U33" s="468">
        <v>93.2</v>
      </c>
      <c r="V33" s="1197">
        <v>55.435542584627484</v>
      </c>
    </row>
    <row r="34" spans="1:22" ht="15">
      <c r="A34" s="38" t="s">
        <v>12</v>
      </c>
      <c r="B34" s="89">
        <v>6483.7666666666664</v>
      </c>
      <c r="C34" s="89">
        <v>5482.0274509803921</v>
      </c>
      <c r="D34" s="89">
        <v>6237.3215686274507</v>
      </c>
      <c r="E34" s="89">
        <v>5691.8558823529411</v>
      </c>
      <c r="F34" s="89">
        <v>5130.8343137254906</v>
      </c>
      <c r="G34" s="853">
        <v>18.273152125626922</v>
      </c>
      <c r="H34" s="853">
        <v>53.17</v>
      </c>
      <c r="I34" s="853">
        <v>97</v>
      </c>
      <c r="J34" s="853">
        <v>12.214635339610348</v>
      </c>
      <c r="K34" s="469">
        <v>53.14</v>
      </c>
      <c r="L34" s="469">
        <v>95.9</v>
      </c>
      <c r="M34" s="939">
        <v>12.740748069089086</v>
      </c>
      <c r="N34" s="951">
        <v>53.14</v>
      </c>
      <c r="O34" s="951">
        <v>95.5</v>
      </c>
      <c r="P34" s="951">
        <v>14.080049869583291</v>
      </c>
      <c r="Q34" s="470">
        <v>53.1</v>
      </c>
      <c r="R34" s="470">
        <v>94.2</v>
      </c>
      <c r="S34" s="470">
        <v>15.652110956080096</v>
      </c>
      <c r="T34" s="468">
        <v>53.07</v>
      </c>
      <c r="U34" s="468">
        <v>94.7</v>
      </c>
      <c r="V34" s="1197">
        <v>17.127292111986726</v>
      </c>
    </row>
    <row r="35" spans="1:22" ht="15">
      <c r="A35" s="38" t="s">
        <v>13</v>
      </c>
      <c r="B35" s="89">
        <v>5966.8401960784313</v>
      </c>
      <c r="C35" s="89">
        <v>5014.2637254901956</v>
      </c>
      <c r="D35" s="89">
        <v>5688.4980392156858</v>
      </c>
      <c r="E35" s="89">
        <v>5116.8980392156864</v>
      </c>
      <c r="F35" s="89">
        <v>4639.2735294117647</v>
      </c>
      <c r="G35" s="853">
        <v>18.997334857873092</v>
      </c>
      <c r="H35" s="853">
        <v>48.16</v>
      </c>
      <c r="I35" s="853">
        <v>98.3</v>
      </c>
      <c r="J35" s="853">
        <v>1.8154105972259138</v>
      </c>
      <c r="K35" s="469">
        <v>48.11</v>
      </c>
      <c r="L35" s="469">
        <v>97.5</v>
      </c>
      <c r="M35" s="939">
        <v>2.0843985155229063</v>
      </c>
      <c r="N35" s="951">
        <v>48.09</v>
      </c>
      <c r="O35" s="951">
        <v>97.2</v>
      </c>
      <c r="P35" s="951">
        <v>2.1515266028913729</v>
      </c>
      <c r="Q35" s="470">
        <v>48.06</v>
      </c>
      <c r="R35" s="470">
        <v>95.8</v>
      </c>
      <c r="S35" s="470">
        <v>2.7111688455174043</v>
      </c>
      <c r="T35" s="468">
        <v>48.03</v>
      </c>
      <c r="U35" s="468">
        <v>96.5</v>
      </c>
      <c r="V35" s="1197">
        <v>3.2090437438365385</v>
      </c>
    </row>
    <row r="36" spans="1:22" ht="15">
      <c r="A36" s="38" t="s">
        <v>14</v>
      </c>
      <c r="B36" s="89">
        <v>5315.7009803921574</v>
      </c>
      <c r="C36" s="89">
        <v>4375.1941176470591</v>
      </c>
      <c r="D36" s="89">
        <v>4961.8627450980393</v>
      </c>
      <c r="E36" s="89">
        <v>4305.3999999999996</v>
      </c>
      <c r="F36" s="89">
        <v>3997.3127450980392</v>
      </c>
      <c r="G36" s="853">
        <v>21.496345932438178</v>
      </c>
      <c r="H36" s="853">
        <v>43.43</v>
      </c>
      <c r="I36" s="853">
        <v>100.6</v>
      </c>
      <c r="J36" s="853">
        <v>0.16441294699034928</v>
      </c>
      <c r="K36" s="469">
        <v>43.34</v>
      </c>
      <c r="L36" s="469">
        <v>100</v>
      </c>
      <c r="M36" s="939">
        <v>0.20062254619528747</v>
      </c>
      <c r="N36" s="951">
        <v>43.26</v>
      </c>
      <c r="O36" s="951">
        <v>99.6</v>
      </c>
      <c r="P36" s="951">
        <v>0.21272944534952171</v>
      </c>
      <c r="Q36" s="470">
        <v>43.26</v>
      </c>
      <c r="R36" s="470">
        <v>98.5</v>
      </c>
      <c r="S36" s="470">
        <v>0.31613493445870783</v>
      </c>
      <c r="T36" s="468">
        <v>43.17</v>
      </c>
      <c r="U36" s="468">
        <v>98.6</v>
      </c>
      <c r="V36" s="1197">
        <v>0.38019970050142532</v>
      </c>
    </row>
    <row r="37" spans="1:22" ht="15">
      <c r="A37" s="38" t="s">
        <v>15</v>
      </c>
      <c r="B37" s="89">
        <v>5241.1980392156865</v>
      </c>
      <c r="C37" s="89">
        <v>4295.3980392156855</v>
      </c>
      <c r="D37" s="89">
        <v>4928.9411764705883</v>
      </c>
      <c r="E37" s="89">
        <v>3923.4843137254902</v>
      </c>
      <c r="F37" s="89">
        <v>3659.3529411764703</v>
      </c>
      <c r="G37" s="853">
        <v>22.018913995050802</v>
      </c>
      <c r="H37" s="853">
        <v>38.119999999999997</v>
      </c>
      <c r="I37" s="853">
        <v>101.6</v>
      </c>
      <c r="J37" s="853">
        <v>5.0335294214498916E-3</v>
      </c>
      <c r="K37" s="469">
        <v>37.79</v>
      </c>
      <c r="L37" s="469">
        <v>99.8</v>
      </c>
      <c r="M37" s="939">
        <v>6.1224746312628147E-3</v>
      </c>
      <c r="N37" s="951">
        <v>37.25</v>
      </c>
      <c r="O37" s="951">
        <v>97.3</v>
      </c>
      <c r="P37" s="951">
        <v>7.5669165400634453E-3</v>
      </c>
      <c r="Q37" s="470">
        <v>38.04</v>
      </c>
      <c r="R37" s="470">
        <v>100.2</v>
      </c>
      <c r="S37" s="470">
        <v>1.27642513913034E-2</v>
      </c>
      <c r="T37" s="468">
        <v>38.090000000000003</v>
      </c>
      <c r="U37" s="468">
        <v>101.1</v>
      </c>
      <c r="V37" s="1197">
        <v>2.1001424444440579E-2</v>
      </c>
    </row>
    <row r="38" spans="1:22" ht="15" thickBot="1">
      <c r="A38" s="40" t="s">
        <v>105</v>
      </c>
      <c r="B38" s="93">
        <v>6876.1068627450977</v>
      </c>
      <c r="C38" s="93">
        <v>5784.964705882353</v>
      </c>
      <c r="D38" s="93">
        <v>6595.8892156862739</v>
      </c>
      <c r="E38" s="93">
        <v>6078.3068627450975</v>
      </c>
      <c r="F38" s="93">
        <v>5482.4019607843138</v>
      </c>
      <c r="G38" s="854">
        <v>18.861690819880614</v>
      </c>
      <c r="H38" s="854">
        <v>58.1</v>
      </c>
      <c r="I38" s="854">
        <v>95.5</v>
      </c>
      <c r="J38" s="854">
        <v>100</v>
      </c>
      <c r="K38" s="480">
        <v>58.01</v>
      </c>
      <c r="L38" s="480">
        <v>94.7</v>
      </c>
      <c r="M38" s="940">
        <v>100</v>
      </c>
      <c r="N38" s="952">
        <v>57.78</v>
      </c>
      <c r="O38" s="952">
        <v>93.8</v>
      </c>
      <c r="P38" s="952">
        <v>100</v>
      </c>
      <c r="Q38" s="481">
        <v>57.59</v>
      </c>
      <c r="R38" s="481">
        <v>92.9</v>
      </c>
      <c r="S38" s="481">
        <v>100</v>
      </c>
      <c r="T38" s="479">
        <v>57.39</v>
      </c>
      <c r="U38" s="479">
        <v>93</v>
      </c>
      <c r="V38" s="1196">
        <v>100</v>
      </c>
    </row>
    <row r="39" spans="1:22" ht="15" thickBot="1">
      <c r="A39" s="1988" t="s">
        <v>36</v>
      </c>
      <c r="B39" s="1989"/>
      <c r="C39" s="1989"/>
      <c r="D39" s="1989"/>
      <c r="E39" s="1989"/>
      <c r="F39" s="1989"/>
      <c r="G39" s="1989"/>
      <c r="H39" s="1989"/>
      <c r="I39" s="1989"/>
      <c r="J39" s="1989"/>
      <c r="K39" s="1989"/>
      <c r="L39" s="1989"/>
      <c r="M39" s="1989"/>
      <c r="N39" s="1989"/>
      <c r="O39" s="1989"/>
      <c r="P39" s="1989"/>
      <c r="Q39" s="1989"/>
      <c r="R39" s="1989"/>
      <c r="S39" s="1989"/>
      <c r="T39" s="1989"/>
      <c r="U39" s="1989"/>
      <c r="V39" s="1990"/>
    </row>
    <row r="40" spans="1:22" ht="15">
      <c r="A40" s="76" t="s">
        <v>106</v>
      </c>
      <c r="B40" s="66">
        <v>7141.2019607843131</v>
      </c>
      <c r="C40" s="86">
        <v>5871.4794117647052</v>
      </c>
      <c r="D40" s="86">
        <v>6728.3411764705888</v>
      </c>
      <c r="E40" s="86">
        <v>6254.123529411765</v>
      </c>
      <c r="F40" s="86">
        <v>5637.4852941176468</v>
      </c>
      <c r="G40" s="852">
        <v>21.625257622047691</v>
      </c>
      <c r="H40" s="852">
        <v>61.53</v>
      </c>
      <c r="I40" s="852">
        <v>93.1</v>
      </c>
      <c r="J40" s="852">
        <v>27.035714101010377</v>
      </c>
      <c r="K40" s="460">
        <v>61.47</v>
      </c>
      <c r="L40" s="460">
        <v>92.8</v>
      </c>
      <c r="M40" s="938">
        <v>24.294937116591694</v>
      </c>
      <c r="N40" s="950">
        <v>61.45</v>
      </c>
      <c r="O40" s="950">
        <v>91.9</v>
      </c>
      <c r="P40" s="950">
        <v>22.671592808147569</v>
      </c>
      <c r="Q40" s="461">
        <v>61.36</v>
      </c>
      <c r="R40" s="461">
        <v>90.1</v>
      </c>
      <c r="S40" s="461">
        <v>18.887947853859394</v>
      </c>
      <c r="T40" s="459">
        <v>61.33</v>
      </c>
      <c r="U40" s="459">
        <v>90.2</v>
      </c>
      <c r="V40" s="1198">
        <v>18.418854033172842</v>
      </c>
    </row>
    <row r="41" spans="1:22" ht="15">
      <c r="A41" s="38" t="s">
        <v>11</v>
      </c>
      <c r="B41" s="66">
        <v>6939.6470588235288</v>
      </c>
      <c r="C41" s="89">
        <v>5750.649019607843</v>
      </c>
      <c r="D41" s="89">
        <v>6591.3843137254908</v>
      </c>
      <c r="E41" s="89">
        <v>6095.3401960784313</v>
      </c>
      <c r="F41" s="89">
        <v>5486.9392156862741</v>
      </c>
      <c r="G41" s="853">
        <v>20.675893019406836</v>
      </c>
      <c r="H41" s="853">
        <v>57.87</v>
      </c>
      <c r="I41" s="853">
        <v>95.1</v>
      </c>
      <c r="J41" s="853">
        <v>57.341823268899581</v>
      </c>
      <c r="K41" s="469">
        <v>57.83</v>
      </c>
      <c r="L41" s="469">
        <v>94.7</v>
      </c>
      <c r="M41" s="939">
        <v>58.052104116893169</v>
      </c>
      <c r="N41" s="951">
        <v>57.83</v>
      </c>
      <c r="O41" s="951">
        <v>93.7</v>
      </c>
      <c r="P41" s="951">
        <v>58.438750843004051</v>
      </c>
      <c r="Q41" s="470">
        <v>57.77</v>
      </c>
      <c r="R41" s="470">
        <v>92</v>
      </c>
      <c r="S41" s="470">
        <v>58.896158799305674</v>
      </c>
      <c r="T41" s="468">
        <v>57.73</v>
      </c>
      <c r="U41" s="468">
        <v>92.4</v>
      </c>
      <c r="V41" s="1197">
        <v>56.450581183507651</v>
      </c>
    </row>
    <row r="42" spans="1:22" ht="15">
      <c r="A42" s="38" t="s">
        <v>12</v>
      </c>
      <c r="B42" s="66">
        <v>6538.0245098039213</v>
      </c>
      <c r="C42" s="89">
        <v>5414.9284313725484</v>
      </c>
      <c r="D42" s="89">
        <v>6230.3852941176474</v>
      </c>
      <c r="E42" s="89">
        <v>5699.5421568627453</v>
      </c>
      <c r="F42" s="89">
        <v>5068.2235294117645</v>
      </c>
      <c r="G42" s="853">
        <v>20.740737253782978</v>
      </c>
      <c r="H42" s="853">
        <v>53.41</v>
      </c>
      <c r="I42" s="853">
        <v>96.9</v>
      </c>
      <c r="J42" s="853">
        <v>13.596402386571485</v>
      </c>
      <c r="K42" s="469">
        <v>53.4</v>
      </c>
      <c r="L42" s="469">
        <v>96.5</v>
      </c>
      <c r="M42" s="939">
        <v>14.978940057935425</v>
      </c>
      <c r="N42" s="951">
        <v>53.4</v>
      </c>
      <c r="O42" s="951">
        <v>95.4</v>
      </c>
      <c r="P42" s="951">
        <v>16.264195712408362</v>
      </c>
      <c r="Q42" s="470">
        <v>53.38</v>
      </c>
      <c r="R42" s="470">
        <v>93.7</v>
      </c>
      <c r="S42" s="470">
        <v>19.002341683893299</v>
      </c>
      <c r="T42" s="468">
        <v>53.33</v>
      </c>
      <c r="U42" s="468">
        <v>94.1</v>
      </c>
      <c r="V42" s="1197">
        <v>20.75580723448515</v>
      </c>
    </row>
    <row r="43" spans="1:22" ht="15">
      <c r="A43" s="38" t="s">
        <v>13</v>
      </c>
      <c r="B43" s="66">
        <v>6145.0558823529418</v>
      </c>
      <c r="C43" s="89">
        <v>5081.93431372549</v>
      </c>
      <c r="D43" s="89">
        <v>5877.6078431372543</v>
      </c>
      <c r="E43" s="89">
        <v>5247.75</v>
      </c>
      <c r="F43" s="89">
        <v>4676.1656862745103</v>
      </c>
      <c r="G43" s="853">
        <v>20.919624359491028</v>
      </c>
      <c r="H43" s="853">
        <v>48.48</v>
      </c>
      <c r="I43" s="853">
        <v>98.6</v>
      </c>
      <c r="J43" s="853">
        <v>1.7721077646320589</v>
      </c>
      <c r="K43" s="469">
        <v>48.48</v>
      </c>
      <c r="L43" s="469">
        <v>97.6</v>
      </c>
      <c r="M43" s="939">
        <v>2.3851979006587287</v>
      </c>
      <c r="N43" s="951">
        <v>48.53</v>
      </c>
      <c r="O43" s="951">
        <v>98</v>
      </c>
      <c r="P43" s="951">
        <v>2.2801489622413476</v>
      </c>
      <c r="Q43" s="470">
        <v>48.6</v>
      </c>
      <c r="R43" s="470">
        <v>95.5</v>
      </c>
      <c r="S43" s="470">
        <v>2.7285275124746402</v>
      </c>
      <c r="T43" s="468">
        <v>48.51</v>
      </c>
      <c r="U43" s="468">
        <v>96.3</v>
      </c>
      <c r="V43" s="1197">
        <v>3.6731857659911036</v>
      </c>
    </row>
    <row r="44" spans="1:22" ht="15">
      <c r="A44" s="38" t="s">
        <v>14</v>
      </c>
      <c r="B44" s="66">
        <v>5344.6774509803918</v>
      </c>
      <c r="C44" s="89">
        <v>4544.8519607843136</v>
      </c>
      <c r="D44" s="89">
        <v>5341.7882352941169</v>
      </c>
      <c r="E44" s="89">
        <v>4595.1705882352935</v>
      </c>
      <c r="F44" s="89">
        <v>4059.100980392157</v>
      </c>
      <c r="G44" s="853">
        <v>17.598493792481001</v>
      </c>
      <c r="H44" s="853">
        <v>43.48</v>
      </c>
      <c r="I44" s="853">
        <v>104.6</v>
      </c>
      <c r="J44" s="853">
        <v>0.23970872932824669</v>
      </c>
      <c r="K44" s="469">
        <v>43.55</v>
      </c>
      <c r="L44" s="469">
        <v>102.7</v>
      </c>
      <c r="M44" s="939">
        <v>0.26910352910746815</v>
      </c>
      <c r="N44" s="951">
        <v>43.69</v>
      </c>
      <c r="O44" s="951">
        <v>102.6</v>
      </c>
      <c r="P44" s="951">
        <v>0.30791027197456977</v>
      </c>
      <c r="Q44" s="470">
        <v>43.77</v>
      </c>
      <c r="R44" s="470">
        <v>101.4</v>
      </c>
      <c r="S44" s="470">
        <v>0.38390436618920398</v>
      </c>
      <c r="T44" s="468">
        <v>43.77</v>
      </c>
      <c r="U44" s="468">
        <v>102.8</v>
      </c>
      <c r="V44" s="1197">
        <v>0.53334962556093479</v>
      </c>
    </row>
    <row r="45" spans="1:22" ht="15">
      <c r="A45" s="38" t="s">
        <v>15</v>
      </c>
      <c r="B45" s="66">
        <v>4637.3588235294119</v>
      </c>
      <c r="C45" s="89">
        <v>3941.7166666666667</v>
      </c>
      <c r="D45" s="89">
        <v>4470.2715686274505</v>
      </c>
      <c r="E45" s="89">
        <v>3758.1686274509802</v>
      </c>
      <c r="F45" s="89">
        <v>3404.0705882352941</v>
      </c>
      <c r="G45" s="853">
        <v>17.648202945317689</v>
      </c>
      <c r="H45" s="853">
        <v>38.46</v>
      </c>
      <c r="I45" s="853">
        <v>79.5</v>
      </c>
      <c r="J45" s="853">
        <v>1.4243749558249825E-2</v>
      </c>
      <c r="K45" s="469">
        <v>38.44</v>
      </c>
      <c r="L45" s="469">
        <v>89.8</v>
      </c>
      <c r="M45" s="939">
        <v>1.9717278813520433E-2</v>
      </c>
      <c r="N45" s="951">
        <v>38.75</v>
      </c>
      <c r="O45" s="951">
        <v>104.7</v>
      </c>
      <c r="P45" s="951">
        <v>3.7401402224103493E-2</v>
      </c>
      <c r="Q45" s="470">
        <v>38.78</v>
      </c>
      <c r="R45" s="470">
        <v>90.4</v>
      </c>
      <c r="S45" s="470">
        <v>0.10111978427779354</v>
      </c>
      <c r="T45" s="468">
        <v>38.74</v>
      </c>
      <c r="U45" s="468">
        <v>92.4</v>
      </c>
      <c r="V45" s="1197">
        <v>0.16822215728231904</v>
      </c>
    </row>
    <row r="46" spans="1:22" ht="15" thickBot="1">
      <c r="A46" s="53" t="s">
        <v>105</v>
      </c>
      <c r="B46" s="80">
        <v>6918.2549019607841</v>
      </c>
      <c r="C46" s="104">
        <v>5707.823529411764</v>
      </c>
      <c r="D46" s="104">
        <v>6539.886274509804</v>
      </c>
      <c r="E46" s="104">
        <v>6015.4862745098044</v>
      </c>
      <c r="F46" s="104">
        <v>5382.6539215686271</v>
      </c>
      <c r="G46" s="854">
        <v>21.20653111140884</v>
      </c>
      <c r="H46" s="854">
        <v>58.05</v>
      </c>
      <c r="I46" s="854">
        <v>94.9</v>
      </c>
      <c r="J46" s="854">
        <v>100</v>
      </c>
      <c r="K46" s="480">
        <v>57.79</v>
      </c>
      <c r="L46" s="480">
        <v>94.6</v>
      </c>
      <c r="M46" s="940">
        <v>100</v>
      </c>
      <c r="N46" s="952">
        <v>57.67</v>
      </c>
      <c r="O46" s="952">
        <v>93.7</v>
      </c>
      <c r="P46" s="952">
        <v>100</v>
      </c>
      <c r="Q46" s="481">
        <v>57.29</v>
      </c>
      <c r="R46" s="481">
        <v>92.1</v>
      </c>
      <c r="S46" s="481">
        <v>100</v>
      </c>
      <c r="T46" s="479">
        <v>57.03</v>
      </c>
      <c r="U46" s="479">
        <v>92.5</v>
      </c>
      <c r="V46" s="1196">
        <v>100</v>
      </c>
    </row>
    <row r="47" spans="1:22">
      <c r="A47" s="81"/>
      <c r="B47" s="81"/>
      <c r="C47" s="81"/>
      <c r="D47" s="81"/>
      <c r="E47" s="81"/>
      <c r="F47" s="81"/>
      <c r="G47" s="81"/>
      <c r="H47" s="81"/>
      <c r="I47" s="81"/>
      <c r="J47" s="81"/>
      <c r="K47" s="81"/>
      <c r="L47" s="81"/>
      <c r="M47" s="81"/>
      <c r="N47" s="81"/>
      <c r="O47" s="81"/>
      <c r="P47" s="81"/>
      <c r="Q47" s="81"/>
      <c r="R47" s="81"/>
      <c r="S47" s="81"/>
      <c r="T47" s="81"/>
      <c r="U47" s="81"/>
      <c r="V47" s="81"/>
    </row>
    <row r="48" spans="1:22">
      <c r="A48" s="82" t="s">
        <v>29</v>
      </c>
      <c r="B48" s="82"/>
      <c r="C48" s="82"/>
      <c r="D48" s="82"/>
      <c r="E48" s="82"/>
      <c r="F48" s="82"/>
      <c r="G48" s="82"/>
      <c r="H48" s="82"/>
      <c r="I48" s="82"/>
      <c r="J48" s="82"/>
      <c r="K48" s="82"/>
      <c r="L48" s="82"/>
      <c r="M48" s="82"/>
      <c r="N48" s="82"/>
      <c r="O48" s="82"/>
      <c r="P48" s="82"/>
      <c r="Q48" s="82"/>
      <c r="R48" s="82"/>
      <c r="S48" s="82"/>
      <c r="T48" s="82"/>
      <c r="U48" s="82"/>
      <c r="V48" s="82"/>
    </row>
    <row r="49" spans="1:22">
      <c r="A49" s="82" t="s">
        <v>30</v>
      </c>
      <c r="B49" s="82"/>
      <c r="C49" s="82"/>
      <c r="D49" s="82"/>
      <c r="E49" s="82"/>
      <c r="F49" s="82"/>
      <c r="G49" s="82"/>
      <c r="H49" s="82"/>
      <c r="I49" s="82"/>
      <c r="J49" s="82"/>
      <c r="K49" s="82"/>
      <c r="L49" s="82"/>
      <c r="M49" s="82"/>
      <c r="N49" s="82"/>
      <c r="O49" s="82"/>
      <c r="P49" s="82"/>
      <c r="Q49" s="82"/>
      <c r="R49" s="82"/>
      <c r="S49" s="82"/>
      <c r="T49" s="82"/>
      <c r="U49" s="82"/>
      <c r="V49" s="82"/>
    </row>
    <row r="50" spans="1:22">
      <c r="A50" s="82" t="s">
        <v>31</v>
      </c>
      <c r="B50" s="82"/>
      <c r="C50" s="82"/>
      <c r="D50" s="82"/>
      <c r="E50" s="82"/>
      <c r="F50" s="82"/>
      <c r="G50" s="82"/>
      <c r="H50" s="82"/>
      <c r="I50" s="82"/>
      <c r="J50" s="82"/>
      <c r="K50" s="82"/>
      <c r="L50" s="82"/>
      <c r="M50" s="82"/>
      <c r="N50" s="82"/>
      <c r="O50" s="82"/>
      <c r="P50" s="82"/>
      <c r="Q50" s="82"/>
      <c r="R50" s="82"/>
      <c r="S50" s="82"/>
      <c r="T50" s="82"/>
      <c r="U50" s="82"/>
      <c r="V50" s="82"/>
    </row>
    <row r="51" spans="1:22">
      <c r="A51" s="82" t="s">
        <v>32</v>
      </c>
      <c r="B51" s="82"/>
      <c r="C51" s="82"/>
      <c r="D51" s="82"/>
      <c r="E51" s="82"/>
      <c r="F51" s="82"/>
      <c r="G51" s="82"/>
      <c r="H51" s="82"/>
      <c r="I51" s="82"/>
      <c r="J51" s="82"/>
      <c r="K51" s="82"/>
      <c r="L51" s="82"/>
      <c r="M51" s="82"/>
      <c r="N51" s="82"/>
      <c r="O51" s="82"/>
      <c r="P51" s="82"/>
      <c r="Q51" s="82"/>
      <c r="R51" s="82"/>
      <c r="S51" s="82"/>
      <c r="T51" s="82"/>
      <c r="U51" s="82"/>
      <c r="V51" s="82"/>
    </row>
  </sheetData>
  <mergeCells count="11">
    <mergeCell ref="B4:F5"/>
    <mergeCell ref="A39:V39"/>
    <mergeCell ref="A7:V7"/>
    <mergeCell ref="A15:V15"/>
    <mergeCell ref="A23:V23"/>
    <mergeCell ref="A31:V31"/>
    <mergeCell ref="A3:J3"/>
    <mergeCell ref="N3:P3"/>
    <mergeCell ref="Q3:S3"/>
    <mergeCell ref="T3:V3"/>
    <mergeCell ref="K3:M3"/>
  </mergeCells>
  <pageMargins left="0.17" right="0.79" top="0.17" bottom="0.16" header="0.17" footer="0.5"/>
  <pageSetup paperSize="9" orientation="landscape" horizontalDpi="4294967292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1"/>
  <sheetViews>
    <sheetView showGridLines="0" zoomScaleNormal="100" workbookViewId="0">
      <selection activeCell="B41" sqref="B41"/>
    </sheetView>
  </sheetViews>
  <sheetFormatPr defaultRowHeight="12.75"/>
  <cols>
    <col min="1" max="1" width="19.140625" customWidth="1"/>
    <col min="2" max="2" width="31.7109375" customWidth="1"/>
    <col min="3" max="3" width="14.7109375" customWidth="1"/>
    <col min="4" max="4" width="17.28515625" customWidth="1"/>
    <col min="5" max="5" width="21.42578125" customWidth="1"/>
    <col min="6" max="6" width="22.5703125" customWidth="1"/>
    <col min="7" max="7" width="13" customWidth="1"/>
    <col min="8" max="8" width="16.28515625" customWidth="1"/>
  </cols>
  <sheetData>
    <row r="1" spans="1:18" ht="33" customHeight="1">
      <c r="A1" s="20"/>
      <c r="B1" s="2074" t="s">
        <v>602</v>
      </c>
      <c r="C1" s="2074"/>
      <c r="D1" s="2074"/>
      <c r="E1" s="2074"/>
      <c r="F1" s="2074"/>
      <c r="G1" s="199" t="str">
        <f>SKUP_SEUROP_tyg!J1</f>
        <v xml:space="preserve">19-25.07.2021r. </v>
      </c>
      <c r="H1" s="199"/>
      <c r="I1" s="937"/>
      <c r="J1" s="788"/>
      <c r="K1" s="788"/>
      <c r="L1" s="788"/>
    </row>
    <row r="2" spans="1:18" s="20" customFormat="1" ht="27" customHeight="1">
      <c r="B2" s="1034"/>
      <c r="C2" s="788"/>
      <c r="D2" s="788"/>
      <c r="E2" s="788"/>
      <c r="F2" s="788"/>
      <c r="G2" s="788"/>
      <c r="H2" s="788"/>
      <c r="I2" s="788"/>
      <c r="J2" s="788"/>
      <c r="K2" s="788"/>
      <c r="L2" s="2"/>
      <c r="M2" s="2"/>
      <c r="N2" s="2"/>
      <c r="O2"/>
      <c r="P2"/>
    </row>
    <row r="3" spans="1:18" ht="21" customHeight="1" thickBot="1">
      <c r="B3" s="24"/>
      <c r="C3" s="24"/>
      <c r="D3" s="24"/>
      <c r="E3" s="24"/>
      <c r="I3" s="1647"/>
      <c r="J3" s="1648"/>
      <c r="K3" s="1649"/>
      <c r="L3" s="1649"/>
    </row>
    <row r="4" spans="1:18" ht="30" customHeight="1" thickBot="1">
      <c r="B4" s="1650" t="s">
        <v>603</v>
      </c>
      <c r="C4" s="1651" t="s">
        <v>74</v>
      </c>
      <c r="D4" s="1652" t="s">
        <v>83</v>
      </c>
      <c r="E4" s="1651" t="s">
        <v>84</v>
      </c>
      <c r="F4" s="1653" t="s">
        <v>604</v>
      </c>
    </row>
    <row r="5" spans="1:18" ht="16.5" customHeight="1">
      <c r="B5" s="1654" t="s">
        <v>42</v>
      </c>
      <c r="C5" s="1655"/>
      <c r="D5" s="1656"/>
      <c r="E5" s="1656"/>
      <c r="F5" s="1657"/>
      <c r="H5" s="1658" t="s">
        <v>209</v>
      </c>
    </row>
    <row r="6" spans="1:18">
      <c r="B6" s="1659" t="s">
        <v>618</v>
      </c>
      <c r="C6" s="1660"/>
      <c r="D6" s="1661"/>
      <c r="E6" s="1661"/>
      <c r="F6" s="1662"/>
    </row>
    <row r="7" spans="1:18" ht="15.75">
      <c r="B7" s="1659" t="s">
        <v>327</v>
      </c>
      <c r="C7" s="1660"/>
      <c r="D7" s="1661"/>
      <c r="E7" s="1661"/>
      <c r="F7" s="1662"/>
      <c r="H7" s="154" t="s">
        <v>605</v>
      </c>
      <c r="I7" s="154"/>
      <c r="J7" s="154"/>
      <c r="K7" s="154"/>
      <c r="L7" s="154"/>
      <c r="M7" s="154"/>
      <c r="N7" s="154"/>
      <c r="O7" s="154"/>
      <c r="P7" s="154"/>
      <c r="Q7" s="154"/>
      <c r="R7" s="154"/>
    </row>
    <row r="8" spans="1:18" ht="15.75" customHeight="1">
      <c r="B8" s="1659"/>
      <c r="C8" s="1663"/>
      <c r="D8" s="1661"/>
      <c r="E8" s="1661"/>
      <c r="F8" s="1662"/>
      <c r="H8" s="2075" t="s">
        <v>606</v>
      </c>
      <c r="I8" s="2075"/>
      <c r="J8" s="2075"/>
      <c r="K8" s="2075"/>
      <c r="L8" s="2075"/>
      <c r="M8" s="2075"/>
      <c r="N8" s="2075"/>
      <c r="O8" s="2075"/>
      <c r="P8" s="2075"/>
      <c r="Q8" s="2075"/>
      <c r="R8" s="2075"/>
    </row>
    <row r="9" spans="1:18">
      <c r="B9" s="1659" t="s">
        <v>43</v>
      </c>
      <c r="C9" s="1660"/>
      <c r="D9" s="1661"/>
      <c r="E9" s="1661"/>
      <c r="F9" s="1662"/>
    </row>
    <row r="10" spans="1:18">
      <c r="B10" s="1659" t="s">
        <v>619</v>
      </c>
      <c r="C10" s="1660"/>
      <c r="D10" s="1661"/>
      <c r="E10" s="1661"/>
      <c r="F10" s="1662"/>
    </row>
    <row r="11" spans="1:18">
      <c r="B11" s="1659" t="s">
        <v>327</v>
      </c>
      <c r="C11" s="1660"/>
      <c r="D11" s="1661"/>
      <c r="E11" s="1661"/>
      <c r="F11" s="1662"/>
    </row>
    <row r="12" spans="1:18">
      <c r="B12" s="1659"/>
      <c r="C12" s="1660"/>
      <c r="D12" s="1661"/>
      <c r="E12" s="1661"/>
      <c r="F12" s="1662"/>
    </row>
    <row r="13" spans="1:18">
      <c r="B13" s="1659" t="s">
        <v>44</v>
      </c>
      <c r="C13" s="1660"/>
      <c r="D13" s="1661"/>
      <c r="E13" s="1661"/>
      <c r="F13" s="1662"/>
    </row>
    <row r="14" spans="1:18">
      <c r="B14" s="1659" t="s">
        <v>620</v>
      </c>
      <c r="C14" s="1660"/>
      <c r="D14" s="1661"/>
      <c r="E14" s="1661"/>
      <c r="F14" s="1662"/>
    </row>
    <row r="15" spans="1:18">
      <c r="B15" s="1659" t="s">
        <v>327</v>
      </c>
      <c r="C15" s="1663"/>
      <c r="D15" s="1661"/>
      <c r="E15" s="1661"/>
      <c r="F15" s="1662"/>
    </row>
    <row r="16" spans="1:18">
      <c r="B16" s="1659"/>
      <c r="C16" s="1660"/>
      <c r="D16" s="1661"/>
      <c r="E16" s="1661"/>
      <c r="F16" s="1662"/>
    </row>
    <row r="17" spans="2:6">
      <c r="B17" s="1659" t="s">
        <v>44</v>
      </c>
      <c r="C17" s="1660"/>
      <c r="D17" s="1661"/>
      <c r="E17" s="1661"/>
      <c r="F17" s="1662"/>
    </row>
    <row r="18" spans="2:6">
      <c r="B18" s="1659" t="s">
        <v>621</v>
      </c>
      <c r="C18" s="1660"/>
      <c r="D18" s="1661"/>
      <c r="E18" s="1661"/>
      <c r="F18" s="1662"/>
    </row>
    <row r="19" spans="2:6">
      <c r="B19" s="1659" t="s">
        <v>327</v>
      </c>
      <c r="C19" s="1660"/>
      <c r="D19" s="1661"/>
      <c r="E19" s="1661"/>
      <c r="F19" s="1662"/>
    </row>
    <row r="20" spans="2:6">
      <c r="B20" s="1659"/>
      <c r="C20" s="1660"/>
      <c r="D20" s="1661"/>
      <c r="E20" s="1661"/>
      <c r="F20" s="1662"/>
    </row>
    <row r="21" spans="2:6">
      <c r="B21" s="1659" t="s">
        <v>48</v>
      </c>
      <c r="C21" s="1660"/>
      <c r="D21" s="1661"/>
      <c r="E21" s="1661"/>
      <c r="F21" s="1662"/>
    </row>
    <row r="22" spans="2:6">
      <c r="B22" s="1659" t="s">
        <v>622</v>
      </c>
      <c r="C22" s="1663"/>
      <c r="D22" s="1661"/>
      <c r="E22" s="1661"/>
      <c r="F22" s="1662"/>
    </row>
    <row r="23" spans="2:6">
      <c r="B23" s="1659" t="s">
        <v>327</v>
      </c>
      <c r="C23" s="1660"/>
      <c r="D23" s="1661"/>
      <c r="E23" s="1661"/>
      <c r="F23" s="1662"/>
    </row>
    <row r="24" spans="2:6">
      <c r="B24" s="1659"/>
      <c r="C24" s="1660"/>
      <c r="D24" s="1661"/>
      <c r="E24" s="1661"/>
      <c r="F24" s="1662"/>
    </row>
    <row r="25" spans="2:6">
      <c r="B25" s="1659" t="s">
        <v>48</v>
      </c>
      <c r="C25" s="1660"/>
      <c r="D25" s="1661"/>
      <c r="E25" s="1661"/>
      <c r="F25" s="1662"/>
    </row>
    <row r="26" spans="2:6">
      <c r="B26" s="1659" t="s">
        <v>623</v>
      </c>
      <c r="C26" s="1660"/>
      <c r="D26" s="1661"/>
      <c r="E26" s="1661"/>
      <c r="F26" s="1662"/>
    </row>
    <row r="27" spans="2:6">
      <c r="B27" s="1659" t="s">
        <v>327</v>
      </c>
      <c r="C27" s="1660"/>
      <c r="D27" s="1661"/>
      <c r="E27" s="1661"/>
      <c r="F27" s="1662"/>
    </row>
    <row r="28" spans="2:6">
      <c r="B28" s="1664"/>
      <c r="C28" s="1665"/>
      <c r="D28" s="1666"/>
      <c r="E28" s="1666"/>
      <c r="F28" s="1667"/>
    </row>
    <row r="29" spans="2:6">
      <c r="B29" s="1659" t="s">
        <v>48</v>
      </c>
      <c r="C29" s="1660"/>
      <c r="D29" s="1661"/>
      <c r="E29" s="1661"/>
      <c r="F29" s="1662"/>
    </row>
    <row r="30" spans="2:6">
      <c r="B30" s="1659" t="s">
        <v>624</v>
      </c>
      <c r="C30" s="1660"/>
      <c r="D30" s="1661"/>
      <c r="E30" s="1661"/>
      <c r="F30" s="1662"/>
    </row>
    <row r="31" spans="2:6">
      <c r="B31" s="1659" t="s">
        <v>327</v>
      </c>
      <c r="C31" s="1660"/>
      <c r="D31" s="1661"/>
      <c r="E31" s="1661"/>
      <c r="F31" s="1662"/>
    </row>
    <row r="32" spans="2:6">
      <c r="B32" s="1664"/>
      <c r="C32" s="1665"/>
      <c r="D32" s="1666"/>
      <c r="E32" s="1666"/>
      <c r="F32" s="1667"/>
    </row>
    <row r="33" spans="2:7">
      <c r="B33" s="1659" t="s">
        <v>51</v>
      </c>
      <c r="C33" s="1660"/>
      <c r="D33" s="1661"/>
      <c r="E33" s="1661"/>
      <c r="F33" s="1662"/>
    </row>
    <row r="34" spans="2:7">
      <c r="B34" s="1659" t="s">
        <v>625</v>
      </c>
      <c r="C34" s="1660"/>
      <c r="D34" s="1661"/>
      <c r="E34" s="1661"/>
      <c r="F34" s="1662"/>
    </row>
    <row r="35" spans="2:7">
      <c r="B35" s="1664" t="s">
        <v>327</v>
      </c>
      <c r="C35" s="1665"/>
      <c r="D35" s="1666"/>
      <c r="E35" s="1666"/>
      <c r="F35" s="1667"/>
    </row>
    <row r="36" spans="2:7">
      <c r="B36" s="1659"/>
      <c r="C36" s="1660"/>
      <c r="D36" s="1661"/>
      <c r="E36" s="1661"/>
      <c r="F36" s="1662"/>
    </row>
    <row r="37" spans="2:7">
      <c r="B37" s="1659" t="s">
        <v>51</v>
      </c>
      <c r="C37" s="1660"/>
      <c r="D37" s="1661"/>
      <c r="E37" s="1661"/>
      <c r="F37" s="1662"/>
    </row>
    <row r="38" spans="2:7">
      <c r="B38" s="1659" t="s">
        <v>626</v>
      </c>
      <c r="C38" s="1660"/>
      <c r="D38" s="1661"/>
      <c r="E38" s="1661"/>
      <c r="F38" s="1662"/>
    </row>
    <row r="39" spans="2:7" ht="13.5" thickBot="1">
      <c r="B39" s="1760" t="s">
        <v>327</v>
      </c>
      <c r="C39" s="1761"/>
      <c r="D39" s="1762"/>
      <c r="E39" s="1762"/>
      <c r="F39" s="1763"/>
    </row>
    <row r="40" spans="2:7">
      <c r="D40" s="1764">
        <f>SUM(D7:D39)</f>
        <v>0</v>
      </c>
      <c r="E40" s="1765">
        <f>SUM(E7:E39)</f>
        <v>0</v>
      </c>
      <c r="F40" s="24"/>
      <c r="G40" s="24"/>
    </row>
    <row r="41" spans="2:7" ht="15.75">
      <c r="B41" s="1768" t="s">
        <v>601</v>
      </c>
      <c r="C41" s="1769"/>
      <c r="D41" s="1770"/>
    </row>
  </sheetData>
  <mergeCells count="2">
    <mergeCell ref="B1:F1"/>
    <mergeCell ref="H8:R8"/>
  </mergeCells>
  <pageMargins left="0.75" right="0.75" top="1" bottom="1" header="0.5" footer="0.5"/>
  <pageSetup paperSize="9" scale="53" orientation="portrait" horizontalDpi="4294967292" verticalDpi="300" r:id="rId1"/>
  <headerFooter alignWithMargins="0"/>
  <colBreaks count="1" manualBreakCount="1">
    <brk id="6" max="1048575" man="1"/>
  </col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B1:P136"/>
  <sheetViews>
    <sheetView showGridLines="0" zoomScale="90" zoomScaleNormal="90" workbookViewId="0">
      <selection activeCell="N16" sqref="N16"/>
    </sheetView>
  </sheetViews>
  <sheetFormatPr defaultRowHeight="12.75"/>
  <cols>
    <col min="1" max="1" width="3.85546875" customWidth="1"/>
    <col min="2" max="2" width="5.28515625" customWidth="1"/>
    <col min="3" max="3" width="27" customWidth="1"/>
    <col min="4" max="4" width="12.85546875" customWidth="1"/>
    <col min="5" max="5" width="15.85546875" customWidth="1"/>
    <col min="6" max="6" width="20.42578125" customWidth="1"/>
    <col min="7" max="7" width="16.140625" customWidth="1"/>
    <col min="8" max="8" width="25.7109375" customWidth="1"/>
  </cols>
  <sheetData>
    <row r="1" spans="2:16" ht="27" customHeight="1">
      <c r="B1" s="2073" t="s">
        <v>139</v>
      </c>
      <c r="C1" s="2073"/>
      <c r="D1" s="2073"/>
      <c r="E1" s="2073"/>
      <c r="F1" s="2073"/>
      <c r="G1" s="2073"/>
      <c r="H1" s="199" t="str">
        <f>SKUP_SEUROP_tyg!J1</f>
        <v xml:space="preserve">19-25.07.2021r. </v>
      </c>
    </row>
    <row r="2" spans="2:16" ht="18.75">
      <c r="B2" s="1034"/>
      <c r="C2" s="788"/>
      <c r="D2" s="788"/>
      <c r="E2" s="788"/>
      <c r="F2" s="788"/>
      <c r="G2" s="788"/>
      <c r="H2" s="788"/>
    </row>
    <row r="3" spans="2:16" ht="14.25" customHeight="1" thickBot="1">
      <c r="B3" s="14"/>
      <c r="C3" s="14"/>
      <c r="D3" s="14"/>
      <c r="E3" s="14"/>
      <c r="F3" s="14"/>
      <c r="G3" s="14"/>
      <c r="H3" s="14"/>
    </row>
    <row r="4" spans="2:16" ht="39" thickBot="1">
      <c r="B4" s="26" t="s">
        <v>57</v>
      </c>
      <c r="C4" s="27" t="s">
        <v>56</v>
      </c>
      <c r="D4" s="28" t="s">
        <v>74</v>
      </c>
      <c r="E4" s="29" t="s">
        <v>83</v>
      </c>
      <c r="F4" s="30" t="s">
        <v>84</v>
      </c>
      <c r="G4" s="29" t="s">
        <v>210</v>
      </c>
      <c r="H4" s="11" t="s">
        <v>125</v>
      </c>
    </row>
    <row r="5" spans="2:16" ht="19.5" customHeight="1">
      <c r="B5" s="60" t="s">
        <v>58</v>
      </c>
      <c r="C5" s="61" t="s">
        <v>37</v>
      </c>
      <c r="D5" s="1036"/>
      <c r="E5" s="1037"/>
      <c r="F5" s="1038"/>
      <c r="G5" s="1039"/>
      <c r="H5" s="14"/>
      <c r="K5" s="1574"/>
      <c r="L5" s="1574"/>
      <c r="M5" s="1574"/>
      <c r="N5" s="1574"/>
      <c r="O5" s="1574"/>
      <c r="P5" s="1574"/>
    </row>
    <row r="6" spans="2:16" ht="15.75" thickBot="1">
      <c r="B6" s="62"/>
      <c r="C6" s="1025" t="s">
        <v>327</v>
      </c>
      <c r="D6" s="1040" t="s">
        <v>132</v>
      </c>
      <c r="E6" s="1041" t="s">
        <v>132</v>
      </c>
      <c r="F6" s="1041" t="s">
        <v>132</v>
      </c>
      <c r="G6" s="1042" t="s">
        <v>132</v>
      </c>
      <c r="H6" s="14"/>
      <c r="K6" s="1574"/>
      <c r="L6" s="1574"/>
      <c r="M6" s="1574"/>
      <c r="N6" s="1574"/>
      <c r="O6" s="1574"/>
      <c r="P6" s="1574"/>
    </row>
    <row r="7" spans="2:16" ht="15">
      <c r="B7" s="60" t="s">
        <v>59</v>
      </c>
      <c r="C7" s="63" t="s">
        <v>38</v>
      </c>
      <c r="D7" s="1036"/>
      <c r="E7" s="1037"/>
      <c r="F7" s="1038"/>
      <c r="G7" s="1039"/>
      <c r="H7" s="14"/>
      <c r="K7" s="1574"/>
      <c r="L7" s="1574"/>
      <c r="M7" s="1574"/>
      <c r="N7" s="1574"/>
      <c r="O7" s="1574"/>
      <c r="P7" s="1574"/>
    </row>
    <row r="8" spans="2:16" ht="15.75" thickBot="1">
      <c r="B8" s="62"/>
      <c r="C8" s="1023" t="s">
        <v>327</v>
      </c>
      <c r="D8" s="1040" t="s">
        <v>132</v>
      </c>
      <c r="E8" s="1041" t="s">
        <v>132</v>
      </c>
      <c r="F8" s="1041" t="s">
        <v>132</v>
      </c>
      <c r="G8" s="1042" t="s">
        <v>132</v>
      </c>
      <c r="H8" s="67"/>
      <c r="P8" s="1574"/>
    </row>
    <row r="9" spans="2:16" ht="15">
      <c r="B9" s="60" t="s">
        <v>60</v>
      </c>
      <c r="C9" s="63" t="s">
        <v>39</v>
      </c>
      <c r="D9" s="1036"/>
      <c r="E9" s="1037"/>
      <c r="F9" s="1038"/>
      <c r="G9" s="1039"/>
      <c r="H9" s="97"/>
      <c r="P9" s="1574"/>
    </row>
    <row r="10" spans="2:16" ht="15.75" thickBot="1">
      <c r="B10" s="62"/>
      <c r="C10" s="1023" t="s">
        <v>327</v>
      </c>
      <c r="D10" s="1040" t="s">
        <v>132</v>
      </c>
      <c r="E10" s="1041" t="s">
        <v>132</v>
      </c>
      <c r="F10" s="1041" t="s">
        <v>132</v>
      </c>
      <c r="G10" s="1042" t="s">
        <v>132</v>
      </c>
      <c r="H10" s="67"/>
      <c r="P10" s="1574"/>
    </row>
    <row r="11" spans="2:16" ht="15">
      <c r="B11" s="60" t="s">
        <v>61</v>
      </c>
      <c r="C11" s="63" t="s">
        <v>40</v>
      </c>
      <c r="D11" s="1036"/>
      <c r="E11" s="1037"/>
      <c r="F11" s="1038"/>
      <c r="G11" s="1039"/>
      <c r="H11" s="97"/>
      <c r="P11" s="1574"/>
    </row>
    <row r="12" spans="2:16" ht="15.75" thickBot="1">
      <c r="B12" s="62"/>
      <c r="C12" s="1023" t="s">
        <v>327</v>
      </c>
      <c r="D12" s="1040" t="s">
        <v>132</v>
      </c>
      <c r="E12" s="1041" t="s">
        <v>132</v>
      </c>
      <c r="F12" s="1041" t="s">
        <v>132</v>
      </c>
      <c r="G12" s="1042" t="s">
        <v>132</v>
      </c>
      <c r="H12" s="67"/>
      <c r="P12" s="1574"/>
    </row>
    <row r="13" spans="2:16" ht="15">
      <c r="B13" s="60" t="s">
        <v>62</v>
      </c>
      <c r="C13" s="63" t="s">
        <v>41</v>
      </c>
      <c r="D13" s="1036"/>
      <c r="E13" s="1037"/>
      <c r="F13" s="1038"/>
      <c r="G13" s="1039"/>
      <c r="H13" s="97"/>
      <c r="P13" s="1574"/>
    </row>
    <row r="14" spans="2:16" ht="15.75" thickBot="1">
      <c r="B14" s="62"/>
      <c r="C14" s="1023" t="s">
        <v>327</v>
      </c>
      <c r="D14" s="1040" t="s">
        <v>132</v>
      </c>
      <c r="E14" s="1041" t="s">
        <v>132</v>
      </c>
      <c r="F14" s="1041" t="s">
        <v>132</v>
      </c>
      <c r="G14" s="1042" t="s">
        <v>132</v>
      </c>
      <c r="H14" s="67"/>
      <c r="P14" s="1574"/>
    </row>
    <row r="15" spans="2:16">
      <c r="B15" s="60" t="s">
        <v>63</v>
      </c>
      <c r="C15" s="63" t="s">
        <v>42</v>
      </c>
      <c r="D15" s="1036"/>
      <c r="E15" s="1037"/>
      <c r="F15" s="1038"/>
      <c r="G15" s="1039"/>
      <c r="H15" s="97"/>
    </row>
    <row r="16" spans="2:16" ht="13.5" thickBot="1">
      <c r="B16" s="62"/>
      <c r="C16" s="1023" t="s">
        <v>327</v>
      </c>
      <c r="D16" s="1040" t="s">
        <v>132</v>
      </c>
      <c r="E16" s="1041" t="s">
        <v>132</v>
      </c>
      <c r="F16" s="1041" t="s">
        <v>132</v>
      </c>
      <c r="G16" s="1042" t="s">
        <v>132</v>
      </c>
      <c r="H16" s="67"/>
    </row>
    <row r="17" spans="2:8">
      <c r="B17" s="60" t="s">
        <v>64</v>
      </c>
      <c r="C17" s="63" t="s">
        <v>43</v>
      </c>
      <c r="D17" s="1036"/>
      <c r="E17" s="1037"/>
      <c r="F17" s="1038"/>
      <c r="G17" s="1039"/>
      <c r="H17" s="97"/>
    </row>
    <row r="18" spans="2:8" ht="13.5" thickBot="1">
      <c r="B18" s="62"/>
      <c r="C18" s="1023" t="s">
        <v>327</v>
      </c>
      <c r="D18" s="1040" t="s">
        <v>132</v>
      </c>
      <c r="E18" s="1041" t="s">
        <v>132</v>
      </c>
      <c r="F18" s="1041" t="s">
        <v>132</v>
      </c>
      <c r="G18" s="1042" t="s">
        <v>132</v>
      </c>
      <c r="H18" s="67"/>
    </row>
    <row r="19" spans="2:8">
      <c r="B19" s="60" t="s">
        <v>65</v>
      </c>
      <c r="C19" s="63" t="s">
        <v>44</v>
      </c>
      <c r="D19" s="1036"/>
      <c r="E19" s="1037"/>
      <c r="F19" s="1038"/>
      <c r="G19" s="1039"/>
      <c r="H19" s="97"/>
    </row>
    <row r="20" spans="2:8" ht="13.5" thickBot="1">
      <c r="B20" s="62"/>
      <c r="C20" s="1023" t="s">
        <v>327</v>
      </c>
      <c r="D20" s="1040" t="s">
        <v>132</v>
      </c>
      <c r="E20" s="1041" t="s">
        <v>132</v>
      </c>
      <c r="F20" s="1041" t="s">
        <v>132</v>
      </c>
      <c r="G20" s="1042" t="s">
        <v>132</v>
      </c>
      <c r="H20" s="67"/>
    </row>
    <row r="21" spans="2:8">
      <c r="B21" s="60" t="s">
        <v>66</v>
      </c>
      <c r="C21" s="63" t="s">
        <v>45</v>
      </c>
      <c r="D21" s="1036"/>
      <c r="E21" s="1037"/>
      <c r="F21" s="1038"/>
      <c r="G21" s="1039"/>
      <c r="H21" s="97"/>
    </row>
    <row r="22" spans="2:8" ht="13.5" thickBot="1">
      <c r="B22" s="62"/>
      <c r="C22" s="1023" t="s">
        <v>327</v>
      </c>
      <c r="D22" s="1040" t="s">
        <v>132</v>
      </c>
      <c r="E22" s="1041" t="s">
        <v>132</v>
      </c>
      <c r="F22" s="1041" t="s">
        <v>132</v>
      </c>
      <c r="G22" s="1042" t="s">
        <v>132</v>
      </c>
      <c r="H22" s="67"/>
    </row>
    <row r="23" spans="2:8">
      <c r="B23" s="60" t="s">
        <v>67</v>
      </c>
      <c r="C23" s="63" t="s">
        <v>46</v>
      </c>
      <c r="D23" s="1036"/>
      <c r="E23" s="1037"/>
      <c r="F23" s="1038"/>
      <c r="G23" s="1039"/>
      <c r="H23" s="97"/>
    </row>
    <row r="24" spans="2:8" ht="13.5" thickBot="1">
      <c r="B24" s="62"/>
      <c r="C24" s="1023" t="s">
        <v>327</v>
      </c>
      <c r="D24" s="1040" t="s">
        <v>132</v>
      </c>
      <c r="E24" s="1041" t="s">
        <v>132</v>
      </c>
      <c r="F24" s="1041" t="s">
        <v>132</v>
      </c>
      <c r="G24" s="1042" t="s">
        <v>132</v>
      </c>
      <c r="H24" s="67"/>
    </row>
    <row r="25" spans="2:8">
      <c r="B25" s="60" t="s">
        <v>68</v>
      </c>
      <c r="C25" s="63" t="s">
        <v>47</v>
      </c>
      <c r="D25" s="1036"/>
      <c r="E25" s="1037"/>
      <c r="F25" s="1038"/>
      <c r="G25" s="1039"/>
      <c r="H25" s="97"/>
    </row>
    <row r="26" spans="2:8" ht="13.5" thickBot="1">
      <c r="B26" s="62"/>
      <c r="C26" s="1023" t="s">
        <v>327</v>
      </c>
      <c r="D26" s="1040" t="s">
        <v>132</v>
      </c>
      <c r="E26" s="1041" t="s">
        <v>132</v>
      </c>
      <c r="F26" s="1041" t="s">
        <v>132</v>
      </c>
      <c r="G26" s="1042" t="s">
        <v>132</v>
      </c>
      <c r="H26" s="67"/>
    </row>
    <row r="27" spans="2:8" ht="17.25" customHeight="1">
      <c r="B27" s="60" t="s">
        <v>69</v>
      </c>
      <c r="C27" s="63" t="s">
        <v>48</v>
      </c>
      <c r="D27" s="1036"/>
      <c r="E27" s="1037"/>
      <c r="F27" s="1038"/>
      <c r="G27" s="1039"/>
      <c r="H27" s="97"/>
    </row>
    <row r="28" spans="2:8" ht="13.5" thickBot="1">
      <c r="B28" s="62"/>
      <c r="C28" s="1023" t="s">
        <v>327</v>
      </c>
      <c r="D28" s="1040" t="s">
        <v>132</v>
      </c>
      <c r="E28" s="1041" t="s">
        <v>132</v>
      </c>
      <c r="F28" s="1041" t="s">
        <v>132</v>
      </c>
      <c r="G28" s="1042" t="s">
        <v>132</v>
      </c>
      <c r="H28" s="67"/>
    </row>
    <row r="29" spans="2:8">
      <c r="B29" s="60" t="s">
        <v>70</v>
      </c>
      <c r="C29" s="63" t="s">
        <v>49</v>
      </c>
      <c r="D29" s="1036"/>
      <c r="E29" s="1037"/>
      <c r="F29" s="1038"/>
      <c r="G29" s="1039"/>
      <c r="H29" s="97"/>
    </row>
    <row r="30" spans="2:8" ht="13.5" thickBot="1">
      <c r="B30" s="62"/>
      <c r="C30" s="1023" t="s">
        <v>327</v>
      </c>
      <c r="D30" s="1040" t="s">
        <v>132</v>
      </c>
      <c r="E30" s="1041" t="s">
        <v>132</v>
      </c>
      <c r="F30" s="1041" t="s">
        <v>132</v>
      </c>
      <c r="G30" s="1042" t="s">
        <v>132</v>
      </c>
      <c r="H30" s="67"/>
    </row>
    <row r="31" spans="2:8">
      <c r="B31" s="60" t="s">
        <v>71</v>
      </c>
      <c r="C31" s="63" t="s">
        <v>50</v>
      </c>
      <c r="D31" s="1036"/>
      <c r="E31" s="1037"/>
      <c r="F31" s="1038"/>
      <c r="G31" s="1039"/>
      <c r="H31" s="97"/>
    </row>
    <row r="32" spans="2:8" ht="13.5" thickBot="1">
      <c r="B32" s="64"/>
      <c r="C32" s="1024" t="s">
        <v>327</v>
      </c>
      <c r="D32" s="1040" t="s">
        <v>132</v>
      </c>
      <c r="E32" s="1041" t="s">
        <v>132</v>
      </c>
      <c r="F32" s="1041" t="s">
        <v>132</v>
      </c>
      <c r="G32" s="1042" t="s">
        <v>132</v>
      </c>
      <c r="H32" s="67"/>
    </row>
    <row r="33" spans="2:8">
      <c r="B33" s="62" t="s">
        <v>72</v>
      </c>
      <c r="C33" s="120" t="s">
        <v>51</v>
      </c>
      <c r="D33" s="1036"/>
      <c r="E33" s="1037"/>
      <c r="F33" s="1038"/>
      <c r="G33" s="1039"/>
      <c r="H33" s="97"/>
    </row>
    <row r="34" spans="2:8" ht="13.5" thickBot="1">
      <c r="B34" s="64"/>
      <c r="C34" s="1024" t="s">
        <v>327</v>
      </c>
      <c r="D34" s="1040" t="s">
        <v>132</v>
      </c>
      <c r="E34" s="1041" t="s">
        <v>132</v>
      </c>
      <c r="F34" s="1041" t="s">
        <v>132</v>
      </c>
      <c r="G34" s="1042" t="s">
        <v>132</v>
      </c>
      <c r="H34" s="67"/>
    </row>
    <row r="35" spans="2:8">
      <c r="B35" s="60" t="s">
        <v>73</v>
      </c>
      <c r="C35" s="63" t="s">
        <v>52</v>
      </c>
      <c r="D35" s="1036"/>
      <c r="E35" s="1037"/>
      <c r="F35" s="1038"/>
      <c r="G35" s="1039"/>
      <c r="H35" s="97"/>
    </row>
    <row r="36" spans="2:8" ht="13.5" thickBot="1">
      <c r="B36" s="64"/>
      <c r="C36" s="1024" t="s">
        <v>327</v>
      </c>
      <c r="D36" s="1527" t="s">
        <v>132</v>
      </c>
      <c r="E36" s="1041" t="s">
        <v>132</v>
      </c>
      <c r="F36" s="1041" t="s">
        <v>132</v>
      </c>
      <c r="G36" s="1042" t="s">
        <v>132</v>
      </c>
      <c r="H36" s="67"/>
    </row>
    <row r="37" spans="2:8">
      <c r="B37" s="14"/>
      <c r="C37" s="14"/>
      <c r="D37" s="14"/>
      <c r="E37" s="56">
        <f>SUM(E16:E36)</f>
        <v>0</v>
      </c>
      <c r="F37" s="56">
        <f>SUM(F16:F36)</f>
        <v>0</v>
      </c>
      <c r="G37" s="14"/>
      <c r="H37" s="98"/>
    </row>
    <row r="38" spans="2:8" ht="15.75">
      <c r="B38" s="1638"/>
      <c r="C38" s="1638" t="s">
        <v>601</v>
      </c>
      <c r="D38" s="1639"/>
      <c r="E38" s="69"/>
      <c r="F38" s="69"/>
      <c r="H38" s="2"/>
    </row>
    <row r="39" spans="2:8">
      <c r="D39" s="7"/>
      <c r="E39" s="69"/>
      <c r="F39" s="69"/>
      <c r="G39" s="7"/>
      <c r="H39" s="2"/>
    </row>
    <row r="40" spans="2:8">
      <c r="E40" s="69"/>
      <c r="F40" s="69"/>
      <c r="H40" s="2"/>
    </row>
    <row r="41" spans="2:8" ht="15.75">
      <c r="C41" s="155" t="s">
        <v>209</v>
      </c>
      <c r="D41" s="154"/>
      <c r="E41" s="154"/>
      <c r="F41" s="154"/>
      <c r="G41" s="154"/>
      <c r="H41" s="154"/>
    </row>
    <row r="42" spans="2:8" ht="15.75">
      <c r="C42" s="308" t="s">
        <v>218</v>
      </c>
      <c r="D42" s="154"/>
      <c r="E42" s="154"/>
      <c r="F42" s="154"/>
      <c r="G42" s="154"/>
      <c r="H42" s="154"/>
    </row>
    <row r="43" spans="2:8" ht="15" customHeight="1">
      <c r="C43" s="2077" t="s">
        <v>256</v>
      </c>
      <c r="D43" s="2077"/>
      <c r="E43" s="2077"/>
      <c r="F43" s="2077"/>
      <c r="G43" s="2077"/>
      <c r="H43" s="2077"/>
    </row>
    <row r="44" spans="2:8" ht="15.75">
      <c r="C44" s="2076" t="s">
        <v>257</v>
      </c>
      <c r="D44" s="2076"/>
      <c r="E44" s="2076"/>
      <c r="F44" s="2076"/>
      <c r="G44" s="2076"/>
      <c r="H44" s="2076"/>
    </row>
    <row r="45" spans="2:8">
      <c r="H45" s="2"/>
    </row>
    <row r="50" spans="5:6">
      <c r="E50" s="56"/>
      <c r="F50" s="56"/>
    </row>
    <row r="136" spans="5:6">
      <c r="E136" s="7"/>
      <c r="F136" s="7"/>
    </row>
  </sheetData>
  <mergeCells count="3">
    <mergeCell ref="B1:G1"/>
    <mergeCell ref="C44:H44"/>
    <mergeCell ref="C43:H43"/>
  </mergeCells>
  <phoneticPr fontId="0" type="noConversion"/>
  <pageMargins left="0.75" right="0.75" top="1" bottom="1" header="0.5" footer="0.5"/>
  <pageSetup paperSize="9" scale="52" orientation="portrait" horizontalDpi="4294967292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"/>
  <sheetViews>
    <sheetView zoomScale="84" zoomScaleNormal="84" workbookViewId="0">
      <selection activeCell="N7" sqref="N7"/>
    </sheetView>
  </sheetViews>
  <sheetFormatPr defaultRowHeight="12.75"/>
  <cols>
    <col min="1" max="1" width="7.85546875" customWidth="1"/>
    <col min="2" max="2" width="22.85546875" customWidth="1"/>
    <col min="3" max="3" width="22.140625" customWidth="1"/>
    <col min="4" max="4" width="15.5703125" customWidth="1"/>
    <col min="5" max="5" width="15" customWidth="1"/>
    <col min="6" max="6" width="15.42578125" customWidth="1"/>
    <col min="7" max="7" width="17.28515625" customWidth="1"/>
    <col min="8" max="8" width="19" customWidth="1"/>
    <col min="9" max="9" width="16.42578125" customWidth="1"/>
    <col min="10" max="10" width="14.42578125" customWidth="1"/>
    <col min="11" max="11" width="12" customWidth="1"/>
    <col min="12" max="12" width="19" customWidth="1"/>
    <col min="14" max="14" width="16.140625" customWidth="1"/>
    <col min="15" max="15" width="17.85546875" customWidth="1"/>
    <col min="16" max="16" width="12" customWidth="1"/>
    <col min="17" max="17" width="16" customWidth="1"/>
    <col min="18" max="18" width="23.28515625" customWidth="1"/>
    <col min="20" max="20" width="17.7109375" customWidth="1"/>
    <col min="21" max="21" width="15.28515625" customWidth="1"/>
    <col min="22" max="22" width="13.28515625" customWidth="1"/>
    <col min="23" max="23" width="13.7109375" customWidth="1"/>
    <col min="24" max="24" width="15.85546875" customWidth="1"/>
    <col min="26" max="42" width="16.5703125" customWidth="1"/>
    <col min="44" max="54" width="16.7109375" customWidth="1"/>
  </cols>
  <sheetData>
    <row r="1" spans="1:7" ht="51.75" customHeight="1">
      <c r="B1" s="2078" t="s">
        <v>669</v>
      </c>
      <c r="C1" s="2078"/>
      <c r="D1" s="2078"/>
      <c r="E1" s="2078"/>
      <c r="F1" s="2078"/>
      <c r="G1" s="2078"/>
    </row>
    <row r="2" spans="1:7" ht="42.75" customHeight="1">
      <c r="C2" s="1532"/>
      <c r="D2" s="1533"/>
      <c r="E2" s="1533"/>
      <c r="F2" s="2"/>
    </row>
    <row r="3" spans="1:7" ht="35.25" customHeight="1" thickBot="1">
      <c r="D3" s="1533"/>
      <c r="E3" s="1533"/>
      <c r="F3" s="2"/>
    </row>
    <row r="4" spans="1:7" ht="24.95" customHeight="1" thickBot="1">
      <c r="A4" s="1534"/>
      <c r="B4" s="2079" t="s">
        <v>576</v>
      </c>
      <c r="C4" s="2079" t="s">
        <v>0</v>
      </c>
      <c r="D4" s="2081" t="s">
        <v>577</v>
      </c>
      <c r="E4" s="2082"/>
      <c r="F4" s="1535" t="s">
        <v>578</v>
      </c>
      <c r="G4" s="1887" t="s">
        <v>578</v>
      </c>
    </row>
    <row r="5" spans="1:7" ht="39" customHeight="1" thickBot="1">
      <c r="A5" s="1800"/>
      <c r="B5" s="2080"/>
      <c r="C5" s="2080"/>
      <c r="D5" s="1536" t="s">
        <v>668</v>
      </c>
      <c r="E5" s="1536" t="s">
        <v>638</v>
      </c>
      <c r="F5" s="1537" t="s">
        <v>579</v>
      </c>
      <c r="G5" s="1538" t="s">
        <v>580</v>
      </c>
    </row>
    <row r="6" spans="1:7" ht="38.25" customHeight="1">
      <c r="A6" s="1534"/>
      <c r="B6" s="1539"/>
      <c r="C6" s="1540" t="s">
        <v>581</v>
      </c>
      <c r="D6" s="1541">
        <v>200</v>
      </c>
      <c r="E6" s="1542">
        <v>200</v>
      </c>
      <c r="F6" s="1543">
        <v>0</v>
      </c>
      <c r="G6" s="1544">
        <v>5.2631578947368416</v>
      </c>
    </row>
    <row r="7" spans="1:7" ht="30.75" customHeight="1">
      <c r="A7" s="1534"/>
      <c r="B7" s="1545"/>
      <c r="C7" s="1546" t="s">
        <v>582</v>
      </c>
      <c r="D7" s="1547">
        <v>200</v>
      </c>
      <c r="E7" s="1548">
        <v>230</v>
      </c>
      <c r="F7" s="1549">
        <v>-13.043478260869565</v>
      </c>
      <c r="G7" s="1550">
        <v>-46.666666666666664</v>
      </c>
    </row>
    <row r="8" spans="1:7" ht="30.75" customHeight="1">
      <c r="A8" s="1534"/>
      <c r="B8" s="1545"/>
      <c r="C8" s="1551" t="s">
        <v>583</v>
      </c>
      <c r="D8" s="1552">
        <v>200</v>
      </c>
      <c r="E8" s="1553">
        <v>204.29</v>
      </c>
      <c r="F8" s="1554">
        <v>-2.0999559449801715</v>
      </c>
      <c r="G8" s="1555">
        <v>-22.375315350281383</v>
      </c>
    </row>
    <row r="9" spans="1:7" ht="30.75" customHeight="1">
      <c r="A9" s="1534"/>
      <c r="B9" s="1556" t="s">
        <v>584</v>
      </c>
      <c r="C9" s="1746"/>
      <c r="D9" s="1747"/>
      <c r="E9" s="1748"/>
      <c r="F9" s="1749"/>
      <c r="G9" s="1750"/>
    </row>
    <row r="10" spans="1:7" ht="30.75" customHeight="1">
      <c r="A10" s="1534"/>
      <c r="B10" s="1557" t="s">
        <v>585</v>
      </c>
      <c r="C10" s="1546" t="s">
        <v>226</v>
      </c>
      <c r="D10" s="1558">
        <v>120</v>
      </c>
      <c r="E10" s="1559">
        <v>109</v>
      </c>
      <c r="F10" s="1549">
        <v>10.091743119266056</v>
      </c>
      <c r="G10" s="1550">
        <v>-86.813186813186817</v>
      </c>
    </row>
    <row r="11" spans="1:7" ht="30.75" customHeight="1">
      <c r="A11" s="1534"/>
      <c r="B11" s="1545"/>
      <c r="C11" s="1546" t="s">
        <v>227</v>
      </c>
      <c r="D11" s="1558">
        <v>42</v>
      </c>
      <c r="E11" s="1560">
        <v>40</v>
      </c>
      <c r="F11" s="1549">
        <v>5</v>
      </c>
      <c r="G11" s="1550">
        <v>-94.362416107382558</v>
      </c>
    </row>
    <row r="12" spans="1:7" ht="30.75" customHeight="1" thickBot="1">
      <c r="A12" s="1534"/>
      <c r="B12" s="1561"/>
      <c r="C12" s="1562" t="s">
        <v>225</v>
      </c>
      <c r="D12" s="1563">
        <v>2.71</v>
      </c>
      <c r="E12" s="1564">
        <v>2.27</v>
      </c>
      <c r="F12" s="1565">
        <v>19.383259911894271</v>
      </c>
      <c r="G12" s="1566">
        <v>7.1146245059288615</v>
      </c>
    </row>
    <row r="13" spans="1:7" ht="30.75" customHeight="1">
      <c r="A13" s="1534"/>
      <c r="B13" s="1751"/>
      <c r="C13" s="1567"/>
      <c r="D13" s="1567"/>
      <c r="E13" s="1534"/>
      <c r="F13" s="1534"/>
      <c r="G13" s="1534"/>
    </row>
  </sheetData>
  <mergeCells count="4">
    <mergeCell ref="B1:G1"/>
    <mergeCell ref="B4:B5"/>
    <mergeCell ref="C4:C5"/>
    <mergeCell ref="D4:E4"/>
  </mergeCells>
  <pageMargins left="0.75" right="0.75" top="1" bottom="1" header="0.5" footer="0.5"/>
  <pageSetup paperSize="9"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I149"/>
  <sheetViews>
    <sheetView showGridLines="0" topLeftCell="A70" zoomScale="75" workbookViewId="0">
      <selection activeCell="D141" sqref="D141:G141"/>
    </sheetView>
  </sheetViews>
  <sheetFormatPr defaultColWidth="9.140625" defaultRowHeight="12.75"/>
  <cols>
    <col min="1" max="1" width="7.140625" style="170" customWidth="1"/>
    <col min="2" max="2" width="15.85546875" style="170" customWidth="1"/>
    <col min="3" max="14" width="11.7109375" style="170" customWidth="1"/>
    <col min="15" max="15" width="8.28515625" style="170" customWidth="1"/>
    <col min="16" max="16" width="15.5703125" style="170" customWidth="1"/>
    <col min="17" max="17" width="9.28515625" style="170" bestFit="1" customWidth="1"/>
    <col min="18" max="20" width="9.140625" style="170"/>
    <col min="21" max="21" width="10.7109375" style="170" customWidth="1"/>
    <col min="22" max="22" width="15.85546875" style="170" customWidth="1"/>
    <col min="23" max="23" width="9.140625" style="170"/>
    <col min="24" max="24" width="10.85546875" style="170" customWidth="1"/>
    <col min="25" max="25" width="10" style="170" customWidth="1"/>
    <col min="26" max="26" width="16.42578125" style="170" customWidth="1"/>
    <col min="27" max="27" width="12.7109375" style="170" customWidth="1"/>
    <col min="28" max="28" width="10.7109375" style="170" customWidth="1"/>
    <col min="29" max="16384" width="9.140625" style="170"/>
  </cols>
  <sheetData>
    <row r="1" spans="2:27" ht="53.25" customHeight="1">
      <c r="B1" s="857" t="s">
        <v>586</v>
      </c>
      <c r="C1" s="858"/>
      <c r="D1" s="858"/>
      <c r="E1" s="858"/>
      <c r="F1" s="858"/>
      <c r="G1" s="858"/>
      <c r="H1" s="858"/>
      <c r="Y1" s="680"/>
    </row>
    <row r="2" spans="2:27" ht="27" customHeight="1">
      <c r="Y2" s="680"/>
    </row>
    <row r="3" spans="2:27" ht="19.5" customHeight="1" thickBot="1">
      <c r="B3" s="865">
        <v>2003</v>
      </c>
      <c r="C3" s="870" t="s">
        <v>230</v>
      </c>
      <c r="D3" s="680"/>
      <c r="E3" s="680"/>
      <c r="F3" s="680"/>
      <c r="G3" s="680"/>
      <c r="H3" s="680"/>
      <c r="I3" s="680"/>
      <c r="J3" s="680"/>
      <c r="K3" s="680"/>
      <c r="L3" s="680"/>
      <c r="M3" s="680"/>
      <c r="N3" s="680"/>
      <c r="O3" s="680"/>
      <c r="P3" s="865">
        <v>2003</v>
      </c>
      <c r="Q3" s="2083" t="s">
        <v>231</v>
      </c>
      <c r="R3" s="2084"/>
      <c r="S3" s="2084"/>
      <c r="T3" s="2084"/>
      <c r="U3" s="680"/>
      <c r="V3" s="865">
        <v>2003</v>
      </c>
      <c r="W3" s="2083" t="s">
        <v>232</v>
      </c>
      <c r="X3" s="2083"/>
      <c r="Y3" s="680"/>
      <c r="Z3" s="865">
        <v>2003</v>
      </c>
      <c r="AA3" s="680"/>
    </row>
    <row r="4" spans="2:27" ht="19.5" customHeight="1" thickBot="1">
      <c r="B4" s="866"/>
      <c r="C4" s="867" t="s">
        <v>177</v>
      </c>
      <c r="D4" s="867" t="s">
        <v>178</v>
      </c>
      <c r="E4" s="867" t="s">
        <v>179</v>
      </c>
      <c r="F4" s="867" t="s">
        <v>180</v>
      </c>
      <c r="G4" s="867" t="s">
        <v>181</v>
      </c>
      <c r="H4" s="867" t="s">
        <v>182</v>
      </c>
      <c r="I4" s="867" t="s">
        <v>183</v>
      </c>
      <c r="J4" s="867" t="s">
        <v>184</v>
      </c>
      <c r="K4" s="867" t="s">
        <v>185</v>
      </c>
      <c r="L4" s="867" t="s">
        <v>186</v>
      </c>
      <c r="M4" s="867" t="s">
        <v>187</v>
      </c>
      <c r="N4" s="868" t="s">
        <v>188</v>
      </c>
      <c r="O4" s="680"/>
      <c r="P4" s="866"/>
      <c r="Q4" s="867" t="s">
        <v>233</v>
      </c>
      <c r="R4" s="867" t="s">
        <v>234</v>
      </c>
      <c r="S4" s="867" t="s">
        <v>235</v>
      </c>
      <c r="T4" s="868" t="s">
        <v>236</v>
      </c>
      <c r="U4" s="680"/>
      <c r="V4" s="866"/>
      <c r="W4" s="867" t="s">
        <v>237</v>
      </c>
      <c r="X4" s="868" t="s">
        <v>238</v>
      </c>
      <c r="Y4" s="680"/>
      <c r="Z4" s="866"/>
      <c r="AA4" s="868" t="s">
        <v>239</v>
      </c>
    </row>
    <row r="5" spans="2:27" ht="19.5" customHeight="1" thickBot="1">
      <c r="B5" s="869" t="s">
        <v>240</v>
      </c>
      <c r="C5" s="871">
        <v>72.36</v>
      </c>
      <c r="D5" s="871">
        <v>68.17</v>
      </c>
      <c r="E5" s="871">
        <v>65.150000000000006</v>
      </c>
      <c r="F5" s="871">
        <v>62.26</v>
      </c>
      <c r="G5" s="871">
        <v>59.78</v>
      </c>
      <c r="H5" s="871">
        <v>60.94</v>
      </c>
      <c r="I5" s="871">
        <v>74.510000000000005</v>
      </c>
      <c r="J5" s="871">
        <v>77.260000000000005</v>
      </c>
      <c r="K5" s="871">
        <v>85.09</v>
      </c>
      <c r="L5" s="871">
        <v>81.3</v>
      </c>
      <c r="M5" s="871">
        <v>75.760000000000005</v>
      </c>
      <c r="N5" s="872">
        <v>73.11</v>
      </c>
      <c r="O5" s="680"/>
      <c r="P5" s="869" t="s">
        <v>240</v>
      </c>
      <c r="Q5" s="871">
        <v>68.599999999999994</v>
      </c>
      <c r="R5" s="871">
        <v>61.04</v>
      </c>
      <c r="S5" s="871">
        <v>78.66</v>
      </c>
      <c r="T5" s="872">
        <v>77.3</v>
      </c>
      <c r="U5" s="680"/>
      <c r="V5" s="869" t="s">
        <v>240</v>
      </c>
      <c r="W5" s="871">
        <v>64.8</v>
      </c>
      <c r="X5" s="872">
        <v>78</v>
      </c>
      <c r="Y5" s="680"/>
      <c r="Z5" s="869" t="s">
        <v>240</v>
      </c>
      <c r="AA5" s="872">
        <v>71.55</v>
      </c>
    </row>
    <row r="6" spans="2:27" ht="19.5" customHeight="1">
      <c r="B6" s="680"/>
      <c r="C6" s="680"/>
      <c r="D6" s="680"/>
      <c r="E6" s="680"/>
      <c r="F6" s="680"/>
      <c r="G6" s="680"/>
      <c r="H6" s="680"/>
      <c r="I6" s="680"/>
      <c r="J6" s="680"/>
      <c r="K6" s="680"/>
      <c r="L6" s="680"/>
      <c r="M6" s="680"/>
      <c r="N6" s="680"/>
      <c r="O6" s="680"/>
      <c r="P6" s="680"/>
      <c r="Q6" s="680"/>
      <c r="R6" s="680"/>
      <c r="S6" s="680"/>
      <c r="T6" s="680"/>
      <c r="U6" s="680"/>
      <c r="V6" s="680"/>
      <c r="W6" s="680"/>
      <c r="X6" s="680"/>
      <c r="Y6" s="680"/>
      <c r="Z6" s="680"/>
      <c r="AA6" s="680"/>
    </row>
    <row r="7" spans="2:27" ht="19.5" customHeight="1" thickBot="1">
      <c r="B7" s="865">
        <v>2004</v>
      </c>
      <c r="C7" s="870" t="s">
        <v>230</v>
      </c>
      <c r="D7" s="680"/>
      <c r="E7" s="680"/>
      <c r="F7" s="680"/>
      <c r="G7" s="680"/>
      <c r="H7" s="680"/>
      <c r="I7" s="680"/>
      <c r="J7" s="680"/>
      <c r="K7" s="680"/>
      <c r="L7" s="680"/>
      <c r="M7" s="680"/>
      <c r="N7" s="680"/>
      <c r="O7" s="680"/>
      <c r="P7" s="865">
        <v>2004</v>
      </c>
      <c r="Q7" s="2083" t="s">
        <v>231</v>
      </c>
      <c r="R7" s="2084"/>
      <c r="S7" s="2084"/>
      <c r="T7" s="2084"/>
      <c r="U7" s="680"/>
      <c r="V7" s="865">
        <v>2004</v>
      </c>
      <c r="W7" s="2083" t="s">
        <v>232</v>
      </c>
      <c r="X7" s="2083"/>
      <c r="Y7" s="680"/>
      <c r="Z7" s="865">
        <v>2004</v>
      </c>
      <c r="AA7" s="680"/>
    </row>
    <row r="8" spans="2:27" ht="19.5" customHeight="1" thickBot="1">
      <c r="B8" s="866"/>
      <c r="C8" s="867" t="s">
        <v>177</v>
      </c>
      <c r="D8" s="867" t="s">
        <v>178</v>
      </c>
      <c r="E8" s="867" t="s">
        <v>179</v>
      </c>
      <c r="F8" s="867" t="s">
        <v>180</v>
      </c>
      <c r="G8" s="867" t="s">
        <v>181</v>
      </c>
      <c r="H8" s="867" t="s">
        <v>182</v>
      </c>
      <c r="I8" s="867" t="s">
        <v>183</v>
      </c>
      <c r="J8" s="867" t="s">
        <v>184</v>
      </c>
      <c r="K8" s="867" t="s">
        <v>185</v>
      </c>
      <c r="L8" s="867" t="s">
        <v>186</v>
      </c>
      <c r="M8" s="867" t="s">
        <v>187</v>
      </c>
      <c r="N8" s="868" t="s">
        <v>188</v>
      </c>
      <c r="O8" s="680"/>
      <c r="P8" s="866"/>
      <c r="Q8" s="867" t="s">
        <v>233</v>
      </c>
      <c r="R8" s="867" t="s">
        <v>234</v>
      </c>
      <c r="S8" s="867" t="s">
        <v>235</v>
      </c>
      <c r="T8" s="868" t="s">
        <v>236</v>
      </c>
      <c r="U8" s="680"/>
      <c r="V8" s="866"/>
      <c r="W8" s="867" t="s">
        <v>237</v>
      </c>
      <c r="X8" s="868" t="s">
        <v>238</v>
      </c>
      <c r="Y8" s="680"/>
      <c r="Z8" s="866"/>
      <c r="AA8" s="868" t="s">
        <v>239</v>
      </c>
    </row>
    <row r="9" spans="2:27" ht="19.5" customHeight="1" thickBot="1">
      <c r="B9" s="869" t="s">
        <v>240</v>
      </c>
      <c r="C9" s="871">
        <v>68.739999999999995</v>
      </c>
      <c r="D9" s="871">
        <v>68.11</v>
      </c>
      <c r="E9" s="871">
        <v>83.01</v>
      </c>
      <c r="F9" s="871">
        <v>89.33</v>
      </c>
      <c r="G9" s="871">
        <v>98.58</v>
      </c>
      <c r="H9" s="871">
        <v>114.14</v>
      </c>
      <c r="I9" s="871">
        <v>129.82</v>
      </c>
      <c r="J9" s="871">
        <v>132.96</v>
      </c>
      <c r="K9" s="871">
        <v>142.47999999999999</v>
      </c>
      <c r="L9" s="871">
        <v>144.24</v>
      </c>
      <c r="M9" s="871">
        <v>147.36000000000001</v>
      </c>
      <c r="N9" s="872">
        <v>148.15</v>
      </c>
      <c r="O9" s="680"/>
      <c r="P9" s="869" t="s">
        <v>240</v>
      </c>
      <c r="Q9" s="871">
        <v>72.709999999999994</v>
      </c>
      <c r="R9" s="871">
        <v>102.45</v>
      </c>
      <c r="S9" s="871">
        <v>135.59</v>
      </c>
      <c r="T9" s="872">
        <v>146.32</v>
      </c>
      <c r="U9" s="680"/>
      <c r="V9" s="869" t="s">
        <v>240</v>
      </c>
      <c r="W9" s="871">
        <v>88.18</v>
      </c>
      <c r="X9" s="872">
        <v>140.77000000000001</v>
      </c>
      <c r="Y9" s="680"/>
      <c r="Z9" s="869" t="s">
        <v>240</v>
      </c>
      <c r="AA9" s="872">
        <v>114</v>
      </c>
    </row>
    <row r="10" spans="2:27" ht="19.5" customHeight="1">
      <c r="B10" s="680"/>
      <c r="C10" s="680"/>
      <c r="D10" s="680"/>
      <c r="E10" s="680"/>
      <c r="F10" s="680"/>
      <c r="G10" s="680"/>
      <c r="H10" s="680"/>
      <c r="I10" s="680"/>
      <c r="J10" s="680"/>
      <c r="K10" s="680"/>
      <c r="L10" s="680"/>
      <c r="M10" s="680"/>
      <c r="N10" s="680"/>
      <c r="O10" s="680"/>
      <c r="P10" s="680"/>
      <c r="Q10" s="680"/>
      <c r="R10" s="680"/>
      <c r="S10" s="680"/>
      <c r="T10" s="680"/>
      <c r="U10" s="680"/>
      <c r="V10" s="680"/>
      <c r="W10" s="680"/>
      <c r="X10" s="680"/>
      <c r="Y10" s="680"/>
      <c r="Z10" s="680"/>
      <c r="AA10" s="680"/>
    </row>
    <row r="11" spans="2:27" ht="19.5" customHeight="1" thickBot="1">
      <c r="B11" s="865">
        <v>2005</v>
      </c>
      <c r="C11" s="870" t="s">
        <v>230</v>
      </c>
      <c r="D11" s="680"/>
      <c r="E11" s="680"/>
      <c r="F11" s="680"/>
      <c r="G11" s="680"/>
      <c r="H11" s="680"/>
      <c r="I11" s="680"/>
      <c r="J11" s="680"/>
      <c r="K11" s="680"/>
      <c r="L11" s="680"/>
      <c r="M11" s="680"/>
      <c r="N11" s="680"/>
      <c r="O11" s="680"/>
      <c r="P11" s="865">
        <v>2005</v>
      </c>
      <c r="Q11" s="2083" t="s">
        <v>231</v>
      </c>
      <c r="R11" s="2084"/>
      <c r="S11" s="2084"/>
      <c r="T11" s="2084"/>
      <c r="U11" s="680"/>
      <c r="V11" s="865">
        <v>2005</v>
      </c>
      <c r="W11" s="2083" t="s">
        <v>232</v>
      </c>
      <c r="X11" s="2083"/>
      <c r="Y11" s="680"/>
      <c r="Z11" s="865">
        <v>2005</v>
      </c>
      <c r="AA11" s="680"/>
    </row>
    <row r="12" spans="2:27" ht="19.5" customHeight="1" thickBot="1">
      <c r="B12" s="866"/>
      <c r="C12" s="867" t="s">
        <v>177</v>
      </c>
      <c r="D12" s="867" t="s">
        <v>178</v>
      </c>
      <c r="E12" s="867" t="s">
        <v>179</v>
      </c>
      <c r="F12" s="867" t="s">
        <v>180</v>
      </c>
      <c r="G12" s="867" t="s">
        <v>181</v>
      </c>
      <c r="H12" s="867" t="s">
        <v>182</v>
      </c>
      <c r="I12" s="867" t="s">
        <v>183</v>
      </c>
      <c r="J12" s="867" t="s">
        <v>184</v>
      </c>
      <c r="K12" s="867" t="s">
        <v>185</v>
      </c>
      <c r="L12" s="867" t="s">
        <v>186</v>
      </c>
      <c r="M12" s="867" t="s">
        <v>187</v>
      </c>
      <c r="N12" s="868" t="s">
        <v>188</v>
      </c>
      <c r="O12" s="680"/>
      <c r="P12" s="866"/>
      <c r="Q12" s="867" t="s">
        <v>233</v>
      </c>
      <c r="R12" s="867" t="s">
        <v>234</v>
      </c>
      <c r="S12" s="867" t="s">
        <v>235</v>
      </c>
      <c r="T12" s="868" t="s">
        <v>236</v>
      </c>
      <c r="U12" s="680"/>
      <c r="V12" s="866"/>
      <c r="W12" s="867" t="s">
        <v>237</v>
      </c>
      <c r="X12" s="868" t="s">
        <v>238</v>
      </c>
      <c r="Y12" s="680"/>
      <c r="Z12" s="866"/>
      <c r="AA12" s="868" t="s">
        <v>239</v>
      </c>
    </row>
    <row r="13" spans="2:27" ht="19.5" customHeight="1" thickBot="1">
      <c r="B13" s="869" t="s">
        <v>240</v>
      </c>
      <c r="C13" s="871">
        <v>135.94999999999999</v>
      </c>
      <c r="D13" s="871">
        <v>144.91</v>
      </c>
      <c r="E13" s="871">
        <v>147.18</v>
      </c>
      <c r="F13" s="871">
        <v>144.59</v>
      </c>
      <c r="G13" s="871">
        <v>138.82</v>
      </c>
      <c r="H13" s="871">
        <v>132.52000000000001</v>
      </c>
      <c r="I13" s="871">
        <v>132.71</v>
      </c>
      <c r="J13" s="871">
        <v>133.08000000000001</v>
      </c>
      <c r="K13" s="871">
        <v>133.07</v>
      </c>
      <c r="L13" s="871">
        <v>129.08000000000001</v>
      </c>
      <c r="M13" s="871">
        <v>124.8</v>
      </c>
      <c r="N13" s="872">
        <v>121.71</v>
      </c>
      <c r="O13" s="680"/>
      <c r="P13" s="869" t="s">
        <v>240</v>
      </c>
      <c r="Q13" s="871">
        <v>142.88</v>
      </c>
      <c r="R13" s="871">
        <v>138.04</v>
      </c>
      <c r="S13" s="871">
        <v>132.96</v>
      </c>
      <c r="T13" s="872">
        <v>125.14</v>
      </c>
      <c r="U13" s="680"/>
      <c r="V13" s="869" t="s">
        <v>240</v>
      </c>
      <c r="W13" s="871">
        <v>140.44</v>
      </c>
      <c r="X13" s="872">
        <v>129.24</v>
      </c>
      <c r="Y13" s="680"/>
      <c r="Z13" s="869" t="s">
        <v>240</v>
      </c>
      <c r="AA13" s="872">
        <v>134.93</v>
      </c>
    </row>
    <row r="14" spans="2:27" ht="19.5" customHeight="1">
      <c r="B14" s="680"/>
      <c r="C14" s="680"/>
      <c r="D14" s="680"/>
      <c r="E14" s="680"/>
      <c r="F14" s="680"/>
      <c r="G14" s="680"/>
      <c r="H14" s="680"/>
      <c r="I14" s="680"/>
      <c r="J14" s="680"/>
      <c r="K14" s="680"/>
      <c r="L14" s="680"/>
      <c r="M14" s="680"/>
      <c r="N14" s="680"/>
      <c r="O14" s="680"/>
      <c r="P14" s="680"/>
      <c r="Q14" s="680"/>
      <c r="R14" s="680"/>
      <c r="S14" s="680"/>
      <c r="T14" s="680"/>
      <c r="U14" s="680"/>
      <c r="V14" s="680"/>
      <c r="W14" s="680"/>
      <c r="X14" s="680"/>
      <c r="Y14" s="680"/>
      <c r="Z14" s="680"/>
      <c r="AA14" s="680"/>
    </row>
    <row r="15" spans="2:27" ht="19.5" customHeight="1" thickBot="1">
      <c r="B15" s="865">
        <v>2006</v>
      </c>
      <c r="C15" s="870" t="s">
        <v>230</v>
      </c>
      <c r="D15" s="680"/>
      <c r="E15" s="680"/>
      <c r="F15" s="680"/>
      <c r="G15" s="680"/>
      <c r="H15" s="680"/>
      <c r="I15" s="680"/>
      <c r="J15" s="680"/>
      <c r="K15" s="680"/>
      <c r="L15" s="680"/>
      <c r="M15" s="680"/>
      <c r="N15" s="680"/>
      <c r="O15" s="680"/>
      <c r="P15" s="865">
        <v>2006</v>
      </c>
      <c r="Q15" s="2083" t="s">
        <v>231</v>
      </c>
      <c r="R15" s="2084"/>
      <c r="S15" s="2084"/>
      <c r="T15" s="2084"/>
      <c r="U15" s="680"/>
      <c r="V15" s="865">
        <v>2006</v>
      </c>
      <c r="W15" s="2083" t="s">
        <v>232</v>
      </c>
      <c r="X15" s="2083"/>
      <c r="Y15" s="680"/>
      <c r="Z15" s="865">
        <v>2006</v>
      </c>
      <c r="AA15" s="680"/>
    </row>
    <row r="16" spans="2:27" ht="19.5" customHeight="1" thickBot="1">
      <c r="B16" s="866"/>
      <c r="C16" s="867" t="s">
        <v>177</v>
      </c>
      <c r="D16" s="867" t="s">
        <v>178</v>
      </c>
      <c r="E16" s="867" t="s">
        <v>179</v>
      </c>
      <c r="F16" s="867" t="s">
        <v>180</v>
      </c>
      <c r="G16" s="867" t="s">
        <v>181</v>
      </c>
      <c r="H16" s="867" t="s">
        <v>182</v>
      </c>
      <c r="I16" s="867" t="s">
        <v>183</v>
      </c>
      <c r="J16" s="867" t="s">
        <v>184</v>
      </c>
      <c r="K16" s="867" t="s">
        <v>185</v>
      </c>
      <c r="L16" s="867" t="s">
        <v>186</v>
      </c>
      <c r="M16" s="867" t="s">
        <v>187</v>
      </c>
      <c r="N16" s="868" t="s">
        <v>188</v>
      </c>
      <c r="O16" s="680"/>
      <c r="P16" s="866"/>
      <c r="Q16" s="867" t="s">
        <v>233</v>
      </c>
      <c r="R16" s="867" t="s">
        <v>234</v>
      </c>
      <c r="S16" s="867" t="s">
        <v>235</v>
      </c>
      <c r="T16" s="868" t="s">
        <v>236</v>
      </c>
      <c r="U16" s="680"/>
      <c r="V16" s="866"/>
      <c r="W16" s="867" t="s">
        <v>237</v>
      </c>
      <c r="X16" s="868" t="s">
        <v>238</v>
      </c>
      <c r="Y16" s="680"/>
      <c r="Z16" s="866"/>
      <c r="AA16" s="873" t="s">
        <v>239</v>
      </c>
    </row>
    <row r="17" spans="2:27" ht="19.5" customHeight="1" thickBot="1">
      <c r="B17" s="869" t="s">
        <v>240</v>
      </c>
      <c r="C17" s="871">
        <v>121.49</v>
      </c>
      <c r="D17" s="871">
        <v>113.64</v>
      </c>
      <c r="E17" s="871">
        <v>115.51</v>
      </c>
      <c r="F17" s="871">
        <v>115.74</v>
      </c>
      <c r="G17" s="871">
        <v>111.15</v>
      </c>
      <c r="H17" s="871">
        <v>107.27</v>
      </c>
      <c r="I17" s="871">
        <v>109.35</v>
      </c>
      <c r="J17" s="871">
        <v>108.02</v>
      </c>
      <c r="K17" s="871">
        <v>104.51</v>
      </c>
      <c r="L17" s="871">
        <v>94.27</v>
      </c>
      <c r="M17" s="871">
        <v>88.98</v>
      </c>
      <c r="N17" s="872">
        <v>85.92</v>
      </c>
      <c r="O17" s="859"/>
      <c r="P17" s="869" t="s">
        <v>240</v>
      </c>
      <c r="Q17" s="871">
        <v>116.53</v>
      </c>
      <c r="R17" s="871">
        <v>111.37</v>
      </c>
      <c r="S17" s="871">
        <v>107.33</v>
      </c>
      <c r="T17" s="872">
        <v>89.88</v>
      </c>
      <c r="U17" s="680"/>
      <c r="V17" s="869" t="s">
        <v>240</v>
      </c>
      <c r="W17" s="871">
        <v>113.92</v>
      </c>
      <c r="X17" s="872">
        <v>98.76</v>
      </c>
      <c r="Y17" s="680"/>
      <c r="Z17" s="869" t="s">
        <v>240</v>
      </c>
      <c r="AA17" s="874">
        <v>106.29</v>
      </c>
    </row>
    <row r="18" spans="2:27" ht="19.5" customHeight="1">
      <c r="B18" s="875"/>
      <c r="C18" s="861"/>
      <c r="D18" s="861"/>
      <c r="E18" s="861"/>
      <c r="F18" s="861"/>
      <c r="G18" s="861"/>
      <c r="H18" s="861"/>
      <c r="I18" s="861"/>
      <c r="J18" s="861"/>
      <c r="K18" s="861"/>
      <c r="L18" s="861"/>
      <c r="M18" s="861"/>
      <c r="N18" s="861"/>
      <c r="O18" s="680"/>
      <c r="P18" s="680"/>
      <c r="Q18" s="680"/>
      <c r="R18" s="680"/>
      <c r="S18" s="680"/>
      <c r="T18" s="680"/>
      <c r="U18" s="680"/>
      <c r="V18" s="680"/>
      <c r="W18" s="680"/>
      <c r="X18" s="680"/>
      <c r="Y18" s="680"/>
      <c r="Z18" s="680"/>
      <c r="AA18" s="680"/>
    </row>
    <row r="19" spans="2:27" ht="19.5" customHeight="1" thickBot="1">
      <c r="B19" s="865">
        <v>2007</v>
      </c>
      <c r="C19" s="870" t="s">
        <v>230</v>
      </c>
      <c r="D19" s="861"/>
      <c r="E19" s="861"/>
      <c r="F19" s="861"/>
      <c r="G19" s="861"/>
      <c r="H19" s="861"/>
      <c r="I19" s="861"/>
      <c r="J19" s="861"/>
      <c r="K19" s="861"/>
      <c r="L19" s="861"/>
      <c r="M19" s="861"/>
      <c r="N19" s="861"/>
      <c r="O19" s="680"/>
      <c r="P19" s="865">
        <v>2007</v>
      </c>
      <c r="Q19" s="2083" t="s">
        <v>231</v>
      </c>
      <c r="R19" s="2084"/>
      <c r="S19" s="2084"/>
      <c r="T19" s="2084"/>
      <c r="U19" s="680"/>
      <c r="V19" s="865">
        <v>2007</v>
      </c>
      <c r="W19" s="2083" t="s">
        <v>232</v>
      </c>
      <c r="X19" s="2083"/>
      <c r="Y19" s="680"/>
      <c r="Z19" s="865">
        <v>2007</v>
      </c>
      <c r="AA19" s="680"/>
    </row>
    <row r="20" spans="2:27" ht="19.5" customHeight="1" thickBot="1">
      <c r="B20" s="866"/>
      <c r="C20" s="867" t="s">
        <v>177</v>
      </c>
      <c r="D20" s="867" t="s">
        <v>178</v>
      </c>
      <c r="E20" s="867" t="s">
        <v>179</v>
      </c>
      <c r="F20" s="867" t="s">
        <v>180</v>
      </c>
      <c r="G20" s="867" t="s">
        <v>181</v>
      </c>
      <c r="H20" s="867" t="s">
        <v>182</v>
      </c>
      <c r="I20" s="867" t="s">
        <v>183</v>
      </c>
      <c r="J20" s="867" t="s">
        <v>184</v>
      </c>
      <c r="K20" s="867" t="s">
        <v>185</v>
      </c>
      <c r="L20" s="867" t="s">
        <v>186</v>
      </c>
      <c r="M20" s="867" t="s">
        <v>187</v>
      </c>
      <c r="N20" s="868" t="s">
        <v>188</v>
      </c>
      <c r="O20" s="680"/>
      <c r="P20" s="866"/>
      <c r="Q20" s="867" t="s">
        <v>233</v>
      </c>
      <c r="R20" s="867" t="s">
        <v>234</v>
      </c>
      <c r="S20" s="867" t="s">
        <v>235</v>
      </c>
      <c r="T20" s="868" t="s">
        <v>236</v>
      </c>
      <c r="U20" s="680"/>
      <c r="V20" s="866"/>
      <c r="W20" s="867" t="s">
        <v>237</v>
      </c>
      <c r="X20" s="868" t="s">
        <v>238</v>
      </c>
      <c r="Y20" s="680"/>
      <c r="Z20" s="866"/>
      <c r="AA20" s="873" t="s">
        <v>239</v>
      </c>
    </row>
    <row r="21" spans="2:27" ht="19.5" customHeight="1" thickBot="1">
      <c r="B21" s="869" t="s">
        <v>240</v>
      </c>
      <c r="C21" s="871">
        <v>79.34</v>
      </c>
      <c r="D21" s="871">
        <v>75.11</v>
      </c>
      <c r="E21" s="871">
        <v>76</v>
      </c>
      <c r="F21" s="871">
        <v>81.27</v>
      </c>
      <c r="G21" s="871">
        <v>78.31</v>
      </c>
      <c r="H21" s="871">
        <v>78.06</v>
      </c>
      <c r="I21" s="871">
        <v>91.6</v>
      </c>
      <c r="J21" s="871">
        <v>88.92</v>
      </c>
      <c r="K21" s="871">
        <v>82.87</v>
      </c>
      <c r="L21" s="871">
        <v>75.13</v>
      </c>
      <c r="M21" s="871">
        <v>68.88</v>
      </c>
      <c r="N21" s="872">
        <v>71.97</v>
      </c>
      <c r="O21" s="680"/>
      <c r="P21" s="869" t="s">
        <v>240</v>
      </c>
      <c r="Q21" s="871">
        <v>76.989999999999995</v>
      </c>
      <c r="R21" s="871">
        <v>79.17</v>
      </c>
      <c r="S21" s="871">
        <v>87.83</v>
      </c>
      <c r="T21" s="872">
        <v>72.19</v>
      </c>
      <c r="U21" s="680"/>
      <c r="V21" s="869" t="s">
        <v>240</v>
      </c>
      <c r="W21" s="871">
        <v>78.06</v>
      </c>
      <c r="X21" s="872">
        <v>80.36</v>
      </c>
      <c r="Y21" s="680"/>
      <c r="Z21" s="869" t="s">
        <v>240</v>
      </c>
      <c r="AA21" s="876">
        <v>79.2</v>
      </c>
    </row>
    <row r="22" spans="2:27" ht="19.5" customHeight="1">
      <c r="B22" s="875"/>
      <c r="C22" s="861"/>
      <c r="D22" s="861"/>
      <c r="E22" s="861"/>
      <c r="F22" s="861"/>
      <c r="G22" s="861"/>
      <c r="H22" s="861"/>
      <c r="I22" s="861"/>
      <c r="J22" s="861"/>
      <c r="K22" s="861"/>
      <c r="L22" s="861"/>
      <c r="M22" s="861"/>
      <c r="N22" s="861"/>
      <c r="O22" s="680"/>
      <c r="P22" s="877"/>
      <c r="Q22" s="878"/>
      <c r="R22" s="878"/>
      <c r="S22" s="878"/>
      <c r="T22" s="878"/>
      <c r="U22" s="680"/>
      <c r="V22" s="875"/>
      <c r="W22" s="861"/>
      <c r="X22" s="861"/>
      <c r="Y22" s="680"/>
      <c r="Z22" s="875"/>
      <c r="AA22" s="879"/>
    </row>
    <row r="23" spans="2:27" ht="19.5" customHeight="1" thickBot="1">
      <c r="B23" s="865">
        <v>2008</v>
      </c>
      <c r="C23" s="870" t="s">
        <v>230</v>
      </c>
      <c r="D23" s="861"/>
      <c r="E23" s="861"/>
      <c r="F23" s="861"/>
      <c r="G23" s="861"/>
      <c r="H23" s="861"/>
      <c r="I23" s="861"/>
      <c r="J23" s="861"/>
      <c r="K23" s="861"/>
      <c r="L23" s="861"/>
      <c r="M23" s="861"/>
      <c r="N23" s="861"/>
      <c r="O23" s="680"/>
      <c r="P23" s="865">
        <v>2008</v>
      </c>
      <c r="Q23" s="1525" t="s">
        <v>231</v>
      </c>
      <c r="R23" s="1526"/>
      <c r="S23" s="1526"/>
      <c r="T23" s="1526"/>
      <c r="U23" s="680"/>
      <c r="V23" s="865">
        <v>2008</v>
      </c>
      <c r="W23" s="1525" t="s">
        <v>232</v>
      </c>
      <c r="X23" s="1525"/>
      <c r="Y23" s="680"/>
      <c r="Z23" s="865">
        <v>2008</v>
      </c>
      <c r="AA23" s="680"/>
    </row>
    <row r="24" spans="2:27" ht="19.5" customHeight="1" thickBot="1">
      <c r="B24" s="866"/>
      <c r="C24" s="867" t="s">
        <v>177</v>
      </c>
      <c r="D24" s="867" t="s">
        <v>178</v>
      </c>
      <c r="E24" s="867" t="s">
        <v>179</v>
      </c>
      <c r="F24" s="867" t="s">
        <v>180</v>
      </c>
      <c r="G24" s="867" t="s">
        <v>181</v>
      </c>
      <c r="H24" s="867" t="s">
        <v>182</v>
      </c>
      <c r="I24" s="867" t="s">
        <v>183</v>
      </c>
      <c r="J24" s="867" t="s">
        <v>184</v>
      </c>
      <c r="K24" s="867" t="s">
        <v>185</v>
      </c>
      <c r="L24" s="867" t="s">
        <v>186</v>
      </c>
      <c r="M24" s="867" t="s">
        <v>187</v>
      </c>
      <c r="N24" s="868" t="s">
        <v>188</v>
      </c>
      <c r="O24" s="680"/>
      <c r="P24" s="866"/>
      <c r="Q24" s="867" t="s">
        <v>233</v>
      </c>
      <c r="R24" s="867" t="s">
        <v>234</v>
      </c>
      <c r="S24" s="867" t="s">
        <v>235</v>
      </c>
      <c r="T24" s="868" t="s">
        <v>236</v>
      </c>
      <c r="U24" s="680"/>
      <c r="V24" s="866"/>
      <c r="W24" s="867" t="s">
        <v>237</v>
      </c>
      <c r="X24" s="868" t="s">
        <v>238</v>
      </c>
      <c r="Y24" s="680"/>
      <c r="Z24" s="866"/>
      <c r="AA24" s="873" t="s">
        <v>239</v>
      </c>
    </row>
    <row r="25" spans="2:27" ht="19.5" customHeight="1" thickBot="1">
      <c r="B25" s="869" t="s">
        <v>240</v>
      </c>
      <c r="C25" s="871">
        <v>77.84</v>
      </c>
      <c r="D25" s="871">
        <v>65.98</v>
      </c>
      <c r="E25" s="871">
        <v>70.89</v>
      </c>
      <c r="F25" s="871">
        <v>73.06</v>
      </c>
      <c r="G25" s="871">
        <v>83.41</v>
      </c>
      <c r="H25" s="871">
        <v>97.9</v>
      </c>
      <c r="I25" s="871">
        <v>97.96</v>
      </c>
      <c r="J25" s="871">
        <v>110.52</v>
      </c>
      <c r="K25" s="871">
        <v>128</v>
      </c>
      <c r="L25" s="871">
        <v>133.18</v>
      </c>
      <c r="M25" s="871">
        <v>139.5</v>
      </c>
      <c r="N25" s="872">
        <v>150.01</v>
      </c>
      <c r="O25" s="680"/>
      <c r="P25" s="869" t="s">
        <v>240</v>
      </c>
      <c r="Q25" s="871">
        <v>71.89</v>
      </c>
      <c r="R25" s="871">
        <v>84.07</v>
      </c>
      <c r="S25" s="871">
        <v>111.15</v>
      </c>
      <c r="T25" s="872">
        <v>140.24</v>
      </c>
      <c r="U25" s="680"/>
      <c r="V25" s="869" t="s">
        <v>240</v>
      </c>
      <c r="W25" s="871">
        <v>77.94</v>
      </c>
      <c r="X25" s="872">
        <v>125.48</v>
      </c>
      <c r="Y25" s="680"/>
      <c r="Z25" s="869" t="s">
        <v>240</v>
      </c>
      <c r="AA25" s="876">
        <v>101.37</v>
      </c>
    </row>
    <row r="26" spans="2:27" ht="19.5" customHeight="1">
      <c r="B26" s="875"/>
      <c r="C26" s="861"/>
      <c r="D26" s="861"/>
      <c r="E26" s="861"/>
      <c r="F26" s="861"/>
      <c r="G26" s="861"/>
      <c r="H26" s="861"/>
      <c r="I26" s="861"/>
      <c r="J26" s="861"/>
      <c r="K26" s="861"/>
      <c r="L26" s="861"/>
      <c r="M26" s="861"/>
      <c r="N26" s="861"/>
      <c r="O26" s="680"/>
      <c r="P26" s="877"/>
      <c r="Q26" s="878"/>
      <c r="R26" s="878"/>
      <c r="S26" s="878"/>
      <c r="T26" s="878"/>
      <c r="U26" s="680"/>
      <c r="V26" s="875"/>
      <c r="W26" s="861"/>
      <c r="X26" s="861"/>
      <c r="Y26" s="680"/>
      <c r="Z26" s="875"/>
      <c r="AA26" s="879"/>
    </row>
    <row r="27" spans="2:27" ht="19.5" customHeight="1" thickBot="1">
      <c r="B27" s="865">
        <v>2009</v>
      </c>
      <c r="C27" s="870" t="s">
        <v>230</v>
      </c>
      <c r="D27" s="861"/>
      <c r="E27" s="861"/>
      <c r="F27" s="861"/>
      <c r="G27" s="861"/>
      <c r="H27" s="861"/>
      <c r="I27" s="861"/>
      <c r="J27" s="861"/>
      <c r="K27" s="861"/>
      <c r="L27" s="861"/>
      <c r="M27" s="861"/>
      <c r="N27" s="861"/>
      <c r="O27" s="680"/>
      <c r="P27" s="865">
        <v>2009</v>
      </c>
      <c r="Q27" s="1525" t="s">
        <v>231</v>
      </c>
      <c r="R27" s="1526"/>
      <c r="S27" s="1526"/>
      <c r="T27" s="1526"/>
      <c r="U27" s="680"/>
      <c r="V27" s="865">
        <v>2009</v>
      </c>
      <c r="W27" s="1525" t="s">
        <v>232</v>
      </c>
      <c r="X27" s="1525"/>
      <c r="Y27" s="680"/>
      <c r="Z27" s="865">
        <v>2009</v>
      </c>
      <c r="AA27" s="680"/>
    </row>
    <row r="28" spans="2:27" ht="19.5" customHeight="1" thickBot="1">
      <c r="B28" s="866"/>
      <c r="C28" s="867" t="s">
        <v>177</v>
      </c>
      <c r="D28" s="867" t="s">
        <v>178</v>
      </c>
      <c r="E28" s="867" t="s">
        <v>179</v>
      </c>
      <c r="F28" s="867" t="s">
        <v>180</v>
      </c>
      <c r="G28" s="867" t="s">
        <v>181</v>
      </c>
      <c r="H28" s="867" t="s">
        <v>182</v>
      </c>
      <c r="I28" s="867" t="s">
        <v>183</v>
      </c>
      <c r="J28" s="867" t="s">
        <v>184</v>
      </c>
      <c r="K28" s="867" t="s">
        <v>185</v>
      </c>
      <c r="L28" s="867" t="s">
        <v>186</v>
      </c>
      <c r="M28" s="867" t="s">
        <v>187</v>
      </c>
      <c r="N28" s="868" t="s">
        <v>188</v>
      </c>
      <c r="O28" s="680"/>
      <c r="P28" s="866"/>
      <c r="Q28" s="867" t="s">
        <v>233</v>
      </c>
      <c r="R28" s="867" t="s">
        <v>234</v>
      </c>
      <c r="S28" s="867" t="s">
        <v>235</v>
      </c>
      <c r="T28" s="868" t="s">
        <v>236</v>
      </c>
      <c r="U28" s="680"/>
      <c r="V28" s="866"/>
      <c r="W28" s="867" t="s">
        <v>237</v>
      </c>
      <c r="X28" s="868" t="s">
        <v>238</v>
      </c>
      <c r="Y28" s="680"/>
      <c r="Z28" s="866"/>
      <c r="AA28" s="873" t="s">
        <v>239</v>
      </c>
    </row>
    <row r="29" spans="2:27" ht="19.5" customHeight="1" thickBot="1">
      <c r="B29" s="869" t="s">
        <v>240</v>
      </c>
      <c r="C29" s="871">
        <v>157.63999999999999</v>
      </c>
      <c r="D29" s="871">
        <v>164.67</v>
      </c>
      <c r="E29" s="871">
        <v>184.13</v>
      </c>
      <c r="F29" s="871">
        <v>190.88</v>
      </c>
      <c r="G29" s="871">
        <v>189.16</v>
      </c>
      <c r="H29" s="871">
        <v>189.39</v>
      </c>
      <c r="I29" s="871">
        <v>193.46</v>
      </c>
      <c r="J29" s="871">
        <v>187.76</v>
      </c>
      <c r="K29" s="871">
        <v>181.9</v>
      </c>
      <c r="L29" s="871">
        <v>165.79</v>
      </c>
      <c r="M29" s="871">
        <v>157.02000000000001</v>
      </c>
      <c r="N29" s="872">
        <v>154.63999999999999</v>
      </c>
      <c r="O29" s="680"/>
      <c r="P29" s="869" t="s">
        <v>240</v>
      </c>
      <c r="Q29" s="871">
        <v>169.08</v>
      </c>
      <c r="R29" s="871">
        <v>189.88</v>
      </c>
      <c r="S29" s="871">
        <v>187.69</v>
      </c>
      <c r="T29" s="872">
        <v>159.29</v>
      </c>
      <c r="U29" s="680"/>
      <c r="V29" s="866" t="s">
        <v>240</v>
      </c>
      <c r="W29" s="867">
        <v>179.76</v>
      </c>
      <c r="X29" s="868">
        <v>175.01</v>
      </c>
      <c r="Y29" s="680"/>
      <c r="Z29" s="866" t="s">
        <v>240</v>
      </c>
      <c r="AA29" s="873">
        <v>177.29</v>
      </c>
    </row>
    <row r="30" spans="2:27" ht="19.5" customHeight="1">
      <c r="B30" s="875"/>
      <c r="C30" s="861"/>
      <c r="D30" s="861"/>
      <c r="E30" s="861"/>
      <c r="F30" s="861"/>
      <c r="G30" s="861"/>
      <c r="H30" s="861"/>
      <c r="I30" s="861"/>
      <c r="J30" s="861"/>
      <c r="K30" s="861"/>
      <c r="L30" s="861"/>
      <c r="M30" s="861"/>
      <c r="N30" s="861"/>
      <c r="O30" s="680"/>
      <c r="P30" s="877"/>
      <c r="Q30" s="878"/>
      <c r="R30" s="878"/>
      <c r="S30" s="878"/>
      <c r="T30" s="878"/>
      <c r="U30" s="680"/>
      <c r="V30" s="875"/>
      <c r="W30" s="861"/>
      <c r="X30" s="861"/>
      <c r="Y30" s="680"/>
      <c r="Z30" s="875"/>
      <c r="AA30" s="879"/>
    </row>
    <row r="31" spans="2:27" ht="19.5" customHeight="1" thickBot="1">
      <c r="B31" s="865">
        <v>2010</v>
      </c>
      <c r="C31" s="870" t="s">
        <v>230</v>
      </c>
      <c r="D31" s="861"/>
      <c r="E31" s="861"/>
      <c r="F31" s="861"/>
      <c r="G31" s="861"/>
      <c r="H31" s="861"/>
      <c r="I31" s="861"/>
      <c r="J31" s="861"/>
      <c r="K31" s="861"/>
      <c r="L31" s="861"/>
      <c r="M31" s="861"/>
      <c r="N31" s="861"/>
      <c r="O31" s="680"/>
      <c r="P31" s="865">
        <v>2010</v>
      </c>
      <c r="Q31" s="1525" t="s">
        <v>231</v>
      </c>
      <c r="R31" s="1526"/>
      <c r="S31" s="1526"/>
      <c r="T31" s="1526"/>
      <c r="U31" s="680"/>
      <c r="V31" s="865">
        <v>2010</v>
      </c>
      <c r="W31" s="1525" t="s">
        <v>232</v>
      </c>
      <c r="X31" s="1525"/>
      <c r="Y31" s="680"/>
      <c r="Z31" s="865">
        <v>2010</v>
      </c>
      <c r="AA31" s="680"/>
    </row>
    <row r="32" spans="2:27" ht="19.5" customHeight="1" thickBot="1">
      <c r="B32" s="866"/>
      <c r="C32" s="867" t="s">
        <v>177</v>
      </c>
      <c r="D32" s="867" t="s">
        <v>178</v>
      </c>
      <c r="E32" s="867" t="s">
        <v>179</v>
      </c>
      <c r="F32" s="867" t="s">
        <v>180</v>
      </c>
      <c r="G32" s="867" t="s">
        <v>181</v>
      </c>
      <c r="H32" s="867" t="s">
        <v>182</v>
      </c>
      <c r="I32" s="867" t="s">
        <v>183</v>
      </c>
      <c r="J32" s="867" t="s">
        <v>184</v>
      </c>
      <c r="K32" s="867" t="s">
        <v>185</v>
      </c>
      <c r="L32" s="867" t="s">
        <v>186</v>
      </c>
      <c r="M32" s="867" t="s">
        <v>187</v>
      </c>
      <c r="N32" s="868" t="s">
        <v>188</v>
      </c>
      <c r="O32" s="680"/>
      <c r="P32" s="866"/>
      <c r="Q32" s="867" t="s">
        <v>233</v>
      </c>
      <c r="R32" s="867" t="s">
        <v>234</v>
      </c>
      <c r="S32" s="867" t="s">
        <v>235</v>
      </c>
      <c r="T32" s="868" t="s">
        <v>236</v>
      </c>
      <c r="U32" s="680"/>
      <c r="V32" s="866"/>
      <c r="W32" s="867" t="s">
        <v>237</v>
      </c>
      <c r="X32" s="868" t="s">
        <v>238</v>
      </c>
      <c r="Y32" s="680"/>
      <c r="Z32" s="866"/>
      <c r="AA32" s="873" t="s">
        <v>239</v>
      </c>
    </row>
    <row r="33" spans="2:32" ht="19.5" customHeight="1" thickBot="1">
      <c r="B33" s="869" t="s">
        <v>240</v>
      </c>
      <c r="C33" s="871">
        <v>146.53</v>
      </c>
      <c r="D33" s="871">
        <v>135.78</v>
      </c>
      <c r="E33" s="871">
        <v>151.1</v>
      </c>
      <c r="F33" s="871">
        <v>148.16</v>
      </c>
      <c r="G33" s="871">
        <v>138.93</v>
      </c>
      <c r="H33" s="871">
        <v>131.65</v>
      </c>
      <c r="I33" s="871">
        <v>121.06</v>
      </c>
      <c r="J33" s="871">
        <v>113.93</v>
      </c>
      <c r="K33" s="871">
        <v>103.77</v>
      </c>
      <c r="L33" s="871">
        <v>89.22</v>
      </c>
      <c r="M33" s="871">
        <v>87.51</v>
      </c>
      <c r="N33" s="872">
        <v>80.459999999999994</v>
      </c>
      <c r="O33" s="680"/>
      <c r="P33" s="869" t="s">
        <v>240</v>
      </c>
      <c r="Q33" s="871">
        <v>145.30000000000001</v>
      </c>
      <c r="R33" s="871">
        <v>138.97999999999999</v>
      </c>
      <c r="S33" s="871">
        <v>112.06</v>
      </c>
      <c r="T33" s="872">
        <v>85.92</v>
      </c>
      <c r="U33" s="680"/>
      <c r="V33" s="866" t="s">
        <v>240</v>
      </c>
      <c r="W33" s="867">
        <v>141.96</v>
      </c>
      <c r="X33" s="868">
        <v>100.04</v>
      </c>
      <c r="Y33" s="680"/>
      <c r="Z33" s="866" t="s">
        <v>240</v>
      </c>
      <c r="AA33" s="873">
        <v>120.97</v>
      </c>
    </row>
    <row r="34" spans="2:32" ht="19.5" customHeight="1">
      <c r="B34" s="875"/>
      <c r="C34" s="861"/>
      <c r="D34" s="861"/>
      <c r="E34" s="861"/>
      <c r="F34" s="861"/>
      <c r="G34" s="861"/>
      <c r="H34" s="861"/>
      <c r="I34" s="861"/>
      <c r="J34" s="861"/>
      <c r="K34" s="861"/>
      <c r="L34" s="861"/>
      <c r="M34" s="861"/>
      <c r="N34" s="861"/>
      <c r="O34" s="680"/>
      <c r="P34" s="877"/>
      <c r="Q34" s="878"/>
      <c r="R34" s="878"/>
      <c r="S34" s="878"/>
      <c r="T34" s="878"/>
      <c r="U34" s="680"/>
      <c r="V34" s="875"/>
      <c r="W34" s="861"/>
      <c r="X34" s="861"/>
      <c r="Y34" s="680"/>
      <c r="Z34" s="875"/>
      <c r="AA34" s="879"/>
    </row>
    <row r="35" spans="2:32" ht="19.5" customHeight="1" thickBot="1">
      <c r="B35" s="865">
        <v>2011</v>
      </c>
      <c r="C35" s="870" t="s">
        <v>230</v>
      </c>
      <c r="D35" s="861"/>
      <c r="E35" s="861"/>
      <c r="F35" s="861"/>
      <c r="G35" s="861"/>
      <c r="H35" s="861"/>
      <c r="I35" s="861"/>
      <c r="J35" s="861"/>
      <c r="K35" s="861"/>
      <c r="L35" s="861"/>
      <c r="M35" s="861"/>
      <c r="N35" s="861"/>
      <c r="O35" s="680"/>
      <c r="P35" s="865">
        <v>2011</v>
      </c>
      <c r="Q35" s="1525" t="s">
        <v>231</v>
      </c>
      <c r="R35" s="1526"/>
      <c r="S35" s="1526"/>
      <c r="T35" s="1526"/>
      <c r="U35" s="680"/>
      <c r="V35" s="865">
        <v>2011</v>
      </c>
      <c r="W35" s="1525" t="s">
        <v>232</v>
      </c>
      <c r="X35" s="1525"/>
      <c r="Y35" s="680"/>
      <c r="Z35" s="865">
        <v>2011</v>
      </c>
      <c r="AA35" s="680"/>
    </row>
    <row r="36" spans="2:32" ht="19.5" customHeight="1" thickBot="1">
      <c r="B36" s="866"/>
      <c r="C36" s="867" t="s">
        <v>177</v>
      </c>
      <c r="D36" s="867" t="s">
        <v>178</v>
      </c>
      <c r="E36" s="867" t="s">
        <v>179</v>
      </c>
      <c r="F36" s="867" t="s">
        <v>180</v>
      </c>
      <c r="G36" s="867" t="s">
        <v>181</v>
      </c>
      <c r="H36" s="867" t="s">
        <v>182</v>
      </c>
      <c r="I36" s="867" t="s">
        <v>183</v>
      </c>
      <c r="J36" s="867" t="s">
        <v>184</v>
      </c>
      <c r="K36" s="867" t="s">
        <v>185</v>
      </c>
      <c r="L36" s="867" t="s">
        <v>186</v>
      </c>
      <c r="M36" s="867" t="s">
        <v>187</v>
      </c>
      <c r="N36" s="868" t="s">
        <v>188</v>
      </c>
      <c r="O36" s="680"/>
      <c r="P36" s="866"/>
      <c r="Q36" s="867" t="s">
        <v>233</v>
      </c>
      <c r="R36" s="867" t="s">
        <v>234</v>
      </c>
      <c r="S36" s="867" t="s">
        <v>235</v>
      </c>
      <c r="T36" s="868" t="s">
        <v>236</v>
      </c>
      <c r="U36" s="680"/>
      <c r="V36" s="866"/>
      <c r="W36" s="867" t="s">
        <v>237</v>
      </c>
      <c r="X36" s="868" t="s">
        <v>238</v>
      </c>
      <c r="Y36" s="680"/>
      <c r="Z36" s="866"/>
      <c r="AA36" s="873" t="s">
        <v>239</v>
      </c>
    </row>
    <row r="37" spans="2:32" ht="19.5" customHeight="1" thickBot="1">
      <c r="B37" s="869" t="s">
        <v>240</v>
      </c>
      <c r="C37" s="871">
        <v>78.56</v>
      </c>
      <c r="D37" s="871">
        <v>79.5</v>
      </c>
      <c r="E37" s="871">
        <v>95.8</v>
      </c>
      <c r="F37" s="871">
        <v>112.05</v>
      </c>
      <c r="G37" s="871">
        <v>115.05</v>
      </c>
      <c r="H37" s="871">
        <v>113.46</v>
      </c>
      <c r="I37" s="871">
        <v>126.2</v>
      </c>
      <c r="J37" s="871">
        <v>126.39</v>
      </c>
      <c r="K37" s="871">
        <v>131.16</v>
      </c>
      <c r="L37" s="871">
        <v>135.18</v>
      </c>
      <c r="M37" s="871">
        <v>142.22999999999999</v>
      </c>
      <c r="N37" s="872">
        <v>156.77000000000001</v>
      </c>
      <c r="O37" s="680"/>
      <c r="P37" s="869" t="s">
        <v>240</v>
      </c>
      <c r="Q37" s="871">
        <v>85.89</v>
      </c>
      <c r="R37" s="871">
        <v>113.58</v>
      </c>
      <c r="S37" s="871">
        <v>127.81</v>
      </c>
      <c r="T37" s="872">
        <v>143.93</v>
      </c>
      <c r="U37" s="680"/>
      <c r="V37" s="866" t="s">
        <v>240</v>
      </c>
      <c r="W37" s="867">
        <v>99.62</v>
      </c>
      <c r="X37" s="868">
        <v>135.55000000000001</v>
      </c>
      <c r="Y37" s="680"/>
      <c r="Z37" s="866" t="s">
        <v>240</v>
      </c>
      <c r="AA37" s="873">
        <v>117.31</v>
      </c>
      <c r="AB37" s="343"/>
      <c r="AF37" s="860"/>
    </row>
    <row r="38" spans="2:32" ht="19.5" customHeight="1">
      <c r="B38" s="875"/>
      <c r="C38" s="861"/>
      <c r="D38" s="861"/>
      <c r="E38" s="861"/>
      <c r="F38" s="861"/>
      <c r="G38" s="861"/>
      <c r="H38" s="861"/>
      <c r="I38" s="861"/>
      <c r="J38" s="861"/>
      <c r="K38" s="861"/>
      <c r="L38" s="861"/>
      <c r="M38" s="861"/>
      <c r="N38" s="861"/>
      <c r="O38" s="680"/>
      <c r="P38" s="861"/>
      <c r="Q38" s="861"/>
      <c r="R38" s="861"/>
      <c r="S38" s="861"/>
      <c r="T38" s="861"/>
      <c r="U38" s="680"/>
      <c r="V38" s="861"/>
      <c r="W38" s="861"/>
      <c r="X38" s="861"/>
      <c r="Y38" s="861"/>
      <c r="Z38" s="861"/>
      <c r="AA38" s="861"/>
      <c r="AF38" s="860"/>
    </row>
    <row r="39" spans="2:32" ht="19.5" customHeight="1" thickBot="1">
      <c r="B39" s="865">
        <v>2012</v>
      </c>
      <c r="C39" s="870" t="s">
        <v>230</v>
      </c>
      <c r="D39" s="861"/>
      <c r="E39" s="861"/>
      <c r="F39" s="861"/>
      <c r="G39" s="861"/>
      <c r="H39" s="861"/>
      <c r="I39" s="861"/>
      <c r="J39" s="861"/>
      <c r="K39" s="861"/>
      <c r="L39" s="861"/>
      <c r="M39" s="861"/>
      <c r="N39" s="861"/>
      <c r="O39" s="680"/>
      <c r="P39" s="865">
        <v>2012</v>
      </c>
      <c r="Q39" s="1525" t="s">
        <v>231</v>
      </c>
      <c r="R39" s="1526"/>
      <c r="S39" s="1526"/>
      <c r="T39" s="1526"/>
      <c r="U39" s="680"/>
      <c r="V39" s="865">
        <v>2012</v>
      </c>
      <c r="W39" s="1525" t="s">
        <v>232</v>
      </c>
      <c r="X39" s="1525"/>
      <c r="Y39" s="680"/>
      <c r="Z39" s="865">
        <v>2012</v>
      </c>
      <c r="AA39" s="680"/>
      <c r="AF39" s="860"/>
    </row>
    <row r="40" spans="2:32" ht="19.5" customHeight="1" thickBot="1">
      <c r="B40" s="866"/>
      <c r="C40" s="867" t="s">
        <v>177</v>
      </c>
      <c r="D40" s="867" t="s">
        <v>178</v>
      </c>
      <c r="E40" s="867" t="s">
        <v>179</v>
      </c>
      <c r="F40" s="867" t="s">
        <v>180</v>
      </c>
      <c r="G40" s="867" t="s">
        <v>181</v>
      </c>
      <c r="H40" s="867" t="s">
        <v>182</v>
      </c>
      <c r="I40" s="867" t="s">
        <v>183</v>
      </c>
      <c r="J40" s="867" t="s">
        <v>184</v>
      </c>
      <c r="K40" s="867" t="s">
        <v>185</v>
      </c>
      <c r="L40" s="867" t="s">
        <v>186</v>
      </c>
      <c r="M40" s="867" t="s">
        <v>187</v>
      </c>
      <c r="N40" s="868" t="s">
        <v>188</v>
      </c>
      <c r="O40" s="680"/>
      <c r="P40" s="866"/>
      <c r="Q40" s="867" t="s">
        <v>233</v>
      </c>
      <c r="R40" s="867" t="s">
        <v>234</v>
      </c>
      <c r="S40" s="867" t="s">
        <v>235</v>
      </c>
      <c r="T40" s="868" t="s">
        <v>236</v>
      </c>
      <c r="U40" s="680"/>
      <c r="V40" s="866"/>
      <c r="W40" s="867" t="s">
        <v>237</v>
      </c>
      <c r="X40" s="868" t="s">
        <v>238</v>
      </c>
      <c r="Y40" s="680"/>
      <c r="Z40" s="866"/>
      <c r="AA40" s="873" t="s">
        <v>239</v>
      </c>
      <c r="AF40" s="860"/>
    </row>
    <row r="41" spans="2:32" ht="19.5" customHeight="1" thickBot="1">
      <c r="B41" s="869" t="s">
        <v>240</v>
      </c>
      <c r="C41" s="871">
        <v>164.61</v>
      </c>
      <c r="D41" s="871">
        <v>169.95</v>
      </c>
      <c r="E41" s="871">
        <v>176.6</v>
      </c>
      <c r="F41" s="871">
        <v>182.99</v>
      </c>
      <c r="G41" s="871">
        <v>183.27</v>
      </c>
      <c r="H41" s="871">
        <v>176.31</v>
      </c>
      <c r="I41" s="871">
        <v>175.64</v>
      </c>
      <c r="J41" s="871">
        <v>178.38</v>
      </c>
      <c r="K41" s="871">
        <v>185.49</v>
      </c>
      <c r="L41" s="871">
        <v>186.13</v>
      </c>
      <c r="M41" s="871">
        <v>184.29</v>
      </c>
      <c r="N41" s="872">
        <v>177.08</v>
      </c>
      <c r="O41" s="680"/>
      <c r="P41" s="869" t="s">
        <v>240</v>
      </c>
      <c r="Q41" s="871">
        <v>170.4</v>
      </c>
      <c r="R41" s="871">
        <v>180.93</v>
      </c>
      <c r="S41" s="871">
        <v>179.75</v>
      </c>
      <c r="T41" s="872">
        <v>183.05</v>
      </c>
      <c r="U41" s="680"/>
      <c r="V41" s="866" t="s">
        <v>240</v>
      </c>
      <c r="W41" s="867">
        <v>175.82</v>
      </c>
      <c r="X41" s="880">
        <v>181.3</v>
      </c>
      <c r="Y41" s="680"/>
      <c r="Z41" s="866" t="s">
        <v>240</v>
      </c>
      <c r="AA41" s="881">
        <v>178.6</v>
      </c>
      <c r="AF41" s="860"/>
    </row>
    <row r="42" spans="2:32" ht="19.5" customHeight="1">
      <c r="B42" s="875"/>
      <c r="C42" s="861"/>
      <c r="D42" s="861"/>
      <c r="E42" s="861"/>
      <c r="F42" s="861"/>
      <c r="G42" s="861"/>
      <c r="H42" s="861"/>
      <c r="I42" s="861"/>
      <c r="J42" s="861"/>
      <c r="K42" s="861"/>
      <c r="L42" s="861"/>
      <c r="M42" s="861"/>
      <c r="N42" s="861"/>
      <c r="O42" s="680"/>
      <c r="P42" s="861"/>
      <c r="Q42" s="861"/>
      <c r="R42" s="861"/>
      <c r="S42" s="861"/>
      <c r="T42" s="861"/>
      <c r="U42" s="680"/>
      <c r="V42" s="861"/>
      <c r="W42" s="861"/>
      <c r="X42" s="861"/>
      <c r="Y42" s="861"/>
      <c r="Z42" s="861"/>
      <c r="AA42" s="861"/>
      <c r="AF42" s="860"/>
    </row>
    <row r="43" spans="2:32" ht="19.5" customHeight="1" thickBot="1">
      <c r="B43" s="865">
        <v>2013</v>
      </c>
      <c r="C43" s="870" t="s">
        <v>230</v>
      </c>
      <c r="D43" s="861"/>
      <c r="E43" s="861"/>
      <c r="F43" s="861"/>
      <c r="G43" s="861"/>
      <c r="H43" s="861"/>
      <c r="I43" s="861"/>
      <c r="J43" s="861"/>
      <c r="K43" s="861"/>
      <c r="L43" s="861"/>
      <c r="M43" s="861"/>
      <c r="N43" s="861"/>
      <c r="O43" s="680"/>
      <c r="P43" s="865">
        <v>2013</v>
      </c>
      <c r="Q43" s="1525" t="s">
        <v>231</v>
      </c>
      <c r="R43" s="1526"/>
      <c r="S43" s="1526"/>
      <c r="T43" s="1526"/>
      <c r="U43" s="680"/>
      <c r="V43" s="865">
        <v>2013</v>
      </c>
      <c r="W43" s="1525" t="s">
        <v>232</v>
      </c>
      <c r="X43" s="1525"/>
      <c r="Y43" s="680"/>
      <c r="Z43" s="865">
        <v>2013</v>
      </c>
      <c r="AA43" s="680"/>
      <c r="AF43" s="860"/>
    </row>
    <row r="44" spans="2:32" ht="19.5" customHeight="1" thickBot="1">
      <c r="B44" s="866"/>
      <c r="C44" s="867" t="s">
        <v>177</v>
      </c>
      <c r="D44" s="867" t="s">
        <v>178</v>
      </c>
      <c r="E44" s="867" t="s">
        <v>179</v>
      </c>
      <c r="F44" s="867" t="s">
        <v>180</v>
      </c>
      <c r="G44" s="867" t="s">
        <v>181</v>
      </c>
      <c r="H44" s="867" t="s">
        <v>182</v>
      </c>
      <c r="I44" s="867" t="s">
        <v>183</v>
      </c>
      <c r="J44" s="867" t="s">
        <v>184</v>
      </c>
      <c r="K44" s="867" t="s">
        <v>185</v>
      </c>
      <c r="L44" s="867" t="s">
        <v>186</v>
      </c>
      <c r="M44" s="867" t="s">
        <v>187</v>
      </c>
      <c r="N44" s="868" t="s">
        <v>188</v>
      </c>
      <c r="O44" s="680"/>
      <c r="P44" s="866"/>
      <c r="Q44" s="867" t="s">
        <v>233</v>
      </c>
      <c r="R44" s="867" t="s">
        <v>234</v>
      </c>
      <c r="S44" s="867" t="s">
        <v>235</v>
      </c>
      <c r="T44" s="868" t="s">
        <v>236</v>
      </c>
      <c r="U44" s="680"/>
      <c r="V44" s="866"/>
      <c r="W44" s="867" t="s">
        <v>237</v>
      </c>
      <c r="X44" s="868" t="s">
        <v>238</v>
      </c>
      <c r="Y44" s="680"/>
      <c r="Z44" s="866"/>
      <c r="AA44" s="873" t="s">
        <v>239</v>
      </c>
      <c r="AF44" s="860"/>
    </row>
    <row r="45" spans="2:32" ht="19.5" customHeight="1" thickBot="1">
      <c r="B45" s="869" t="s">
        <v>240</v>
      </c>
      <c r="C45" s="871">
        <v>173.39</v>
      </c>
      <c r="D45" s="871">
        <v>168.68</v>
      </c>
      <c r="E45" s="871">
        <v>172.45</v>
      </c>
      <c r="F45" s="871">
        <v>175.46</v>
      </c>
      <c r="G45" s="871">
        <v>174.43</v>
      </c>
      <c r="H45" s="871">
        <v>175.06</v>
      </c>
      <c r="I45" s="871">
        <v>172.62</v>
      </c>
      <c r="J45" s="871">
        <v>172.44</v>
      </c>
      <c r="K45" s="871">
        <v>180.5</v>
      </c>
      <c r="L45" s="871">
        <v>173.82</v>
      </c>
      <c r="M45" s="871">
        <v>167.38</v>
      </c>
      <c r="N45" s="872">
        <v>163.43</v>
      </c>
      <c r="O45" s="680"/>
      <c r="P45" s="869" t="s">
        <v>240</v>
      </c>
      <c r="Q45" s="871">
        <v>171.59</v>
      </c>
      <c r="R45" s="871">
        <v>174.95</v>
      </c>
      <c r="S45" s="871">
        <v>174.8</v>
      </c>
      <c r="T45" s="872">
        <v>169.13</v>
      </c>
      <c r="U45" s="680"/>
      <c r="V45" s="866" t="s">
        <v>240</v>
      </c>
      <c r="W45" s="867">
        <v>173.22</v>
      </c>
      <c r="X45" s="868">
        <v>172.22</v>
      </c>
      <c r="Y45" s="680"/>
      <c r="Z45" s="866" t="s">
        <v>240</v>
      </c>
      <c r="AA45" s="873">
        <v>172.76</v>
      </c>
      <c r="AF45" s="860"/>
    </row>
    <row r="46" spans="2:32" ht="19.5" customHeight="1">
      <c r="B46" s="875"/>
      <c r="C46" s="861"/>
      <c r="D46" s="861"/>
      <c r="E46" s="861"/>
      <c r="F46" s="861"/>
      <c r="G46" s="861"/>
      <c r="H46" s="861"/>
      <c r="I46" s="861"/>
      <c r="J46" s="861"/>
      <c r="K46" s="861"/>
      <c r="L46" s="861"/>
      <c r="M46" s="861"/>
      <c r="N46" s="861"/>
      <c r="O46" s="680"/>
      <c r="P46" s="861"/>
      <c r="Q46" s="861"/>
      <c r="R46" s="861"/>
      <c r="S46" s="861"/>
      <c r="T46" s="861"/>
      <c r="U46" s="680"/>
      <c r="V46" s="861"/>
      <c r="W46" s="861"/>
      <c r="X46" s="861"/>
      <c r="Y46" s="861"/>
      <c r="Z46" s="861"/>
      <c r="AA46" s="861"/>
      <c r="AF46" s="860"/>
    </row>
    <row r="47" spans="2:32" ht="19.5" customHeight="1" thickBot="1">
      <c r="B47" s="865">
        <v>2014</v>
      </c>
      <c r="C47" s="870" t="s">
        <v>230</v>
      </c>
      <c r="D47" s="861"/>
      <c r="E47" s="861"/>
      <c r="F47" s="861"/>
      <c r="G47" s="861"/>
      <c r="H47" s="861"/>
      <c r="I47" s="861"/>
      <c r="J47" s="861"/>
      <c r="K47" s="861"/>
      <c r="L47" s="861"/>
      <c r="M47" s="861"/>
      <c r="N47" s="861"/>
      <c r="O47" s="680"/>
      <c r="P47" s="865">
        <v>2014</v>
      </c>
      <c r="Q47" s="1525" t="s">
        <v>231</v>
      </c>
      <c r="R47" s="1526"/>
      <c r="S47" s="1526"/>
      <c r="T47" s="1526"/>
      <c r="U47" s="680"/>
      <c r="V47" s="865">
        <v>2014</v>
      </c>
      <c r="W47" s="1525" t="s">
        <v>232</v>
      </c>
      <c r="X47" s="1525"/>
      <c r="Y47" s="680"/>
      <c r="Z47" s="865">
        <v>2014</v>
      </c>
      <c r="AA47" s="680"/>
      <c r="AF47" s="860"/>
    </row>
    <row r="48" spans="2:32" ht="19.5" customHeight="1" thickBot="1">
      <c r="B48" s="866"/>
      <c r="C48" s="867" t="s">
        <v>177</v>
      </c>
      <c r="D48" s="867" t="s">
        <v>178</v>
      </c>
      <c r="E48" s="867" t="s">
        <v>179</v>
      </c>
      <c r="F48" s="867" t="s">
        <v>180</v>
      </c>
      <c r="G48" s="867" t="s">
        <v>181</v>
      </c>
      <c r="H48" s="867" t="s">
        <v>182</v>
      </c>
      <c r="I48" s="867" t="s">
        <v>183</v>
      </c>
      <c r="J48" s="867" t="s">
        <v>184</v>
      </c>
      <c r="K48" s="867" t="s">
        <v>185</v>
      </c>
      <c r="L48" s="867" t="s">
        <v>186</v>
      </c>
      <c r="M48" s="867" t="s">
        <v>187</v>
      </c>
      <c r="N48" s="868" t="s">
        <v>188</v>
      </c>
      <c r="O48" s="680"/>
      <c r="P48" s="866"/>
      <c r="Q48" s="867" t="s">
        <v>233</v>
      </c>
      <c r="R48" s="867" t="s">
        <v>234</v>
      </c>
      <c r="S48" s="867" t="s">
        <v>235</v>
      </c>
      <c r="T48" s="868" t="s">
        <v>236</v>
      </c>
      <c r="U48" s="680"/>
      <c r="V48" s="866"/>
      <c r="W48" s="867" t="s">
        <v>237</v>
      </c>
      <c r="X48" s="868" t="s">
        <v>238</v>
      </c>
      <c r="Y48" s="680"/>
      <c r="Z48" s="866"/>
      <c r="AA48" s="873" t="s">
        <v>239</v>
      </c>
      <c r="AF48" s="860"/>
    </row>
    <row r="49" spans="2:35" ht="19.5" customHeight="1" thickBot="1">
      <c r="B49" s="869" t="s">
        <v>240</v>
      </c>
      <c r="C49" s="871">
        <v>167.21</v>
      </c>
      <c r="D49" s="871">
        <v>161.33000000000001</v>
      </c>
      <c r="E49" s="871">
        <v>166.11</v>
      </c>
      <c r="F49" s="871">
        <v>174.34</v>
      </c>
      <c r="G49" s="871">
        <v>176.06</v>
      </c>
      <c r="H49" s="871">
        <v>170.78</v>
      </c>
      <c r="I49" s="871">
        <v>164.81</v>
      </c>
      <c r="J49" s="871">
        <v>164.4</v>
      </c>
      <c r="K49" s="871">
        <v>167.18</v>
      </c>
      <c r="L49" s="871">
        <v>160.56</v>
      </c>
      <c r="M49" s="871">
        <v>158.87</v>
      </c>
      <c r="N49" s="872">
        <v>152.19</v>
      </c>
      <c r="O49" s="680"/>
      <c r="P49" s="869" t="s">
        <v>240</v>
      </c>
      <c r="Q49" s="871">
        <v>164.85</v>
      </c>
      <c r="R49" s="871">
        <v>173.84</v>
      </c>
      <c r="S49" s="871">
        <v>165.41</v>
      </c>
      <c r="T49" s="872">
        <v>157.51</v>
      </c>
      <c r="U49" s="680"/>
      <c r="V49" s="866" t="s">
        <v>240</v>
      </c>
      <c r="W49" s="867">
        <v>169.45</v>
      </c>
      <c r="X49" s="868">
        <v>161.41999999999999</v>
      </c>
      <c r="Y49" s="680"/>
      <c r="Z49" s="866" t="s">
        <v>240</v>
      </c>
      <c r="AA49" s="873">
        <v>165.25</v>
      </c>
      <c r="AF49" s="860"/>
    </row>
    <row r="50" spans="2:35" ht="19.5" customHeight="1">
      <c r="B50" s="875"/>
      <c r="C50" s="861"/>
      <c r="D50" s="861"/>
      <c r="E50" s="861"/>
      <c r="F50" s="861"/>
      <c r="G50" s="861"/>
      <c r="H50" s="861"/>
      <c r="I50" s="861"/>
      <c r="J50" s="861"/>
      <c r="K50" s="861"/>
      <c r="L50" s="861"/>
      <c r="M50" s="861"/>
      <c r="N50" s="861"/>
      <c r="O50" s="680"/>
      <c r="P50" s="861"/>
      <c r="Q50" s="861"/>
      <c r="R50" s="861"/>
      <c r="S50" s="861"/>
      <c r="T50" s="861"/>
      <c r="U50" s="680"/>
      <c r="V50" s="861"/>
      <c r="W50" s="861"/>
      <c r="X50" s="861"/>
      <c r="Y50" s="861"/>
      <c r="Z50" s="861"/>
      <c r="AA50" s="861"/>
      <c r="AF50" s="860"/>
    </row>
    <row r="51" spans="2:35" ht="19.5" customHeight="1" thickBot="1">
      <c r="B51" s="865">
        <v>2015</v>
      </c>
      <c r="C51" s="870" t="s">
        <v>230</v>
      </c>
      <c r="D51" s="861"/>
      <c r="E51" s="861"/>
      <c r="F51" s="861"/>
      <c r="G51" s="861"/>
      <c r="H51" s="861"/>
      <c r="I51" s="861"/>
      <c r="J51" s="861"/>
      <c r="K51" s="861"/>
      <c r="L51" s="861"/>
      <c r="M51" s="861"/>
      <c r="N51" s="861"/>
      <c r="O51" s="680"/>
      <c r="P51" s="865">
        <v>2015</v>
      </c>
      <c r="Q51" s="1525" t="s">
        <v>231</v>
      </c>
      <c r="R51" s="1526"/>
      <c r="S51" s="1526"/>
      <c r="T51" s="1526"/>
      <c r="U51" s="680"/>
      <c r="V51" s="865">
        <v>2015</v>
      </c>
      <c r="W51" s="1525" t="s">
        <v>232</v>
      </c>
      <c r="X51" s="1525"/>
      <c r="Y51" s="680"/>
      <c r="Z51" s="865">
        <v>2015</v>
      </c>
      <c r="AA51" s="680"/>
      <c r="AF51" s="860"/>
    </row>
    <row r="52" spans="2:35" ht="19.5" customHeight="1" thickBot="1">
      <c r="B52" s="866"/>
      <c r="C52" s="867" t="s">
        <v>177</v>
      </c>
      <c r="D52" s="867" t="s">
        <v>178</v>
      </c>
      <c r="E52" s="867" t="s">
        <v>179</v>
      </c>
      <c r="F52" s="867" t="s">
        <v>180</v>
      </c>
      <c r="G52" s="867" t="s">
        <v>181</v>
      </c>
      <c r="H52" s="867" t="s">
        <v>182</v>
      </c>
      <c r="I52" s="867" t="s">
        <v>183</v>
      </c>
      <c r="J52" s="867" t="s">
        <v>184</v>
      </c>
      <c r="K52" s="867" t="s">
        <v>185</v>
      </c>
      <c r="L52" s="867" t="s">
        <v>186</v>
      </c>
      <c r="M52" s="867" t="s">
        <v>187</v>
      </c>
      <c r="N52" s="868" t="s">
        <v>188</v>
      </c>
      <c r="O52" s="680"/>
      <c r="P52" s="866"/>
      <c r="Q52" s="867" t="s">
        <v>233</v>
      </c>
      <c r="R52" s="867" t="s">
        <v>234</v>
      </c>
      <c r="S52" s="867" t="s">
        <v>235</v>
      </c>
      <c r="T52" s="868" t="s">
        <v>236</v>
      </c>
      <c r="U52" s="680"/>
      <c r="V52" s="866"/>
      <c r="W52" s="867" t="s">
        <v>237</v>
      </c>
      <c r="X52" s="868" t="s">
        <v>238</v>
      </c>
      <c r="Y52" s="680"/>
      <c r="Z52" s="866"/>
      <c r="AA52" s="873" t="s">
        <v>239</v>
      </c>
      <c r="AF52" s="860"/>
    </row>
    <row r="53" spans="2:35" ht="19.5" customHeight="1" thickBot="1">
      <c r="B53" s="869" t="s">
        <v>240</v>
      </c>
      <c r="C53" s="871">
        <v>150.22</v>
      </c>
      <c r="D53" s="871">
        <v>151.1</v>
      </c>
      <c r="E53" s="871">
        <v>156.03</v>
      </c>
      <c r="F53" s="871">
        <v>162.61000000000001</v>
      </c>
      <c r="G53" s="871">
        <v>160.38999999999999</v>
      </c>
      <c r="H53" s="871">
        <v>158.78</v>
      </c>
      <c r="I53" s="871">
        <v>150.13999999999999</v>
      </c>
      <c r="J53" s="871">
        <v>148.04</v>
      </c>
      <c r="K53" s="871">
        <v>149.5</v>
      </c>
      <c r="L53" s="871">
        <v>147.91999999999999</v>
      </c>
      <c r="M53" s="871">
        <v>141.63</v>
      </c>
      <c r="N53" s="872">
        <v>135.77000000000001</v>
      </c>
      <c r="O53" s="680"/>
      <c r="P53" s="869" t="s">
        <v>240</v>
      </c>
      <c r="Q53" s="871">
        <v>152.46</v>
      </c>
      <c r="R53" s="871">
        <v>160.72999999999999</v>
      </c>
      <c r="S53" s="871">
        <v>149.34</v>
      </c>
      <c r="T53" s="872">
        <v>141.62</v>
      </c>
      <c r="U53" s="680"/>
      <c r="V53" s="866" t="s">
        <v>240</v>
      </c>
      <c r="W53" s="867">
        <v>156.76</v>
      </c>
      <c r="X53" s="868">
        <v>145.74</v>
      </c>
      <c r="Y53" s="680"/>
      <c r="Z53" s="866" t="s">
        <v>240</v>
      </c>
      <c r="AA53" s="873">
        <v>151.05000000000001</v>
      </c>
      <c r="AF53" s="860"/>
    </row>
    <row r="54" spans="2:35" ht="19.5" customHeight="1">
      <c r="B54" s="875"/>
      <c r="C54" s="861"/>
      <c r="D54" s="861"/>
      <c r="E54" s="861"/>
      <c r="F54" s="861"/>
      <c r="G54" s="861"/>
      <c r="H54" s="861"/>
      <c r="I54" s="861"/>
      <c r="J54" s="861"/>
      <c r="K54" s="861"/>
      <c r="L54" s="861"/>
      <c r="M54" s="861"/>
      <c r="N54" s="861"/>
      <c r="O54" s="680"/>
      <c r="P54" s="861"/>
      <c r="Q54" s="861"/>
      <c r="R54" s="861"/>
      <c r="S54" s="861"/>
      <c r="T54" s="861"/>
      <c r="U54" s="680"/>
      <c r="V54" s="861"/>
      <c r="W54" s="861"/>
      <c r="X54" s="861"/>
      <c r="Y54" s="861"/>
      <c r="Z54" s="861"/>
      <c r="AA54" s="861"/>
      <c r="AF54" s="860"/>
    </row>
    <row r="55" spans="2:35" ht="19.5" customHeight="1" thickBot="1">
      <c r="B55" s="865">
        <v>2016</v>
      </c>
      <c r="C55" s="870" t="s">
        <v>230</v>
      </c>
      <c r="D55" s="861"/>
      <c r="E55" s="861"/>
      <c r="F55" s="861"/>
      <c r="G55" s="861"/>
      <c r="H55" s="861"/>
      <c r="I55" s="861"/>
      <c r="J55" s="861"/>
      <c r="K55" s="861"/>
      <c r="L55" s="861"/>
      <c r="M55" s="861"/>
      <c r="N55" s="861"/>
      <c r="O55" s="680"/>
      <c r="P55" s="865">
        <v>2016</v>
      </c>
      <c r="Q55" s="1525" t="s">
        <v>231</v>
      </c>
      <c r="R55" s="1526"/>
      <c r="S55" s="1526"/>
      <c r="T55" s="1526"/>
      <c r="U55" s="680"/>
      <c r="V55" s="865">
        <v>2016</v>
      </c>
      <c r="W55" s="1525" t="s">
        <v>232</v>
      </c>
      <c r="X55" s="1525"/>
      <c r="Y55" s="680"/>
      <c r="Z55" s="865">
        <v>2016</v>
      </c>
      <c r="AA55" s="680"/>
      <c r="AF55" s="860"/>
    </row>
    <row r="56" spans="2:35" ht="19.5" customHeight="1" thickBot="1">
      <c r="B56" s="866"/>
      <c r="C56" s="867" t="s">
        <v>177</v>
      </c>
      <c r="D56" s="867" t="s">
        <v>178</v>
      </c>
      <c r="E56" s="867" t="s">
        <v>179</v>
      </c>
      <c r="F56" s="867" t="s">
        <v>180</v>
      </c>
      <c r="G56" s="867" t="s">
        <v>181</v>
      </c>
      <c r="H56" s="867" t="s">
        <v>182</v>
      </c>
      <c r="I56" s="867" t="s">
        <v>183</v>
      </c>
      <c r="J56" s="867" t="s">
        <v>184</v>
      </c>
      <c r="K56" s="867" t="s">
        <v>185</v>
      </c>
      <c r="L56" s="867" t="s">
        <v>186</v>
      </c>
      <c r="M56" s="867" t="s">
        <v>187</v>
      </c>
      <c r="N56" s="868" t="s">
        <v>188</v>
      </c>
      <c r="O56" s="680"/>
      <c r="P56" s="866"/>
      <c r="Q56" s="867" t="s">
        <v>233</v>
      </c>
      <c r="R56" s="867" t="s">
        <v>234</v>
      </c>
      <c r="S56" s="867" t="s">
        <v>235</v>
      </c>
      <c r="T56" s="868" t="s">
        <v>236</v>
      </c>
      <c r="U56" s="680"/>
      <c r="V56" s="866"/>
      <c r="W56" s="867" t="s">
        <v>237</v>
      </c>
      <c r="X56" s="868" t="s">
        <v>238</v>
      </c>
      <c r="Y56" s="680"/>
      <c r="Z56" s="866"/>
      <c r="AA56" s="873" t="s">
        <v>239</v>
      </c>
      <c r="AF56" s="860"/>
    </row>
    <row r="57" spans="2:35" ht="19.5" customHeight="1" thickBot="1">
      <c r="B57" s="869" t="s">
        <v>240</v>
      </c>
      <c r="C57" s="871">
        <v>132.08000000000001</v>
      </c>
      <c r="D57" s="871">
        <v>131.72</v>
      </c>
      <c r="E57" s="871">
        <v>140.28</v>
      </c>
      <c r="F57" s="871">
        <v>147.78</v>
      </c>
      <c r="G57" s="871">
        <v>149.07</v>
      </c>
      <c r="H57" s="871">
        <v>153.72999999999999</v>
      </c>
      <c r="I57" s="871">
        <v>157.59</v>
      </c>
      <c r="J57" s="871">
        <v>163.19999999999999</v>
      </c>
      <c r="K57" s="871">
        <v>168.82</v>
      </c>
      <c r="L57" s="871">
        <v>169.74</v>
      </c>
      <c r="M57" s="871">
        <v>172.36</v>
      </c>
      <c r="N57" s="872">
        <v>176.74</v>
      </c>
      <c r="O57" s="680"/>
      <c r="P57" s="869" t="s">
        <v>240</v>
      </c>
      <c r="Q57" s="871">
        <v>135.25</v>
      </c>
      <c r="R57" s="871">
        <v>150.47999999999999</v>
      </c>
      <c r="S57" s="871">
        <v>162.43</v>
      </c>
      <c r="T57" s="872">
        <v>172.56</v>
      </c>
      <c r="U57" s="680"/>
      <c r="V57" s="866" t="s">
        <v>240</v>
      </c>
      <c r="W57" s="867">
        <v>143.08000000000001</v>
      </c>
      <c r="X57" s="868">
        <v>166.26</v>
      </c>
      <c r="Y57" s="680"/>
      <c r="Z57" s="866" t="s">
        <v>240</v>
      </c>
      <c r="AA57" s="873">
        <v>152.68</v>
      </c>
      <c r="AF57" s="862"/>
      <c r="AH57" s="863"/>
      <c r="AI57" s="863"/>
    </row>
    <row r="58" spans="2:35">
      <c r="B58" s="680"/>
      <c r="C58" s="680"/>
      <c r="D58" s="680"/>
      <c r="E58" s="680"/>
      <c r="F58" s="680"/>
      <c r="G58" s="680"/>
      <c r="H58" s="680"/>
      <c r="I58" s="680"/>
      <c r="J58" s="680"/>
      <c r="K58" s="680"/>
      <c r="L58" s="680"/>
      <c r="M58" s="680"/>
      <c r="N58" s="680"/>
      <c r="O58" s="680"/>
      <c r="P58" s="680"/>
      <c r="Q58" s="680"/>
      <c r="R58" s="680"/>
      <c r="S58" s="680"/>
      <c r="T58" s="680"/>
      <c r="U58" s="680"/>
      <c r="V58" s="680"/>
      <c r="W58" s="680"/>
      <c r="X58" s="680"/>
      <c r="Y58" s="680"/>
      <c r="Z58" s="680"/>
      <c r="AA58" s="680"/>
    </row>
    <row r="59" spans="2:35" ht="15.75" thickBot="1">
      <c r="B59" s="865">
        <v>2017</v>
      </c>
      <c r="C59" s="870" t="s">
        <v>230</v>
      </c>
      <c r="D59" s="861"/>
      <c r="E59" s="861"/>
      <c r="F59" s="861"/>
      <c r="G59" s="861"/>
      <c r="H59" s="861"/>
      <c r="I59" s="861"/>
      <c r="J59" s="861"/>
      <c r="K59" s="861"/>
      <c r="L59" s="861"/>
      <c r="M59" s="861"/>
      <c r="N59" s="861"/>
      <c r="O59" s="680"/>
      <c r="P59" s="865">
        <v>2017</v>
      </c>
      <c r="Q59" s="1525" t="s">
        <v>231</v>
      </c>
      <c r="R59" s="1526"/>
      <c r="S59" s="1526"/>
      <c r="T59" s="1526"/>
      <c r="U59" s="680"/>
      <c r="V59" s="865">
        <v>2017</v>
      </c>
      <c r="W59" s="1525" t="s">
        <v>232</v>
      </c>
      <c r="X59" s="1525"/>
      <c r="Y59" s="680"/>
      <c r="Z59" s="865">
        <v>2017</v>
      </c>
      <c r="AA59" s="680"/>
    </row>
    <row r="60" spans="2:35" ht="13.5" thickBot="1">
      <c r="B60" s="866"/>
      <c r="C60" s="867" t="s">
        <v>177</v>
      </c>
      <c r="D60" s="867" t="s">
        <v>178</v>
      </c>
      <c r="E60" s="867" t="s">
        <v>179</v>
      </c>
      <c r="F60" s="867" t="s">
        <v>180</v>
      </c>
      <c r="G60" s="867" t="s">
        <v>181</v>
      </c>
      <c r="H60" s="867" t="s">
        <v>182</v>
      </c>
      <c r="I60" s="867" t="s">
        <v>183</v>
      </c>
      <c r="J60" s="867" t="s">
        <v>184</v>
      </c>
      <c r="K60" s="867" t="s">
        <v>185</v>
      </c>
      <c r="L60" s="867" t="s">
        <v>186</v>
      </c>
      <c r="M60" s="867" t="s">
        <v>187</v>
      </c>
      <c r="N60" s="868" t="s">
        <v>188</v>
      </c>
      <c r="O60" s="680"/>
      <c r="P60" s="866"/>
      <c r="Q60" s="867" t="s">
        <v>233</v>
      </c>
      <c r="R60" s="867" t="s">
        <v>234</v>
      </c>
      <c r="S60" s="867" t="s">
        <v>235</v>
      </c>
      <c r="T60" s="868" t="s">
        <v>236</v>
      </c>
      <c r="U60" s="680"/>
      <c r="V60" s="866"/>
      <c r="W60" s="867" t="s">
        <v>237</v>
      </c>
      <c r="X60" s="868" t="s">
        <v>238</v>
      </c>
      <c r="Y60" s="680"/>
      <c r="Z60" s="866"/>
      <c r="AA60" s="873" t="s">
        <v>239</v>
      </c>
    </row>
    <row r="61" spans="2:35" ht="13.5" thickBot="1">
      <c r="B61" s="869" t="s">
        <v>240</v>
      </c>
      <c r="C61" s="871">
        <v>178.04</v>
      </c>
      <c r="D61" s="871">
        <v>179.33</v>
      </c>
      <c r="E61" s="871">
        <v>183.14</v>
      </c>
      <c r="F61" s="871">
        <v>195.51</v>
      </c>
      <c r="G61" s="871">
        <v>203.24</v>
      </c>
      <c r="H61" s="871">
        <v>209.23</v>
      </c>
      <c r="I61" s="871">
        <v>204.37</v>
      </c>
      <c r="J61" s="871">
        <v>196.31</v>
      </c>
      <c r="K61" s="871">
        <v>196.12</v>
      </c>
      <c r="L61" s="871">
        <v>195.15</v>
      </c>
      <c r="M61" s="871">
        <v>190.16</v>
      </c>
      <c r="N61" s="872">
        <v>186.6</v>
      </c>
      <c r="O61" s="680"/>
      <c r="P61" s="869" t="s">
        <v>240</v>
      </c>
      <c r="Q61" s="871">
        <v>180.49</v>
      </c>
      <c r="R61" s="871">
        <v>203.2</v>
      </c>
      <c r="S61" s="871">
        <v>198.96</v>
      </c>
      <c r="T61" s="872">
        <v>190.89</v>
      </c>
      <c r="U61" s="680"/>
      <c r="V61" s="869" t="s">
        <v>240</v>
      </c>
      <c r="W61" s="867">
        <v>191.63</v>
      </c>
      <c r="X61" s="868">
        <v>195.21</v>
      </c>
      <c r="Y61" s="680"/>
      <c r="Z61" s="866" t="s">
        <v>240</v>
      </c>
      <c r="AA61" s="873">
        <v>193.43</v>
      </c>
    </row>
    <row r="62" spans="2:35">
      <c r="B62" s="680"/>
      <c r="C62" s="680"/>
      <c r="D62" s="680"/>
      <c r="E62" s="680"/>
      <c r="F62" s="680"/>
      <c r="G62" s="680"/>
      <c r="H62" s="680"/>
      <c r="I62" s="680"/>
      <c r="J62" s="680"/>
      <c r="K62" s="680"/>
      <c r="L62" s="680"/>
      <c r="M62" s="680"/>
      <c r="N62" s="680"/>
      <c r="O62" s="680"/>
      <c r="P62" s="680"/>
      <c r="Q62" s="680"/>
      <c r="R62" s="680"/>
      <c r="S62" s="680"/>
      <c r="T62" s="680"/>
      <c r="U62" s="680"/>
      <c r="V62" s="680"/>
      <c r="W62" s="680"/>
      <c r="X62" s="680"/>
      <c r="Y62" s="680"/>
      <c r="Z62" s="680"/>
      <c r="AA62" s="680"/>
    </row>
    <row r="63" spans="2:35" ht="15.75" thickBot="1">
      <c r="B63" s="865">
        <v>2018</v>
      </c>
      <c r="C63" s="870" t="s">
        <v>230</v>
      </c>
      <c r="D63" s="861"/>
      <c r="E63" s="861"/>
      <c r="F63" s="861"/>
      <c r="G63" s="861"/>
      <c r="H63" s="861"/>
      <c r="I63" s="861"/>
      <c r="J63" s="861"/>
      <c r="K63" s="861"/>
      <c r="L63" s="861"/>
      <c r="M63" s="861"/>
      <c r="N63" s="861"/>
      <c r="O63" s="680"/>
      <c r="P63" s="865">
        <v>2018</v>
      </c>
      <c r="Q63" s="1525" t="s">
        <v>231</v>
      </c>
      <c r="R63" s="1526"/>
      <c r="S63" s="1526"/>
      <c r="T63" s="1526"/>
      <c r="U63" s="680"/>
      <c r="V63" s="865">
        <v>2018</v>
      </c>
      <c r="W63" s="1525" t="s">
        <v>232</v>
      </c>
      <c r="X63" s="1525"/>
      <c r="Y63" s="680"/>
      <c r="Z63" s="865">
        <v>2018</v>
      </c>
      <c r="AA63" s="680"/>
    </row>
    <row r="64" spans="2:35" ht="13.5" thickBot="1">
      <c r="B64" s="866"/>
      <c r="C64" s="867" t="s">
        <v>177</v>
      </c>
      <c r="D64" s="867" t="s">
        <v>178</v>
      </c>
      <c r="E64" s="867" t="s">
        <v>179</v>
      </c>
      <c r="F64" s="867" t="s">
        <v>180</v>
      </c>
      <c r="G64" s="867" t="s">
        <v>181</v>
      </c>
      <c r="H64" s="867" t="s">
        <v>182</v>
      </c>
      <c r="I64" s="867" t="s">
        <v>183</v>
      </c>
      <c r="J64" s="867" t="s">
        <v>184</v>
      </c>
      <c r="K64" s="867" t="s">
        <v>185</v>
      </c>
      <c r="L64" s="867" t="s">
        <v>186</v>
      </c>
      <c r="M64" s="867" t="s">
        <v>187</v>
      </c>
      <c r="N64" s="868" t="s">
        <v>188</v>
      </c>
      <c r="O64" s="680"/>
      <c r="P64" s="866"/>
      <c r="Q64" s="867" t="s">
        <v>233</v>
      </c>
      <c r="R64" s="867" t="s">
        <v>234</v>
      </c>
      <c r="S64" s="867" t="s">
        <v>235</v>
      </c>
      <c r="T64" s="868" t="s">
        <v>236</v>
      </c>
      <c r="U64" s="680"/>
      <c r="V64" s="866"/>
      <c r="W64" s="867" t="s">
        <v>237</v>
      </c>
      <c r="X64" s="868" t="s">
        <v>238</v>
      </c>
      <c r="Y64" s="680"/>
      <c r="Z64" s="866"/>
      <c r="AA64" s="873" t="s">
        <v>239</v>
      </c>
    </row>
    <row r="65" spans="2:30" ht="13.5" thickBot="1">
      <c r="B65" s="869" t="s">
        <v>240</v>
      </c>
      <c r="C65" s="871">
        <v>185.33</v>
      </c>
      <c r="D65" s="871">
        <v>180.1</v>
      </c>
      <c r="E65" s="871">
        <v>184.16</v>
      </c>
      <c r="F65" s="871">
        <v>190.89</v>
      </c>
      <c r="G65" s="871">
        <v>183.51</v>
      </c>
      <c r="H65" s="871">
        <v>180.03</v>
      </c>
      <c r="I65" s="871">
        <v>184.73</v>
      </c>
      <c r="J65" s="871">
        <v>180.82</v>
      </c>
      <c r="K65" s="871">
        <v>177.45</v>
      </c>
      <c r="L65" s="871">
        <v>179.98</v>
      </c>
      <c r="M65" s="871">
        <v>168.09</v>
      </c>
      <c r="N65" s="872">
        <v>166.58</v>
      </c>
      <c r="O65" s="680"/>
      <c r="P65" s="869" t="s">
        <v>240</v>
      </c>
      <c r="Q65" s="871">
        <v>183.45</v>
      </c>
      <c r="R65" s="871">
        <v>184.56</v>
      </c>
      <c r="S65" s="871">
        <v>181.16</v>
      </c>
      <c r="T65" s="872">
        <v>172.43</v>
      </c>
      <c r="U65" s="680"/>
      <c r="V65" s="869" t="s">
        <v>240</v>
      </c>
      <c r="W65" s="867">
        <v>183.96</v>
      </c>
      <c r="X65" s="868">
        <v>176.78</v>
      </c>
      <c r="Y65" s="680"/>
      <c r="Z65" s="869" t="s">
        <v>240</v>
      </c>
      <c r="AA65" s="873">
        <v>180.63</v>
      </c>
      <c r="AD65" s="864"/>
    </row>
    <row r="66" spans="2:30">
      <c r="Y66" s="680"/>
      <c r="AA66" s="343"/>
      <c r="AB66" s="863"/>
    </row>
    <row r="67" spans="2:30" ht="15.75" thickBot="1">
      <c r="B67" s="865">
        <v>2019</v>
      </c>
      <c r="C67" s="870" t="s">
        <v>230</v>
      </c>
      <c r="D67" s="861"/>
      <c r="E67" s="861"/>
      <c r="F67" s="861"/>
      <c r="G67" s="861"/>
      <c r="H67" s="861"/>
      <c r="I67" s="861"/>
      <c r="J67" s="861"/>
      <c r="K67" s="861"/>
      <c r="L67" s="861"/>
      <c r="M67" s="861"/>
      <c r="N67" s="861"/>
      <c r="O67" s="680"/>
      <c r="P67" s="865">
        <v>2019</v>
      </c>
      <c r="Q67" s="1525" t="s">
        <v>231</v>
      </c>
      <c r="R67" s="1526"/>
      <c r="S67" s="1526"/>
      <c r="T67" s="1526"/>
      <c r="U67" s="680"/>
      <c r="V67" s="865">
        <v>2019</v>
      </c>
      <c r="W67" s="1525" t="s">
        <v>232</v>
      </c>
      <c r="X67" s="1525"/>
      <c r="Y67" s="680"/>
      <c r="Z67" s="865">
        <v>2019</v>
      </c>
      <c r="AA67" s="680"/>
    </row>
    <row r="68" spans="2:30" ht="13.5" thickBot="1">
      <c r="B68" s="866"/>
      <c r="C68" s="867" t="s">
        <v>177</v>
      </c>
      <c r="D68" s="867" t="s">
        <v>178</v>
      </c>
      <c r="E68" s="867" t="s">
        <v>179</v>
      </c>
      <c r="F68" s="867" t="s">
        <v>180</v>
      </c>
      <c r="G68" s="867" t="s">
        <v>181</v>
      </c>
      <c r="H68" s="867" t="s">
        <v>182</v>
      </c>
      <c r="I68" s="867" t="s">
        <v>183</v>
      </c>
      <c r="J68" s="867" t="s">
        <v>184</v>
      </c>
      <c r="K68" s="867" t="s">
        <v>185</v>
      </c>
      <c r="L68" s="867" t="s">
        <v>186</v>
      </c>
      <c r="M68" s="867" t="s">
        <v>187</v>
      </c>
      <c r="N68" s="868" t="s">
        <v>188</v>
      </c>
      <c r="O68" s="680"/>
      <c r="P68" s="866"/>
      <c r="Q68" s="867" t="s">
        <v>233</v>
      </c>
      <c r="R68" s="867" t="s">
        <v>234</v>
      </c>
      <c r="S68" s="867" t="s">
        <v>235</v>
      </c>
      <c r="T68" s="868" t="s">
        <v>236</v>
      </c>
      <c r="U68" s="680"/>
      <c r="V68" s="866"/>
      <c r="W68" s="867" t="s">
        <v>237</v>
      </c>
      <c r="X68" s="868" t="s">
        <v>238</v>
      </c>
      <c r="Y68" s="680"/>
      <c r="Z68" s="866"/>
      <c r="AA68" s="873" t="s">
        <v>239</v>
      </c>
    </row>
    <row r="69" spans="2:30" ht="13.5" thickBot="1">
      <c r="B69" s="869" t="s">
        <v>240</v>
      </c>
      <c r="C69" s="871">
        <v>162.74</v>
      </c>
      <c r="D69" s="871">
        <v>161.47</v>
      </c>
      <c r="E69" s="871">
        <v>166.18</v>
      </c>
      <c r="F69" s="871">
        <v>175.41</v>
      </c>
      <c r="G69" s="871">
        <v>204.95</v>
      </c>
      <c r="H69" s="871">
        <v>211.09</v>
      </c>
      <c r="I69" s="871">
        <v>216.07</v>
      </c>
      <c r="J69" s="871">
        <v>223.72</v>
      </c>
      <c r="K69" s="871">
        <v>235.12</v>
      </c>
      <c r="L69" s="871">
        <v>234.7</v>
      </c>
      <c r="M69" s="871">
        <v>240.79</v>
      </c>
      <c r="N69" s="872">
        <v>238.24</v>
      </c>
      <c r="O69" s="680"/>
      <c r="P69" s="869" t="s">
        <v>240</v>
      </c>
      <c r="Q69" s="871">
        <v>163.44</v>
      </c>
      <c r="R69" s="871">
        <v>197.49</v>
      </c>
      <c r="S69" s="871">
        <v>224.55</v>
      </c>
      <c r="T69" s="872">
        <v>237.51</v>
      </c>
      <c r="U69" s="680"/>
      <c r="V69" s="869" t="s">
        <v>240</v>
      </c>
      <c r="W69" s="867">
        <v>179.05</v>
      </c>
      <c r="X69" s="868">
        <v>230.92</v>
      </c>
      <c r="Y69" s="680"/>
      <c r="Z69" s="869" t="s">
        <v>240</v>
      </c>
      <c r="AA69" s="873">
        <v>203.18</v>
      </c>
    </row>
    <row r="71" spans="2:30" ht="15.75" thickBot="1">
      <c r="B71" s="865">
        <v>2020</v>
      </c>
      <c r="C71" s="870" t="s">
        <v>230</v>
      </c>
      <c r="D71" s="861"/>
      <c r="E71" s="861"/>
      <c r="F71" s="861"/>
      <c r="G71" s="861"/>
      <c r="H71" s="861"/>
      <c r="I71" s="861"/>
      <c r="J71" s="861"/>
      <c r="K71" s="861"/>
      <c r="L71" s="861"/>
      <c r="M71" s="861"/>
      <c r="N71" s="861"/>
      <c r="O71" s="680"/>
      <c r="P71" s="865">
        <v>2020</v>
      </c>
      <c r="Q71" s="1525" t="s">
        <v>231</v>
      </c>
      <c r="R71" s="1526"/>
      <c r="S71" s="1526"/>
      <c r="T71" s="1526"/>
      <c r="U71" s="680"/>
      <c r="V71" s="865">
        <v>2020</v>
      </c>
      <c r="W71" s="1525" t="s">
        <v>232</v>
      </c>
      <c r="X71" s="1525"/>
      <c r="Y71" s="680"/>
      <c r="Z71" s="865">
        <v>2020</v>
      </c>
      <c r="AA71" s="680"/>
    </row>
    <row r="72" spans="2:30" ht="13.5" thickBot="1">
      <c r="B72" s="866"/>
      <c r="C72" s="867" t="s">
        <v>177</v>
      </c>
      <c r="D72" s="867" t="s">
        <v>178</v>
      </c>
      <c r="E72" s="867" t="s">
        <v>179</v>
      </c>
      <c r="F72" s="867" t="s">
        <v>180</v>
      </c>
      <c r="G72" s="867" t="s">
        <v>181</v>
      </c>
      <c r="H72" s="867" t="s">
        <v>182</v>
      </c>
      <c r="I72" s="867" t="s">
        <v>183</v>
      </c>
      <c r="J72" s="867" t="s">
        <v>184</v>
      </c>
      <c r="K72" s="867" t="s">
        <v>185</v>
      </c>
      <c r="L72" s="867" t="s">
        <v>186</v>
      </c>
      <c r="M72" s="867" t="s">
        <v>187</v>
      </c>
      <c r="N72" s="868" t="s">
        <v>188</v>
      </c>
      <c r="O72" s="680"/>
      <c r="P72" s="866"/>
      <c r="Q72" s="867" t="s">
        <v>233</v>
      </c>
      <c r="R72" s="867" t="s">
        <v>234</v>
      </c>
      <c r="S72" s="867" t="s">
        <v>235</v>
      </c>
      <c r="T72" s="868" t="s">
        <v>236</v>
      </c>
      <c r="U72" s="680"/>
      <c r="V72" s="866"/>
      <c r="W72" s="867" t="s">
        <v>237</v>
      </c>
      <c r="X72" s="868" t="s">
        <v>238</v>
      </c>
      <c r="Y72" s="680"/>
      <c r="Z72" s="866"/>
      <c r="AA72" s="873" t="s">
        <v>239</v>
      </c>
    </row>
    <row r="73" spans="2:30" ht="13.5" thickBot="1">
      <c r="B73" s="869" t="s">
        <v>240</v>
      </c>
      <c r="C73" s="871">
        <v>245.83</v>
      </c>
      <c r="D73" s="871">
        <v>262.52</v>
      </c>
      <c r="E73" s="871">
        <v>266.52999999999997</v>
      </c>
      <c r="F73" s="871">
        <v>244.55</v>
      </c>
      <c r="G73" s="871">
        <v>257.64999999999998</v>
      </c>
      <c r="H73" s="871">
        <v>279.60000000000002</v>
      </c>
      <c r="I73" s="871">
        <v>254.52</v>
      </c>
      <c r="J73" s="871">
        <v>250.16</v>
      </c>
      <c r="K73" s="871">
        <v>246.22</v>
      </c>
      <c r="L73" s="871">
        <v>207.64</v>
      </c>
      <c r="M73" s="871">
        <v>213.86</v>
      </c>
      <c r="N73" s="872">
        <v>193.58</v>
      </c>
      <c r="O73" s="680"/>
      <c r="P73" s="869" t="s">
        <v>240</v>
      </c>
      <c r="Q73" s="871">
        <v>257.33999999999997</v>
      </c>
      <c r="R73" s="871">
        <v>263.79000000000002</v>
      </c>
      <c r="S73" s="871">
        <v>248.64</v>
      </c>
      <c r="T73" s="872">
        <v>250.07</v>
      </c>
      <c r="U73" s="680"/>
      <c r="V73" s="869" t="s">
        <v>240</v>
      </c>
      <c r="W73" s="867">
        <v>260.18</v>
      </c>
      <c r="X73" s="868">
        <v>233.75</v>
      </c>
      <c r="Y73" s="680"/>
      <c r="Z73" s="869" t="s">
        <v>240</v>
      </c>
      <c r="AA73" s="873">
        <v>246.97</v>
      </c>
    </row>
    <row r="76" spans="2:30" ht="15.75" thickBot="1">
      <c r="B76" s="865">
        <v>2021</v>
      </c>
      <c r="C76" s="870" t="s">
        <v>230</v>
      </c>
      <c r="D76" s="861"/>
      <c r="E76" s="861"/>
      <c r="F76" s="861"/>
      <c r="G76" s="861"/>
      <c r="H76" s="861"/>
      <c r="I76" s="861"/>
      <c r="J76" s="861"/>
      <c r="K76" s="861"/>
      <c r="L76" s="861"/>
      <c r="M76" s="861"/>
      <c r="N76" s="861"/>
      <c r="O76" s="680"/>
      <c r="P76" s="865">
        <v>2021</v>
      </c>
      <c r="Q76" s="1580" t="s">
        <v>231</v>
      </c>
      <c r="R76" s="1581"/>
      <c r="S76" s="1581"/>
      <c r="T76" s="1581"/>
      <c r="U76" s="680"/>
      <c r="V76" s="865">
        <v>2021</v>
      </c>
      <c r="W76" s="1580" t="s">
        <v>232</v>
      </c>
      <c r="X76" s="1580"/>
      <c r="Y76" s="680"/>
      <c r="Z76" s="865">
        <v>2021</v>
      </c>
      <c r="AA76" s="680"/>
    </row>
    <row r="77" spans="2:30" ht="13.5" thickBot="1">
      <c r="B77" s="866"/>
      <c r="C77" s="867" t="s">
        <v>177</v>
      </c>
      <c r="D77" s="867" t="s">
        <v>178</v>
      </c>
      <c r="E77" s="867" t="s">
        <v>179</v>
      </c>
      <c r="F77" s="867" t="s">
        <v>180</v>
      </c>
      <c r="G77" s="867" t="s">
        <v>181</v>
      </c>
      <c r="H77" s="867" t="s">
        <v>182</v>
      </c>
      <c r="I77" s="867" t="s">
        <v>183</v>
      </c>
      <c r="J77" s="867" t="s">
        <v>184</v>
      </c>
      <c r="K77" s="867" t="s">
        <v>185</v>
      </c>
      <c r="L77" s="867" t="s">
        <v>186</v>
      </c>
      <c r="M77" s="867" t="s">
        <v>187</v>
      </c>
      <c r="N77" s="868" t="s">
        <v>188</v>
      </c>
      <c r="O77" s="680"/>
      <c r="P77" s="866"/>
      <c r="Q77" s="867" t="s">
        <v>233</v>
      </c>
      <c r="R77" s="867" t="s">
        <v>234</v>
      </c>
      <c r="S77" s="867" t="s">
        <v>235</v>
      </c>
      <c r="T77" s="868" t="s">
        <v>236</v>
      </c>
      <c r="U77" s="680"/>
      <c r="V77" s="866"/>
      <c r="W77" s="867" t="s">
        <v>237</v>
      </c>
      <c r="X77" s="868" t="s">
        <v>238</v>
      </c>
      <c r="Y77" s="680"/>
      <c r="Z77" s="866"/>
      <c r="AA77" s="873" t="s">
        <v>239</v>
      </c>
    </row>
    <row r="78" spans="2:30" ht="13.5" thickBot="1">
      <c r="B78" s="869" t="s">
        <v>240</v>
      </c>
      <c r="C78" s="871">
        <v>185.71</v>
      </c>
      <c r="D78" s="871">
        <v>178.57</v>
      </c>
      <c r="E78" s="871">
        <v>200</v>
      </c>
      <c r="F78" s="871">
        <v>204.29</v>
      </c>
      <c r="G78" s="871">
        <v>200</v>
      </c>
      <c r="H78" s="871"/>
      <c r="I78" s="871"/>
      <c r="J78" s="871"/>
      <c r="K78" s="871"/>
      <c r="L78" s="871"/>
      <c r="M78" s="871"/>
      <c r="N78" s="872"/>
      <c r="O78" s="680"/>
      <c r="P78" s="869" t="s">
        <v>240</v>
      </c>
      <c r="Q78" s="871">
        <v>189.13</v>
      </c>
      <c r="R78" s="871"/>
      <c r="S78" s="871"/>
      <c r="T78" s="872"/>
      <c r="U78" s="680"/>
      <c r="V78" s="869" t="s">
        <v>240</v>
      </c>
      <c r="W78" s="867"/>
      <c r="X78" s="868"/>
      <c r="Y78" s="680"/>
      <c r="Z78" s="869" t="s">
        <v>240</v>
      </c>
      <c r="AA78" s="873"/>
    </row>
    <row r="79" spans="2:30">
      <c r="B79" s="875"/>
      <c r="C79" s="861"/>
      <c r="D79" s="861"/>
      <c r="E79" s="861"/>
      <c r="F79" s="861"/>
      <c r="G79" s="861"/>
      <c r="H79" s="861"/>
      <c r="I79" s="861"/>
      <c r="J79" s="861"/>
      <c r="K79" s="861"/>
      <c r="L79" s="861"/>
      <c r="M79" s="861"/>
      <c r="N79" s="861"/>
      <c r="O79" s="680"/>
      <c r="P79" s="875"/>
      <c r="Q79" s="861"/>
      <c r="R79" s="861"/>
      <c r="S79" s="861"/>
      <c r="T79" s="861"/>
      <c r="U79" s="680"/>
      <c r="V79" s="875"/>
      <c r="W79" s="878"/>
      <c r="X79" s="878"/>
      <c r="Y79" s="680"/>
      <c r="Z79" s="875"/>
      <c r="AA79" s="877"/>
    </row>
    <row r="80" spans="2:30">
      <c r="B80" s="875"/>
      <c r="C80" s="861"/>
      <c r="D80" s="861"/>
      <c r="E80" s="861"/>
      <c r="F80" s="861"/>
      <c r="G80" s="861"/>
      <c r="H80" s="861"/>
      <c r="I80" s="861"/>
      <c r="J80" s="861"/>
      <c r="K80" s="861"/>
      <c r="L80" s="861"/>
      <c r="M80" s="861"/>
      <c r="N80" s="861"/>
      <c r="O80" s="680"/>
      <c r="P80" s="875"/>
      <c r="Q80" s="861"/>
      <c r="R80" s="861"/>
      <c r="S80" s="861"/>
      <c r="T80" s="861"/>
      <c r="U80" s="680"/>
      <c r="V80" s="875"/>
      <c r="W80" s="878"/>
      <c r="X80" s="878"/>
      <c r="Y80" s="680"/>
      <c r="Z80" s="875"/>
      <c r="AA80" s="877"/>
    </row>
    <row r="82" spans="2:15" ht="15.75">
      <c r="B82" s="680"/>
      <c r="C82" s="680"/>
      <c r="D82" s="1187" t="s">
        <v>241</v>
      </c>
      <c r="E82" s="680"/>
      <c r="F82" s="680"/>
      <c r="G82" s="680"/>
      <c r="H82" s="1188"/>
      <c r="I82" s="680"/>
      <c r="J82" s="680"/>
      <c r="K82" s="680"/>
      <c r="L82" s="680"/>
      <c r="M82" s="680"/>
      <c r="N82" s="680"/>
      <c r="O82" s="680"/>
    </row>
    <row r="83" spans="2:15" ht="16.5" thickBot="1">
      <c r="B83" s="865">
        <v>2017</v>
      </c>
      <c r="C83" s="1189" t="s">
        <v>3</v>
      </c>
      <c r="D83" s="861"/>
      <c r="E83" s="861"/>
      <c r="F83" s="861"/>
      <c r="G83" s="861"/>
      <c r="H83" s="861"/>
      <c r="I83" s="861"/>
      <c r="J83" s="861"/>
      <c r="K83" s="861"/>
      <c r="L83" s="861"/>
      <c r="M83" s="861"/>
      <c r="N83" s="861"/>
      <c r="O83" s="680"/>
    </row>
    <row r="84" spans="2:15" ht="13.5" thickBot="1">
      <c r="B84" s="866"/>
      <c r="C84" s="867" t="s">
        <v>177</v>
      </c>
      <c r="D84" s="867" t="s">
        <v>178</v>
      </c>
      <c r="E84" s="867" t="s">
        <v>179</v>
      </c>
      <c r="F84" s="867" t="s">
        <v>180</v>
      </c>
      <c r="G84" s="867" t="s">
        <v>181</v>
      </c>
      <c r="H84" s="867" t="s">
        <v>182</v>
      </c>
      <c r="I84" s="867" t="s">
        <v>183</v>
      </c>
      <c r="J84" s="867" t="s">
        <v>184</v>
      </c>
      <c r="K84" s="867" t="s">
        <v>185</v>
      </c>
      <c r="L84" s="867" t="s">
        <v>186</v>
      </c>
      <c r="M84" s="867" t="s">
        <v>187</v>
      </c>
      <c r="N84" s="868" t="s">
        <v>188</v>
      </c>
      <c r="O84" s="680"/>
    </row>
    <row r="85" spans="2:15" ht="13.5" thickBot="1">
      <c r="B85" s="869" t="s">
        <v>240</v>
      </c>
      <c r="C85" s="1190">
        <f>(C61-N57)/N57*100</f>
        <v>0.73554373656217209</v>
      </c>
      <c r="D85" s="1190">
        <f t="shared" ref="D85:N85" si="0">(D61-C61)/C61*100</f>
        <v>0.72455627948776713</v>
      </c>
      <c r="E85" s="1190">
        <f t="shared" si="0"/>
        <v>2.1245748062231491</v>
      </c>
      <c r="F85" s="1190">
        <f t="shared" si="0"/>
        <v>6.7543955443922705</v>
      </c>
      <c r="G85" s="1190">
        <f t="shared" si="0"/>
        <v>3.9537619559101933</v>
      </c>
      <c r="H85" s="1190">
        <f t="shared" si="0"/>
        <v>2.9472544774650564</v>
      </c>
      <c r="I85" s="1190">
        <f t="shared" si="0"/>
        <v>-2.3228026573627041</v>
      </c>
      <c r="J85" s="1190">
        <f t="shared" si="0"/>
        <v>-3.9438273719234731</v>
      </c>
      <c r="K85" s="1190">
        <f t="shared" si="0"/>
        <v>-9.6785696092913112E-2</v>
      </c>
      <c r="L85" s="1190">
        <f t="shared" si="0"/>
        <v>-0.49459514582908365</v>
      </c>
      <c r="M85" s="1190">
        <f t="shared" si="0"/>
        <v>-2.5570074301819159</v>
      </c>
      <c r="N85" s="1190">
        <f t="shared" si="0"/>
        <v>-1.8721076987799758</v>
      </c>
      <c r="O85" s="680"/>
    </row>
    <row r="86" spans="2:15">
      <c r="B86" s="680"/>
      <c r="C86" s="680"/>
      <c r="D86" s="680"/>
      <c r="E86" s="680"/>
      <c r="F86" s="680"/>
      <c r="G86" s="680"/>
      <c r="H86" s="680"/>
      <c r="I86" s="680"/>
      <c r="J86" s="680"/>
      <c r="K86" s="680"/>
      <c r="L86" s="680"/>
      <c r="M86" s="680"/>
      <c r="N86" s="680"/>
      <c r="O86" s="680"/>
    </row>
    <row r="87" spans="2:15">
      <c r="B87" s="680"/>
      <c r="C87" s="680"/>
      <c r="D87" s="680"/>
      <c r="E87" s="680"/>
      <c r="F87" s="680"/>
      <c r="G87" s="680"/>
      <c r="H87" s="680"/>
      <c r="I87" s="680"/>
      <c r="J87" s="680"/>
      <c r="K87" s="680"/>
      <c r="L87" s="680"/>
      <c r="M87" s="680"/>
      <c r="N87" s="680"/>
      <c r="O87" s="680"/>
    </row>
    <row r="88" spans="2:15">
      <c r="B88" s="680"/>
      <c r="C88" s="680"/>
      <c r="D88" s="680"/>
      <c r="E88" s="680"/>
      <c r="F88" s="680"/>
      <c r="G88" s="680"/>
      <c r="H88" s="680"/>
      <c r="I88" s="680"/>
      <c r="J88" s="680"/>
      <c r="K88" s="680"/>
      <c r="L88" s="680"/>
      <c r="M88" s="680"/>
      <c r="N88" s="680"/>
      <c r="O88" s="680"/>
    </row>
    <row r="89" spans="2:15">
      <c r="B89" s="680"/>
      <c r="C89" s="680"/>
      <c r="D89" s="680"/>
      <c r="E89" s="680"/>
      <c r="F89" s="680"/>
      <c r="G89" s="680"/>
      <c r="H89" s="680"/>
      <c r="I89" s="680"/>
      <c r="J89" s="680"/>
      <c r="K89" s="680"/>
      <c r="L89" s="680"/>
      <c r="M89" s="680"/>
      <c r="N89" s="680"/>
      <c r="O89" s="680"/>
    </row>
    <row r="90" spans="2:15" ht="15.75">
      <c r="B90" s="680"/>
      <c r="C90" s="680"/>
      <c r="D90" s="1187" t="s">
        <v>242</v>
      </c>
      <c r="E90" s="680"/>
      <c r="F90" s="680"/>
      <c r="G90" s="680"/>
      <c r="H90" s="1188"/>
      <c r="I90" s="680"/>
      <c r="J90" s="680"/>
      <c r="K90" s="680"/>
      <c r="L90" s="680"/>
      <c r="M90" s="680"/>
      <c r="N90" s="680"/>
      <c r="O90" s="680"/>
    </row>
    <row r="91" spans="2:15" ht="16.5" thickBot="1">
      <c r="B91" s="865">
        <v>2017</v>
      </c>
      <c r="C91" s="1189" t="s">
        <v>3</v>
      </c>
      <c r="D91" s="861"/>
      <c r="E91" s="861"/>
      <c r="F91" s="861"/>
      <c r="G91" s="861"/>
      <c r="H91" s="861"/>
      <c r="I91" s="861"/>
      <c r="J91" s="861"/>
      <c r="K91" s="861"/>
      <c r="L91" s="861"/>
      <c r="M91" s="861"/>
      <c r="N91" s="861"/>
      <c r="O91" s="680"/>
    </row>
    <row r="92" spans="2:15" ht="13.5" thickBot="1">
      <c r="B92" s="866"/>
      <c r="C92" s="867" t="s">
        <v>177</v>
      </c>
      <c r="D92" s="867" t="s">
        <v>178</v>
      </c>
      <c r="E92" s="867" t="s">
        <v>179</v>
      </c>
      <c r="F92" s="867" t="s">
        <v>180</v>
      </c>
      <c r="G92" s="867" t="s">
        <v>181</v>
      </c>
      <c r="H92" s="867" t="s">
        <v>182</v>
      </c>
      <c r="I92" s="867" t="s">
        <v>183</v>
      </c>
      <c r="J92" s="867" t="s">
        <v>184</v>
      </c>
      <c r="K92" s="867" t="s">
        <v>185</v>
      </c>
      <c r="L92" s="867" t="s">
        <v>186</v>
      </c>
      <c r="M92" s="867" t="s">
        <v>187</v>
      </c>
      <c r="N92" s="868" t="s">
        <v>188</v>
      </c>
      <c r="O92" s="680"/>
    </row>
    <row r="93" spans="2:15" ht="13.5" thickBot="1">
      <c r="B93" s="869" t="s">
        <v>240</v>
      </c>
      <c r="C93" s="1190">
        <f t="shared" ref="C93:N93" si="1">(C61-C57)/C57*100</f>
        <v>34.797092671108402</v>
      </c>
      <c r="D93" s="1190">
        <f t="shared" si="1"/>
        <v>36.144852717886437</v>
      </c>
      <c r="E93" s="1190">
        <f t="shared" si="1"/>
        <v>30.553179355574557</v>
      </c>
      <c r="F93" s="1190">
        <f t="shared" si="1"/>
        <v>32.298010556232235</v>
      </c>
      <c r="G93" s="1190">
        <f t="shared" si="1"/>
        <v>36.338632857047038</v>
      </c>
      <c r="H93" s="1190">
        <f t="shared" si="1"/>
        <v>36.102257204189165</v>
      </c>
      <c r="I93" s="1190">
        <f t="shared" si="1"/>
        <v>29.684624658925056</v>
      </c>
      <c r="J93" s="1190">
        <f t="shared" si="1"/>
        <v>20.287990196078439</v>
      </c>
      <c r="K93" s="1190">
        <f t="shared" si="1"/>
        <v>16.171069778462275</v>
      </c>
      <c r="L93" s="1190">
        <f t="shared" si="1"/>
        <v>14.969954047366556</v>
      </c>
      <c r="M93" s="1190">
        <f t="shared" si="1"/>
        <v>10.327222093293097</v>
      </c>
      <c r="N93" s="1190">
        <f t="shared" si="1"/>
        <v>5.578816340387001</v>
      </c>
      <c r="O93" s="680"/>
    </row>
    <row r="94" spans="2:15">
      <c r="B94" s="680"/>
      <c r="C94" s="680"/>
      <c r="D94" s="680"/>
      <c r="E94" s="680"/>
      <c r="F94" s="680"/>
      <c r="G94" s="680"/>
      <c r="H94" s="680"/>
      <c r="I94" s="680"/>
      <c r="J94" s="680"/>
      <c r="K94" s="680"/>
      <c r="L94" s="680"/>
      <c r="M94" s="680"/>
      <c r="N94" s="680"/>
      <c r="O94" s="680"/>
    </row>
    <row r="95" spans="2:15">
      <c r="B95" s="680"/>
      <c r="C95" s="680"/>
      <c r="D95" s="680"/>
      <c r="E95" s="680"/>
      <c r="F95" s="680"/>
      <c r="G95" s="680"/>
      <c r="H95" s="680"/>
      <c r="I95" s="680"/>
      <c r="J95" s="680"/>
      <c r="K95" s="680"/>
      <c r="L95" s="680"/>
      <c r="M95" s="680"/>
      <c r="N95" s="680"/>
      <c r="O95" s="680"/>
    </row>
    <row r="96" spans="2:15">
      <c r="B96" s="680"/>
      <c r="C96" s="680"/>
      <c r="D96" s="680"/>
      <c r="E96" s="680"/>
      <c r="F96" s="680"/>
      <c r="G96" s="680"/>
      <c r="H96" s="680"/>
      <c r="I96" s="680"/>
      <c r="J96" s="680"/>
      <c r="K96" s="680"/>
      <c r="L96" s="680"/>
      <c r="M96" s="680"/>
      <c r="N96" s="680"/>
      <c r="O96" s="680"/>
    </row>
    <row r="97" spans="2:15" ht="15.75">
      <c r="B97" s="680"/>
      <c r="C97" s="680"/>
      <c r="D97" s="1187" t="s">
        <v>241</v>
      </c>
      <c r="E97" s="680"/>
      <c r="F97" s="680"/>
      <c r="G97" s="680"/>
      <c r="H97" s="1188"/>
      <c r="I97" s="680"/>
      <c r="J97" s="680"/>
      <c r="K97" s="680"/>
      <c r="L97" s="680"/>
      <c r="M97" s="680"/>
      <c r="N97" s="680"/>
      <c r="O97" s="680"/>
    </row>
    <row r="98" spans="2:15" ht="16.5" thickBot="1">
      <c r="B98" s="865">
        <v>2018</v>
      </c>
      <c r="C98" s="1189" t="s">
        <v>3</v>
      </c>
      <c r="D98" s="861"/>
      <c r="E98" s="861"/>
      <c r="F98" s="861"/>
      <c r="G98" s="861"/>
      <c r="H98" s="861"/>
      <c r="I98" s="861"/>
      <c r="J98" s="861"/>
      <c r="K98" s="861"/>
      <c r="L98" s="861"/>
      <c r="M98" s="861"/>
      <c r="N98" s="861"/>
      <c r="O98" s="680"/>
    </row>
    <row r="99" spans="2:15" ht="13.5" thickBot="1">
      <c r="B99" s="866"/>
      <c r="C99" s="867" t="s">
        <v>177</v>
      </c>
      <c r="D99" s="867" t="s">
        <v>178</v>
      </c>
      <c r="E99" s="867" t="s">
        <v>179</v>
      </c>
      <c r="F99" s="867" t="s">
        <v>180</v>
      </c>
      <c r="G99" s="867" t="s">
        <v>181</v>
      </c>
      <c r="H99" s="867" t="s">
        <v>182</v>
      </c>
      <c r="I99" s="867" t="s">
        <v>183</v>
      </c>
      <c r="J99" s="867" t="s">
        <v>184</v>
      </c>
      <c r="K99" s="867" t="s">
        <v>185</v>
      </c>
      <c r="L99" s="867" t="s">
        <v>186</v>
      </c>
      <c r="M99" s="867" t="s">
        <v>187</v>
      </c>
      <c r="N99" s="868" t="s">
        <v>188</v>
      </c>
      <c r="O99" s="680"/>
    </row>
    <row r="100" spans="2:15" ht="13.5" thickBot="1">
      <c r="B100" s="869" t="s">
        <v>240</v>
      </c>
      <c r="C100" s="1190">
        <f>(C65-N61)/N61*100</f>
        <v>-0.68060021436226248</v>
      </c>
      <c r="D100" s="1190">
        <f>(D65-C65)/C65*100</f>
        <v>-2.8219932013165803</v>
      </c>
      <c r="E100" s="1190">
        <f>(E65-D65)/D65*100</f>
        <v>2.2543031649083853</v>
      </c>
      <c r="F100" s="1190">
        <f>(F65-E65)/E65*100</f>
        <v>3.6544309296264066</v>
      </c>
      <c r="G100" s="1190">
        <f t="shared" ref="G100:N100" si="2">(G65-F65)/F65*100</f>
        <v>-3.8661008958038638</v>
      </c>
      <c r="H100" s="1190">
        <f t="shared" si="2"/>
        <v>-1.8963544221023323</v>
      </c>
      <c r="I100" s="1190">
        <f t="shared" si="2"/>
        <v>2.6106759984446972</v>
      </c>
      <c r="J100" s="1190">
        <f t="shared" si="2"/>
        <v>-2.1166026092134449</v>
      </c>
      <c r="K100" s="1190">
        <f t="shared" si="2"/>
        <v>-1.8637318880654821</v>
      </c>
      <c r="L100" s="1190">
        <f t="shared" si="2"/>
        <v>1.4257537334460419</v>
      </c>
      <c r="M100" s="1190">
        <f t="shared" si="2"/>
        <v>-6.606289587731963</v>
      </c>
      <c r="N100" s="1190">
        <f t="shared" si="2"/>
        <v>-0.89832827651852631</v>
      </c>
      <c r="O100" s="680"/>
    </row>
    <row r="101" spans="2:15">
      <c r="B101" s="680"/>
      <c r="C101" s="680"/>
      <c r="D101" s="680"/>
      <c r="E101" s="680"/>
      <c r="F101" s="680"/>
      <c r="G101" s="680"/>
      <c r="H101" s="680"/>
      <c r="I101" s="680"/>
      <c r="J101" s="680"/>
      <c r="K101" s="680"/>
      <c r="L101" s="680"/>
      <c r="M101" s="680"/>
      <c r="N101" s="680"/>
      <c r="O101" s="680"/>
    </row>
    <row r="102" spans="2:15">
      <c r="B102" s="680"/>
      <c r="C102" s="680"/>
      <c r="D102" s="680"/>
      <c r="E102" s="680"/>
      <c r="F102" s="680"/>
      <c r="G102" s="680"/>
      <c r="H102" s="680"/>
      <c r="I102" s="680"/>
      <c r="J102" s="680"/>
      <c r="K102" s="680"/>
      <c r="L102" s="680"/>
      <c r="M102" s="680"/>
      <c r="N102" s="680"/>
      <c r="O102" s="680"/>
    </row>
    <row r="103" spans="2:15">
      <c r="B103" s="680"/>
      <c r="C103" s="680"/>
      <c r="D103" s="680"/>
      <c r="E103" s="680"/>
      <c r="F103" s="680"/>
      <c r="G103" s="680"/>
      <c r="H103" s="680"/>
      <c r="I103" s="680"/>
      <c r="J103" s="680"/>
      <c r="K103" s="680"/>
      <c r="L103" s="680"/>
      <c r="M103" s="680"/>
      <c r="N103" s="680"/>
      <c r="O103" s="680"/>
    </row>
    <row r="104" spans="2:15">
      <c r="B104" s="680"/>
      <c r="C104" s="680"/>
      <c r="D104" s="680"/>
      <c r="E104" s="680"/>
      <c r="F104" s="680"/>
      <c r="G104" s="680"/>
      <c r="H104" s="680"/>
      <c r="I104" s="680"/>
      <c r="J104" s="680"/>
      <c r="K104" s="680"/>
      <c r="L104" s="680"/>
      <c r="M104" s="680"/>
      <c r="N104" s="680"/>
      <c r="O104" s="680"/>
    </row>
    <row r="105" spans="2:15" ht="15.75">
      <c r="B105" s="680"/>
      <c r="C105" s="680"/>
      <c r="D105" s="1187" t="s">
        <v>242</v>
      </c>
      <c r="E105" s="680"/>
      <c r="F105" s="680"/>
      <c r="G105" s="680"/>
      <c r="H105" s="1188"/>
      <c r="I105" s="680"/>
      <c r="J105" s="680"/>
      <c r="K105" s="680"/>
      <c r="L105" s="680"/>
      <c r="M105" s="680"/>
      <c r="N105" s="680"/>
      <c r="O105" s="680"/>
    </row>
    <row r="106" spans="2:15" ht="16.5" thickBot="1">
      <c r="B106" s="865">
        <v>2018</v>
      </c>
      <c r="C106" s="1189" t="s">
        <v>3</v>
      </c>
      <c r="D106" s="861"/>
      <c r="E106" s="861"/>
      <c r="F106" s="861"/>
      <c r="G106" s="861"/>
      <c r="H106" s="861"/>
      <c r="I106" s="861"/>
      <c r="J106" s="861"/>
      <c r="K106" s="861"/>
      <c r="L106" s="861"/>
      <c r="M106" s="861"/>
      <c r="N106" s="861"/>
      <c r="O106" s="680"/>
    </row>
    <row r="107" spans="2:15" ht="13.5" thickBot="1">
      <c r="B107" s="866"/>
      <c r="C107" s="867" t="s">
        <v>177</v>
      </c>
      <c r="D107" s="867" t="s">
        <v>178</v>
      </c>
      <c r="E107" s="867" t="s">
        <v>179</v>
      </c>
      <c r="F107" s="867" t="s">
        <v>180</v>
      </c>
      <c r="G107" s="867" t="s">
        <v>181</v>
      </c>
      <c r="H107" s="867" t="s">
        <v>182</v>
      </c>
      <c r="I107" s="867" t="s">
        <v>183</v>
      </c>
      <c r="J107" s="867" t="s">
        <v>184</v>
      </c>
      <c r="K107" s="867" t="s">
        <v>185</v>
      </c>
      <c r="L107" s="867" t="s">
        <v>186</v>
      </c>
      <c r="M107" s="867" t="s">
        <v>187</v>
      </c>
      <c r="N107" s="868" t="s">
        <v>188</v>
      </c>
      <c r="O107" s="680"/>
    </row>
    <row r="108" spans="2:15" ht="13.5" thickBot="1">
      <c r="B108" s="869" t="s">
        <v>240</v>
      </c>
      <c r="C108" s="1190">
        <f>(C65-C61)/C61*100</f>
        <v>4.0945854864075608</v>
      </c>
      <c r="D108" s="1190">
        <f t="shared" ref="D108:N108" si="3">(D65-D61)/D61*100</f>
        <v>0.42937601070650855</v>
      </c>
      <c r="E108" s="1190">
        <f t="shared" si="3"/>
        <v>0.55695096647374154</v>
      </c>
      <c r="F108" s="1190">
        <f t="shared" si="3"/>
        <v>-2.3630504833512376</v>
      </c>
      <c r="G108" s="1190">
        <f t="shared" si="3"/>
        <v>-9.707734697894125</v>
      </c>
      <c r="H108" s="1190">
        <f t="shared" si="3"/>
        <v>-13.955933661520808</v>
      </c>
      <c r="I108" s="1190">
        <f t="shared" si="3"/>
        <v>-9.6100210402701052</v>
      </c>
      <c r="J108" s="1190">
        <f t="shared" si="3"/>
        <v>-7.8905812235749622</v>
      </c>
      <c r="K108" s="1190">
        <f t="shared" si="3"/>
        <v>-9.5196818274525885</v>
      </c>
      <c r="L108" s="1190">
        <f t="shared" si="3"/>
        <v>-7.7735075582885047</v>
      </c>
      <c r="M108" s="1190">
        <f t="shared" si="3"/>
        <v>-11.606015986537649</v>
      </c>
      <c r="N108" s="1190">
        <f t="shared" si="3"/>
        <v>-10.728831725616281</v>
      </c>
      <c r="O108" s="680"/>
    </row>
    <row r="110" spans="2:15" ht="15.75">
      <c r="B110" s="680"/>
      <c r="C110" s="680"/>
      <c r="D110" s="1187"/>
      <c r="E110" s="680"/>
      <c r="F110" s="680"/>
      <c r="G110" s="680"/>
      <c r="H110" s="680"/>
      <c r="I110" s="680"/>
      <c r="J110" s="680"/>
      <c r="K110" s="680"/>
      <c r="L110" s="680"/>
      <c r="M110" s="680"/>
      <c r="N110" s="680"/>
    </row>
    <row r="111" spans="2:15" ht="15.75">
      <c r="B111" s="680"/>
      <c r="C111" s="680"/>
      <c r="D111" s="1187" t="s">
        <v>241</v>
      </c>
      <c r="E111" s="680"/>
      <c r="F111" s="680"/>
      <c r="G111" s="680"/>
      <c r="H111" s="680">
        <v>2019</v>
      </c>
      <c r="I111" s="680"/>
      <c r="J111" s="680"/>
      <c r="K111" s="680"/>
      <c r="L111" s="680"/>
      <c r="M111" s="680"/>
      <c r="N111" s="680"/>
    </row>
    <row r="112" spans="2:15" ht="15.75" thickBot="1">
      <c r="B112" s="865">
        <v>2019</v>
      </c>
      <c r="C112" s="680" t="s">
        <v>3</v>
      </c>
      <c r="D112" s="680"/>
      <c r="E112" s="680"/>
      <c r="F112" s="680"/>
      <c r="G112" s="680"/>
      <c r="H112" s="680"/>
      <c r="I112" s="680"/>
      <c r="J112" s="680"/>
      <c r="K112" s="680"/>
      <c r="L112" s="680"/>
      <c r="M112" s="680"/>
      <c r="N112" s="680"/>
    </row>
    <row r="113" spans="2:14" ht="13.5" thickBot="1">
      <c r="B113" s="866"/>
      <c r="C113" s="867" t="s">
        <v>177</v>
      </c>
      <c r="D113" s="867" t="s">
        <v>178</v>
      </c>
      <c r="E113" s="867" t="s">
        <v>179</v>
      </c>
      <c r="F113" s="867" t="s">
        <v>180</v>
      </c>
      <c r="G113" s="867" t="s">
        <v>181</v>
      </c>
      <c r="H113" s="867" t="s">
        <v>182</v>
      </c>
      <c r="I113" s="867" t="s">
        <v>183</v>
      </c>
      <c r="J113" s="867" t="s">
        <v>184</v>
      </c>
      <c r="K113" s="867" t="s">
        <v>185</v>
      </c>
      <c r="L113" s="867" t="s">
        <v>186</v>
      </c>
      <c r="M113" s="867" t="s">
        <v>187</v>
      </c>
      <c r="N113" s="868" t="s">
        <v>188</v>
      </c>
    </row>
    <row r="114" spans="2:14" ht="13.5" thickBot="1">
      <c r="B114" s="869" t="s">
        <v>240</v>
      </c>
      <c r="C114" s="1190">
        <f>(C69-N65)/N65*100</f>
        <v>-2.3051987033257313</v>
      </c>
      <c r="D114" s="1190">
        <f>(D69-C69)/C69*100</f>
        <v>-0.78038589160624938</v>
      </c>
      <c r="E114" s="1190">
        <f t="shared" ref="E114:N114" si="4">(E69-D69)/D69*100</f>
        <v>2.9169505171239289</v>
      </c>
      <c r="F114" s="1190">
        <f t="shared" si="4"/>
        <v>5.5542183174870559</v>
      </c>
      <c r="G114" s="1190">
        <f t="shared" si="4"/>
        <v>16.840545008836436</v>
      </c>
      <c r="H114" s="1190">
        <f t="shared" si="4"/>
        <v>2.9958526469870774</v>
      </c>
      <c r="I114" s="1190">
        <f t="shared" si="4"/>
        <v>2.3591832867497229</v>
      </c>
      <c r="J114" s="1190">
        <f t="shared" si="4"/>
        <v>3.5405192761605067</v>
      </c>
      <c r="K114" s="1190">
        <f t="shared" si="4"/>
        <v>5.095655283389954</v>
      </c>
      <c r="L114" s="1190">
        <f t="shared" si="4"/>
        <v>-0.17863218781899282</v>
      </c>
      <c r="M114" s="1190">
        <f t="shared" si="4"/>
        <v>2.5948018747337045</v>
      </c>
      <c r="N114" s="1190">
        <f t="shared" si="4"/>
        <v>-1.0590140786577444</v>
      </c>
    </row>
    <row r="115" spans="2:14">
      <c r="B115" s="680"/>
      <c r="C115" s="680"/>
      <c r="D115" s="680"/>
      <c r="E115" s="680"/>
      <c r="F115" s="680"/>
      <c r="G115" s="680"/>
      <c r="H115" s="680"/>
      <c r="I115" s="680"/>
      <c r="J115" s="680"/>
      <c r="K115" s="680"/>
      <c r="L115" s="680"/>
      <c r="M115" s="680"/>
      <c r="N115" s="680"/>
    </row>
    <row r="116" spans="2:14">
      <c r="B116" s="680"/>
      <c r="C116" s="680"/>
      <c r="D116" s="680"/>
      <c r="E116" s="680"/>
      <c r="F116" s="680"/>
      <c r="G116" s="680"/>
      <c r="H116" s="680"/>
      <c r="I116" s="680"/>
      <c r="J116" s="680"/>
      <c r="K116" s="680"/>
      <c r="L116" s="680"/>
      <c r="M116" s="680"/>
      <c r="N116" s="680"/>
    </row>
    <row r="117" spans="2:14">
      <c r="B117" s="680"/>
      <c r="C117" s="680"/>
      <c r="D117" s="680"/>
      <c r="E117" s="680"/>
      <c r="F117" s="680"/>
      <c r="G117" s="680"/>
      <c r="H117" s="680"/>
      <c r="I117" s="680"/>
      <c r="J117" s="680"/>
      <c r="K117" s="680"/>
      <c r="L117" s="680"/>
      <c r="M117" s="680"/>
      <c r="N117" s="680"/>
    </row>
    <row r="118" spans="2:14">
      <c r="B118" s="680"/>
      <c r="C118" s="680"/>
      <c r="D118" s="680"/>
      <c r="E118" s="680"/>
      <c r="F118" s="680"/>
      <c r="G118" s="680"/>
      <c r="H118" s="680"/>
      <c r="I118" s="680"/>
      <c r="J118" s="680"/>
      <c r="K118" s="680"/>
      <c r="L118" s="680"/>
      <c r="M118" s="680"/>
      <c r="N118" s="680"/>
    </row>
    <row r="119" spans="2:14" ht="15.75">
      <c r="B119" s="680"/>
      <c r="C119" s="680"/>
      <c r="D119" s="1187" t="s">
        <v>242</v>
      </c>
      <c r="E119" s="680"/>
      <c r="F119" s="680"/>
      <c r="G119" s="680"/>
      <c r="H119" s="680">
        <v>2019</v>
      </c>
      <c r="I119" s="680"/>
      <c r="J119" s="680"/>
      <c r="K119" s="680"/>
      <c r="L119" s="680"/>
      <c r="M119" s="680"/>
      <c r="N119" s="680"/>
    </row>
    <row r="120" spans="2:14" ht="15.75" thickBot="1">
      <c r="B120" s="865">
        <v>2019</v>
      </c>
      <c r="C120" s="680" t="s">
        <v>3</v>
      </c>
      <c r="D120" s="680"/>
      <c r="E120" s="680"/>
      <c r="F120" s="680"/>
      <c r="G120" s="680"/>
      <c r="H120" s="680"/>
      <c r="I120" s="680"/>
      <c r="J120" s="680"/>
      <c r="K120" s="680"/>
      <c r="L120" s="680"/>
      <c r="M120" s="680"/>
      <c r="N120" s="680"/>
    </row>
    <row r="121" spans="2:14" ht="13.5" thickBot="1">
      <c r="B121" s="866"/>
      <c r="C121" s="867" t="s">
        <v>177</v>
      </c>
      <c r="D121" s="867" t="s">
        <v>178</v>
      </c>
      <c r="E121" s="867" t="s">
        <v>179</v>
      </c>
      <c r="F121" s="867" t="s">
        <v>180</v>
      </c>
      <c r="G121" s="867" t="s">
        <v>181</v>
      </c>
      <c r="H121" s="867" t="s">
        <v>182</v>
      </c>
      <c r="I121" s="867" t="s">
        <v>183</v>
      </c>
      <c r="J121" s="867" t="s">
        <v>184</v>
      </c>
      <c r="K121" s="867" t="s">
        <v>185</v>
      </c>
      <c r="L121" s="867" t="s">
        <v>186</v>
      </c>
      <c r="M121" s="867" t="s">
        <v>187</v>
      </c>
      <c r="N121" s="868" t="s">
        <v>188</v>
      </c>
    </row>
    <row r="122" spans="2:14" ht="13.5" thickBot="1">
      <c r="B122" s="869" t="s">
        <v>240</v>
      </c>
      <c r="C122" s="1190">
        <f>(C69-C65)/C65*100</f>
        <v>-12.189068148707712</v>
      </c>
      <c r="D122" s="1190">
        <f>(D69-D65)/D65*100</f>
        <v>-10.344253192670736</v>
      </c>
      <c r="E122" s="1190">
        <f t="shared" ref="E122:N122" si="5">(E69-E65)/E65*100</f>
        <v>-9.7632493483926961</v>
      </c>
      <c r="F122" s="1190">
        <f t="shared" si="5"/>
        <v>-8.109382366808104</v>
      </c>
      <c r="G122" s="1190">
        <f t="shared" si="5"/>
        <v>11.683287014331643</v>
      </c>
      <c r="H122" s="1190">
        <f t="shared" si="5"/>
        <v>17.252680108870745</v>
      </c>
      <c r="I122" s="1190">
        <f t="shared" si="5"/>
        <v>16.965300709143076</v>
      </c>
      <c r="J122" s="1190">
        <f t="shared" si="5"/>
        <v>23.7252516314567</v>
      </c>
      <c r="K122" s="1190">
        <f t="shared" si="5"/>
        <v>32.499295576218664</v>
      </c>
      <c r="L122" s="1190">
        <f t="shared" si="5"/>
        <v>30.403378153128124</v>
      </c>
      <c r="M122" s="1190">
        <f t="shared" si="5"/>
        <v>43.250639538342547</v>
      </c>
      <c r="N122" s="1190">
        <f t="shared" si="5"/>
        <v>43.018369552167123</v>
      </c>
    </row>
    <row r="124" spans="2:14" ht="15.75">
      <c r="B124" s="680"/>
      <c r="C124" s="680"/>
      <c r="D124" s="1187" t="s">
        <v>241</v>
      </c>
      <c r="E124" s="680"/>
      <c r="F124" s="680"/>
      <c r="G124" s="680"/>
      <c r="H124" s="680">
        <v>2020</v>
      </c>
      <c r="I124" s="680"/>
      <c r="J124" s="680"/>
      <c r="K124" s="680"/>
      <c r="L124" s="680"/>
      <c r="M124" s="680"/>
      <c r="N124" s="680"/>
    </row>
    <row r="125" spans="2:14" ht="15.75" thickBot="1">
      <c r="B125" s="1752">
        <v>2020</v>
      </c>
      <c r="C125" s="680" t="s">
        <v>3</v>
      </c>
      <c r="D125" s="680"/>
      <c r="E125" s="680"/>
      <c r="F125" s="680"/>
      <c r="G125" s="680"/>
      <c r="H125" s="680"/>
      <c r="I125" s="680"/>
      <c r="J125" s="680"/>
      <c r="K125" s="680"/>
      <c r="L125" s="680"/>
      <c r="M125" s="680"/>
      <c r="N125" s="680"/>
    </row>
    <row r="126" spans="2:14" ht="13.5" thickBot="1">
      <c r="B126" s="866"/>
      <c r="C126" s="867" t="s">
        <v>177</v>
      </c>
      <c r="D126" s="867" t="s">
        <v>178</v>
      </c>
      <c r="E126" s="867" t="s">
        <v>179</v>
      </c>
      <c r="F126" s="867" t="s">
        <v>180</v>
      </c>
      <c r="G126" s="867" t="s">
        <v>181</v>
      </c>
      <c r="H126" s="867" t="s">
        <v>182</v>
      </c>
      <c r="I126" s="867" t="s">
        <v>183</v>
      </c>
      <c r="J126" s="867" t="s">
        <v>184</v>
      </c>
      <c r="K126" s="867" t="s">
        <v>185</v>
      </c>
      <c r="L126" s="867" t="s">
        <v>186</v>
      </c>
      <c r="M126" s="867" t="s">
        <v>187</v>
      </c>
      <c r="N126" s="868" t="s">
        <v>188</v>
      </c>
    </row>
    <row r="127" spans="2:14" ht="13.5" thickBot="1">
      <c r="B127" s="869" t="s">
        <v>240</v>
      </c>
      <c r="C127" s="1190">
        <f>(C73-N69)/N69*100</f>
        <v>3.1858629952988595</v>
      </c>
      <c r="D127" s="1190">
        <f>(D73-C73)/C73*100</f>
        <v>6.7892445999267661</v>
      </c>
      <c r="E127" s="1190">
        <f t="shared" ref="E127:N127" si="6">(E73-D73)/D73*100</f>
        <v>1.5275026664635043</v>
      </c>
      <c r="F127" s="1190">
        <f t="shared" si="6"/>
        <v>-8.2467264473042299</v>
      </c>
      <c r="G127" s="1190">
        <f t="shared" si="6"/>
        <v>5.3567777550603006</v>
      </c>
      <c r="H127" s="1190">
        <f t="shared" si="6"/>
        <v>8.5193091403066354</v>
      </c>
      <c r="I127" s="1190">
        <f t="shared" si="6"/>
        <v>-8.9699570815450684</v>
      </c>
      <c r="J127" s="1190">
        <f t="shared" si="6"/>
        <v>-1.7130284457017184</v>
      </c>
      <c r="K127" s="1190">
        <f t="shared" si="6"/>
        <v>-1.5749920051167245</v>
      </c>
      <c r="L127" s="1190">
        <f t="shared" si="6"/>
        <v>-15.66891397936805</v>
      </c>
      <c r="M127" s="1190">
        <f t="shared" si="6"/>
        <v>2.9955692544789194</v>
      </c>
      <c r="N127" s="1190">
        <f t="shared" si="6"/>
        <v>-9.482839240624708</v>
      </c>
    </row>
    <row r="128" spans="2:14">
      <c r="B128" s="680"/>
      <c r="C128" s="680"/>
      <c r="D128" s="680"/>
      <c r="E128" s="680"/>
      <c r="F128" s="680"/>
      <c r="G128" s="680"/>
      <c r="H128" s="680"/>
      <c r="I128" s="680"/>
      <c r="J128" s="680"/>
      <c r="K128" s="680"/>
      <c r="L128" s="680"/>
      <c r="M128" s="680"/>
      <c r="N128" s="680"/>
    </row>
    <row r="129" spans="2:14">
      <c r="B129" s="680"/>
      <c r="C129" s="680"/>
      <c r="D129" s="680"/>
      <c r="E129" s="680"/>
      <c r="F129" s="680"/>
      <c r="G129" s="680"/>
      <c r="H129" s="680"/>
      <c r="I129" s="680"/>
      <c r="J129" s="680"/>
      <c r="K129" s="680"/>
      <c r="L129" s="680"/>
      <c r="M129" s="680"/>
      <c r="N129" s="680"/>
    </row>
    <row r="130" spans="2:14">
      <c r="B130" s="680"/>
      <c r="C130" s="680"/>
      <c r="D130" s="680"/>
      <c r="E130" s="680"/>
      <c r="F130" s="680"/>
      <c r="G130" s="680"/>
      <c r="H130" s="680"/>
      <c r="I130" s="680"/>
      <c r="J130" s="680"/>
      <c r="K130" s="680"/>
      <c r="L130" s="680"/>
      <c r="M130" s="680"/>
      <c r="N130" s="680"/>
    </row>
    <row r="131" spans="2:14">
      <c r="B131" s="680"/>
      <c r="C131" s="680"/>
      <c r="D131" s="680"/>
      <c r="E131" s="680"/>
      <c r="F131" s="680"/>
      <c r="G131" s="680"/>
      <c r="H131" s="680"/>
      <c r="I131" s="680"/>
      <c r="J131" s="680"/>
      <c r="K131" s="680"/>
      <c r="L131" s="680"/>
      <c r="M131" s="680"/>
      <c r="N131" s="680"/>
    </row>
    <row r="132" spans="2:14" ht="15.75">
      <c r="B132" s="680"/>
      <c r="C132" s="680"/>
      <c r="D132" s="1187" t="s">
        <v>242</v>
      </c>
      <c r="E132" s="680"/>
      <c r="F132" s="680"/>
      <c r="G132" s="680"/>
      <c r="H132" s="680">
        <v>2020</v>
      </c>
      <c r="I132" s="680"/>
      <c r="J132" s="680"/>
      <c r="K132" s="680"/>
      <c r="L132" s="680"/>
      <c r="M132" s="680"/>
      <c r="N132" s="680"/>
    </row>
    <row r="133" spans="2:14" ht="15.75" thickBot="1">
      <c r="B133" s="1752">
        <v>2020</v>
      </c>
      <c r="C133" s="680" t="s">
        <v>3</v>
      </c>
      <c r="D133" s="680"/>
      <c r="E133" s="680"/>
      <c r="F133" s="680"/>
      <c r="G133" s="680"/>
      <c r="H133" s="680"/>
      <c r="I133" s="680"/>
      <c r="J133" s="680"/>
      <c r="K133" s="680"/>
      <c r="L133" s="680"/>
      <c r="M133" s="680"/>
      <c r="N133" s="680"/>
    </row>
    <row r="134" spans="2:14" ht="13.5" thickBot="1">
      <c r="B134" s="866"/>
      <c r="C134" s="867" t="s">
        <v>177</v>
      </c>
      <c r="D134" s="867" t="s">
        <v>178</v>
      </c>
      <c r="E134" s="867" t="s">
        <v>179</v>
      </c>
      <c r="F134" s="867" t="s">
        <v>180</v>
      </c>
      <c r="G134" s="867" t="s">
        <v>181</v>
      </c>
      <c r="H134" s="867" t="s">
        <v>182</v>
      </c>
      <c r="I134" s="867" t="s">
        <v>183</v>
      </c>
      <c r="J134" s="867" t="s">
        <v>184</v>
      </c>
      <c r="K134" s="867" t="s">
        <v>185</v>
      </c>
      <c r="L134" s="867" t="s">
        <v>186</v>
      </c>
      <c r="M134" s="867" t="s">
        <v>187</v>
      </c>
      <c r="N134" s="868" t="s">
        <v>188</v>
      </c>
    </row>
    <row r="135" spans="2:14" ht="13.5" thickBot="1">
      <c r="B135" s="869" t="s">
        <v>240</v>
      </c>
      <c r="C135" s="1190">
        <f>(C73-C69)/C69*100</f>
        <v>51.056900577608452</v>
      </c>
      <c r="D135" s="1190">
        <f t="shared" ref="D135:N135" si="7">(D73-D69)/D69*100</f>
        <v>62.581284449123665</v>
      </c>
      <c r="E135" s="1190">
        <f t="shared" si="7"/>
        <v>60.386328077987706</v>
      </c>
      <c r="F135" s="1190">
        <f t="shared" si="7"/>
        <v>39.41622484464969</v>
      </c>
      <c r="G135" s="1190">
        <f t="shared" si="7"/>
        <v>25.713588680165888</v>
      </c>
      <c r="H135" s="1190">
        <f t="shared" si="7"/>
        <v>32.455350798237724</v>
      </c>
      <c r="I135" s="1190">
        <f t="shared" si="7"/>
        <v>17.795158976257703</v>
      </c>
      <c r="J135" s="1190">
        <f t="shared" si="7"/>
        <v>11.818344359020202</v>
      </c>
      <c r="K135" s="1190">
        <f t="shared" si="7"/>
        <v>4.7209935352160572</v>
      </c>
      <c r="L135" s="1190">
        <f t="shared" si="7"/>
        <v>-11.529612270984236</v>
      </c>
      <c r="M135" s="1190">
        <f t="shared" si="7"/>
        <v>-11.184019269903226</v>
      </c>
      <c r="N135" s="1190">
        <f t="shared" si="7"/>
        <v>-18.745802552048353</v>
      </c>
    </row>
    <row r="138" spans="2:14" ht="15.75">
      <c r="B138" s="1582"/>
      <c r="C138" s="1582"/>
      <c r="D138" s="1583" t="s">
        <v>241</v>
      </c>
      <c r="E138" s="1582"/>
      <c r="F138" s="1582"/>
      <c r="G138" s="1582"/>
      <c r="H138" s="1582">
        <v>2021</v>
      </c>
      <c r="I138" s="1582"/>
      <c r="J138" s="1582"/>
      <c r="K138" s="1582"/>
      <c r="L138" s="1582"/>
      <c r="M138" s="1582"/>
      <c r="N138" s="1582"/>
    </row>
    <row r="139" spans="2:14" ht="15.75" thickBot="1">
      <c r="B139" s="1584">
        <v>2021</v>
      </c>
      <c r="C139" s="1582" t="s">
        <v>3</v>
      </c>
      <c r="D139" s="1582"/>
      <c r="E139" s="1582"/>
      <c r="F139" s="1582"/>
      <c r="G139" s="1582"/>
      <c r="H139" s="1582"/>
      <c r="I139" s="1582"/>
      <c r="J139" s="1582"/>
      <c r="K139" s="1582"/>
      <c r="L139" s="1582"/>
      <c r="M139" s="1582"/>
      <c r="N139" s="1582"/>
    </row>
    <row r="140" spans="2:14" ht="13.5" thickBot="1">
      <c r="B140" s="1585"/>
      <c r="C140" s="1586" t="s">
        <v>177</v>
      </c>
      <c r="D140" s="1586" t="s">
        <v>178</v>
      </c>
      <c r="E140" s="1586" t="s">
        <v>179</v>
      </c>
      <c r="F140" s="1586" t="s">
        <v>180</v>
      </c>
      <c r="G140" s="1586" t="s">
        <v>181</v>
      </c>
      <c r="H140" s="1586" t="s">
        <v>182</v>
      </c>
      <c r="I140" s="1586" t="s">
        <v>183</v>
      </c>
      <c r="J140" s="1586" t="s">
        <v>184</v>
      </c>
      <c r="K140" s="1586" t="s">
        <v>185</v>
      </c>
      <c r="L140" s="1586" t="s">
        <v>186</v>
      </c>
      <c r="M140" s="1586" t="s">
        <v>187</v>
      </c>
      <c r="N140" s="1587" t="s">
        <v>188</v>
      </c>
    </row>
    <row r="141" spans="2:14" ht="13.5" thickBot="1">
      <c r="B141" s="1588" t="s">
        <v>240</v>
      </c>
      <c r="C141" s="1589">
        <f>(C78-N73)/N73*100</f>
        <v>-4.0655026345696887</v>
      </c>
      <c r="D141" s="1589">
        <f>(D78-C78)/C78*100</f>
        <v>-3.8447041085563591</v>
      </c>
      <c r="E141" s="1589">
        <f t="shared" ref="E141:G141" si="8">(E78-D78)/D78*100</f>
        <v>12.000896007168063</v>
      </c>
      <c r="F141" s="1589">
        <f t="shared" si="8"/>
        <v>2.144999999999996</v>
      </c>
      <c r="G141" s="1589">
        <f t="shared" si="8"/>
        <v>-2.0999559449801715</v>
      </c>
      <c r="H141" s="1589" t="e">
        <f t="shared" ref="H141:N141" si="9">(H79-G79)/G79*100</f>
        <v>#DIV/0!</v>
      </c>
      <c r="I141" s="1589" t="e">
        <f t="shared" si="9"/>
        <v>#DIV/0!</v>
      </c>
      <c r="J141" s="1589" t="e">
        <f t="shared" si="9"/>
        <v>#DIV/0!</v>
      </c>
      <c r="K141" s="1589" t="e">
        <f t="shared" si="9"/>
        <v>#DIV/0!</v>
      </c>
      <c r="L141" s="1589" t="e">
        <f t="shared" si="9"/>
        <v>#DIV/0!</v>
      </c>
      <c r="M141" s="1589" t="e">
        <f t="shared" si="9"/>
        <v>#DIV/0!</v>
      </c>
      <c r="N141" s="1589" t="e">
        <f t="shared" si="9"/>
        <v>#DIV/0!</v>
      </c>
    </row>
    <row r="142" spans="2:14">
      <c r="B142" s="1582"/>
      <c r="C142" s="1582"/>
      <c r="D142" s="1582"/>
      <c r="E142" s="1582"/>
      <c r="F142" s="1582"/>
      <c r="G142" s="1582"/>
      <c r="H142" s="1582"/>
      <c r="I142" s="1582"/>
      <c r="J142" s="1582"/>
      <c r="K142" s="1582"/>
      <c r="L142" s="1582"/>
      <c r="M142" s="1582"/>
      <c r="N142" s="1582"/>
    </row>
    <row r="143" spans="2:14">
      <c r="B143" s="1582"/>
      <c r="C143" s="1582"/>
      <c r="D143" s="1582"/>
      <c r="E143" s="1582"/>
      <c r="F143" s="1582"/>
      <c r="G143" s="1582"/>
      <c r="H143" s="1582"/>
      <c r="I143" s="1582"/>
      <c r="J143" s="1582"/>
      <c r="K143" s="1582"/>
      <c r="L143" s="1582"/>
      <c r="M143" s="1582"/>
      <c r="N143" s="1582"/>
    </row>
    <row r="144" spans="2:14">
      <c r="B144" s="1582"/>
      <c r="C144" s="1582"/>
      <c r="D144" s="1582"/>
      <c r="E144" s="1582"/>
      <c r="F144" s="1582"/>
      <c r="G144" s="1582"/>
      <c r="H144" s="1582"/>
      <c r="I144" s="1582"/>
      <c r="J144" s="1582"/>
      <c r="K144" s="1582"/>
      <c r="L144" s="1582"/>
      <c r="M144" s="1582"/>
      <c r="N144" s="1582"/>
    </row>
    <row r="145" spans="2:14">
      <c r="B145" s="1582"/>
      <c r="C145" s="1582"/>
      <c r="D145" s="1582"/>
      <c r="E145" s="1582"/>
      <c r="F145" s="1582"/>
      <c r="G145" s="1582"/>
      <c r="H145" s="1582"/>
      <c r="I145" s="1582"/>
      <c r="J145" s="1582"/>
      <c r="K145" s="1582"/>
      <c r="L145" s="1582"/>
      <c r="M145" s="1582"/>
      <c r="N145" s="1582"/>
    </row>
    <row r="146" spans="2:14" ht="15.75">
      <c r="B146" s="1582"/>
      <c r="C146" s="1582"/>
      <c r="D146" s="1583" t="s">
        <v>242</v>
      </c>
      <c r="E146" s="1582"/>
      <c r="F146" s="1582"/>
      <c r="G146" s="1582"/>
      <c r="H146" s="1582">
        <v>2021</v>
      </c>
      <c r="I146" s="1582"/>
      <c r="J146" s="1582"/>
      <c r="K146" s="1582"/>
      <c r="L146" s="1582"/>
      <c r="M146" s="1582"/>
      <c r="N146" s="1582"/>
    </row>
    <row r="147" spans="2:14" ht="15.75" thickBot="1">
      <c r="B147" s="1584">
        <v>2021</v>
      </c>
      <c r="C147" s="1582" t="s">
        <v>3</v>
      </c>
      <c r="D147" s="1582"/>
      <c r="E147" s="1582"/>
      <c r="F147" s="1582"/>
      <c r="G147" s="1582"/>
      <c r="H147" s="1582"/>
      <c r="I147" s="1582"/>
      <c r="J147" s="1582"/>
      <c r="K147" s="1582"/>
      <c r="L147" s="1582"/>
      <c r="M147" s="1582"/>
      <c r="N147" s="1582"/>
    </row>
    <row r="148" spans="2:14" ht="13.5" thickBot="1">
      <c r="B148" s="1585"/>
      <c r="C148" s="1586" t="s">
        <v>177</v>
      </c>
      <c r="D148" s="1586" t="s">
        <v>178</v>
      </c>
      <c r="E148" s="1586" t="s">
        <v>179</v>
      </c>
      <c r="F148" s="1586" t="s">
        <v>180</v>
      </c>
      <c r="G148" s="1586" t="s">
        <v>181</v>
      </c>
      <c r="H148" s="1586" t="s">
        <v>182</v>
      </c>
      <c r="I148" s="1586" t="s">
        <v>183</v>
      </c>
      <c r="J148" s="1586" t="s">
        <v>184</v>
      </c>
      <c r="K148" s="1586" t="s">
        <v>185</v>
      </c>
      <c r="L148" s="1586" t="s">
        <v>186</v>
      </c>
      <c r="M148" s="1586" t="s">
        <v>187</v>
      </c>
      <c r="N148" s="1587" t="s">
        <v>188</v>
      </c>
    </row>
    <row r="149" spans="2:14" ht="13.5" thickBot="1">
      <c r="B149" s="1588" t="s">
        <v>240</v>
      </c>
      <c r="C149" s="1589">
        <f>(C78-C73)/C73*100</f>
        <v>-24.455924826099338</v>
      </c>
      <c r="D149" s="1589">
        <f t="shared" ref="D149:N149" si="10">(D78-D73)/D73*100</f>
        <v>-31.978515922596372</v>
      </c>
      <c r="E149" s="1589">
        <f t="shared" si="10"/>
        <v>-24.961542790680216</v>
      </c>
      <c r="F149" s="1589">
        <f t="shared" si="10"/>
        <v>-16.462891024330411</v>
      </c>
      <c r="G149" s="1589">
        <f t="shared" si="10"/>
        <v>-22.375315350281383</v>
      </c>
      <c r="H149" s="1589">
        <f t="shared" si="10"/>
        <v>-100</v>
      </c>
      <c r="I149" s="1589">
        <f t="shared" si="10"/>
        <v>-100</v>
      </c>
      <c r="J149" s="1589">
        <f t="shared" si="10"/>
        <v>-100</v>
      </c>
      <c r="K149" s="1589">
        <f t="shared" si="10"/>
        <v>-100</v>
      </c>
      <c r="L149" s="1589">
        <f t="shared" si="10"/>
        <v>-100</v>
      </c>
      <c r="M149" s="1589">
        <f t="shared" si="10"/>
        <v>-100</v>
      </c>
      <c r="N149" s="1589">
        <f t="shared" si="10"/>
        <v>-100</v>
      </c>
    </row>
  </sheetData>
  <mergeCells count="10">
    <mergeCell ref="Q15:T15"/>
    <mergeCell ref="W15:X15"/>
    <mergeCell ref="Q19:T19"/>
    <mergeCell ref="W19:X19"/>
    <mergeCell ref="Q3:T3"/>
    <mergeCell ref="W3:X3"/>
    <mergeCell ref="Q7:T7"/>
    <mergeCell ref="W7:X7"/>
    <mergeCell ref="Q11:T11"/>
    <mergeCell ref="W11:X11"/>
  </mergeCells>
  <pageMargins left="0.75" right="0.75" top="1" bottom="1" header="0.5" footer="0.5"/>
  <pageSetup paperSize="9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79"/>
  <sheetViews>
    <sheetView showGridLines="0" zoomScale="85" zoomScaleNormal="85" workbookViewId="0">
      <selection activeCell="T78" sqref="T78"/>
    </sheetView>
  </sheetViews>
  <sheetFormatPr defaultColWidth="9.140625" defaultRowHeight="12.75"/>
  <cols>
    <col min="1" max="1" width="11.28515625" style="1064" customWidth="1"/>
    <col min="2" max="2" width="18.5703125" style="1064" customWidth="1"/>
    <col min="3" max="3" width="16.140625" style="1064" customWidth="1"/>
    <col min="4" max="4" width="12.140625" style="1064" customWidth="1"/>
    <col min="5" max="5" width="9.5703125" style="1064" customWidth="1"/>
    <col min="6" max="6" width="10.42578125" style="1064" customWidth="1"/>
    <col min="7" max="8" width="9.140625" style="1064"/>
    <col min="9" max="9" width="11.28515625" style="1064" customWidth="1"/>
    <col min="10" max="10" width="9.7109375" style="1064" customWidth="1"/>
    <col min="11" max="11" width="9.85546875" style="1064" customWidth="1"/>
    <col min="12" max="12" width="9.5703125" style="1064" customWidth="1"/>
    <col min="13" max="13" width="9.7109375" style="1064" customWidth="1"/>
    <col min="14" max="14" width="11.140625" style="1064" customWidth="1"/>
    <col min="15" max="15" width="6.42578125" style="1066" customWidth="1"/>
    <col min="16" max="16384" width="9.140625" style="1064"/>
  </cols>
  <sheetData>
    <row r="1" spans="2:15" ht="20.25" customHeight="1">
      <c r="L1" s="1065"/>
      <c r="M1" s="1065"/>
    </row>
    <row r="2" spans="2:15" ht="20.25" customHeight="1">
      <c r="B2" s="1067" t="s">
        <v>385</v>
      </c>
      <c r="C2" s="1067"/>
      <c r="D2" s="1067"/>
      <c r="E2" s="1067"/>
      <c r="F2" s="1067"/>
      <c r="G2" s="1067"/>
      <c r="H2" s="1067"/>
      <c r="I2" s="1067"/>
      <c r="J2" s="1067"/>
      <c r="K2" s="1067"/>
      <c r="L2" s="1067"/>
      <c r="M2" s="1067"/>
      <c r="N2" s="1067"/>
      <c r="O2" s="1068"/>
    </row>
    <row r="3" spans="2:15" ht="20.25" customHeight="1">
      <c r="B3" s="1069"/>
      <c r="C3" s="1070"/>
      <c r="D3" s="1071"/>
      <c r="E3" s="1071"/>
      <c r="F3" s="1071"/>
      <c r="G3" s="1071"/>
      <c r="H3" s="1071"/>
      <c r="I3" s="1071"/>
      <c r="J3" s="1071"/>
      <c r="K3" s="1071"/>
      <c r="L3" s="1071"/>
      <c r="M3" s="1071"/>
      <c r="N3" s="1071"/>
    </row>
    <row r="4" spans="2:15" ht="20.25" customHeight="1" thickBot="1">
      <c r="B4" s="1069">
        <v>2004</v>
      </c>
      <c r="C4" s="1070" t="s">
        <v>176</v>
      </c>
      <c r="D4" s="1071"/>
      <c r="E4" s="1071"/>
      <c r="F4" s="1071"/>
      <c r="G4" s="1071"/>
      <c r="H4" s="1071"/>
      <c r="I4" s="1071"/>
      <c r="J4" s="1071"/>
      <c r="K4" s="1071"/>
      <c r="L4" s="1071"/>
      <c r="M4" s="1071"/>
      <c r="N4" s="1071"/>
    </row>
    <row r="5" spans="2:15" ht="17.25" customHeight="1" thickBot="1">
      <c r="B5" s="1072"/>
      <c r="C5" s="1073" t="s">
        <v>177</v>
      </c>
      <c r="D5" s="1073" t="s">
        <v>178</v>
      </c>
      <c r="E5" s="1073" t="s">
        <v>179</v>
      </c>
      <c r="F5" s="1073" t="s">
        <v>180</v>
      </c>
      <c r="G5" s="1073" t="s">
        <v>181</v>
      </c>
      <c r="H5" s="1073" t="s">
        <v>182</v>
      </c>
      <c r="I5" s="1073" t="s">
        <v>183</v>
      </c>
      <c r="J5" s="1073" t="s">
        <v>184</v>
      </c>
      <c r="K5" s="1073" t="s">
        <v>185</v>
      </c>
      <c r="L5" s="1073" t="s">
        <v>186</v>
      </c>
      <c r="M5" s="1073" t="s">
        <v>187</v>
      </c>
      <c r="N5" s="1074" t="s">
        <v>188</v>
      </c>
    </row>
    <row r="6" spans="2:15" ht="17.25" customHeight="1" thickBot="1">
      <c r="B6" s="1075" t="s">
        <v>189</v>
      </c>
      <c r="C6" s="1076">
        <v>4745.1329999999998</v>
      </c>
      <c r="D6" s="1076">
        <v>4967.0389999999998</v>
      </c>
      <c r="E6" s="1076">
        <v>5718.8540000000003</v>
      </c>
      <c r="F6" s="1076">
        <v>5972.0820000000003</v>
      </c>
      <c r="G6" s="1076">
        <v>6055.5649999999996</v>
      </c>
      <c r="H6" s="1076">
        <v>6825.7389999999996</v>
      </c>
      <c r="I6" s="1076">
        <v>6966.6059999999998</v>
      </c>
      <c r="J6" s="1076">
        <v>6854.2579999999998</v>
      </c>
      <c r="K6" s="1076">
        <v>7221.1440000000002</v>
      </c>
      <c r="L6" s="1076">
        <v>6917.2629999999999</v>
      </c>
      <c r="M6" s="1076">
        <v>6750.8010000000004</v>
      </c>
      <c r="N6" s="1077">
        <v>6535.24</v>
      </c>
    </row>
    <row r="7" spans="2:15" ht="17.25" customHeight="1">
      <c r="B7" s="1071"/>
      <c r="C7" s="1071"/>
      <c r="D7" s="1071"/>
      <c r="E7" s="1071"/>
      <c r="F7" s="1071"/>
      <c r="G7" s="1071"/>
      <c r="H7" s="1071"/>
      <c r="I7" s="1071"/>
      <c r="J7" s="1071"/>
      <c r="K7" s="1071"/>
      <c r="L7" s="1071"/>
      <c r="M7" s="1071"/>
      <c r="N7" s="1071"/>
    </row>
    <row r="8" spans="2:15" ht="17.25" customHeight="1" thickBot="1">
      <c r="B8" s="1069">
        <v>2005</v>
      </c>
      <c r="C8" s="1070" t="s">
        <v>176</v>
      </c>
      <c r="D8" s="1071"/>
      <c r="E8" s="1071"/>
      <c r="F8" s="1071"/>
      <c r="G8" s="1071"/>
      <c r="H8" s="1071"/>
      <c r="I8" s="1071"/>
      <c r="J8" s="1071"/>
      <c r="K8" s="1071"/>
      <c r="L8" s="1071"/>
      <c r="M8" s="1071"/>
      <c r="N8" s="1071"/>
    </row>
    <row r="9" spans="2:15" ht="17.25" customHeight="1" thickBot="1">
      <c r="B9" s="1072"/>
      <c r="C9" s="1073" t="s">
        <v>177</v>
      </c>
      <c r="D9" s="1073" t="s">
        <v>178</v>
      </c>
      <c r="E9" s="1073" t="s">
        <v>179</v>
      </c>
      <c r="F9" s="1073" t="s">
        <v>180</v>
      </c>
      <c r="G9" s="1073" t="s">
        <v>181</v>
      </c>
      <c r="H9" s="1073" t="s">
        <v>182</v>
      </c>
      <c r="I9" s="1073" t="s">
        <v>183</v>
      </c>
      <c r="J9" s="1073" t="s">
        <v>184</v>
      </c>
      <c r="K9" s="1073" t="s">
        <v>185</v>
      </c>
      <c r="L9" s="1073" t="s">
        <v>186</v>
      </c>
      <c r="M9" s="1073" t="s">
        <v>187</v>
      </c>
      <c r="N9" s="1074" t="s">
        <v>188</v>
      </c>
    </row>
    <row r="10" spans="2:15" ht="17.25" customHeight="1" thickBot="1">
      <c r="B10" s="1075" t="s">
        <v>189</v>
      </c>
      <c r="C10" s="1076">
        <v>5727.442</v>
      </c>
      <c r="D10" s="1076">
        <v>5805.5129999999999</v>
      </c>
      <c r="E10" s="1076">
        <v>5895.8040000000001</v>
      </c>
      <c r="F10" s="1076">
        <v>5498.875</v>
      </c>
      <c r="G10" s="1076">
        <v>5386.9530000000004</v>
      </c>
      <c r="H10" s="1076">
        <v>5545.4840000000004</v>
      </c>
      <c r="I10" s="1076">
        <v>5961.8959999999997</v>
      </c>
      <c r="J10" s="1076">
        <v>6210.8370000000004</v>
      </c>
      <c r="K10" s="1076">
        <v>6114.4129999999996</v>
      </c>
      <c r="L10" s="1076">
        <v>5863.924</v>
      </c>
      <c r="M10" s="1076">
        <v>5541.8360000000002</v>
      </c>
      <c r="N10" s="1077">
        <v>5474.7569999999996</v>
      </c>
    </row>
    <row r="11" spans="2:15" ht="17.25" customHeight="1">
      <c r="B11" s="1071"/>
      <c r="C11" s="1071"/>
      <c r="D11" s="1071"/>
      <c r="E11" s="1071"/>
      <c r="F11" s="1071"/>
      <c r="G11" s="1071"/>
      <c r="H11" s="1071"/>
      <c r="I11" s="1071"/>
      <c r="J11" s="1071"/>
      <c r="K11" s="1071"/>
      <c r="L11" s="1071"/>
      <c r="M11" s="1071"/>
      <c r="N11" s="1071"/>
    </row>
    <row r="12" spans="2:15" ht="17.25" customHeight="1" thickBot="1">
      <c r="B12" s="1069">
        <v>2006</v>
      </c>
      <c r="C12" s="1070" t="s">
        <v>176</v>
      </c>
      <c r="D12" s="1071"/>
      <c r="E12" s="1071"/>
      <c r="F12" s="1071"/>
      <c r="G12" s="1071"/>
      <c r="H12" s="1071"/>
      <c r="I12" s="1071"/>
      <c r="J12" s="1071"/>
      <c r="K12" s="1071"/>
      <c r="L12" s="1071"/>
      <c r="M12" s="1071"/>
      <c r="N12" s="1071"/>
    </row>
    <row r="13" spans="2:15" ht="17.25" customHeight="1" thickBot="1">
      <c r="B13" s="1072"/>
      <c r="C13" s="1073" t="s">
        <v>177</v>
      </c>
      <c r="D13" s="1073" t="s">
        <v>178</v>
      </c>
      <c r="E13" s="1073" t="s">
        <v>179</v>
      </c>
      <c r="F13" s="1073" t="s">
        <v>180</v>
      </c>
      <c r="G13" s="1073" t="s">
        <v>181</v>
      </c>
      <c r="H13" s="1073" t="s">
        <v>182</v>
      </c>
      <c r="I13" s="1073" t="s">
        <v>183</v>
      </c>
      <c r="J13" s="1073" t="s">
        <v>184</v>
      </c>
      <c r="K13" s="1073" t="s">
        <v>185</v>
      </c>
      <c r="L13" s="1073" t="s">
        <v>186</v>
      </c>
      <c r="M13" s="1073" t="s">
        <v>187</v>
      </c>
      <c r="N13" s="1074" t="s">
        <v>188</v>
      </c>
    </row>
    <row r="14" spans="2:15" ht="17.25" customHeight="1" thickBot="1">
      <c r="B14" s="1075" t="s">
        <v>189</v>
      </c>
      <c r="C14" s="1076">
        <v>5167.4750000000004</v>
      </c>
      <c r="D14" s="1076">
        <v>4922.9769999999999</v>
      </c>
      <c r="E14" s="1076">
        <v>5063.8980000000001</v>
      </c>
      <c r="F14" s="1076">
        <v>5127.4639999999999</v>
      </c>
      <c r="G14" s="1076">
        <v>5106.8609999999999</v>
      </c>
      <c r="H14" s="1076">
        <v>5589.4520000000002</v>
      </c>
      <c r="I14" s="1076">
        <v>6026.9629999999997</v>
      </c>
      <c r="J14" s="1076">
        <v>6499.076</v>
      </c>
      <c r="K14" s="1076">
        <v>6186.4949999999999</v>
      </c>
      <c r="L14" s="1076">
        <v>5618.3580000000002</v>
      </c>
      <c r="M14" s="1076">
        <v>5259.9059999999999</v>
      </c>
      <c r="N14" s="1077">
        <v>5045.9780000000001</v>
      </c>
    </row>
    <row r="15" spans="2:15" ht="17.25" customHeight="1">
      <c r="B15" s="1078"/>
      <c r="C15" s="1079"/>
      <c r="D15" s="1079"/>
      <c r="E15" s="1079"/>
      <c r="F15" s="1079"/>
      <c r="G15" s="1079"/>
      <c r="H15" s="1079"/>
      <c r="I15" s="1079"/>
      <c r="J15" s="1079"/>
      <c r="K15" s="1079"/>
      <c r="L15" s="1079"/>
      <c r="M15" s="1079"/>
      <c r="N15" s="1079"/>
    </row>
    <row r="16" spans="2:15" ht="17.25" customHeight="1" thickBot="1">
      <c r="B16" s="1069">
        <v>2007</v>
      </c>
      <c r="C16" s="1070" t="s">
        <v>176</v>
      </c>
      <c r="D16" s="1079"/>
      <c r="E16" s="1079"/>
      <c r="F16" s="1079"/>
      <c r="G16" s="1079"/>
      <c r="H16" s="1079"/>
      <c r="I16" s="1079"/>
      <c r="J16" s="1079"/>
      <c r="K16" s="1079"/>
      <c r="L16" s="1079"/>
      <c r="M16" s="1079"/>
      <c r="N16" s="1079"/>
    </row>
    <row r="17" spans="2:14" ht="17.25" customHeight="1" thickBot="1">
      <c r="B17" s="1072"/>
      <c r="C17" s="1073" t="s">
        <v>177</v>
      </c>
      <c r="D17" s="1073" t="s">
        <v>178</v>
      </c>
      <c r="E17" s="1073" t="s">
        <v>179</v>
      </c>
      <c r="F17" s="1073" t="s">
        <v>180</v>
      </c>
      <c r="G17" s="1073" t="s">
        <v>181</v>
      </c>
      <c r="H17" s="1073" t="s">
        <v>182</v>
      </c>
      <c r="I17" s="1073" t="s">
        <v>183</v>
      </c>
      <c r="J17" s="1073" t="s">
        <v>184</v>
      </c>
      <c r="K17" s="1073" t="s">
        <v>185</v>
      </c>
      <c r="L17" s="1073" t="s">
        <v>186</v>
      </c>
      <c r="M17" s="1073" t="s">
        <v>187</v>
      </c>
      <c r="N17" s="1074" t="s">
        <v>188</v>
      </c>
    </row>
    <row r="18" spans="2:14" ht="17.25" customHeight="1" thickBot="1">
      <c r="B18" s="1075" t="s">
        <v>189</v>
      </c>
      <c r="C18" s="1076">
        <v>4878.0050000000001</v>
      </c>
      <c r="D18" s="1076">
        <v>4998.683</v>
      </c>
      <c r="E18" s="1076">
        <v>5080.3729999999996</v>
      </c>
      <c r="F18" s="1076">
        <v>4985.0389999999998</v>
      </c>
      <c r="G18" s="1076">
        <v>4864.4809999999998</v>
      </c>
      <c r="H18" s="1076">
        <v>5416.3459999999995</v>
      </c>
      <c r="I18" s="1076">
        <v>5850.35</v>
      </c>
      <c r="J18" s="1076">
        <v>6101.1459999999997</v>
      </c>
      <c r="K18" s="1076">
        <v>6062.3810000000003</v>
      </c>
      <c r="L18" s="1076">
        <v>5389.2690000000002</v>
      </c>
      <c r="M18" s="1076">
        <v>5060.2169999999996</v>
      </c>
      <c r="N18" s="1077">
        <v>5200.0069999999996</v>
      </c>
    </row>
    <row r="19" spans="2:14" ht="17.25" customHeight="1">
      <c r="B19" s="1069"/>
      <c r="C19" s="1070"/>
      <c r="D19" s="1071"/>
      <c r="E19" s="1071"/>
      <c r="F19" s="1071"/>
      <c r="G19" s="1071"/>
      <c r="H19" s="1071"/>
      <c r="I19" s="1071"/>
      <c r="J19" s="1071"/>
      <c r="K19" s="1071"/>
      <c r="L19" s="1071"/>
      <c r="M19" s="1071"/>
      <c r="N19" s="1071"/>
    </row>
    <row r="20" spans="2:14" ht="17.25" customHeight="1" thickBot="1">
      <c r="B20" s="1069">
        <v>2008</v>
      </c>
      <c r="C20" s="1070" t="s">
        <v>176</v>
      </c>
      <c r="D20" s="1079"/>
      <c r="E20" s="1079"/>
      <c r="F20" s="1079"/>
      <c r="G20" s="1079"/>
      <c r="H20" s="1079"/>
      <c r="I20" s="1079"/>
      <c r="J20" s="1079"/>
      <c r="K20" s="1079"/>
      <c r="L20" s="1079"/>
      <c r="M20" s="1079"/>
      <c r="N20" s="1079"/>
    </row>
    <row r="21" spans="2:14" ht="17.25" customHeight="1" thickBot="1">
      <c r="B21" s="1072"/>
      <c r="C21" s="1073" t="s">
        <v>177</v>
      </c>
      <c r="D21" s="1073" t="s">
        <v>178</v>
      </c>
      <c r="E21" s="1073" t="s">
        <v>179</v>
      </c>
      <c r="F21" s="1073" t="s">
        <v>180</v>
      </c>
      <c r="G21" s="1073" t="s">
        <v>181</v>
      </c>
      <c r="H21" s="1073" t="s">
        <v>182</v>
      </c>
      <c r="I21" s="1073" t="s">
        <v>183</v>
      </c>
      <c r="J21" s="1073" t="s">
        <v>184</v>
      </c>
      <c r="K21" s="1073" t="s">
        <v>185</v>
      </c>
      <c r="L21" s="1073" t="s">
        <v>186</v>
      </c>
      <c r="M21" s="1073" t="s">
        <v>187</v>
      </c>
      <c r="N21" s="1074" t="s">
        <v>188</v>
      </c>
    </row>
    <row r="22" spans="2:14" ht="17.25" customHeight="1" thickBot="1">
      <c r="B22" s="1075" t="s">
        <v>189</v>
      </c>
      <c r="C22" s="1076">
        <v>5362.0659999999998</v>
      </c>
      <c r="D22" s="1076">
        <v>4991.3639999999996</v>
      </c>
      <c r="E22" s="1076">
        <v>5502.9759999999997</v>
      </c>
      <c r="F22" s="1076">
        <v>5445.4089999999997</v>
      </c>
      <c r="G22" s="1076">
        <v>6090.0209999999997</v>
      </c>
      <c r="H22" s="1076">
        <v>6347.5010000000002</v>
      </c>
      <c r="I22" s="1076">
        <v>6491.11</v>
      </c>
      <c r="J22" s="1076">
        <v>6519.6940000000004</v>
      </c>
      <c r="K22" s="1076">
        <v>6710.549</v>
      </c>
      <c r="L22" s="1076">
        <v>6325.4049999999997</v>
      </c>
      <c r="M22" s="1076">
        <v>6235.9309999999996</v>
      </c>
      <c r="N22" s="1077">
        <v>6463.6270000000004</v>
      </c>
    </row>
    <row r="23" spans="2:14" ht="17.25" customHeight="1">
      <c r="B23" s="1069"/>
      <c r="C23" s="1070"/>
      <c r="D23" s="1071"/>
      <c r="E23" s="1071"/>
      <c r="F23" s="1071"/>
      <c r="G23" s="1071"/>
      <c r="H23" s="1071"/>
      <c r="I23" s="1071"/>
      <c r="J23" s="1071"/>
      <c r="K23" s="1071"/>
      <c r="L23" s="1071"/>
      <c r="M23" s="1071"/>
      <c r="N23" s="1071"/>
    </row>
    <row r="24" spans="2:14" ht="17.25" customHeight="1">
      <c r="B24" s="1069"/>
      <c r="C24" s="1070"/>
      <c r="D24" s="1071"/>
      <c r="E24" s="1071"/>
      <c r="F24" s="1071"/>
      <c r="G24" s="1071"/>
      <c r="H24" s="1071"/>
      <c r="I24" s="1071"/>
      <c r="J24" s="1071"/>
      <c r="K24" s="1071"/>
      <c r="L24" s="1071"/>
      <c r="M24" s="1071"/>
      <c r="N24" s="1071"/>
    </row>
    <row r="25" spans="2:14" ht="17.25" customHeight="1" thickBot="1">
      <c r="B25" s="1069">
        <v>2009</v>
      </c>
      <c r="C25" s="1070" t="s">
        <v>176</v>
      </c>
      <c r="D25" s="1079"/>
      <c r="E25" s="1079"/>
      <c r="F25" s="1079"/>
      <c r="G25" s="1079"/>
      <c r="H25" s="1079"/>
      <c r="I25" s="1079"/>
      <c r="J25" s="1079"/>
      <c r="K25" s="1079"/>
      <c r="L25" s="1079"/>
      <c r="M25" s="1079"/>
      <c r="N25" s="1079"/>
    </row>
    <row r="26" spans="2:14" ht="17.25" customHeight="1" thickBot="1">
      <c r="B26" s="1072"/>
      <c r="C26" s="1073" t="s">
        <v>177</v>
      </c>
      <c r="D26" s="1073" t="s">
        <v>178</v>
      </c>
      <c r="E26" s="1073" t="s">
        <v>179</v>
      </c>
      <c r="F26" s="1073" t="s">
        <v>180</v>
      </c>
      <c r="G26" s="1073" t="s">
        <v>181</v>
      </c>
      <c r="H26" s="1073" t="s">
        <v>182</v>
      </c>
      <c r="I26" s="1073" t="s">
        <v>183</v>
      </c>
      <c r="J26" s="1073" t="s">
        <v>184</v>
      </c>
      <c r="K26" s="1073" t="s">
        <v>185</v>
      </c>
      <c r="L26" s="1073" t="s">
        <v>186</v>
      </c>
      <c r="M26" s="1073" t="s">
        <v>187</v>
      </c>
      <c r="N26" s="1074" t="s">
        <v>188</v>
      </c>
    </row>
    <row r="27" spans="2:14" ht="17.25" customHeight="1" thickBot="1">
      <c r="B27" s="1075" t="s">
        <v>189</v>
      </c>
      <c r="C27" s="1076">
        <v>6295.6080000000002</v>
      </c>
      <c r="D27" s="1076">
        <v>6468.9390000000003</v>
      </c>
      <c r="E27" s="1076">
        <v>6927.45</v>
      </c>
      <c r="F27" s="1076">
        <v>7086.6149999999998</v>
      </c>
      <c r="G27" s="1076">
        <v>6944.3450000000003</v>
      </c>
      <c r="H27" s="1076">
        <v>7275.0780000000004</v>
      </c>
      <c r="I27" s="1076">
        <v>7259.6670000000004</v>
      </c>
      <c r="J27" s="1076">
        <v>7016.5630000000001</v>
      </c>
      <c r="K27" s="1076">
        <v>6702.5069999999996</v>
      </c>
      <c r="L27" s="1076">
        <v>6094.8180000000002</v>
      </c>
      <c r="M27" s="1076">
        <v>5990.2740000000003</v>
      </c>
      <c r="N27" s="1077">
        <v>5714.6890000000003</v>
      </c>
    </row>
    <row r="28" spans="2:14" ht="17.25" customHeight="1">
      <c r="B28" s="1069"/>
      <c r="C28" s="1070"/>
      <c r="D28" s="1071"/>
      <c r="E28" s="1071"/>
      <c r="F28" s="1071"/>
      <c r="G28" s="1071"/>
      <c r="H28" s="1071"/>
      <c r="I28" s="1071"/>
      <c r="J28" s="1071"/>
      <c r="K28" s="1071"/>
      <c r="L28" s="1071"/>
      <c r="M28" s="1071"/>
      <c r="N28" s="1071"/>
    </row>
    <row r="29" spans="2:14" ht="17.25" customHeight="1">
      <c r="B29" s="1069"/>
      <c r="C29" s="1070"/>
      <c r="D29" s="1071"/>
      <c r="E29" s="1071"/>
      <c r="F29" s="1071"/>
      <c r="G29" s="1071"/>
      <c r="H29" s="1071"/>
      <c r="I29" s="1071"/>
      <c r="J29" s="1071"/>
      <c r="K29" s="1071"/>
      <c r="L29" s="1071"/>
      <c r="M29" s="1071"/>
      <c r="N29" s="1071"/>
    </row>
    <row r="30" spans="2:14" ht="17.25" customHeight="1" thickBot="1">
      <c r="B30" s="1069">
        <v>2010</v>
      </c>
      <c r="C30" s="1070" t="s">
        <v>176</v>
      </c>
      <c r="D30" s="1079"/>
      <c r="E30" s="1079"/>
      <c r="F30" s="1079"/>
      <c r="G30" s="1079"/>
      <c r="H30" s="1079"/>
      <c r="I30" s="1079"/>
      <c r="J30" s="1079"/>
      <c r="K30" s="1079"/>
      <c r="L30" s="1079"/>
      <c r="M30" s="1079"/>
      <c r="N30" s="1079"/>
    </row>
    <row r="31" spans="2:14" ht="17.25" customHeight="1" thickBot="1">
      <c r="B31" s="1072"/>
      <c r="C31" s="1073" t="s">
        <v>177</v>
      </c>
      <c r="D31" s="1073" t="s">
        <v>178</v>
      </c>
      <c r="E31" s="1073" t="s">
        <v>179</v>
      </c>
      <c r="F31" s="1073" t="s">
        <v>180</v>
      </c>
      <c r="G31" s="1073" t="s">
        <v>181</v>
      </c>
      <c r="H31" s="1073" t="s">
        <v>182</v>
      </c>
      <c r="I31" s="1073" t="s">
        <v>183</v>
      </c>
      <c r="J31" s="1073" t="s">
        <v>184</v>
      </c>
      <c r="K31" s="1073" t="s">
        <v>185</v>
      </c>
      <c r="L31" s="1073" t="s">
        <v>186</v>
      </c>
      <c r="M31" s="1073" t="s">
        <v>187</v>
      </c>
      <c r="N31" s="1074" t="s">
        <v>188</v>
      </c>
    </row>
    <row r="32" spans="2:14" ht="17.25" customHeight="1" thickBot="1">
      <c r="B32" s="1075" t="s">
        <v>189</v>
      </c>
      <c r="C32" s="1076">
        <v>5513.7250000000004</v>
      </c>
      <c r="D32" s="1076">
        <v>5337.8959999999997</v>
      </c>
      <c r="E32" s="1076">
        <v>5419.1390000000001</v>
      </c>
      <c r="F32" s="1076">
        <v>5230.2240000000002</v>
      </c>
      <c r="G32" s="1076">
        <v>5525.125</v>
      </c>
      <c r="H32" s="1076">
        <v>6384.0550000000003</v>
      </c>
      <c r="I32" s="1076">
        <v>6260.77</v>
      </c>
      <c r="J32" s="1076">
        <v>6435.451</v>
      </c>
      <c r="K32" s="1076">
        <v>6148.3149999999996</v>
      </c>
      <c r="L32" s="1076">
        <v>5620.31</v>
      </c>
      <c r="M32" s="1076">
        <v>5639.1809999999996</v>
      </c>
      <c r="N32" s="1077">
        <v>5829.0429999999997</v>
      </c>
    </row>
    <row r="33" spans="2:14" ht="17.25" customHeight="1">
      <c r="B33" s="1069"/>
      <c r="C33" s="1070"/>
      <c r="D33" s="1071"/>
      <c r="E33" s="1071"/>
      <c r="F33" s="1071"/>
      <c r="G33" s="1071"/>
      <c r="H33" s="1071"/>
      <c r="I33" s="1071"/>
      <c r="J33" s="1071"/>
      <c r="K33" s="1071"/>
      <c r="L33" s="1071"/>
      <c r="M33" s="1071"/>
      <c r="N33" s="1071"/>
    </row>
    <row r="34" spans="2:14" ht="17.25" customHeight="1" thickBot="1">
      <c r="B34" s="1069">
        <v>2011</v>
      </c>
      <c r="C34" s="1070" t="s">
        <v>176</v>
      </c>
      <c r="D34" s="1071"/>
      <c r="E34" s="1071"/>
      <c r="F34" s="1071"/>
      <c r="G34" s="1071"/>
      <c r="H34" s="1071"/>
      <c r="I34" s="1071"/>
      <c r="J34" s="1071"/>
      <c r="K34" s="1071"/>
      <c r="L34" s="1071"/>
      <c r="M34" s="1071"/>
      <c r="N34" s="1071"/>
    </row>
    <row r="35" spans="2:14" ht="17.25" customHeight="1" thickBot="1">
      <c r="B35" s="1072"/>
      <c r="C35" s="1073" t="s">
        <v>177</v>
      </c>
      <c r="D35" s="1073" t="s">
        <v>178</v>
      </c>
      <c r="E35" s="1073" t="s">
        <v>179</v>
      </c>
      <c r="F35" s="1073" t="s">
        <v>180</v>
      </c>
      <c r="G35" s="1073" t="s">
        <v>181</v>
      </c>
      <c r="H35" s="1073" t="s">
        <v>182</v>
      </c>
      <c r="I35" s="1073" t="s">
        <v>183</v>
      </c>
      <c r="J35" s="1073" t="s">
        <v>184</v>
      </c>
      <c r="K35" s="1073" t="s">
        <v>185</v>
      </c>
      <c r="L35" s="1073" t="s">
        <v>186</v>
      </c>
      <c r="M35" s="1073" t="s">
        <v>187</v>
      </c>
      <c r="N35" s="1074" t="s">
        <v>188</v>
      </c>
    </row>
    <row r="36" spans="2:14" ht="17.25" customHeight="1" thickBot="1">
      <c r="B36" s="1075" t="s">
        <v>189</v>
      </c>
      <c r="C36" s="1076">
        <v>5542.2489999999998</v>
      </c>
      <c r="D36" s="1076">
        <v>5758.527</v>
      </c>
      <c r="E36" s="1076">
        <v>6129.1270000000004</v>
      </c>
      <c r="F36" s="1076">
        <v>6495.5770000000002</v>
      </c>
      <c r="G36" s="1076">
        <v>6462.6729999999998</v>
      </c>
      <c r="H36" s="1076">
        <v>6556.2529999999997</v>
      </c>
      <c r="I36" s="1076">
        <v>6740.4040000000005</v>
      </c>
      <c r="J36" s="1076">
        <v>6784.7690000000002</v>
      </c>
      <c r="K36" s="1076">
        <v>7121.5379999999996</v>
      </c>
      <c r="L36" s="1076">
        <v>7260.2550000000001</v>
      </c>
      <c r="M36" s="1076">
        <v>7431.1750000000002</v>
      </c>
      <c r="N36" s="1077">
        <v>8022.55</v>
      </c>
    </row>
    <row r="37" spans="2:14" ht="17.25" customHeight="1">
      <c r="B37" s="1078"/>
      <c r="C37" s="1080"/>
      <c r="D37" s="1080"/>
      <c r="E37" s="1080"/>
      <c r="F37" s="1080"/>
      <c r="G37" s="1080"/>
      <c r="H37" s="1080"/>
      <c r="I37" s="1080"/>
      <c r="J37" s="1080"/>
      <c r="K37" s="1080"/>
      <c r="L37" s="1080"/>
      <c r="M37" s="1080"/>
      <c r="N37" s="1080"/>
    </row>
    <row r="38" spans="2:14" ht="17.25" customHeight="1">
      <c r="B38" s="1078"/>
      <c r="C38" s="1080"/>
      <c r="D38" s="1080"/>
      <c r="E38" s="1080"/>
      <c r="F38" s="1080"/>
      <c r="G38" s="1080"/>
      <c r="H38" s="1080"/>
      <c r="I38" s="1080"/>
      <c r="J38" s="1080"/>
      <c r="K38" s="1080"/>
      <c r="L38" s="1080"/>
      <c r="M38" s="1080"/>
      <c r="N38" s="1080"/>
    </row>
    <row r="39" spans="2:14" ht="17.25" customHeight="1" thickBot="1">
      <c r="B39" s="1069">
        <v>2012</v>
      </c>
      <c r="C39" s="1070" t="s">
        <v>176</v>
      </c>
      <c r="D39" s="1079"/>
      <c r="E39" s="1079"/>
      <c r="F39" s="1079"/>
      <c r="G39" s="1079"/>
      <c r="H39" s="1079"/>
      <c r="I39" s="1079"/>
      <c r="J39" s="1079"/>
      <c r="K39" s="1079"/>
      <c r="L39" s="1079"/>
      <c r="M39" s="1079"/>
      <c r="N39" s="1079"/>
    </row>
    <row r="40" spans="2:14" ht="17.25" customHeight="1" thickBot="1">
      <c r="B40" s="1072"/>
      <c r="C40" s="1073" t="s">
        <v>177</v>
      </c>
      <c r="D40" s="1073" t="s">
        <v>178</v>
      </c>
      <c r="E40" s="1073" t="s">
        <v>179</v>
      </c>
      <c r="F40" s="1073" t="s">
        <v>180</v>
      </c>
      <c r="G40" s="1073" t="s">
        <v>181</v>
      </c>
      <c r="H40" s="1073" t="s">
        <v>182</v>
      </c>
      <c r="I40" s="1073" t="s">
        <v>183</v>
      </c>
      <c r="J40" s="1073" t="s">
        <v>184</v>
      </c>
      <c r="K40" s="1073" t="s">
        <v>185</v>
      </c>
      <c r="L40" s="1073" t="s">
        <v>186</v>
      </c>
      <c r="M40" s="1073" t="s">
        <v>187</v>
      </c>
      <c r="N40" s="1074" t="s">
        <v>188</v>
      </c>
    </row>
    <row r="41" spans="2:14" ht="17.25" customHeight="1" thickBot="1">
      <c r="B41" s="1075" t="s">
        <v>189</v>
      </c>
      <c r="C41" s="1076">
        <v>7220.2179999999998</v>
      </c>
      <c r="D41" s="1076">
        <v>7285.2380000000003</v>
      </c>
      <c r="E41" s="1076">
        <v>7222.0290000000005</v>
      </c>
      <c r="F41" s="1076">
        <v>7308.799</v>
      </c>
      <c r="G41" s="1076">
        <v>7419.9120000000003</v>
      </c>
      <c r="H41" s="1076">
        <v>7830.9740000000002</v>
      </c>
      <c r="I41" s="1076">
        <v>7652.692</v>
      </c>
      <c r="J41" s="1076">
        <v>7979.491</v>
      </c>
      <c r="K41" s="1076">
        <v>8261.9950000000008</v>
      </c>
      <c r="L41" s="1076">
        <v>8323.91</v>
      </c>
      <c r="M41" s="1076">
        <v>8027.0209999999997</v>
      </c>
      <c r="N41" s="1077">
        <v>7753.5780000000004</v>
      </c>
    </row>
    <row r="42" spans="2:14" ht="17.25" customHeight="1">
      <c r="B42" s="1078"/>
      <c r="C42" s="1080"/>
      <c r="D42" s="1080"/>
      <c r="E42" s="1080"/>
      <c r="F42" s="1080"/>
      <c r="G42" s="1080"/>
      <c r="H42" s="1080"/>
      <c r="I42" s="1080"/>
      <c r="J42" s="1080"/>
      <c r="K42" s="1080"/>
      <c r="L42" s="1080"/>
      <c r="M42" s="1080"/>
      <c r="N42" s="1080"/>
    </row>
    <row r="43" spans="2:14" ht="17.25" customHeight="1" thickBot="1">
      <c r="B43" s="1069">
        <v>2013</v>
      </c>
      <c r="C43" s="1070" t="s">
        <v>176</v>
      </c>
      <c r="D43" s="1079"/>
      <c r="E43" s="1079"/>
      <c r="F43" s="1079"/>
      <c r="G43" s="1079"/>
      <c r="H43" s="1079"/>
      <c r="I43" s="1079"/>
      <c r="J43" s="1079"/>
      <c r="K43" s="1079"/>
      <c r="L43" s="1079"/>
      <c r="M43" s="1079"/>
      <c r="N43" s="1079"/>
    </row>
    <row r="44" spans="2:14" ht="17.25" customHeight="1" thickBot="1">
      <c r="B44" s="1072"/>
      <c r="C44" s="1073" t="s">
        <v>177</v>
      </c>
      <c r="D44" s="1073" t="s">
        <v>178</v>
      </c>
      <c r="E44" s="1073" t="s">
        <v>179</v>
      </c>
      <c r="F44" s="1073" t="s">
        <v>180</v>
      </c>
      <c r="G44" s="1073" t="s">
        <v>181</v>
      </c>
      <c r="H44" s="1073" t="s">
        <v>182</v>
      </c>
      <c r="I44" s="1073" t="s">
        <v>183</v>
      </c>
      <c r="J44" s="1073" t="s">
        <v>184</v>
      </c>
      <c r="K44" s="1073" t="s">
        <v>185</v>
      </c>
      <c r="L44" s="1073" t="s">
        <v>186</v>
      </c>
      <c r="M44" s="1073" t="s">
        <v>187</v>
      </c>
      <c r="N44" s="1074" t="s">
        <v>188</v>
      </c>
    </row>
    <row r="45" spans="2:14" ht="17.25" customHeight="1" thickBot="1">
      <c r="B45" s="1075" t="s">
        <v>189</v>
      </c>
      <c r="C45" s="1076">
        <v>7308.357</v>
      </c>
      <c r="D45" s="1076">
        <v>7186.6750000000002</v>
      </c>
      <c r="E45" s="1076">
        <v>7373.3140000000003</v>
      </c>
      <c r="F45" s="1076">
        <v>7369.2830000000004</v>
      </c>
      <c r="G45" s="1076">
        <v>7246.326</v>
      </c>
      <c r="H45" s="1076">
        <v>7797.8069999999998</v>
      </c>
      <c r="I45" s="1076">
        <v>8149.6509999999998</v>
      </c>
      <c r="J45" s="1076">
        <v>8393.5580000000009</v>
      </c>
      <c r="K45" s="1076">
        <v>8527.268</v>
      </c>
      <c r="L45" s="1076">
        <v>8053.9530000000004</v>
      </c>
      <c r="M45" s="1076">
        <v>7689.7520000000004</v>
      </c>
      <c r="N45" s="1077">
        <v>7709.8720000000003</v>
      </c>
    </row>
    <row r="46" spans="2:14" ht="17.25" customHeight="1">
      <c r="B46" s="1078"/>
      <c r="C46" s="1080"/>
      <c r="D46" s="1080"/>
      <c r="E46" s="1080"/>
      <c r="F46" s="1080"/>
      <c r="G46" s="1080"/>
      <c r="H46" s="1080"/>
      <c r="I46" s="1080"/>
      <c r="J46" s="1080"/>
      <c r="K46" s="1080"/>
      <c r="L46" s="1080"/>
      <c r="M46" s="1080"/>
      <c r="N46" s="1080"/>
    </row>
    <row r="47" spans="2:14" ht="17.25" customHeight="1" thickBot="1">
      <c r="B47" s="1069">
        <v>2014</v>
      </c>
      <c r="C47" s="1080" t="s">
        <v>176</v>
      </c>
      <c r="D47" s="1080"/>
      <c r="E47" s="1080"/>
      <c r="F47" s="1080"/>
      <c r="G47" s="1080"/>
      <c r="H47" s="1080"/>
      <c r="I47" s="1080"/>
      <c r="J47" s="1080"/>
      <c r="K47" s="1080"/>
      <c r="L47" s="1080"/>
      <c r="M47" s="1080"/>
      <c r="N47" s="1080"/>
    </row>
    <row r="48" spans="2:14" ht="17.25" customHeight="1" thickBot="1">
      <c r="B48" s="1072"/>
      <c r="C48" s="1073" t="s">
        <v>177</v>
      </c>
      <c r="D48" s="1073" t="s">
        <v>178</v>
      </c>
      <c r="E48" s="1073" t="s">
        <v>179</v>
      </c>
      <c r="F48" s="1073" t="s">
        <v>180</v>
      </c>
      <c r="G48" s="1073" t="s">
        <v>181</v>
      </c>
      <c r="H48" s="1073" t="s">
        <v>182</v>
      </c>
      <c r="I48" s="1073" t="s">
        <v>183</v>
      </c>
      <c r="J48" s="1073" t="s">
        <v>184</v>
      </c>
      <c r="K48" s="1073" t="s">
        <v>185</v>
      </c>
      <c r="L48" s="1073" t="s">
        <v>186</v>
      </c>
      <c r="M48" s="1073" t="s">
        <v>187</v>
      </c>
      <c r="N48" s="1074" t="s">
        <v>188</v>
      </c>
    </row>
    <row r="49" spans="2:15" ht="17.25" customHeight="1" thickBot="1">
      <c r="B49" s="1075" t="s">
        <v>189</v>
      </c>
      <c r="C49" s="1076">
        <v>7262.8469999999998</v>
      </c>
      <c r="D49" s="1076">
        <v>6800.7120000000004</v>
      </c>
      <c r="E49" s="1076">
        <v>6722.1270000000004</v>
      </c>
      <c r="F49" s="1076">
        <v>7257.9780000000001</v>
      </c>
      <c r="G49" s="1076">
        <v>7289.0529999999999</v>
      </c>
      <c r="H49" s="1076">
        <v>7462.4669999999996</v>
      </c>
      <c r="I49" s="1076">
        <v>7570.5439999999999</v>
      </c>
      <c r="J49" s="1076">
        <v>7332.3329999999996</v>
      </c>
      <c r="K49" s="1076">
        <v>7125.6239999999998</v>
      </c>
      <c r="L49" s="1076">
        <v>6584.1970000000001</v>
      </c>
      <c r="M49" s="1076">
        <v>6464.5140000000001</v>
      </c>
      <c r="N49" s="1077">
        <v>6212.4610000000002</v>
      </c>
    </row>
    <row r="50" spans="2:15" ht="17.25" customHeight="1">
      <c r="B50" s="1078"/>
      <c r="C50" s="1080"/>
      <c r="D50" s="1080"/>
      <c r="E50" s="1080"/>
      <c r="F50" s="1080"/>
      <c r="G50" s="1080"/>
      <c r="H50" s="1080"/>
      <c r="I50" s="1080"/>
      <c r="J50" s="1080"/>
      <c r="K50" s="1080"/>
      <c r="L50" s="1080"/>
      <c r="M50" s="1080"/>
      <c r="N50" s="1080"/>
    </row>
    <row r="51" spans="2:15" ht="17.25" customHeight="1" thickBot="1">
      <c r="B51" s="1069">
        <v>2015</v>
      </c>
      <c r="C51" s="1080" t="s">
        <v>176</v>
      </c>
      <c r="D51" s="1080"/>
      <c r="E51" s="1080"/>
      <c r="F51" s="1080"/>
      <c r="G51" s="1080"/>
      <c r="H51" s="1080"/>
      <c r="I51" s="1080"/>
      <c r="J51" s="1080"/>
      <c r="K51" s="1080"/>
      <c r="L51" s="1080"/>
      <c r="M51" s="1080"/>
      <c r="N51" s="1080"/>
    </row>
    <row r="52" spans="2:15" ht="17.25" customHeight="1" thickBot="1">
      <c r="B52" s="1072"/>
      <c r="C52" s="1073" t="s">
        <v>177</v>
      </c>
      <c r="D52" s="1073" t="s">
        <v>178</v>
      </c>
      <c r="E52" s="1073" t="s">
        <v>179</v>
      </c>
      <c r="F52" s="1073" t="s">
        <v>180</v>
      </c>
      <c r="G52" s="1073" t="s">
        <v>181</v>
      </c>
      <c r="H52" s="1073" t="s">
        <v>182</v>
      </c>
      <c r="I52" s="1073" t="s">
        <v>183</v>
      </c>
      <c r="J52" s="1073" t="s">
        <v>184</v>
      </c>
      <c r="K52" s="1073" t="s">
        <v>185</v>
      </c>
      <c r="L52" s="1073" t="s">
        <v>186</v>
      </c>
      <c r="M52" s="1073" t="s">
        <v>187</v>
      </c>
      <c r="N52" s="1074" t="s">
        <v>188</v>
      </c>
    </row>
    <row r="53" spans="2:15" ht="17.25" customHeight="1" thickBot="1">
      <c r="B53" s="1075" t="s">
        <v>189</v>
      </c>
      <c r="C53" s="1076">
        <v>5988.5789999999997</v>
      </c>
      <c r="D53" s="1076">
        <v>6226.96</v>
      </c>
      <c r="E53" s="1076">
        <v>6357.433</v>
      </c>
      <c r="F53" s="1076">
        <v>6430.7160000000003</v>
      </c>
      <c r="G53" s="1076">
        <v>6157.1660000000002</v>
      </c>
      <c r="H53" s="1076">
        <v>6392.8370000000004</v>
      </c>
      <c r="I53" s="1076">
        <v>6266.0069999999996</v>
      </c>
      <c r="J53" s="1076">
        <v>6294.1379999999999</v>
      </c>
      <c r="K53" s="1076">
        <v>6632.9830000000002</v>
      </c>
      <c r="L53" s="1076">
        <v>6475.1030000000001</v>
      </c>
      <c r="M53" s="1076">
        <v>5982.0010000000002</v>
      </c>
      <c r="N53" s="1077">
        <v>5794.0420000000004</v>
      </c>
    </row>
    <row r="54" spans="2:15" ht="17.25" customHeight="1">
      <c r="B54" s="1078"/>
      <c r="C54" s="1080"/>
      <c r="D54" s="1080"/>
      <c r="E54" s="1080"/>
      <c r="F54" s="1080"/>
      <c r="G54" s="1080"/>
      <c r="H54" s="1080"/>
      <c r="I54" s="1080"/>
      <c r="J54" s="1080"/>
      <c r="K54" s="1080"/>
      <c r="L54" s="1080"/>
      <c r="M54" s="1080"/>
      <c r="N54" s="1080"/>
    </row>
    <row r="55" spans="2:15" ht="17.25" customHeight="1" thickBot="1">
      <c r="B55" s="1069">
        <v>2016</v>
      </c>
      <c r="C55" s="1080" t="s">
        <v>176</v>
      </c>
      <c r="D55" s="1080"/>
      <c r="E55" s="1080"/>
      <c r="F55" s="1080"/>
      <c r="G55" s="1080"/>
      <c r="H55" s="1080"/>
      <c r="I55" s="1080"/>
      <c r="J55" s="1080"/>
      <c r="K55" s="1080"/>
      <c r="L55" s="1080"/>
      <c r="M55" s="1080"/>
      <c r="N55" s="1080"/>
    </row>
    <row r="56" spans="2:15" ht="17.25" customHeight="1" thickBot="1">
      <c r="B56" s="1072"/>
      <c r="C56" s="1073" t="s">
        <v>177</v>
      </c>
      <c r="D56" s="1073" t="s">
        <v>178</v>
      </c>
      <c r="E56" s="1073" t="s">
        <v>179</v>
      </c>
      <c r="F56" s="1073" t="s">
        <v>180</v>
      </c>
      <c r="G56" s="1073" t="s">
        <v>181</v>
      </c>
      <c r="H56" s="1073" t="s">
        <v>182</v>
      </c>
      <c r="I56" s="1073" t="s">
        <v>183</v>
      </c>
      <c r="J56" s="1073" t="s">
        <v>184</v>
      </c>
      <c r="K56" s="1073" t="s">
        <v>185</v>
      </c>
      <c r="L56" s="1073" t="s">
        <v>186</v>
      </c>
      <c r="M56" s="1073" t="s">
        <v>187</v>
      </c>
      <c r="N56" s="1074" t="s">
        <v>188</v>
      </c>
    </row>
    <row r="57" spans="2:15" ht="17.25" customHeight="1" thickBot="1">
      <c r="B57" s="1075" t="s">
        <v>189</v>
      </c>
      <c r="C57" s="1076">
        <v>5874.2449999999999</v>
      </c>
      <c r="D57" s="1076">
        <v>5990.7640000000001</v>
      </c>
      <c r="E57" s="1076">
        <v>6134.9849999999997</v>
      </c>
      <c r="F57" s="1076">
        <v>6074.7089999999998</v>
      </c>
      <c r="G57" s="1076">
        <v>6544.3220000000001</v>
      </c>
      <c r="H57" s="1076">
        <v>7168.3109999999997</v>
      </c>
      <c r="I57" s="1076">
        <v>7648.6670000000004</v>
      </c>
      <c r="J57" s="1076">
        <v>7646.9120000000003</v>
      </c>
      <c r="K57" s="1076">
        <v>7698.9219999999996</v>
      </c>
      <c r="L57" s="1076">
        <v>7356.1809999999996</v>
      </c>
      <c r="M57" s="1076">
        <v>7136.1949999999997</v>
      </c>
      <c r="N57" s="1077">
        <v>7355.4430000000002</v>
      </c>
    </row>
    <row r="58" spans="2:15" ht="17.25" customHeight="1">
      <c r="B58" s="1078"/>
      <c r="C58" s="1080"/>
      <c r="D58" s="1080"/>
      <c r="E58" s="1080"/>
      <c r="F58" s="1081"/>
      <c r="G58" s="1080"/>
      <c r="H58" s="1080"/>
      <c r="I58" s="1080"/>
      <c r="J58" s="1080"/>
      <c r="K58" s="1080"/>
      <c r="L58" s="1080"/>
      <c r="M58" s="1080"/>
      <c r="N58" s="1080"/>
    </row>
    <row r="59" spans="2:15" ht="17.25" customHeight="1" thickBot="1">
      <c r="B59" s="1069">
        <v>2017</v>
      </c>
      <c r="C59" s="1080" t="s">
        <v>176</v>
      </c>
      <c r="D59" s="1080"/>
      <c r="E59" s="1080"/>
      <c r="F59" s="1080"/>
      <c r="G59" s="1080"/>
      <c r="H59" s="1080"/>
      <c r="I59" s="1080"/>
      <c r="J59" s="1080"/>
      <c r="K59" s="1080"/>
      <c r="L59" s="1080"/>
      <c r="M59" s="1080"/>
      <c r="N59" s="1080"/>
    </row>
    <row r="60" spans="2:15" ht="17.25" customHeight="1" thickBot="1">
      <c r="B60" s="1072"/>
      <c r="C60" s="1073" t="s">
        <v>177</v>
      </c>
      <c r="D60" s="1073" t="s">
        <v>178</v>
      </c>
      <c r="E60" s="1073" t="s">
        <v>179</v>
      </c>
      <c r="F60" s="1073" t="s">
        <v>180</v>
      </c>
      <c r="G60" s="1073" t="s">
        <v>181</v>
      </c>
      <c r="H60" s="1073" t="s">
        <v>182</v>
      </c>
      <c r="I60" s="1073" t="s">
        <v>183</v>
      </c>
      <c r="J60" s="1073" t="s">
        <v>184</v>
      </c>
      <c r="K60" s="1073" t="s">
        <v>185</v>
      </c>
      <c r="L60" s="1073" t="s">
        <v>186</v>
      </c>
      <c r="M60" s="1073" t="s">
        <v>187</v>
      </c>
      <c r="N60" s="1074" t="s">
        <v>188</v>
      </c>
    </row>
    <row r="61" spans="2:15" ht="17.25" customHeight="1" thickBot="1">
      <c r="B61" s="1075" t="s">
        <v>189</v>
      </c>
      <c r="C61" s="1076">
        <v>7107.8590000000004</v>
      </c>
      <c r="D61" s="1076">
        <v>7032.9409999999998</v>
      </c>
      <c r="E61" s="1076">
        <v>7178.1710000000003</v>
      </c>
      <c r="F61" s="1076">
        <v>7899.58</v>
      </c>
      <c r="G61" s="1076">
        <v>8096.6610000000001</v>
      </c>
      <c r="H61" s="1076">
        <v>8142.7550000000001</v>
      </c>
      <c r="I61" s="1076">
        <v>7976.6329999999998</v>
      </c>
      <c r="J61" s="1076">
        <v>7841.8630000000003</v>
      </c>
      <c r="K61" s="1076">
        <v>7669.6620000000003</v>
      </c>
      <c r="L61" s="1076">
        <v>7096.991</v>
      </c>
      <c r="M61" s="1076">
        <v>6818.5039999999999</v>
      </c>
      <c r="N61" s="1077">
        <v>6791.3230000000003</v>
      </c>
    </row>
    <row r="62" spans="2:15" ht="17.25" customHeight="1">
      <c r="B62" s="1082"/>
      <c r="C62" s="1065"/>
      <c r="D62" s="1065"/>
      <c r="E62" s="1065"/>
      <c r="F62" s="1065"/>
      <c r="G62" s="1065"/>
      <c r="H62" s="1065"/>
      <c r="I62" s="1065"/>
      <c r="J62" s="1065"/>
      <c r="K62" s="1065"/>
      <c r="L62" s="1065"/>
      <c r="M62" s="1065"/>
      <c r="N62" s="1065"/>
      <c r="O62" s="1082"/>
    </row>
    <row r="63" spans="2:15" ht="17.25" customHeight="1" thickBot="1">
      <c r="B63" s="1069">
        <v>2018</v>
      </c>
      <c r="C63" s="1080" t="s">
        <v>176</v>
      </c>
      <c r="D63" s="1080"/>
      <c r="E63" s="1080"/>
      <c r="F63" s="1080"/>
      <c r="G63" s="1080"/>
      <c r="H63" s="1080"/>
      <c r="I63" s="1080"/>
      <c r="J63" s="1080"/>
      <c r="K63" s="1080"/>
      <c r="L63" s="1080"/>
      <c r="M63" s="1080"/>
      <c r="N63" s="1080"/>
    </row>
    <row r="64" spans="2:15" ht="17.25" customHeight="1" thickBot="1">
      <c r="B64" s="1072"/>
      <c r="C64" s="1073" t="s">
        <v>177</v>
      </c>
      <c r="D64" s="1073" t="s">
        <v>178</v>
      </c>
      <c r="E64" s="1073" t="s">
        <v>179</v>
      </c>
      <c r="F64" s="1073" t="s">
        <v>180</v>
      </c>
      <c r="G64" s="1073" t="s">
        <v>181</v>
      </c>
      <c r="H64" s="1073" t="s">
        <v>182</v>
      </c>
      <c r="I64" s="1073" t="s">
        <v>183</v>
      </c>
      <c r="J64" s="1073" t="s">
        <v>184</v>
      </c>
      <c r="K64" s="1073" t="s">
        <v>185</v>
      </c>
      <c r="L64" s="1073" t="s">
        <v>186</v>
      </c>
      <c r="M64" s="1073" t="s">
        <v>187</v>
      </c>
      <c r="N64" s="1074" t="s">
        <v>188</v>
      </c>
    </row>
    <row r="65" spans="2:15" ht="17.25" customHeight="1" thickBot="1">
      <c r="B65" s="1075" t="s">
        <v>189</v>
      </c>
      <c r="C65" s="1076">
        <v>6304.1369999999997</v>
      </c>
      <c r="D65" s="1076">
        <v>6602.5190000000002</v>
      </c>
      <c r="E65" s="1076">
        <v>6838.3890000000001</v>
      </c>
      <c r="F65" s="1076">
        <v>6668.2719999999999</v>
      </c>
      <c r="G65" s="1076">
        <v>6553.5039999999999</v>
      </c>
      <c r="H65" s="1076">
        <v>6794.8559999999998</v>
      </c>
      <c r="I65" s="1076">
        <v>6792.067</v>
      </c>
      <c r="J65" s="1076">
        <v>7043.116</v>
      </c>
      <c r="K65" s="1076">
        <v>6983.848</v>
      </c>
      <c r="L65" s="1076">
        <v>6532.5169999999998</v>
      </c>
      <c r="M65" s="1076">
        <v>6422.5680000000002</v>
      </c>
      <c r="N65" s="1077">
        <v>6408.8670000000002</v>
      </c>
    </row>
    <row r="66" spans="2:15" ht="17.25" customHeight="1">
      <c r="B66" s="1082"/>
      <c r="C66" s="1065"/>
      <c r="D66" s="1065"/>
      <c r="E66" s="1065"/>
      <c r="F66" s="1065"/>
      <c r="G66" s="1065"/>
      <c r="H66" s="1065"/>
      <c r="I66" s="1065"/>
      <c r="J66" s="1065"/>
      <c r="K66" s="1065"/>
      <c r="L66" s="1065"/>
      <c r="M66" s="1065"/>
      <c r="N66" s="1065"/>
      <c r="O66" s="1082"/>
    </row>
    <row r="67" spans="2:15" ht="17.25" customHeight="1" thickBot="1">
      <c r="B67" s="1069">
        <v>2019</v>
      </c>
      <c r="C67" s="1080" t="s">
        <v>176</v>
      </c>
      <c r="D67" s="1080"/>
      <c r="E67" s="1080"/>
      <c r="F67" s="1080"/>
      <c r="G67" s="1080"/>
      <c r="H67" s="1080"/>
      <c r="I67" s="1080"/>
      <c r="J67" s="1080"/>
      <c r="K67" s="1080"/>
      <c r="L67" s="1080"/>
      <c r="M67" s="1080"/>
      <c r="N67" s="1080"/>
    </row>
    <row r="68" spans="2:15" ht="17.25" customHeight="1" thickBot="1">
      <c r="B68" s="1072"/>
      <c r="C68" s="1073" t="s">
        <v>177</v>
      </c>
      <c r="D68" s="1073" t="s">
        <v>178</v>
      </c>
      <c r="E68" s="1073" t="s">
        <v>179</v>
      </c>
      <c r="F68" s="1073" t="s">
        <v>180</v>
      </c>
      <c r="G68" s="1073" t="s">
        <v>181</v>
      </c>
      <c r="H68" s="1073" t="s">
        <v>182</v>
      </c>
      <c r="I68" s="1073" t="s">
        <v>183</v>
      </c>
      <c r="J68" s="1073" t="s">
        <v>184</v>
      </c>
      <c r="K68" s="1073" t="s">
        <v>185</v>
      </c>
      <c r="L68" s="1073" t="s">
        <v>186</v>
      </c>
      <c r="M68" s="1073" t="s">
        <v>187</v>
      </c>
      <c r="N68" s="1074" t="s">
        <v>188</v>
      </c>
    </row>
    <row r="69" spans="2:15" ht="17.25" customHeight="1" thickBot="1">
      <c r="B69" s="1075" t="s">
        <v>189</v>
      </c>
      <c r="C69" s="1076">
        <v>6293.2969999999996</v>
      </c>
      <c r="D69" s="1076">
        <v>6301.5559999999996</v>
      </c>
      <c r="E69" s="1076">
        <v>6571.634</v>
      </c>
      <c r="F69" s="1076">
        <v>8477.1820000000007</v>
      </c>
      <c r="G69" s="1076">
        <v>8512.2630000000008</v>
      </c>
      <c r="H69" s="1076">
        <v>8364.6530000000002</v>
      </c>
      <c r="I69" s="1076">
        <v>8132.777</v>
      </c>
      <c r="J69" s="1076">
        <v>8539.4519999999993</v>
      </c>
      <c r="K69" s="1076">
        <v>8538.0300000000007</v>
      </c>
      <c r="L69" s="1076">
        <v>8525.3870000000006</v>
      </c>
      <c r="M69" s="1076">
        <v>8711.92</v>
      </c>
      <c r="N69" s="1077">
        <v>9366.018</v>
      </c>
    </row>
    <row r="70" spans="2:15" s="1066" customFormat="1" ht="17.25" customHeight="1">
      <c r="B70" s="1082"/>
      <c r="C70" s="1065"/>
      <c r="D70" s="1065"/>
      <c r="E70" s="1065"/>
      <c r="F70" s="1065"/>
      <c r="G70" s="1065"/>
      <c r="H70" s="1065"/>
      <c r="I70" s="1065"/>
      <c r="J70" s="1065"/>
      <c r="K70" s="1065"/>
      <c r="L70" s="1065"/>
      <c r="M70" s="1065"/>
      <c r="N70" s="1065"/>
    </row>
    <row r="71" spans="2:15" ht="17.25" customHeight="1" thickBot="1">
      <c r="B71" s="1069">
        <v>2020</v>
      </c>
      <c r="C71" s="1080" t="s">
        <v>176</v>
      </c>
      <c r="D71" s="1080"/>
      <c r="E71" s="1080"/>
      <c r="F71" s="1080"/>
      <c r="G71" s="1080"/>
      <c r="H71" s="1080"/>
      <c r="I71" s="1080"/>
      <c r="J71" s="1080"/>
      <c r="K71" s="1080"/>
      <c r="L71" s="1080"/>
      <c r="M71" s="1080"/>
      <c r="N71" s="1080"/>
      <c r="O71" s="1082"/>
    </row>
    <row r="72" spans="2:15" ht="17.25" customHeight="1" thickBot="1">
      <c r="B72" s="1072"/>
      <c r="C72" s="1073" t="s">
        <v>177</v>
      </c>
      <c r="D72" s="1073" t="s">
        <v>178</v>
      </c>
      <c r="E72" s="1073" t="s">
        <v>179</v>
      </c>
      <c r="F72" s="1073" t="s">
        <v>180</v>
      </c>
      <c r="G72" s="1073" t="s">
        <v>181</v>
      </c>
      <c r="H72" s="1073" t="s">
        <v>182</v>
      </c>
      <c r="I72" s="1073" t="s">
        <v>183</v>
      </c>
      <c r="J72" s="1073" t="s">
        <v>184</v>
      </c>
      <c r="K72" s="1073" t="s">
        <v>185</v>
      </c>
      <c r="L72" s="1073" t="s">
        <v>186</v>
      </c>
      <c r="M72" s="1073" t="s">
        <v>187</v>
      </c>
      <c r="N72" s="1074" t="s">
        <v>188</v>
      </c>
      <c r="O72" s="1082"/>
    </row>
    <row r="73" spans="2:15" ht="17.25" customHeight="1" thickBot="1">
      <c r="B73" s="1075" t="s">
        <v>189</v>
      </c>
      <c r="C73" s="1076">
        <v>8722.2080000000005</v>
      </c>
      <c r="D73" s="1076">
        <v>8888.68</v>
      </c>
      <c r="E73" s="1076">
        <v>9249.9439999999995</v>
      </c>
      <c r="F73" s="1076">
        <v>8827.5239999999994</v>
      </c>
      <c r="G73" s="1076">
        <v>7595.232</v>
      </c>
      <c r="H73" s="1076">
        <v>7993.848</v>
      </c>
      <c r="I73" s="1076">
        <v>7228.6859999999997</v>
      </c>
      <c r="J73" s="1076">
        <v>7127.9790000000003</v>
      </c>
      <c r="K73" s="1076">
        <v>6782.8620000000001</v>
      </c>
      <c r="L73" s="1076">
        <v>6522.2709999999997</v>
      </c>
      <c r="M73" s="1076">
        <v>6220.9089999999997</v>
      </c>
      <c r="N73" s="1077">
        <v>5857.3779999999997</v>
      </c>
      <c r="O73" s="1082"/>
    </row>
    <row r="74" spans="2:15">
      <c r="L74" s="1193"/>
      <c r="M74" s="1082"/>
      <c r="N74" s="1082"/>
      <c r="O74" s="1082"/>
    </row>
    <row r="75" spans="2:15">
      <c r="L75" s="1193"/>
      <c r="M75" s="1082"/>
      <c r="N75" s="1082"/>
      <c r="O75" s="1082"/>
    </row>
    <row r="76" spans="2:15" ht="13.5" thickBot="1">
      <c r="B76" s="1069">
        <v>2021</v>
      </c>
      <c r="C76" s="1080" t="s">
        <v>176</v>
      </c>
      <c r="D76" s="1080"/>
      <c r="E76" s="1080"/>
      <c r="F76" s="1080"/>
      <c r="G76" s="1080"/>
      <c r="H76" s="1080"/>
      <c r="I76" s="1080"/>
      <c r="J76" s="1080"/>
      <c r="K76" s="1080"/>
      <c r="L76" s="1080"/>
      <c r="M76" s="1080"/>
      <c r="N76" s="1080"/>
      <c r="O76" s="1082"/>
    </row>
    <row r="77" spans="2:15" ht="13.5" thickBot="1">
      <c r="B77" s="1072"/>
      <c r="C77" s="1073" t="s">
        <v>177</v>
      </c>
      <c r="D77" s="1073" t="s">
        <v>178</v>
      </c>
      <c r="E77" s="1073" t="s">
        <v>179</v>
      </c>
      <c r="F77" s="1073" t="s">
        <v>180</v>
      </c>
      <c r="G77" s="1073" t="s">
        <v>181</v>
      </c>
      <c r="H77" s="1073" t="s">
        <v>182</v>
      </c>
      <c r="I77" s="1073" t="s">
        <v>183</v>
      </c>
      <c r="J77" s="1073" t="s">
        <v>184</v>
      </c>
      <c r="K77" s="1073" t="s">
        <v>185</v>
      </c>
      <c r="L77" s="1073" t="s">
        <v>186</v>
      </c>
      <c r="M77" s="1073" t="s">
        <v>187</v>
      </c>
      <c r="N77" s="1074" t="s">
        <v>188</v>
      </c>
      <c r="O77" s="1082"/>
    </row>
    <row r="78" spans="2:15" ht="13.5" thickBot="1">
      <c r="B78" s="1075" t="s">
        <v>189</v>
      </c>
      <c r="C78" s="1076">
        <v>5856.7259999999997</v>
      </c>
      <c r="D78" s="1076">
        <v>6191.5230000000001</v>
      </c>
      <c r="E78" s="1076">
        <v>7930.8140000000003</v>
      </c>
      <c r="F78" s="1076">
        <v>7600.5050000000001</v>
      </c>
      <c r="G78" s="1076">
        <v>7635.61</v>
      </c>
      <c r="H78" s="1076"/>
      <c r="I78" s="1076"/>
      <c r="J78" s="1076"/>
      <c r="K78" s="1076"/>
      <c r="L78" s="1076"/>
      <c r="M78" s="1076"/>
      <c r="N78" s="1077"/>
      <c r="O78" s="1082"/>
    </row>
    <row r="79" spans="2:15">
      <c r="L79" s="1193"/>
      <c r="M79" s="1082"/>
      <c r="N79" s="1082"/>
      <c r="O79" s="1082"/>
    </row>
  </sheetData>
  <pageMargins left="0.17" right="0.19" top="1" bottom="1" header="0.5" footer="0.5"/>
  <pageSetup paperSize="9" orientation="landscape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S71"/>
  <sheetViews>
    <sheetView showGridLines="0" workbookViewId="0">
      <selection activeCell="Q9" sqref="Q9"/>
    </sheetView>
  </sheetViews>
  <sheetFormatPr defaultColWidth="9.140625" defaultRowHeight="15"/>
  <cols>
    <col min="1" max="1" width="9.28515625" style="1083" customWidth="1"/>
    <col min="2" max="2" width="11.28515625" style="1083" customWidth="1"/>
    <col min="3" max="4" width="9.140625" style="1083"/>
    <col min="5" max="5" width="10.28515625" style="1083" customWidth="1"/>
    <col min="6" max="6" width="9.140625" style="1083"/>
    <col min="7" max="7" width="10" style="1083" bestFit="1" customWidth="1"/>
    <col min="8" max="8" width="9.140625" style="1083"/>
    <col min="9" max="9" width="10.28515625" style="1083" customWidth="1"/>
    <col min="10" max="10" width="10.140625" style="1083" bestFit="1" customWidth="1"/>
    <col min="11" max="11" width="12.5703125" style="1083" bestFit="1" customWidth="1"/>
    <col min="12" max="12" width="9.5703125" style="1083" bestFit="1" customWidth="1"/>
    <col min="13" max="13" width="10.28515625" style="1083" bestFit="1" customWidth="1"/>
    <col min="14" max="16384" width="9.140625" style="1083"/>
  </cols>
  <sheetData>
    <row r="1" spans="1:17" ht="35.25" customHeight="1">
      <c r="A1" s="1084" t="s">
        <v>407</v>
      </c>
    </row>
    <row r="2" spans="1:17" ht="18.75">
      <c r="A2" s="1084" t="s">
        <v>386</v>
      </c>
    </row>
    <row r="3" spans="1:17" ht="12" customHeight="1">
      <c r="A3" s="1085"/>
    </row>
    <row r="4" spans="1:17" ht="13.5" customHeight="1">
      <c r="A4" s="1086" t="s">
        <v>387</v>
      </c>
    </row>
    <row r="6" spans="1:17" ht="22.5" customHeight="1" thickBot="1">
      <c r="C6" s="1087" t="s">
        <v>388</v>
      </c>
      <c r="E6" s="1088"/>
      <c r="F6" s="1089"/>
    </row>
    <row r="7" spans="1:17" ht="15.75" thickBot="1">
      <c r="A7" s="1090" t="s">
        <v>389</v>
      </c>
      <c r="B7" s="1091" t="s">
        <v>390</v>
      </c>
      <c r="C7" s="1092" t="s">
        <v>391</v>
      </c>
      <c r="D7" s="1092" t="s">
        <v>392</v>
      </c>
      <c r="E7" s="1092" t="s">
        <v>393</v>
      </c>
      <c r="F7" s="1092" t="s">
        <v>394</v>
      </c>
      <c r="G7" s="1092" t="s">
        <v>395</v>
      </c>
      <c r="H7" s="1092" t="s">
        <v>396</v>
      </c>
      <c r="I7" s="1092" t="s">
        <v>397</v>
      </c>
      <c r="J7" s="1092" t="s">
        <v>398</v>
      </c>
      <c r="K7" s="1092" t="s">
        <v>399</v>
      </c>
      <c r="L7" s="1092" t="s">
        <v>400</v>
      </c>
      <c r="M7" s="1093" t="s">
        <v>401</v>
      </c>
    </row>
    <row r="8" spans="1:17" ht="16.5" thickBot="1">
      <c r="A8" s="1094" t="s">
        <v>405</v>
      </c>
      <c r="B8" s="1095"/>
      <c r="C8" s="1095"/>
      <c r="D8" s="1095"/>
      <c r="E8" s="1095"/>
      <c r="F8" s="1095"/>
      <c r="G8" s="1095"/>
      <c r="H8" s="1095"/>
      <c r="I8" s="1095"/>
      <c r="J8" s="1095"/>
      <c r="K8" s="1095"/>
      <c r="L8" s="1095"/>
      <c r="M8" s="1096"/>
    </row>
    <row r="9" spans="1:17" ht="15.75">
      <c r="A9" s="1208" t="s">
        <v>402</v>
      </c>
      <c r="B9" s="1203">
        <v>12072.460066898788</v>
      </c>
      <c r="C9" s="1204">
        <v>11801.754024324327</v>
      </c>
      <c r="D9" s="1204">
        <v>11842.874129213025</v>
      </c>
      <c r="E9" s="1204">
        <v>12635.769988031125</v>
      </c>
      <c r="F9" s="1204">
        <v>12629.137716030946</v>
      </c>
      <c r="G9" s="1204">
        <v>12583.955527752287</v>
      </c>
      <c r="H9" s="1204">
        <v>12409.656890636163</v>
      </c>
      <c r="I9" s="1204">
        <v>12314.176792211427</v>
      </c>
      <c r="J9" s="1204">
        <v>12236.484970709</v>
      </c>
      <c r="K9" s="1204">
        <v>11952.61433067424</v>
      </c>
      <c r="L9" s="1204">
        <v>11905.714046979869</v>
      </c>
      <c r="M9" s="1205">
        <v>12034.467692820765</v>
      </c>
    </row>
    <row r="10" spans="1:17" ht="15.75">
      <c r="A10" s="1097" t="s">
        <v>403</v>
      </c>
      <c r="B10" s="1206">
        <v>11640.855915020755</v>
      </c>
      <c r="C10" s="1149">
        <v>11612.937112078713</v>
      </c>
      <c r="D10" s="1149">
        <v>12018.127992604223</v>
      </c>
      <c r="E10" s="1149">
        <v>11874.202222075666</v>
      </c>
      <c r="F10" s="1149">
        <v>11826.881186150231</v>
      </c>
      <c r="G10" s="1149">
        <v>11494.455592602042</v>
      </c>
      <c r="H10" s="1149">
        <v>11378.649654487566</v>
      </c>
      <c r="I10" s="1149">
        <v>11500.772655429282</v>
      </c>
      <c r="J10" s="1149">
        <v>11555.248191666431</v>
      </c>
      <c r="K10" s="1149">
        <v>11351.845098183347</v>
      </c>
      <c r="L10" s="1149">
        <v>11391.502646445555</v>
      </c>
      <c r="M10" s="1150">
        <v>11492.859999452077</v>
      </c>
    </row>
    <row r="11" spans="1:17" ht="15.75">
      <c r="A11" s="1097" t="s">
        <v>404</v>
      </c>
      <c r="B11" s="1206">
        <v>11468.445677214311</v>
      </c>
      <c r="C11" s="1149">
        <v>11395.660197596975</v>
      </c>
      <c r="D11" s="1149">
        <v>11429.39419859064</v>
      </c>
      <c r="E11" s="1149">
        <v>12775.194222807571</v>
      </c>
      <c r="F11" s="1149">
        <v>12854.221299749677</v>
      </c>
      <c r="G11" s="1149">
        <v>12653.163547531443</v>
      </c>
      <c r="H11" s="1149">
        <v>12344.801068499683</v>
      </c>
      <c r="I11" s="1149">
        <v>12340.35</v>
      </c>
      <c r="J11" s="1202">
        <v>12423.259</v>
      </c>
      <c r="K11" s="1149">
        <v>11381.679</v>
      </c>
      <c r="L11" s="1149">
        <v>11571.589</v>
      </c>
      <c r="M11" s="1150">
        <v>12975.208000000001</v>
      </c>
    </row>
    <row r="12" spans="1:17" ht="15.75">
      <c r="A12" s="1097">
        <v>2020</v>
      </c>
      <c r="B12" s="1206">
        <v>12510.022000000001</v>
      </c>
      <c r="C12" s="1149">
        <v>12273.789000000001</v>
      </c>
      <c r="D12" s="1149">
        <v>13020.531000000001</v>
      </c>
      <c r="E12" s="1149">
        <v>12219.789000000001</v>
      </c>
      <c r="F12" s="1149">
        <v>11271.537</v>
      </c>
      <c r="G12" s="1149">
        <v>11310.51</v>
      </c>
      <c r="H12" s="1149">
        <v>11047.205</v>
      </c>
      <c r="I12" s="1149">
        <v>11216.826999999999</v>
      </c>
      <c r="J12" s="1202">
        <v>10892.03</v>
      </c>
      <c r="K12" s="1149">
        <v>10571.252</v>
      </c>
      <c r="L12" s="1149">
        <v>10369.69</v>
      </c>
      <c r="M12" s="1150">
        <v>10486.311</v>
      </c>
      <c r="Q12" s="1803"/>
    </row>
    <row r="13" spans="1:17" ht="16.5" thickBot="1">
      <c r="A13" s="1098">
        <v>2021</v>
      </c>
      <c r="B13" s="1207">
        <v>10383.261</v>
      </c>
      <c r="C13" s="1151">
        <v>10311.768</v>
      </c>
      <c r="D13" s="1151">
        <v>11430.093999999999</v>
      </c>
      <c r="E13" s="1151">
        <v>10932.215</v>
      </c>
      <c r="F13" s="1151">
        <v>11661.768</v>
      </c>
      <c r="G13" s="1151"/>
      <c r="H13" s="1151"/>
      <c r="I13" s="1151"/>
      <c r="J13" s="1151"/>
      <c r="K13" s="1151"/>
      <c r="L13" s="1151"/>
      <c r="M13" s="1152"/>
      <c r="Q13" s="1803"/>
    </row>
    <row r="14" spans="1:17" ht="16.5" thickBot="1">
      <c r="A14" s="1094" t="s">
        <v>406</v>
      </c>
      <c r="B14" s="1095"/>
      <c r="C14" s="1095"/>
      <c r="D14" s="1095"/>
      <c r="E14" s="1095"/>
      <c r="F14" s="1095"/>
      <c r="G14" s="1095"/>
      <c r="H14" s="1095"/>
      <c r="I14" s="1095"/>
      <c r="J14" s="1095"/>
      <c r="K14" s="1095"/>
      <c r="L14" s="1095"/>
      <c r="M14" s="1096"/>
      <c r="Q14" s="1803"/>
    </row>
    <row r="15" spans="1:17" ht="15.75">
      <c r="A15" s="1208" t="s">
        <v>402</v>
      </c>
      <c r="B15" s="1203">
        <v>16521.015311102961</v>
      </c>
      <c r="C15" s="1204">
        <v>16329.848133231302</v>
      </c>
      <c r="D15" s="1204">
        <v>16386.325031621967</v>
      </c>
      <c r="E15" s="1204">
        <v>16685.23248821239</v>
      </c>
      <c r="F15" s="1204">
        <v>16478.558665396817</v>
      </c>
      <c r="G15" s="1204">
        <v>17481.393714721282</v>
      </c>
      <c r="H15" s="1204">
        <v>17152.130721219499</v>
      </c>
      <c r="I15" s="1204">
        <v>17594.326029049367</v>
      </c>
      <c r="J15" s="1204">
        <v>17664.347577413922</v>
      </c>
      <c r="K15" s="1204">
        <v>17992.626149633696</v>
      </c>
      <c r="L15" s="1204">
        <v>17189.463741507981</v>
      </c>
      <c r="M15" s="1205">
        <v>17708.052386413412</v>
      </c>
    </row>
    <row r="16" spans="1:17" ht="15.75">
      <c r="A16" s="1097" t="s">
        <v>403</v>
      </c>
      <c r="B16" s="1206">
        <v>17405.203196364768</v>
      </c>
      <c r="C16" s="1149">
        <v>16663.489714689258</v>
      </c>
      <c r="D16" s="1149">
        <v>17876.778164465093</v>
      </c>
      <c r="E16" s="1149">
        <v>17492.473995654553</v>
      </c>
      <c r="F16" s="1149">
        <v>17408.261366694438</v>
      </c>
      <c r="G16" s="1149">
        <v>17768.295914177183</v>
      </c>
      <c r="H16" s="1149">
        <v>17638.293330420769</v>
      </c>
      <c r="I16" s="1149">
        <v>17053.353500612251</v>
      </c>
      <c r="J16" s="1149">
        <v>16997.901762003297</v>
      </c>
      <c r="K16" s="1149">
        <v>17011.40309944937</v>
      </c>
      <c r="L16" s="1149">
        <v>16307.846554248332</v>
      </c>
      <c r="M16" s="1150">
        <v>17138.4291193067</v>
      </c>
    </row>
    <row r="17" spans="1:19" ht="15.75">
      <c r="A17" s="1097" t="s">
        <v>404</v>
      </c>
      <c r="B17" s="1206">
        <v>16877.095027891006</v>
      </c>
      <c r="C17" s="1149">
        <v>17482.236551893751</v>
      </c>
      <c r="D17" s="1149">
        <v>17242.294654298134</v>
      </c>
      <c r="E17" s="1149">
        <v>18427.025149968933</v>
      </c>
      <c r="F17" s="1149">
        <v>19024.980514747356</v>
      </c>
      <c r="G17" s="1149">
        <v>19273.248992715995</v>
      </c>
      <c r="H17" s="1149">
        <v>18923.676691274948</v>
      </c>
      <c r="I17" s="1149">
        <v>19224.04</v>
      </c>
      <c r="J17" s="1202">
        <v>19225.103999999999</v>
      </c>
      <c r="K17" s="1149">
        <v>19146.864000000001</v>
      </c>
      <c r="L17" s="1149">
        <v>19042.045999999998</v>
      </c>
      <c r="M17" s="1150">
        <v>19725.342000000001</v>
      </c>
      <c r="Q17" s="1408"/>
      <c r="R17" s="1408"/>
    </row>
    <row r="18" spans="1:19" ht="15.75">
      <c r="A18" s="1097">
        <v>2020</v>
      </c>
      <c r="B18" s="1206">
        <v>20283.589</v>
      </c>
      <c r="C18" s="1149">
        <v>20300.54</v>
      </c>
      <c r="D18" s="1149">
        <v>20608.195</v>
      </c>
      <c r="E18" s="1149">
        <v>20332.895</v>
      </c>
      <c r="F18" s="1149">
        <v>19536.315999999999</v>
      </c>
      <c r="G18" s="1149">
        <v>19296.098000000002</v>
      </c>
      <c r="H18" s="1149">
        <v>18577.181</v>
      </c>
      <c r="I18" s="1149">
        <v>18513.739000000001</v>
      </c>
      <c r="J18" s="1202">
        <v>18297.399000000001</v>
      </c>
      <c r="K18" s="1149">
        <v>18634.648000000001</v>
      </c>
      <c r="L18" s="1149">
        <v>18093.807000000001</v>
      </c>
      <c r="M18" s="1150">
        <v>18013.78</v>
      </c>
      <c r="Q18" s="1408"/>
      <c r="R18" s="1408"/>
    </row>
    <row r="19" spans="1:19" ht="16.5" thickBot="1">
      <c r="A19" s="1098">
        <v>2021</v>
      </c>
      <c r="B19" s="1207">
        <v>17346.679</v>
      </c>
      <c r="C19" s="1151">
        <v>17839.125</v>
      </c>
      <c r="D19" s="1151">
        <v>17886.092000000001</v>
      </c>
      <c r="E19" s="1151">
        <v>17064.796999999999</v>
      </c>
      <c r="F19" s="1151">
        <v>19236.758000000002</v>
      </c>
      <c r="G19" s="1151"/>
      <c r="H19" s="1151"/>
      <c r="I19" s="1151"/>
      <c r="J19" s="1151"/>
      <c r="K19" s="1151"/>
      <c r="L19" s="1151"/>
      <c r="M19" s="1152"/>
      <c r="Q19" s="1408"/>
      <c r="R19" s="1408"/>
    </row>
    <row r="20" spans="1:19">
      <c r="A20" s="1088"/>
      <c r="B20" s="1089"/>
      <c r="E20" s="1088"/>
      <c r="F20" s="1089"/>
      <c r="O20" s="1165"/>
      <c r="P20" s="1165"/>
      <c r="Q20" s="1407"/>
      <c r="R20" s="1407"/>
      <c r="S20" s="1165"/>
    </row>
    <row r="21" spans="1:19">
      <c r="A21" s="1088"/>
      <c r="B21" s="1089"/>
      <c r="E21" s="1088"/>
      <c r="F21" s="1089"/>
      <c r="O21" s="1166"/>
      <c r="P21" s="1167"/>
      <c r="Q21" s="1167"/>
      <c r="R21" s="1407"/>
      <c r="S21" s="1165"/>
    </row>
    <row r="22" spans="1:19">
      <c r="A22" s="1088"/>
      <c r="B22" s="1089"/>
      <c r="E22" s="1088"/>
      <c r="F22" s="1089"/>
      <c r="O22" s="1166"/>
      <c r="P22" s="1167"/>
      <c r="Q22" s="1167"/>
      <c r="R22" s="1165"/>
      <c r="S22" s="1165"/>
    </row>
    <row r="23" spans="1:19">
      <c r="A23" s="1088"/>
      <c r="B23" s="1089"/>
      <c r="E23" s="1088"/>
      <c r="F23" s="1089"/>
    </row>
    <row r="24" spans="1:19">
      <c r="A24" s="1088"/>
      <c r="B24" s="1089"/>
      <c r="E24" s="1235"/>
      <c r="F24" s="1236"/>
      <c r="G24" s="1237"/>
      <c r="H24" s="1238"/>
    </row>
    <row r="25" spans="1:19">
      <c r="A25" s="1088"/>
      <c r="B25" s="1089"/>
      <c r="E25" s="1235"/>
      <c r="F25" s="1236"/>
      <c r="G25" s="1237"/>
      <c r="H25" s="1238"/>
    </row>
    <row r="26" spans="1:19">
      <c r="A26" s="1088"/>
      <c r="B26" s="1089"/>
      <c r="E26" s="1088"/>
      <c r="F26" s="1089"/>
    </row>
    <row r="27" spans="1:19">
      <c r="A27" s="1088"/>
      <c r="B27" s="1089"/>
      <c r="E27" s="1088"/>
      <c r="F27" s="1089"/>
    </row>
    <row r="28" spans="1:19">
      <c r="A28" s="1088"/>
      <c r="B28" s="1089"/>
      <c r="E28" s="1088"/>
      <c r="F28" s="1089"/>
    </row>
    <row r="29" spans="1:19">
      <c r="A29" s="1088"/>
      <c r="B29" s="1089"/>
      <c r="E29" s="1088"/>
      <c r="F29" s="1089"/>
    </row>
    <row r="30" spans="1:19">
      <c r="A30" s="1088"/>
      <c r="B30" s="1089"/>
      <c r="E30" s="1088"/>
      <c r="F30" s="1089"/>
    </row>
    <row r="31" spans="1:19">
      <c r="A31" s="1088"/>
      <c r="B31" s="1089"/>
      <c r="E31" s="1088"/>
      <c r="F31" s="1089"/>
    </row>
    <row r="32" spans="1:19">
      <c r="A32" s="1088"/>
      <c r="B32" s="1089"/>
      <c r="E32" s="1088"/>
      <c r="F32" s="1089"/>
    </row>
    <row r="33" spans="1:6">
      <c r="A33" s="1088"/>
      <c r="B33" s="1089"/>
      <c r="E33" s="1088"/>
      <c r="F33" s="1089"/>
    </row>
    <row r="34" spans="1:6">
      <c r="A34" s="1088"/>
      <c r="B34" s="1089"/>
      <c r="E34" s="1088"/>
      <c r="F34" s="1089"/>
    </row>
    <row r="35" spans="1:6">
      <c r="A35" s="1088"/>
      <c r="B35" s="1089"/>
      <c r="E35" s="1088"/>
      <c r="F35" s="1089"/>
    </row>
    <row r="36" spans="1:6">
      <c r="A36" s="1088"/>
      <c r="B36" s="1089"/>
      <c r="E36" s="1088"/>
      <c r="F36" s="1089"/>
    </row>
    <row r="37" spans="1:6">
      <c r="A37" s="1088"/>
      <c r="B37" s="1089"/>
      <c r="E37" s="1088"/>
      <c r="F37" s="1089"/>
    </row>
    <row r="38" spans="1:6">
      <c r="A38" s="1088"/>
      <c r="B38" s="1089"/>
      <c r="E38" s="1088"/>
      <c r="F38" s="1089"/>
    </row>
    <row r="39" spans="1:6">
      <c r="A39" s="1088"/>
      <c r="B39" s="1089"/>
      <c r="E39" s="1088"/>
      <c r="F39" s="1089"/>
    </row>
    <row r="40" spans="1:6">
      <c r="A40" s="1088"/>
      <c r="B40" s="1089"/>
      <c r="E40" s="1088"/>
      <c r="F40" s="1089"/>
    </row>
    <row r="41" spans="1:6">
      <c r="A41" s="1088"/>
      <c r="B41" s="1089"/>
      <c r="E41" s="1088"/>
      <c r="F41" s="1089"/>
    </row>
    <row r="42" spans="1:6">
      <c r="A42" s="1088"/>
      <c r="B42" s="1089"/>
      <c r="E42" s="1088"/>
      <c r="F42" s="1089"/>
    </row>
    <row r="43" spans="1:6">
      <c r="A43" s="1088"/>
      <c r="B43" s="1089"/>
      <c r="E43" s="1088"/>
      <c r="F43" s="1089"/>
    </row>
    <row r="44" spans="1:6">
      <c r="A44" s="1088"/>
      <c r="B44" s="1089"/>
      <c r="E44" s="1088"/>
      <c r="F44" s="1089"/>
    </row>
    <row r="45" spans="1:6">
      <c r="A45" s="1088"/>
      <c r="B45" s="1089"/>
      <c r="E45" s="1088"/>
      <c r="F45" s="1089"/>
    </row>
    <row r="46" spans="1:6">
      <c r="A46" s="1088"/>
      <c r="B46" s="1089"/>
      <c r="E46" s="1088"/>
      <c r="F46" s="1089"/>
    </row>
    <row r="47" spans="1:6">
      <c r="A47" s="1088"/>
      <c r="B47" s="1089"/>
      <c r="E47" s="1088"/>
      <c r="F47" s="1089"/>
    </row>
    <row r="48" spans="1:6">
      <c r="A48" s="1088"/>
      <c r="B48" s="1089"/>
      <c r="E48" s="1088"/>
      <c r="F48" s="1089"/>
    </row>
    <row r="49" spans="1:6">
      <c r="A49" s="1088"/>
      <c r="B49" s="1089"/>
      <c r="E49" s="1088"/>
      <c r="F49" s="1089"/>
    </row>
    <row r="50" spans="1:6">
      <c r="A50" s="1088"/>
      <c r="B50" s="1089"/>
      <c r="E50" s="1088"/>
      <c r="F50" s="1089"/>
    </row>
    <row r="51" spans="1:6">
      <c r="A51" s="1088"/>
      <c r="B51" s="1089"/>
      <c r="E51" s="1088"/>
      <c r="F51" s="1089"/>
    </row>
    <row r="52" spans="1:6">
      <c r="A52" s="1088"/>
      <c r="B52" s="1089"/>
      <c r="E52" s="1088"/>
      <c r="F52" s="1089"/>
    </row>
    <row r="53" spans="1:6">
      <c r="A53" s="1088"/>
      <c r="B53" s="1089"/>
      <c r="E53" s="1088"/>
      <c r="F53" s="1089"/>
    </row>
    <row r="54" spans="1:6">
      <c r="A54" s="1088"/>
      <c r="B54" s="1089"/>
      <c r="E54" s="1088"/>
      <c r="F54" s="1089"/>
    </row>
    <row r="55" spans="1:6">
      <c r="A55" s="1088"/>
      <c r="B55" s="1089"/>
      <c r="E55" s="1088"/>
      <c r="F55" s="1089"/>
    </row>
    <row r="56" spans="1:6">
      <c r="A56" s="1088"/>
      <c r="B56" s="1089"/>
      <c r="E56" s="1088"/>
      <c r="F56" s="1089"/>
    </row>
    <row r="57" spans="1:6">
      <c r="A57" s="1088"/>
      <c r="B57" s="1089"/>
      <c r="E57" s="1088"/>
      <c r="F57" s="1089"/>
    </row>
    <row r="58" spans="1:6">
      <c r="A58" s="1088"/>
      <c r="B58" s="1089"/>
      <c r="E58" s="1088"/>
      <c r="F58" s="1089"/>
    </row>
    <row r="59" spans="1:6">
      <c r="A59" s="1088"/>
      <c r="B59" s="1089"/>
      <c r="E59" s="1088"/>
      <c r="F59" s="1089"/>
    </row>
    <row r="60" spans="1:6">
      <c r="A60" s="1088"/>
      <c r="B60" s="1089"/>
      <c r="E60" s="1088"/>
      <c r="F60" s="1089"/>
    </row>
    <row r="61" spans="1:6">
      <c r="A61" s="1088"/>
      <c r="B61" s="1089"/>
      <c r="E61" s="1088"/>
      <c r="F61" s="1089"/>
    </row>
    <row r="62" spans="1:6">
      <c r="A62" s="1088"/>
      <c r="B62" s="1089"/>
      <c r="E62" s="1088"/>
      <c r="F62" s="1089"/>
    </row>
    <row r="63" spans="1:6">
      <c r="A63" s="1088"/>
      <c r="B63" s="1089"/>
      <c r="E63" s="1088"/>
      <c r="F63" s="1089"/>
    </row>
    <row r="64" spans="1:6">
      <c r="A64" s="1088"/>
      <c r="B64" s="1089"/>
      <c r="E64" s="1088"/>
      <c r="F64" s="1089"/>
    </row>
    <row r="65" spans="1:6">
      <c r="A65" s="1088"/>
      <c r="B65" s="1089"/>
      <c r="E65" s="1088"/>
      <c r="F65" s="1089"/>
    </row>
    <row r="66" spans="1:6">
      <c r="A66" s="1088"/>
      <c r="B66" s="1089"/>
      <c r="E66" s="1088"/>
      <c r="F66" s="1089"/>
    </row>
    <row r="67" spans="1:6">
      <c r="A67" s="1088"/>
      <c r="B67" s="1089"/>
      <c r="E67" s="1088"/>
      <c r="F67" s="1089"/>
    </row>
    <row r="68" spans="1:6">
      <c r="A68" s="1088"/>
      <c r="B68" s="1089"/>
      <c r="E68" s="1088"/>
      <c r="F68" s="1089"/>
    </row>
    <row r="69" spans="1:6">
      <c r="A69" s="1088"/>
      <c r="B69" s="1089"/>
      <c r="E69" s="1088"/>
      <c r="F69" s="1089"/>
    </row>
    <row r="70" spans="1:6">
      <c r="A70" s="1088"/>
      <c r="B70" s="1089"/>
      <c r="E70" s="1088"/>
      <c r="F70" s="1089"/>
    </row>
    <row r="71" spans="1:6">
      <c r="A71" s="1088"/>
      <c r="B71" s="1089"/>
      <c r="E71" s="1088"/>
      <c r="F71" s="1089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99"/>
    <pageSetUpPr fitToPage="1"/>
  </sheetPr>
  <dimension ref="A1:DI69"/>
  <sheetViews>
    <sheetView showGridLines="0" topLeftCell="F1" zoomScaleNormal="100" workbookViewId="0">
      <selection activeCell="V42" sqref="V42"/>
    </sheetView>
  </sheetViews>
  <sheetFormatPr defaultColWidth="9.140625" defaultRowHeight="12.75"/>
  <cols>
    <col min="1" max="1" width="17.7109375" style="1391" customWidth="1"/>
    <col min="2" max="17" width="13.140625" style="1391" customWidth="1"/>
    <col min="18" max="21" width="13.140625" style="170" customWidth="1"/>
    <col min="22" max="81" width="13.140625" style="1391" customWidth="1"/>
    <col min="82" max="16384" width="9.140625" style="1391"/>
  </cols>
  <sheetData>
    <row r="1" spans="1:113" ht="28.5" customHeight="1">
      <c r="A1" s="2085" t="s">
        <v>573</v>
      </c>
      <c r="B1" s="2086"/>
      <c r="C1" s="2086"/>
      <c r="D1" s="2086"/>
      <c r="E1" s="2086"/>
      <c r="F1" s="2086"/>
      <c r="G1" s="2086"/>
      <c r="H1" s="2086"/>
      <c r="I1" s="2086"/>
    </row>
    <row r="2" spans="1:113" ht="15.75">
      <c r="B2" s="1878" t="s">
        <v>502</v>
      </c>
      <c r="C2" s="1878" t="s">
        <v>503</v>
      </c>
      <c r="D2" s="1878" t="s">
        <v>504</v>
      </c>
      <c r="E2" s="1878" t="s">
        <v>505</v>
      </c>
      <c r="F2" s="1878" t="s">
        <v>506</v>
      </c>
      <c r="G2" s="1878" t="s">
        <v>507</v>
      </c>
      <c r="H2" s="1878" t="s">
        <v>508</v>
      </c>
      <c r="I2" s="1878" t="s">
        <v>509</v>
      </c>
      <c r="J2" s="1878" t="s">
        <v>510</v>
      </c>
      <c r="K2" s="1878" t="s">
        <v>511</v>
      </c>
      <c r="L2" s="1878" t="s">
        <v>512</v>
      </c>
      <c r="M2" s="1878" t="s">
        <v>513</v>
      </c>
      <c r="N2" s="1878" t="s">
        <v>514</v>
      </c>
      <c r="O2" s="1878" t="s">
        <v>515</v>
      </c>
      <c r="P2" s="1878" t="s">
        <v>516</v>
      </c>
      <c r="Q2" s="1878" t="s">
        <v>517</v>
      </c>
      <c r="R2" s="1878" t="s">
        <v>518</v>
      </c>
      <c r="S2" s="1878" t="s">
        <v>519</v>
      </c>
      <c r="T2" s="1878" t="s">
        <v>520</v>
      </c>
      <c r="U2" s="1878" t="s">
        <v>521</v>
      </c>
      <c r="V2" s="1878" t="s">
        <v>522</v>
      </c>
      <c r="W2" s="1878" t="s">
        <v>523</v>
      </c>
      <c r="X2" s="1878" t="s">
        <v>524</v>
      </c>
      <c r="Y2" s="1878" t="s">
        <v>525</v>
      </c>
      <c r="Z2" s="1878" t="s">
        <v>526</v>
      </c>
      <c r="AA2" s="1878" t="s">
        <v>527</v>
      </c>
      <c r="AB2" s="1878" t="s">
        <v>528</v>
      </c>
      <c r="AC2" s="1878" t="s">
        <v>529</v>
      </c>
      <c r="AD2" s="1878" t="s">
        <v>530</v>
      </c>
      <c r="AE2" s="1878" t="s">
        <v>531</v>
      </c>
      <c r="AF2" s="1878" t="s">
        <v>532</v>
      </c>
      <c r="AG2" s="1878" t="s">
        <v>533</v>
      </c>
      <c r="AH2" s="1878" t="s">
        <v>534</v>
      </c>
      <c r="AI2" s="1878" t="s">
        <v>535</v>
      </c>
      <c r="AJ2" s="1878" t="s">
        <v>536</v>
      </c>
      <c r="AK2" s="1878" t="s">
        <v>537</v>
      </c>
      <c r="AL2" s="1878" t="s">
        <v>538</v>
      </c>
      <c r="AM2" s="1878" t="s">
        <v>539</v>
      </c>
      <c r="AN2" s="1878" t="s">
        <v>540</v>
      </c>
      <c r="AO2" s="1878" t="s">
        <v>541</v>
      </c>
      <c r="AP2" s="1878" t="s">
        <v>542</v>
      </c>
      <c r="AQ2" s="1878" t="s">
        <v>543</v>
      </c>
      <c r="AR2" s="1878" t="s">
        <v>544</v>
      </c>
      <c r="AS2" s="1878" t="s">
        <v>545</v>
      </c>
      <c r="AT2" s="1878" t="s">
        <v>546</v>
      </c>
      <c r="AU2" s="1878" t="s">
        <v>547</v>
      </c>
      <c r="AV2" s="1878" t="s">
        <v>548</v>
      </c>
      <c r="AW2" s="1878" t="s">
        <v>549</v>
      </c>
      <c r="AX2" s="1878" t="s">
        <v>550</v>
      </c>
      <c r="AY2" s="1878" t="s">
        <v>551</v>
      </c>
      <c r="AZ2" s="1878" t="s">
        <v>552</v>
      </c>
      <c r="BA2" s="1878" t="s">
        <v>553</v>
      </c>
      <c r="BB2" s="1877"/>
      <c r="BC2" s="1877"/>
      <c r="BD2" s="1877"/>
      <c r="BE2" s="1877"/>
      <c r="BF2" s="1877"/>
      <c r="BG2" s="1877"/>
      <c r="BH2" s="1877"/>
      <c r="BI2" s="1877"/>
      <c r="BJ2" s="1877"/>
      <c r="BK2" s="1877"/>
      <c r="BL2" s="1877"/>
      <c r="BM2" s="1877"/>
      <c r="BN2" s="1877"/>
      <c r="BO2" s="1877"/>
      <c r="BP2" s="1877"/>
      <c r="BQ2" s="1877"/>
      <c r="BR2" s="1877"/>
      <c r="BS2" s="1877"/>
      <c r="BT2" s="1877"/>
      <c r="BU2" s="1877"/>
      <c r="BV2" s="1877"/>
      <c r="BW2" s="1877"/>
      <c r="BX2" s="1877"/>
      <c r="BY2" s="1877"/>
      <c r="BZ2" s="1877"/>
      <c r="CA2" s="1877"/>
      <c r="CB2" s="1877"/>
      <c r="CC2" s="1877"/>
      <c r="CD2" s="1877"/>
      <c r="CE2" s="1877"/>
      <c r="CF2" s="1877"/>
      <c r="CG2" s="1877"/>
      <c r="CH2" s="1877"/>
      <c r="CI2" s="1877"/>
      <c r="CJ2" s="1877"/>
      <c r="CK2" s="1877"/>
      <c r="CL2" s="1877"/>
      <c r="CM2" s="1877"/>
      <c r="CN2" s="1877"/>
      <c r="CO2" s="1877"/>
      <c r="CP2" s="1877"/>
      <c r="CQ2" s="1877"/>
      <c r="CR2" s="1877"/>
      <c r="CS2" s="1877"/>
      <c r="CT2" s="1877"/>
      <c r="CU2" s="1877"/>
      <c r="CV2" s="1877"/>
      <c r="CW2" s="1877"/>
      <c r="CX2" s="1877"/>
      <c r="CY2" s="1877"/>
      <c r="CZ2" s="1877"/>
      <c r="DA2" s="1877"/>
      <c r="DB2" s="1877"/>
      <c r="DC2" s="1877"/>
      <c r="DD2" s="1877"/>
      <c r="DE2" s="1877"/>
      <c r="DF2" s="1877"/>
      <c r="DG2" s="1877"/>
      <c r="DH2" s="1877"/>
      <c r="DI2" s="1877"/>
    </row>
    <row r="3" spans="1:113" ht="15">
      <c r="A3" s="1392"/>
      <c r="B3" s="1393">
        <v>44206</v>
      </c>
      <c r="C3" s="1393">
        <v>44213</v>
      </c>
      <c r="D3" s="1393">
        <v>44220</v>
      </c>
      <c r="E3" s="1393">
        <v>44227</v>
      </c>
      <c r="F3" s="1393">
        <v>44234</v>
      </c>
      <c r="G3" s="1393">
        <v>44241</v>
      </c>
      <c r="H3" s="1393">
        <v>44248</v>
      </c>
      <c r="I3" s="1393">
        <v>44255</v>
      </c>
      <c r="J3" s="1393">
        <v>44262</v>
      </c>
      <c r="K3" s="1393">
        <v>44269</v>
      </c>
      <c r="L3" s="1393">
        <v>44276</v>
      </c>
      <c r="M3" s="1393">
        <v>44283</v>
      </c>
      <c r="N3" s="1393">
        <v>44290</v>
      </c>
      <c r="O3" s="1393">
        <v>44297</v>
      </c>
      <c r="P3" s="1393">
        <v>44304</v>
      </c>
      <c r="Q3" s="1393">
        <v>44311</v>
      </c>
      <c r="R3" s="1393">
        <v>44318</v>
      </c>
      <c r="S3" s="1393">
        <v>44325</v>
      </c>
      <c r="T3" s="1393">
        <v>44332</v>
      </c>
      <c r="U3" s="1393">
        <v>44339</v>
      </c>
      <c r="V3" s="1393">
        <v>44346</v>
      </c>
      <c r="W3" s="1393">
        <v>44353</v>
      </c>
      <c r="X3" s="1393">
        <v>44360</v>
      </c>
      <c r="Y3" s="1393">
        <v>44367</v>
      </c>
      <c r="Z3" s="1393">
        <v>44374</v>
      </c>
      <c r="AA3" s="1393">
        <v>44381</v>
      </c>
      <c r="AB3" s="1393">
        <v>44388</v>
      </c>
      <c r="AC3" s="1393">
        <v>44395</v>
      </c>
      <c r="AD3" s="1393">
        <v>44402</v>
      </c>
      <c r="AE3" s="1393">
        <v>44409</v>
      </c>
      <c r="AF3" s="1393">
        <v>44416</v>
      </c>
      <c r="AG3" s="1393">
        <v>44423</v>
      </c>
      <c r="AH3" s="1393">
        <v>44430</v>
      </c>
      <c r="AI3" s="1393">
        <v>44437</v>
      </c>
      <c r="AJ3" s="1393">
        <v>44444</v>
      </c>
      <c r="AK3" s="1393">
        <v>44451</v>
      </c>
      <c r="AL3" s="1393">
        <v>44458</v>
      </c>
      <c r="AM3" s="1393">
        <v>44465</v>
      </c>
      <c r="AN3" s="1393">
        <v>44472</v>
      </c>
      <c r="AO3" s="1393">
        <v>44479</v>
      </c>
      <c r="AP3" s="1393">
        <v>44486</v>
      </c>
      <c r="AQ3" s="1393">
        <v>44493</v>
      </c>
      <c r="AR3" s="1393">
        <v>44500</v>
      </c>
      <c r="AS3" s="1393">
        <v>44507</v>
      </c>
      <c r="AT3" s="1393">
        <v>44514</v>
      </c>
      <c r="AU3" s="1393">
        <v>44521</v>
      </c>
      <c r="AV3" s="1393">
        <v>44528</v>
      </c>
      <c r="AW3" s="1393">
        <v>44535</v>
      </c>
      <c r="AX3" s="1393">
        <v>44542</v>
      </c>
      <c r="AY3" s="1393">
        <v>44549</v>
      </c>
      <c r="AZ3" s="1393">
        <v>44556</v>
      </c>
      <c r="BA3" s="1393">
        <v>44563</v>
      </c>
      <c r="BB3" s="1877"/>
      <c r="BC3" s="1877"/>
      <c r="BD3" s="1877"/>
      <c r="BE3" s="1877"/>
      <c r="BF3" s="1877"/>
      <c r="BG3" s="1877"/>
      <c r="BH3" s="1877"/>
      <c r="BI3" s="1877"/>
      <c r="BJ3" s="1877"/>
      <c r="BK3" s="1877"/>
      <c r="BL3" s="1877"/>
      <c r="BM3" s="1877"/>
      <c r="BN3" s="1877"/>
      <c r="BO3" s="1877"/>
      <c r="BP3" s="1877"/>
      <c r="BQ3" s="1877"/>
      <c r="BR3" s="1877"/>
      <c r="BS3" s="1877"/>
      <c r="BT3" s="1877"/>
      <c r="BU3" s="1877"/>
      <c r="BV3" s="1877"/>
      <c r="BW3" s="1877"/>
      <c r="BX3" s="1877"/>
      <c r="BY3" s="1877"/>
      <c r="BZ3" s="1877"/>
      <c r="CA3" s="1877"/>
      <c r="CB3" s="1877"/>
      <c r="CC3" s="1877"/>
      <c r="CD3" s="1877"/>
      <c r="CE3" s="1877"/>
      <c r="CF3" s="1877"/>
      <c r="CG3" s="1877"/>
      <c r="CH3" s="1877"/>
      <c r="CI3" s="1877"/>
      <c r="CJ3" s="1877"/>
      <c r="CK3" s="1877"/>
      <c r="CL3" s="1877"/>
      <c r="CM3" s="1877"/>
      <c r="CN3" s="1877"/>
      <c r="CO3" s="1877"/>
      <c r="CP3" s="1877"/>
      <c r="CQ3" s="1877"/>
      <c r="CR3" s="1877"/>
      <c r="CS3" s="1877"/>
      <c r="CT3" s="1877"/>
      <c r="CU3" s="1877"/>
      <c r="CV3" s="1877"/>
      <c r="CW3" s="1877"/>
      <c r="CX3" s="1877"/>
      <c r="CY3" s="1877"/>
      <c r="CZ3" s="1877"/>
      <c r="DA3" s="1877"/>
      <c r="DB3" s="1877"/>
      <c r="DC3" s="1877"/>
      <c r="DD3" s="1877"/>
      <c r="DE3" s="1877"/>
      <c r="DF3" s="1877"/>
      <c r="DG3" s="1877"/>
      <c r="DH3" s="1877"/>
      <c r="DI3" s="1877"/>
    </row>
    <row r="4" spans="1:113" ht="15.75">
      <c r="A4" s="1394" t="s">
        <v>555</v>
      </c>
      <c r="B4" s="1395">
        <v>164.6</v>
      </c>
      <c r="C4" s="1395">
        <v>164</v>
      </c>
      <c r="D4" s="1395">
        <v>155.5</v>
      </c>
      <c r="E4" s="1395">
        <v>152.20000000000002</v>
      </c>
      <c r="F4" s="1395">
        <v>151.6</v>
      </c>
      <c r="G4" s="1395">
        <v>155.6</v>
      </c>
      <c r="H4" s="1395">
        <v>155.5</v>
      </c>
      <c r="I4" s="1395">
        <v>161.5</v>
      </c>
      <c r="J4" s="1395">
        <v>167.1</v>
      </c>
      <c r="K4" s="1395">
        <v>172.6</v>
      </c>
      <c r="L4" s="1395">
        <v>173</v>
      </c>
      <c r="M4" s="1395">
        <v>163.20000000000002</v>
      </c>
      <c r="N4" s="1395">
        <v>159.6</v>
      </c>
      <c r="O4" s="1801">
        <v>159.1</v>
      </c>
      <c r="P4" s="1395">
        <v>157</v>
      </c>
      <c r="Q4" s="1395">
        <v>152</v>
      </c>
      <c r="R4" s="1395">
        <v>149.30000000000001</v>
      </c>
      <c r="S4" s="1395">
        <v>144</v>
      </c>
      <c r="T4" s="1395">
        <v>139.6</v>
      </c>
      <c r="U4" s="1395">
        <v>128.5</v>
      </c>
      <c r="V4" s="1395">
        <v>121.8</v>
      </c>
      <c r="W4" s="1395">
        <v>126.4</v>
      </c>
      <c r="X4" s="1395">
        <v>135.9</v>
      </c>
      <c r="Y4" s="1395">
        <v>136.6</v>
      </c>
      <c r="Z4" s="1395">
        <v>136.80000000000001</v>
      </c>
      <c r="AA4" s="1395">
        <v>136.80000000000001</v>
      </c>
      <c r="AB4" s="1395">
        <v>132.6</v>
      </c>
      <c r="AC4" s="1395">
        <v>125.60000000000001</v>
      </c>
      <c r="AD4" s="1395">
        <v>117.2</v>
      </c>
      <c r="AE4" s="1395">
        <v>115.3</v>
      </c>
      <c r="AF4" s="1395">
        <v>117.5</v>
      </c>
      <c r="AG4" s="1395">
        <v>116.8</v>
      </c>
      <c r="AH4" s="1395">
        <v>115.9</v>
      </c>
      <c r="AI4" s="1395">
        <v>118.3</v>
      </c>
      <c r="AJ4" s="1395">
        <v>117.8</v>
      </c>
      <c r="AK4" s="1395">
        <v>118.60000000000001</v>
      </c>
      <c r="AL4" s="1395">
        <v>119.2</v>
      </c>
      <c r="AM4" s="1395">
        <v>117.8</v>
      </c>
      <c r="AN4" s="1395">
        <v>113.60000000000001</v>
      </c>
      <c r="AO4" s="1395">
        <v>111.4</v>
      </c>
      <c r="AP4" s="1395">
        <v>105.7</v>
      </c>
      <c r="AQ4" s="1395">
        <v>105.60000000000001</v>
      </c>
      <c r="AR4" s="1395">
        <v>105.4</v>
      </c>
      <c r="AS4" s="1395">
        <v>104.60000000000001</v>
      </c>
      <c r="AT4" s="1395">
        <v>104.5</v>
      </c>
      <c r="AU4" s="1395">
        <v>101.8</v>
      </c>
      <c r="AV4" s="1395">
        <v>98.7</v>
      </c>
      <c r="AW4" s="1395">
        <v>89.9</v>
      </c>
      <c r="AX4" s="1395">
        <v>87.2</v>
      </c>
      <c r="AY4" s="1395">
        <v>86.4</v>
      </c>
      <c r="AZ4" s="1395">
        <v>87.2</v>
      </c>
      <c r="BA4" s="1395">
        <v>86.8</v>
      </c>
      <c r="BC4" s="1394" t="s">
        <v>554</v>
      </c>
      <c r="BD4" s="1877"/>
      <c r="BE4" s="1877"/>
      <c r="BF4" s="1877"/>
      <c r="BG4" s="1877"/>
      <c r="BH4" s="1877"/>
      <c r="BI4" s="1877"/>
      <c r="BJ4" s="1877"/>
      <c r="BK4" s="1877"/>
      <c r="BL4" s="1877"/>
      <c r="BM4" s="1877"/>
      <c r="BN4" s="1877"/>
      <c r="BO4" s="1877"/>
      <c r="BP4" s="1877"/>
      <c r="BQ4" s="1877"/>
      <c r="BR4" s="1877"/>
      <c r="BS4" s="1877"/>
      <c r="BT4" s="1877"/>
      <c r="BU4" s="1877"/>
      <c r="BV4" s="1877"/>
      <c r="BW4" s="1877"/>
      <c r="BX4" s="1877"/>
      <c r="BY4" s="1877"/>
      <c r="BZ4" s="1877"/>
      <c r="CA4" s="1877"/>
      <c r="CB4" s="1877"/>
      <c r="CC4" s="1877"/>
      <c r="CD4" s="1877"/>
      <c r="CE4" s="1877"/>
      <c r="CF4" s="1877"/>
      <c r="CG4" s="1877"/>
      <c r="CH4" s="1877"/>
      <c r="CI4" s="1877"/>
      <c r="CJ4" s="1877"/>
      <c r="CK4" s="1877"/>
      <c r="CL4" s="1877"/>
      <c r="CM4" s="1877"/>
      <c r="CN4" s="1877"/>
      <c r="CO4" s="1877"/>
      <c r="CP4" s="1877"/>
      <c r="CQ4" s="1877"/>
      <c r="CR4" s="1877"/>
      <c r="CS4" s="1877"/>
      <c r="CT4" s="1877"/>
      <c r="CU4" s="1877"/>
      <c r="CV4" s="1877"/>
      <c r="CW4" s="1877"/>
      <c r="CX4" s="1877"/>
      <c r="CY4" s="1877"/>
      <c r="CZ4" s="1877"/>
      <c r="DA4" s="1877"/>
      <c r="DB4" s="1877"/>
      <c r="DC4" s="1877"/>
      <c r="DD4" s="1877"/>
      <c r="DE4" s="1877"/>
      <c r="DF4" s="1877"/>
      <c r="DG4" s="1877"/>
      <c r="DH4" s="1877"/>
      <c r="DI4" s="1877"/>
    </row>
    <row r="5" spans="1:113" ht="15.75">
      <c r="A5" s="1394" t="s">
        <v>592</v>
      </c>
      <c r="B5" s="1395">
        <v>87.8</v>
      </c>
      <c r="C5" s="1395">
        <v>102.99000000000001</v>
      </c>
      <c r="D5" s="1395">
        <v>103</v>
      </c>
      <c r="E5" s="1395">
        <v>102.83</v>
      </c>
      <c r="F5" s="1395">
        <v>104.68</v>
      </c>
      <c r="G5" s="1395">
        <v>106.21000000000001</v>
      </c>
      <c r="H5" s="1395">
        <v>109.06</v>
      </c>
      <c r="I5" s="1395">
        <v>112.48</v>
      </c>
      <c r="J5" s="1395">
        <v>123.86</v>
      </c>
      <c r="K5" s="1395">
        <v>131.69999999999999</v>
      </c>
      <c r="L5" s="1395">
        <v>140.11000000000001</v>
      </c>
      <c r="M5" s="1395">
        <v>140.27000000000001</v>
      </c>
      <c r="N5" s="1395">
        <v>140.45000000000002</v>
      </c>
      <c r="O5" s="1801">
        <v>139.99</v>
      </c>
      <c r="P5" s="1395">
        <v>140.22999999999999</v>
      </c>
      <c r="Q5" s="1395">
        <v>139.05000000000001</v>
      </c>
      <c r="R5" s="1395">
        <v>132.97999999999999</v>
      </c>
      <c r="S5" s="1395">
        <v>129.62</v>
      </c>
      <c r="T5" s="1395">
        <v>130.4</v>
      </c>
      <c r="U5" s="1395">
        <v>127.03</v>
      </c>
      <c r="V5" s="1395">
        <v>146.07</v>
      </c>
      <c r="W5" s="1395">
        <v>145.66</v>
      </c>
      <c r="X5" s="1395">
        <v>146.34</v>
      </c>
      <c r="Y5" s="1395">
        <v>146.26</v>
      </c>
      <c r="Z5" s="1395">
        <v>137.65</v>
      </c>
      <c r="AA5" s="1395"/>
      <c r="AB5" s="1395"/>
      <c r="AC5" s="1395"/>
      <c r="AD5" s="1395"/>
      <c r="AE5" s="1395"/>
      <c r="AF5" s="1395"/>
      <c r="AG5" s="1395"/>
      <c r="AH5" s="1395"/>
      <c r="AI5" s="1395"/>
      <c r="AJ5" s="1395"/>
      <c r="AK5" s="1395"/>
      <c r="AL5" s="1395"/>
      <c r="AM5" s="1395"/>
      <c r="AN5" s="1395"/>
      <c r="AO5" s="1395"/>
      <c r="AP5" s="1395"/>
      <c r="AQ5" s="1395"/>
      <c r="AR5" s="1395"/>
      <c r="AS5" s="1395"/>
      <c r="AT5" s="1395"/>
      <c r="AU5" s="1395"/>
      <c r="AV5" s="1395"/>
      <c r="AW5" s="1395"/>
      <c r="AX5" s="1395"/>
      <c r="AY5" s="1395"/>
      <c r="AZ5" s="1395"/>
      <c r="BA5" s="1395"/>
      <c r="BC5" s="1394" t="s">
        <v>555</v>
      </c>
      <c r="BD5" s="1877"/>
      <c r="BE5" s="1877"/>
      <c r="BF5" s="1877"/>
      <c r="BG5" s="1877"/>
      <c r="BH5" s="1877"/>
      <c r="BI5" s="1877"/>
      <c r="BJ5" s="1877"/>
      <c r="BK5" s="1877"/>
      <c r="BL5" s="1877"/>
      <c r="BM5" s="1877"/>
      <c r="BN5" s="1877"/>
      <c r="BO5" s="1877"/>
      <c r="BP5" s="1877"/>
      <c r="BQ5" s="1877"/>
      <c r="BR5" s="1877"/>
      <c r="BS5" s="1877"/>
      <c r="BT5" s="1877"/>
      <c r="BU5" s="1877"/>
      <c r="BV5" s="1877"/>
      <c r="BW5" s="1877"/>
      <c r="BX5" s="1877"/>
      <c r="BY5" s="1877"/>
      <c r="BZ5" s="1877"/>
      <c r="CA5" s="1877"/>
      <c r="CB5" s="1877"/>
      <c r="CC5" s="1877"/>
      <c r="CD5" s="1877"/>
      <c r="CE5" s="1877"/>
      <c r="CF5" s="1877"/>
      <c r="CG5" s="1877"/>
      <c r="CH5" s="1877"/>
      <c r="CI5" s="1877"/>
      <c r="CJ5" s="1877"/>
      <c r="CK5" s="1877"/>
      <c r="CL5" s="1877"/>
      <c r="CM5" s="1877"/>
      <c r="CN5" s="1877"/>
      <c r="CO5" s="1877"/>
      <c r="CP5" s="1877"/>
      <c r="CQ5" s="1877"/>
      <c r="CR5" s="1877"/>
      <c r="CS5" s="1877"/>
      <c r="CT5" s="1877"/>
      <c r="CU5" s="1877"/>
      <c r="CV5" s="1877"/>
      <c r="CW5" s="1877"/>
      <c r="CX5" s="1877"/>
      <c r="CY5" s="1877"/>
      <c r="CZ5" s="1877"/>
      <c r="DA5" s="1877"/>
      <c r="DB5" s="1877"/>
      <c r="DC5" s="1877"/>
      <c r="DD5" s="1877"/>
      <c r="DE5" s="1877"/>
      <c r="DF5" s="1877"/>
      <c r="DG5" s="1877"/>
      <c r="DH5" s="1877"/>
      <c r="DI5" s="1877"/>
    </row>
    <row r="6" spans="1:113" ht="15.75">
      <c r="A6" s="1397" t="s">
        <v>557</v>
      </c>
      <c r="B6" s="1395">
        <v>200.47</v>
      </c>
      <c r="C6" s="1395">
        <v>195.6</v>
      </c>
      <c r="D6" s="1395">
        <v>189.43</v>
      </c>
      <c r="E6" s="1395">
        <v>187.61</v>
      </c>
      <c r="F6" s="1395">
        <v>188.82</v>
      </c>
      <c r="G6" s="1395">
        <v>190.27</v>
      </c>
      <c r="H6" s="1395">
        <v>193.96</v>
      </c>
      <c r="I6" s="1395">
        <v>199.51</v>
      </c>
      <c r="J6" s="1395">
        <v>205.4</v>
      </c>
      <c r="K6" s="1395">
        <v>207.77</v>
      </c>
      <c r="L6" s="1395">
        <v>203.8</v>
      </c>
      <c r="M6" s="1395">
        <v>197.88</v>
      </c>
      <c r="N6" s="1395">
        <v>195.3</v>
      </c>
      <c r="O6" s="1801">
        <v>194.82</v>
      </c>
      <c r="P6" s="1395">
        <v>192.84</v>
      </c>
      <c r="Q6" s="1395">
        <v>189.5</v>
      </c>
      <c r="R6" s="1395">
        <v>184.51</v>
      </c>
      <c r="S6" s="1395">
        <v>178.95000000000002</v>
      </c>
      <c r="T6" s="1395">
        <v>170.71</v>
      </c>
      <c r="U6" s="1395">
        <v>166.04</v>
      </c>
      <c r="V6" s="1395">
        <v>168.83</v>
      </c>
      <c r="W6" s="1395">
        <v>171.21</v>
      </c>
      <c r="X6" s="1395">
        <v>172.07</v>
      </c>
      <c r="Y6" s="1395">
        <v>172.17000000000002</v>
      </c>
      <c r="Z6" s="1395">
        <v>171.75</v>
      </c>
      <c r="AA6" s="1395">
        <v>172</v>
      </c>
      <c r="AB6" s="1395">
        <v>168.01</v>
      </c>
      <c r="AC6" s="1395">
        <v>159.28</v>
      </c>
      <c r="AD6" s="1395">
        <v>151.91</v>
      </c>
      <c r="AE6" s="1395">
        <v>151.78</v>
      </c>
      <c r="AF6" s="1395">
        <v>152.04</v>
      </c>
      <c r="AG6" s="1395">
        <v>152.07</v>
      </c>
      <c r="AH6" s="1395">
        <v>152.41</v>
      </c>
      <c r="AI6" s="1395">
        <v>152.30000000000001</v>
      </c>
      <c r="AJ6" s="1395">
        <v>152.30000000000001</v>
      </c>
      <c r="AK6" s="1395">
        <v>152.45000000000002</v>
      </c>
      <c r="AL6" s="1395">
        <v>147.9</v>
      </c>
      <c r="AM6" s="1395">
        <v>132.9</v>
      </c>
      <c r="AN6" s="1395">
        <v>132.58000000000001</v>
      </c>
      <c r="AO6" s="1395">
        <v>132.38</v>
      </c>
      <c r="AP6" s="1395">
        <v>131.69</v>
      </c>
      <c r="AQ6" s="1395">
        <v>131.87</v>
      </c>
      <c r="AR6" s="1395">
        <v>131.44999999999999</v>
      </c>
      <c r="AS6" s="1395">
        <v>131.54</v>
      </c>
      <c r="AT6" s="1395">
        <v>131.5</v>
      </c>
      <c r="AU6" s="1395">
        <v>131.18</v>
      </c>
      <c r="AV6" s="1395">
        <v>127.06</v>
      </c>
      <c r="AW6" s="1395">
        <v>123.43</v>
      </c>
      <c r="AX6" s="1395">
        <v>123.15</v>
      </c>
      <c r="AY6" s="1395">
        <v>123.27</v>
      </c>
      <c r="AZ6" s="1395">
        <v>123.78</v>
      </c>
      <c r="BA6" s="1395">
        <v>123.75</v>
      </c>
      <c r="BC6" s="1396" t="s">
        <v>556</v>
      </c>
      <c r="BD6" s="1877"/>
      <c r="BE6" s="1877"/>
      <c r="BF6" s="1877"/>
      <c r="BG6" s="1877"/>
      <c r="BH6" s="1877"/>
      <c r="BI6" s="1877"/>
      <c r="BJ6" s="1877"/>
      <c r="BK6" s="1877"/>
      <c r="BL6" s="1877"/>
      <c r="BM6" s="1877"/>
      <c r="BN6" s="1877"/>
      <c r="BO6" s="1877"/>
      <c r="BP6" s="1877"/>
      <c r="BQ6" s="1877"/>
      <c r="BR6" s="1877"/>
      <c r="BS6" s="1877"/>
      <c r="BT6" s="1877"/>
      <c r="BU6" s="1877"/>
      <c r="BV6" s="1877"/>
      <c r="BW6" s="1877"/>
      <c r="BX6" s="1877"/>
      <c r="BY6" s="1877"/>
      <c r="BZ6" s="1877"/>
      <c r="CA6" s="1877"/>
      <c r="CB6" s="1877"/>
      <c r="CC6" s="1877"/>
      <c r="CD6" s="1877"/>
      <c r="CE6" s="1877"/>
      <c r="CF6" s="1877"/>
      <c r="CG6" s="1877"/>
      <c r="CH6" s="1877"/>
      <c r="CI6" s="1877"/>
      <c r="CJ6" s="1877"/>
      <c r="CK6" s="1877"/>
      <c r="CL6" s="1877"/>
      <c r="CM6" s="1877"/>
      <c r="CN6" s="1877"/>
      <c r="CO6" s="1877"/>
      <c r="CP6" s="1877"/>
      <c r="CQ6" s="1877"/>
      <c r="CR6" s="1877"/>
      <c r="CS6" s="1877"/>
      <c r="CT6" s="1877"/>
      <c r="CU6" s="1877"/>
      <c r="CV6" s="1877"/>
      <c r="CW6" s="1877"/>
      <c r="CX6" s="1877"/>
      <c r="CY6" s="1877"/>
      <c r="CZ6" s="1877"/>
      <c r="DA6" s="1877"/>
      <c r="DB6" s="1877"/>
      <c r="DC6" s="1877"/>
      <c r="DD6" s="1877"/>
      <c r="DE6" s="1877"/>
      <c r="DF6" s="1877"/>
      <c r="DG6" s="1877"/>
      <c r="DH6" s="1877"/>
      <c r="DI6" s="1877"/>
    </row>
    <row r="7" spans="1:113" ht="15.75">
      <c r="A7" s="1397" t="s">
        <v>594</v>
      </c>
      <c r="B7" s="1395">
        <v>123.61</v>
      </c>
      <c r="C7" s="1395">
        <v>124.26</v>
      </c>
      <c r="D7" s="1395">
        <v>124.66</v>
      </c>
      <c r="E7" s="1395">
        <v>124.51</v>
      </c>
      <c r="F7" s="1395">
        <v>123.91</v>
      </c>
      <c r="G7" s="1395">
        <v>124.24000000000001</v>
      </c>
      <c r="H7" s="1395">
        <v>125.39</v>
      </c>
      <c r="I7" s="1395">
        <v>131.47999999999999</v>
      </c>
      <c r="J7" s="1395">
        <v>140.37</v>
      </c>
      <c r="K7" s="1395">
        <v>151.01</v>
      </c>
      <c r="L7" s="1395">
        <v>155.77000000000001</v>
      </c>
      <c r="M7" s="1395">
        <v>155.82</v>
      </c>
      <c r="N7" s="1395">
        <v>155.71</v>
      </c>
      <c r="O7" s="1801">
        <v>155.86000000000001</v>
      </c>
      <c r="P7" s="1395">
        <v>155.74</v>
      </c>
      <c r="Q7" s="1395">
        <v>151.57</v>
      </c>
      <c r="R7" s="1395">
        <v>148.33000000000001</v>
      </c>
      <c r="S7" s="1395">
        <v>147.76</v>
      </c>
      <c r="T7" s="1395">
        <v>150.37</v>
      </c>
      <c r="U7" s="1395">
        <v>156.77000000000001</v>
      </c>
      <c r="V7" s="1395">
        <v>159.77000000000001</v>
      </c>
      <c r="W7" s="1395">
        <v>161.08000000000001</v>
      </c>
      <c r="X7" s="1395">
        <v>162.27000000000001</v>
      </c>
      <c r="Y7" s="1395">
        <v>157.05000000000001</v>
      </c>
      <c r="Z7" s="1395">
        <v>157.01</v>
      </c>
      <c r="AA7" s="1395"/>
      <c r="AB7" s="1395"/>
      <c r="AC7" s="1395"/>
      <c r="AD7" s="1395"/>
      <c r="AE7" s="1395"/>
      <c r="AF7" s="1395"/>
      <c r="AG7" s="1395"/>
      <c r="AH7" s="1395"/>
      <c r="AI7" s="1395"/>
      <c r="AJ7" s="1395"/>
      <c r="AK7" s="1395"/>
      <c r="AL7" s="1395"/>
      <c r="AM7" s="1395"/>
      <c r="AN7" s="1395"/>
      <c r="AO7" s="1395"/>
      <c r="AP7" s="1395"/>
      <c r="AQ7" s="1395"/>
      <c r="AR7" s="1395"/>
      <c r="AS7" s="1395"/>
      <c r="AT7" s="1395"/>
      <c r="AU7" s="1395"/>
      <c r="AV7" s="1395"/>
      <c r="AW7" s="1395"/>
      <c r="AX7" s="1395"/>
      <c r="AY7" s="1395"/>
      <c r="AZ7" s="1395"/>
      <c r="BA7" s="1395"/>
      <c r="BC7" s="1397" t="s">
        <v>557</v>
      </c>
      <c r="BD7" s="1877"/>
      <c r="BE7" s="1877"/>
      <c r="BF7" s="1877"/>
      <c r="BG7" s="1877"/>
      <c r="BH7" s="1877"/>
      <c r="BI7" s="1877"/>
      <c r="BJ7" s="1877"/>
      <c r="BK7" s="1877"/>
      <c r="BL7" s="1877"/>
      <c r="BM7" s="1877"/>
      <c r="BN7" s="1877"/>
      <c r="BO7" s="1877"/>
      <c r="BP7" s="1877"/>
      <c r="BQ7" s="1877"/>
      <c r="BR7" s="1877"/>
      <c r="BS7" s="1877"/>
      <c r="BT7" s="1877"/>
      <c r="BU7" s="1877"/>
      <c r="BV7" s="1877"/>
      <c r="BW7" s="1877"/>
      <c r="BX7" s="1877"/>
      <c r="BY7" s="1877"/>
      <c r="BZ7" s="1877"/>
      <c r="CA7" s="1877"/>
      <c r="CB7" s="1877"/>
      <c r="CC7" s="1877"/>
      <c r="CD7" s="1877"/>
      <c r="CE7" s="1877"/>
      <c r="CF7" s="1877"/>
      <c r="CG7" s="1877"/>
      <c r="CH7" s="1877"/>
      <c r="CI7" s="1877"/>
      <c r="CJ7" s="1877"/>
      <c r="CK7" s="1877"/>
      <c r="CL7" s="1877"/>
      <c r="CM7" s="1877"/>
      <c r="CN7" s="1877"/>
      <c r="CO7" s="1877"/>
      <c r="CP7" s="1877"/>
      <c r="CQ7" s="1877"/>
      <c r="CR7" s="1877"/>
      <c r="CS7" s="1877"/>
      <c r="CT7" s="1877"/>
      <c r="CU7" s="1877"/>
      <c r="CV7" s="1877"/>
      <c r="CW7" s="1877"/>
      <c r="CX7" s="1877"/>
      <c r="CY7" s="1877"/>
      <c r="CZ7" s="1877"/>
      <c r="DA7" s="1877"/>
      <c r="DB7" s="1877"/>
      <c r="DC7" s="1877"/>
      <c r="DD7" s="1877"/>
      <c r="DE7" s="1877"/>
      <c r="DF7" s="1877"/>
      <c r="DG7" s="1877"/>
      <c r="DH7" s="1877"/>
      <c r="DI7" s="1877"/>
    </row>
    <row r="8" spans="1:113" ht="15.75">
      <c r="A8" s="1397" t="s">
        <v>559</v>
      </c>
      <c r="B8" s="1395">
        <v>192.7092033851394</v>
      </c>
      <c r="C8" s="1395">
        <v>188.93102239727483</v>
      </c>
      <c r="D8" s="1395">
        <v>184.30623021077284</v>
      </c>
      <c r="E8" s="1395">
        <v>182.02111059186706</v>
      </c>
      <c r="F8" s="1395">
        <v>182.28178850329996</v>
      </c>
      <c r="G8" s="1395">
        <v>184.0755176921439</v>
      </c>
      <c r="H8" s="1395">
        <v>185.620215296998</v>
      </c>
      <c r="I8" s="1395">
        <v>188.97974090909091</v>
      </c>
      <c r="J8" s="1395">
        <v>192.86350781349793</v>
      </c>
      <c r="K8" s="1395">
        <v>195.39004151586121</v>
      </c>
      <c r="L8" s="1395">
        <v>194.45219881839472</v>
      </c>
      <c r="M8" s="1395">
        <v>188.91763846071962</v>
      </c>
      <c r="N8" s="1395">
        <v>186.24712534596549</v>
      </c>
      <c r="O8" s="1801">
        <v>185.9147717372791</v>
      </c>
      <c r="P8" s="1395">
        <v>184.67227282307854</v>
      </c>
      <c r="Q8" s="1395">
        <v>180.97863167979554</v>
      </c>
      <c r="R8" s="1395">
        <v>178.10509282520758</v>
      </c>
      <c r="S8" s="1395">
        <v>171.75782949755163</v>
      </c>
      <c r="T8" s="1395">
        <v>164.50675420481156</v>
      </c>
      <c r="U8" s="1395">
        <v>158.37408598041301</v>
      </c>
      <c r="V8" s="1395">
        <v>159.41805129870133</v>
      </c>
      <c r="W8" s="1395">
        <v>162.90796214605072</v>
      </c>
      <c r="X8" s="1395">
        <v>163.46975112837981</v>
      </c>
      <c r="Y8" s="1395">
        <v>163.36897749627417</v>
      </c>
      <c r="Z8" s="1395">
        <v>161.61829204557554</v>
      </c>
      <c r="AA8" s="1395">
        <v>162.4426840698541</v>
      </c>
      <c r="AB8" s="1395">
        <v>158.92303680930618</v>
      </c>
      <c r="AC8" s="1395">
        <v>153.70261628583302</v>
      </c>
      <c r="AD8" s="1395">
        <v>148.22904045492311</v>
      </c>
      <c r="AE8" s="1395">
        <v>149.89541199626089</v>
      </c>
      <c r="AF8" s="1395">
        <v>150.71560022850019</v>
      </c>
      <c r="AG8" s="1395">
        <v>151.02671419817202</v>
      </c>
      <c r="AH8" s="1395">
        <v>150.87499286456168</v>
      </c>
      <c r="AI8" s="1395">
        <v>150.61555900498544</v>
      </c>
      <c r="AJ8" s="1395">
        <v>150.57333610303283</v>
      </c>
      <c r="AK8" s="1395">
        <v>150.80290358329873</v>
      </c>
      <c r="AL8" s="1395">
        <v>149.8308052555048</v>
      </c>
      <c r="AM8" s="1395">
        <v>142.60767045076858</v>
      </c>
      <c r="AN8" s="1395">
        <v>141.63921967179058</v>
      </c>
      <c r="AO8" s="1395">
        <v>141.22102820938929</v>
      </c>
      <c r="AP8" s="1395">
        <v>140.67156837349401</v>
      </c>
      <c r="AQ8" s="1395">
        <v>140.41822094931447</v>
      </c>
      <c r="AR8" s="1395">
        <v>139.63391388658081</v>
      </c>
      <c r="AS8" s="1395">
        <v>139.33387601786458</v>
      </c>
      <c r="AT8" s="1395">
        <v>139.19735971125883</v>
      </c>
      <c r="AU8" s="1395">
        <v>137.01049210635645</v>
      </c>
      <c r="AV8" s="1395">
        <v>133.81062485459077</v>
      </c>
      <c r="AW8" s="1395">
        <v>129.78716533028668</v>
      </c>
      <c r="AX8" s="1395">
        <v>128.95493651848776</v>
      </c>
      <c r="AY8" s="1395">
        <v>128.58387203988369</v>
      </c>
      <c r="AZ8" s="1395">
        <v>128.85248987328623</v>
      </c>
      <c r="BA8" s="1395">
        <v>128.09585709389285</v>
      </c>
      <c r="BC8" s="1396" t="s">
        <v>558</v>
      </c>
      <c r="BD8" s="1877"/>
      <c r="BE8" s="1877"/>
      <c r="BF8" s="1877"/>
      <c r="BG8" s="1877"/>
      <c r="BH8" s="1877"/>
      <c r="BI8" s="1877"/>
      <c r="BJ8" s="1877"/>
      <c r="BK8" s="1877"/>
      <c r="BL8" s="1877"/>
      <c r="BM8" s="1877"/>
      <c r="BN8" s="1877"/>
      <c r="BO8" s="1877"/>
      <c r="BP8" s="1877"/>
      <c r="BQ8" s="1877"/>
      <c r="BR8" s="1877"/>
      <c r="BS8" s="1877"/>
      <c r="BT8" s="1877"/>
      <c r="BU8" s="1877"/>
      <c r="BV8" s="1877"/>
      <c r="BW8" s="1877"/>
      <c r="BX8" s="1877"/>
      <c r="BY8" s="1877"/>
      <c r="BZ8" s="1877"/>
      <c r="CA8" s="1877"/>
      <c r="CB8" s="1877"/>
      <c r="CC8" s="1877"/>
      <c r="CD8" s="1877"/>
      <c r="CE8" s="1877"/>
      <c r="CF8" s="1877"/>
      <c r="CG8" s="1877"/>
      <c r="CH8" s="1877"/>
      <c r="CI8" s="1877"/>
      <c r="CJ8" s="1877"/>
      <c r="CK8" s="1877"/>
      <c r="CL8" s="1877"/>
      <c r="CM8" s="1877"/>
      <c r="CN8" s="1877"/>
      <c r="CO8" s="1877"/>
      <c r="CP8" s="1877"/>
      <c r="CQ8" s="1877"/>
      <c r="CR8" s="1877"/>
      <c r="CS8" s="1877"/>
      <c r="CT8" s="1877"/>
      <c r="CU8" s="1877"/>
      <c r="CV8" s="1877"/>
      <c r="CW8" s="1877"/>
      <c r="CX8" s="1877"/>
      <c r="CY8" s="1877"/>
      <c r="CZ8" s="1877"/>
      <c r="DA8" s="1877"/>
      <c r="DB8" s="1877"/>
      <c r="DC8" s="1877"/>
      <c r="DD8" s="1877"/>
      <c r="DE8" s="1877"/>
      <c r="DF8" s="1877"/>
      <c r="DG8" s="1877"/>
      <c r="DH8" s="1877"/>
      <c r="DI8" s="1877"/>
    </row>
    <row r="9" spans="1:113" ht="15.75">
      <c r="A9" s="1397" t="s">
        <v>593</v>
      </c>
      <c r="B9" s="1395">
        <v>127.62880370793519</v>
      </c>
      <c r="C9" s="1395">
        <v>127.95457012879102</v>
      </c>
      <c r="D9" s="1395">
        <v>128.0031819173245</v>
      </c>
      <c r="E9" s="1395">
        <v>127.89378149148314</v>
      </c>
      <c r="F9" s="1395">
        <v>128.43099723722474</v>
      </c>
      <c r="G9" s="1395">
        <v>129.44885446614043</v>
      </c>
      <c r="H9" s="1395">
        <v>131.07393875155796</v>
      </c>
      <c r="I9" s="1395">
        <v>135.68942015995015</v>
      </c>
      <c r="J9" s="1395">
        <v>142.13449773577068</v>
      </c>
      <c r="K9" s="1395">
        <v>149.86153095139179</v>
      </c>
      <c r="L9" s="1395">
        <v>155.32657498961362</v>
      </c>
      <c r="M9" s="1395">
        <v>155.98767802243452</v>
      </c>
      <c r="N9" s="1395">
        <v>156.60457356668053</v>
      </c>
      <c r="O9" s="1801">
        <v>157.12920333402579</v>
      </c>
      <c r="P9" s="1395">
        <v>157.50377127129207</v>
      </c>
      <c r="Q9" s="1395">
        <v>156.51517225799753</v>
      </c>
      <c r="R9" s="1395">
        <v>154.03815093477354</v>
      </c>
      <c r="S9" s="1395">
        <v>154.08000000000001</v>
      </c>
      <c r="T9" s="1395">
        <v>155.74865615911921</v>
      </c>
      <c r="U9" s="1395">
        <v>160.85491078105528</v>
      </c>
      <c r="V9" s="1395">
        <v>165.26569153510596</v>
      </c>
      <c r="W9" s="1395">
        <v>165.75161097839637</v>
      </c>
      <c r="X9" s="1395">
        <v>166.12623879310345</v>
      </c>
      <c r="Y9" s="1395">
        <v>163.64979471333609</v>
      </c>
      <c r="Z9" s="1395">
        <v>160.62860718737014</v>
      </c>
      <c r="AA9" s="1395"/>
      <c r="AB9" s="1395"/>
      <c r="AC9" s="1395"/>
      <c r="AD9" s="1395"/>
      <c r="AE9" s="1395"/>
      <c r="AF9" s="1395"/>
      <c r="AG9" s="1395"/>
      <c r="AH9" s="1395"/>
      <c r="AI9" s="1395"/>
      <c r="AJ9" s="1395"/>
      <c r="AK9" s="1395"/>
      <c r="AL9" s="1395"/>
      <c r="AM9" s="1395"/>
      <c r="AN9" s="1395"/>
      <c r="AO9" s="1395"/>
      <c r="AP9" s="1395"/>
      <c r="AQ9" s="1395"/>
      <c r="AR9" s="1395"/>
      <c r="AS9" s="1395"/>
      <c r="AT9" s="1395"/>
      <c r="AU9" s="1395"/>
      <c r="AV9" s="1395"/>
      <c r="AW9" s="1395"/>
      <c r="AX9" s="1395"/>
      <c r="AY9" s="1395"/>
      <c r="AZ9" s="1395"/>
      <c r="BA9" s="1395"/>
      <c r="BC9" s="1397" t="s">
        <v>559</v>
      </c>
      <c r="BD9" s="1877"/>
      <c r="BE9" s="1877"/>
      <c r="BF9" s="1877"/>
      <c r="BG9" s="1877"/>
      <c r="BH9" s="1877"/>
      <c r="BI9" s="1877"/>
      <c r="BJ9" s="1877"/>
      <c r="BK9" s="1877"/>
      <c r="BL9" s="1877"/>
      <c r="BM9" s="1877"/>
      <c r="BN9" s="1877"/>
      <c r="BO9" s="1877"/>
      <c r="BP9" s="1877"/>
      <c r="BQ9" s="1877"/>
      <c r="BR9" s="1877"/>
      <c r="BS9" s="1877"/>
      <c r="BT9" s="1877"/>
      <c r="BU9" s="1877"/>
      <c r="BV9" s="1877"/>
      <c r="BW9" s="1877"/>
      <c r="BX9" s="1877"/>
      <c r="BY9" s="1877"/>
      <c r="BZ9" s="1877"/>
      <c r="CA9" s="1877"/>
      <c r="CB9" s="1877"/>
      <c r="CC9" s="1877"/>
      <c r="CD9" s="1877"/>
      <c r="CE9" s="1877"/>
      <c r="CF9" s="1877"/>
      <c r="CG9" s="1877"/>
      <c r="CH9" s="1877"/>
      <c r="CI9" s="1877"/>
      <c r="CJ9" s="1877"/>
      <c r="CK9" s="1877"/>
      <c r="CL9" s="1877"/>
      <c r="CM9" s="1877"/>
      <c r="CN9" s="1877"/>
      <c r="CO9" s="1877"/>
      <c r="CP9" s="1877"/>
      <c r="CQ9" s="1877"/>
      <c r="CR9" s="1877"/>
      <c r="CS9" s="1877"/>
      <c r="CT9" s="1877"/>
      <c r="CU9" s="1877"/>
      <c r="CV9" s="1877"/>
      <c r="CW9" s="1877"/>
      <c r="CX9" s="1877"/>
      <c r="CY9" s="1877"/>
      <c r="CZ9" s="1877"/>
      <c r="DA9" s="1877"/>
      <c r="DB9" s="1877"/>
      <c r="DC9" s="1877"/>
      <c r="DD9" s="1877"/>
      <c r="DE9" s="1877"/>
      <c r="DF9" s="1877"/>
      <c r="DG9" s="1877"/>
      <c r="DH9" s="1877"/>
      <c r="DI9" s="1877"/>
    </row>
    <row r="10" spans="1:113" ht="15.75">
      <c r="A10" s="1396" t="s">
        <v>561</v>
      </c>
      <c r="B10" s="1395">
        <v>191.10820000000001</v>
      </c>
      <c r="C10" s="1395">
        <v>187.17140000000001</v>
      </c>
      <c r="D10" s="1395">
        <v>180.80780000000001</v>
      </c>
      <c r="E10" s="1395">
        <v>178.041</v>
      </c>
      <c r="F10" s="1395">
        <v>180.44900000000001</v>
      </c>
      <c r="G10" s="1395">
        <v>186.38460000000001</v>
      </c>
      <c r="H10" s="1395">
        <v>189.3295</v>
      </c>
      <c r="I10" s="1395">
        <v>193.38420000000002</v>
      </c>
      <c r="J10" s="1395">
        <v>197.0198</v>
      </c>
      <c r="K10" s="1395">
        <v>199.41150000000002</v>
      </c>
      <c r="L10" s="1395">
        <v>195.74450000000002</v>
      </c>
      <c r="M10" s="1395">
        <v>183.09829999999999</v>
      </c>
      <c r="N10" s="1395">
        <v>177.34900000000002</v>
      </c>
      <c r="O10" s="1801">
        <v>180.0909</v>
      </c>
      <c r="P10" s="1395">
        <v>178.42310000000001</v>
      </c>
      <c r="Q10" s="1395">
        <v>174.929</v>
      </c>
      <c r="R10" s="1395">
        <v>171.5848</v>
      </c>
      <c r="S10" s="1395">
        <v>158.5325</v>
      </c>
      <c r="T10" s="1395">
        <v>149.03140000000002</v>
      </c>
      <c r="U10" s="1395">
        <v>140.4854</v>
      </c>
      <c r="V10" s="1395">
        <v>149.08770000000001</v>
      </c>
      <c r="W10" s="1395">
        <v>167.18690000000001</v>
      </c>
      <c r="X10" s="1395">
        <v>166.80500000000001</v>
      </c>
      <c r="Y10" s="1395">
        <v>163.8895</v>
      </c>
      <c r="Z10" s="1395">
        <v>162.87690000000001</v>
      </c>
      <c r="AA10" s="1395">
        <v>158.15260000000001</v>
      </c>
      <c r="AB10" s="1395">
        <v>153.5754</v>
      </c>
      <c r="AC10" s="1395">
        <v>144.06399999999999</v>
      </c>
      <c r="AD10" s="1395">
        <v>133.7013</v>
      </c>
      <c r="AE10" s="1395">
        <v>144.0538</v>
      </c>
      <c r="AF10" s="1395">
        <v>149.0899</v>
      </c>
      <c r="AG10" s="1395">
        <v>148.7158</v>
      </c>
      <c r="AH10" s="1395">
        <v>146.80530000000002</v>
      </c>
      <c r="AI10" s="1395">
        <v>144.81140000000002</v>
      </c>
      <c r="AJ10" s="1395">
        <v>144.3099</v>
      </c>
      <c r="AK10" s="1395">
        <v>143.59440000000001</v>
      </c>
      <c r="AL10" s="1395">
        <v>142.45160000000001</v>
      </c>
      <c r="AM10" s="1395">
        <v>135.1772</v>
      </c>
      <c r="AN10" s="1395">
        <v>130.8673</v>
      </c>
      <c r="AO10" s="1395">
        <v>130.25190000000001</v>
      </c>
      <c r="AP10" s="1395">
        <v>130.7099</v>
      </c>
      <c r="AQ10" s="1395">
        <v>128.66070000000002</v>
      </c>
      <c r="AR10" s="1395">
        <v>126.88390000000001</v>
      </c>
      <c r="AS10" s="1395">
        <v>125.9646</v>
      </c>
      <c r="AT10" s="1395">
        <v>126.81880000000001</v>
      </c>
      <c r="AU10" s="1395">
        <v>123.35270000000001</v>
      </c>
      <c r="AV10" s="1395">
        <v>118.78320000000001</v>
      </c>
      <c r="AW10" s="1395">
        <v>113.83170000000001</v>
      </c>
      <c r="AX10" s="1395">
        <v>113.2878</v>
      </c>
      <c r="AY10" s="1395">
        <v>114.9132</v>
      </c>
      <c r="AZ10" s="1395">
        <v>115.9111</v>
      </c>
      <c r="BA10" s="1395">
        <v>112.48230000000001</v>
      </c>
      <c r="BC10" s="1396" t="s">
        <v>560</v>
      </c>
      <c r="BD10" s="1877"/>
      <c r="BE10" s="1877"/>
      <c r="BF10" s="1877"/>
      <c r="BG10" s="1877"/>
      <c r="BH10" s="1877"/>
      <c r="BI10" s="1877"/>
      <c r="BJ10" s="1877"/>
      <c r="BK10" s="1877"/>
      <c r="BL10" s="1877"/>
      <c r="BM10" s="1877"/>
      <c r="BN10" s="1877"/>
      <c r="BO10" s="1877"/>
      <c r="BP10" s="1877"/>
      <c r="BQ10" s="1877"/>
      <c r="BR10" s="1877"/>
      <c r="BS10" s="1877"/>
      <c r="BT10" s="1877"/>
      <c r="BU10" s="1877"/>
      <c r="BV10" s="1877"/>
      <c r="BW10" s="1877"/>
      <c r="BX10" s="1877"/>
      <c r="BY10" s="1877"/>
      <c r="BZ10" s="1877"/>
      <c r="CA10" s="1877"/>
      <c r="CB10" s="1877"/>
      <c r="CC10" s="1877"/>
      <c r="CD10" s="1877"/>
      <c r="CE10" s="1877"/>
      <c r="CF10" s="1877"/>
      <c r="CG10" s="1877"/>
      <c r="CH10" s="1877"/>
      <c r="CI10" s="1877"/>
      <c r="CJ10" s="1877"/>
      <c r="CK10" s="1877"/>
      <c r="CL10" s="1877"/>
      <c r="CM10" s="1877"/>
      <c r="CN10" s="1877"/>
      <c r="CO10" s="1877"/>
      <c r="CP10" s="1877"/>
      <c r="CQ10" s="1877"/>
      <c r="CR10" s="1877"/>
      <c r="CS10" s="1877"/>
      <c r="CT10" s="1877"/>
      <c r="CU10" s="1877"/>
      <c r="CV10" s="1877"/>
      <c r="CW10" s="1877"/>
      <c r="CX10" s="1877"/>
      <c r="CY10" s="1877"/>
      <c r="CZ10" s="1877"/>
      <c r="DA10" s="1877"/>
      <c r="DB10" s="1877"/>
      <c r="DC10" s="1877"/>
      <c r="DD10" s="1877"/>
      <c r="DE10" s="1877"/>
      <c r="DF10" s="1877"/>
      <c r="DG10" s="1877"/>
      <c r="DH10" s="1877"/>
      <c r="DI10" s="1877"/>
    </row>
    <row r="11" spans="1:113" ht="15.75">
      <c r="A11" s="1396" t="s">
        <v>595</v>
      </c>
      <c r="B11" s="1395">
        <v>111.56790000000001</v>
      </c>
      <c r="C11" s="1395">
        <v>113.35140000000001</v>
      </c>
      <c r="D11" s="1395">
        <v>113.6388</v>
      </c>
      <c r="E11" s="1395">
        <v>114.31830000000001</v>
      </c>
      <c r="F11" s="1395">
        <v>117.69</v>
      </c>
      <c r="G11" s="1395">
        <v>121.527</v>
      </c>
      <c r="H11" s="1395">
        <v>126.4282</v>
      </c>
      <c r="I11" s="1395">
        <v>136.25990000000002</v>
      </c>
      <c r="J11" s="1395">
        <v>144.85750000000002</v>
      </c>
      <c r="K11" s="1395">
        <v>150.59950000000001</v>
      </c>
      <c r="L11" s="1395">
        <v>154.70400000000001</v>
      </c>
      <c r="M11" s="1395">
        <v>151.9435</v>
      </c>
      <c r="N11" s="1395">
        <v>149.93020000000001</v>
      </c>
      <c r="O11" s="1801">
        <v>151.73500000000001</v>
      </c>
      <c r="P11" s="1395">
        <v>152.50660000000002</v>
      </c>
      <c r="Q11" s="1395">
        <v>149.96790000000001</v>
      </c>
      <c r="R11" s="1395">
        <v>144.75210000000001</v>
      </c>
      <c r="S11" s="1395">
        <v>144.1266</v>
      </c>
      <c r="T11" s="1395">
        <v>146.96899999999999</v>
      </c>
      <c r="U11" s="1395">
        <v>160.26850000000002</v>
      </c>
      <c r="V11" s="1395">
        <v>165.7346</v>
      </c>
      <c r="W11" s="1395">
        <v>166.34790000000001</v>
      </c>
      <c r="X11" s="1395">
        <v>162.18340000000001</v>
      </c>
      <c r="Y11" s="1395">
        <v>156.06379999999999</v>
      </c>
      <c r="Z11" s="1395">
        <v>148.8758</v>
      </c>
      <c r="AA11" s="1395"/>
      <c r="AB11" s="1395"/>
      <c r="AC11" s="1395"/>
      <c r="AD11" s="1395"/>
      <c r="AE11" s="1395"/>
      <c r="AF11" s="1395"/>
      <c r="AG11" s="1395"/>
      <c r="AH11" s="1395"/>
      <c r="AI11" s="1395"/>
      <c r="AJ11" s="1395"/>
      <c r="AK11" s="1395"/>
      <c r="AL11" s="1395"/>
      <c r="AM11" s="1395"/>
      <c r="AN11" s="1395"/>
      <c r="AO11" s="1395"/>
      <c r="AP11" s="1395"/>
      <c r="AQ11" s="1395"/>
      <c r="AR11" s="1395"/>
      <c r="AS11" s="1395"/>
      <c r="AT11" s="1395"/>
      <c r="AU11" s="1395"/>
      <c r="AV11" s="1395"/>
      <c r="AW11" s="1395"/>
      <c r="AX11" s="1395"/>
      <c r="AY11" s="1395"/>
      <c r="AZ11" s="1395"/>
      <c r="BA11" s="1395"/>
      <c r="BC11" s="1396" t="s">
        <v>561</v>
      </c>
      <c r="BD11" s="1877"/>
      <c r="BE11" s="1877"/>
      <c r="BF11" s="1877"/>
      <c r="BG11" s="1877"/>
      <c r="BH11" s="1877"/>
      <c r="BI11" s="1877"/>
      <c r="BJ11" s="1877"/>
      <c r="BK11" s="1877"/>
      <c r="BL11" s="1877"/>
      <c r="BM11" s="1877"/>
      <c r="BN11" s="1877"/>
      <c r="BO11" s="1877"/>
      <c r="BP11" s="1877"/>
      <c r="BQ11" s="1877"/>
      <c r="BR11" s="1877"/>
      <c r="BS11" s="1877"/>
      <c r="BT11" s="1877"/>
      <c r="BU11" s="1877"/>
      <c r="BV11" s="1877"/>
      <c r="BW11" s="1877"/>
      <c r="BX11" s="1877"/>
      <c r="BY11" s="1877"/>
      <c r="BZ11" s="1877"/>
      <c r="CA11" s="1877"/>
      <c r="CB11" s="1877"/>
      <c r="CC11" s="1877"/>
      <c r="CD11" s="1877"/>
      <c r="CE11" s="1877"/>
      <c r="CF11" s="1877"/>
      <c r="CG11" s="1877"/>
      <c r="CH11" s="1877"/>
      <c r="CI11" s="1877"/>
      <c r="CJ11" s="1877"/>
      <c r="CK11" s="1877"/>
      <c r="CL11" s="1877"/>
      <c r="CM11" s="1877"/>
      <c r="CN11" s="1877"/>
      <c r="CO11" s="1877"/>
      <c r="CP11" s="1877"/>
      <c r="CQ11" s="1877"/>
      <c r="CR11" s="1877"/>
      <c r="CS11" s="1877"/>
      <c r="CT11" s="1877"/>
      <c r="CU11" s="1877"/>
      <c r="CV11" s="1877"/>
      <c r="CW11" s="1877"/>
      <c r="CX11" s="1877"/>
      <c r="CY11" s="1877"/>
      <c r="CZ11" s="1877"/>
      <c r="DA11" s="1877"/>
      <c r="DB11" s="1877"/>
      <c r="DC11" s="1877"/>
      <c r="DD11" s="1877"/>
      <c r="DE11" s="1877"/>
      <c r="DF11" s="1877"/>
      <c r="DG11" s="1877"/>
      <c r="DH11" s="1877"/>
      <c r="DI11" s="1877"/>
    </row>
    <row r="12" spans="1:113" ht="15.75">
      <c r="A12" s="1398" t="s">
        <v>563</v>
      </c>
      <c r="B12" s="1395">
        <v>193.399</v>
      </c>
      <c r="C12" s="1395">
        <v>194.1627</v>
      </c>
      <c r="D12" s="1395">
        <v>197.37800000000001</v>
      </c>
      <c r="E12" s="1395">
        <v>198.58500000000001</v>
      </c>
      <c r="F12" s="1395">
        <v>199.7878</v>
      </c>
      <c r="G12" s="1395">
        <v>201.93470000000002</v>
      </c>
      <c r="H12" s="1395">
        <v>202.3578</v>
      </c>
      <c r="I12" s="1395"/>
      <c r="J12" s="1395">
        <v>203.1806</v>
      </c>
      <c r="K12" s="1395">
        <v>206.5138</v>
      </c>
      <c r="L12" s="1395">
        <v>205.84180000000001</v>
      </c>
      <c r="M12" s="1395">
        <v>202.48930000000001</v>
      </c>
      <c r="N12" s="1395">
        <v>201.98270000000002</v>
      </c>
      <c r="O12" s="1801">
        <v>199.3005</v>
      </c>
      <c r="P12" s="1395">
        <v>199.6996</v>
      </c>
      <c r="Q12" s="1395">
        <v>189.874</v>
      </c>
      <c r="R12" s="1395">
        <v>194.8135</v>
      </c>
      <c r="S12" s="1395">
        <v>190.26510000000002</v>
      </c>
      <c r="T12" s="1395">
        <v>186.4479</v>
      </c>
      <c r="U12" s="1395">
        <v>179.67590000000001</v>
      </c>
      <c r="V12" s="1395">
        <v>178.631</v>
      </c>
      <c r="W12" s="1395">
        <v>173.9555</v>
      </c>
      <c r="X12" s="1395">
        <v>171.82640000000001</v>
      </c>
      <c r="Y12" s="1395">
        <v>167.7937</v>
      </c>
      <c r="Z12" s="1395">
        <v>166.18290000000002</v>
      </c>
      <c r="AA12" s="1395">
        <v>165.42600000000002</v>
      </c>
      <c r="AB12" s="1395">
        <v>164.11510000000001</v>
      </c>
      <c r="AC12" s="1395">
        <v>160.93470000000002</v>
      </c>
      <c r="AD12" s="1395">
        <v>159.4203</v>
      </c>
      <c r="AE12" s="1395">
        <v>158.36770000000001</v>
      </c>
      <c r="AF12" s="1395">
        <v>157.99170000000001</v>
      </c>
      <c r="AG12" s="1395">
        <v>158.57089999999999</v>
      </c>
      <c r="AH12" s="1395">
        <v>158.44490000000002</v>
      </c>
      <c r="AI12" s="1395">
        <v>158.88580000000002</v>
      </c>
      <c r="AJ12" s="1395">
        <v>158.12450000000001</v>
      </c>
      <c r="AK12" s="1395">
        <v>159.77160000000001</v>
      </c>
      <c r="AL12" s="1395">
        <v>161.14600000000002</v>
      </c>
      <c r="AM12" s="1395">
        <v>158.60400000000001</v>
      </c>
      <c r="AN12" s="1395">
        <v>156.11920000000001</v>
      </c>
      <c r="AO12" s="1395">
        <v>155.15380000000002</v>
      </c>
      <c r="AP12" s="1395">
        <v>155.34350000000001</v>
      </c>
      <c r="AQ12" s="1395">
        <v>155.18470000000002</v>
      </c>
      <c r="AR12" s="1395">
        <v>154.80600000000001</v>
      </c>
      <c r="AS12" s="1395">
        <v>154.76320000000001</v>
      </c>
      <c r="AT12" s="1395">
        <v>154.55530000000002</v>
      </c>
      <c r="AU12" s="1395">
        <v>152.96190000000001</v>
      </c>
      <c r="AV12" s="1395">
        <v>149.01609999999999</v>
      </c>
      <c r="AW12" s="1395">
        <v>144.6875</v>
      </c>
      <c r="AX12" s="1395">
        <v>141.07400000000001</v>
      </c>
      <c r="AY12" s="1395">
        <v>142.8193</v>
      </c>
      <c r="AZ12" s="1395">
        <v>144.065</v>
      </c>
      <c r="BA12" s="1395">
        <v>142.6234</v>
      </c>
      <c r="BC12" s="1398" t="s">
        <v>562</v>
      </c>
      <c r="BD12" s="1877"/>
      <c r="BE12" s="1877"/>
      <c r="BF12" s="1877"/>
      <c r="BG12" s="1877"/>
      <c r="BH12" s="1877"/>
      <c r="BI12" s="1877"/>
      <c r="BJ12" s="1877"/>
      <c r="BK12" s="1877"/>
      <c r="BL12" s="1877"/>
      <c r="BM12" s="1877"/>
      <c r="BN12" s="1877"/>
      <c r="BO12" s="1877"/>
      <c r="BP12" s="1877"/>
      <c r="BQ12" s="1877"/>
      <c r="BR12" s="1877"/>
      <c r="BS12" s="1877"/>
      <c r="BT12" s="1877"/>
      <c r="BU12" s="1877"/>
      <c r="BV12" s="1877"/>
      <c r="BW12" s="1877"/>
      <c r="BX12" s="1877"/>
      <c r="BY12" s="1877"/>
      <c r="BZ12" s="1877"/>
      <c r="CA12" s="1877"/>
      <c r="CB12" s="1877"/>
      <c r="CC12" s="1877"/>
      <c r="CD12" s="1877"/>
      <c r="CE12" s="1877"/>
      <c r="CF12" s="1877"/>
      <c r="CG12" s="1877"/>
      <c r="CH12" s="1877"/>
      <c r="CI12" s="1877"/>
      <c r="CJ12" s="1877"/>
      <c r="CK12" s="1877"/>
      <c r="CL12" s="1877"/>
      <c r="CM12" s="1877"/>
      <c r="CN12" s="1877"/>
      <c r="CO12" s="1877"/>
      <c r="CP12" s="1877"/>
      <c r="CQ12" s="1877"/>
      <c r="CR12" s="1877"/>
      <c r="CS12" s="1877"/>
      <c r="CT12" s="1877"/>
      <c r="CU12" s="1877"/>
      <c r="CV12" s="1877"/>
      <c r="CW12" s="1877"/>
      <c r="CX12" s="1877"/>
      <c r="CY12" s="1877"/>
      <c r="CZ12" s="1877"/>
      <c r="DA12" s="1877"/>
      <c r="DB12" s="1877"/>
      <c r="DC12" s="1877"/>
      <c r="DD12" s="1877"/>
      <c r="DE12" s="1877"/>
      <c r="DF12" s="1877"/>
      <c r="DG12" s="1877"/>
      <c r="DH12" s="1877"/>
      <c r="DI12" s="1877"/>
    </row>
    <row r="13" spans="1:113" ht="15.75">
      <c r="A13" s="1398" t="s">
        <v>596</v>
      </c>
      <c r="B13" s="1395">
        <v>144.11420000000001</v>
      </c>
      <c r="C13" s="1395">
        <v>143.84569999999999</v>
      </c>
      <c r="D13" s="1395">
        <v>143.4239</v>
      </c>
      <c r="E13" s="1395">
        <v>143.31120000000001</v>
      </c>
      <c r="F13" s="1395">
        <v>143.74299999999999</v>
      </c>
      <c r="G13" s="1395">
        <v>143.3426</v>
      </c>
      <c r="H13" s="1395">
        <v>143.07670000000002</v>
      </c>
      <c r="I13" s="1395">
        <v>143.21450000000002</v>
      </c>
      <c r="J13" s="1395">
        <v>143.4881</v>
      </c>
      <c r="K13" s="1395">
        <v>148.05350000000001</v>
      </c>
      <c r="L13" s="1395">
        <v>151.9588</v>
      </c>
      <c r="M13" s="1395">
        <v>153.5754</v>
      </c>
      <c r="N13" s="1395">
        <v>155.30160000000001</v>
      </c>
      <c r="O13" s="1801">
        <v>156.77370000000002</v>
      </c>
      <c r="P13" s="1395">
        <v>156.78210000000001</v>
      </c>
      <c r="Q13" s="1395">
        <v>160.29230000000001</v>
      </c>
      <c r="R13" s="1395">
        <v>161.64510000000001</v>
      </c>
      <c r="S13" s="1395">
        <v>164.60210000000001</v>
      </c>
      <c r="T13" s="1395">
        <v>165.13910000000001</v>
      </c>
      <c r="U13" s="1395">
        <v>167.28910000000002</v>
      </c>
      <c r="V13" s="1395">
        <v>174.68360000000001</v>
      </c>
      <c r="W13" s="1395">
        <v>172.7937</v>
      </c>
      <c r="X13" s="1395">
        <v>175.2175</v>
      </c>
      <c r="Y13" s="1395">
        <v>176.6987</v>
      </c>
      <c r="Z13" s="1395">
        <v>170.51589999999999</v>
      </c>
      <c r="AA13" s="1395"/>
      <c r="AB13" s="1395"/>
      <c r="AC13" s="1395"/>
      <c r="AD13" s="1395"/>
      <c r="AE13" s="1395"/>
      <c r="AF13" s="1395"/>
      <c r="AG13" s="1395"/>
      <c r="AH13" s="1395"/>
      <c r="AI13" s="1395"/>
      <c r="AJ13" s="1395"/>
      <c r="AK13" s="1395"/>
      <c r="AL13" s="1395"/>
      <c r="AM13" s="1395"/>
      <c r="AN13" s="1395"/>
      <c r="AO13" s="1395"/>
      <c r="AP13" s="1395"/>
      <c r="AQ13" s="1395"/>
      <c r="AR13" s="1395"/>
      <c r="AS13" s="1395"/>
      <c r="AT13" s="1395"/>
      <c r="AU13" s="1395"/>
      <c r="AV13" s="1395"/>
      <c r="AW13" s="1395"/>
      <c r="AX13" s="1395"/>
      <c r="AY13" s="1395"/>
      <c r="AZ13" s="1395"/>
      <c r="BA13" s="1395"/>
      <c r="BC13" s="1398" t="s">
        <v>563</v>
      </c>
      <c r="BD13" s="1877"/>
      <c r="BE13" s="1877"/>
      <c r="BF13" s="1877"/>
      <c r="BG13" s="1877"/>
      <c r="BH13" s="1877"/>
      <c r="BI13" s="1877"/>
      <c r="BJ13" s="1877"/>
      <c r="BK13" s="1877"/>
      <c r="BL13" s="1877"/>
      <c r="BM13" s="1877"/>
      <c r="BN13" s="1877"/>
      <c r="BO13" s="1877"/>
      <c r="BP13" s="1877"/>
      <c r="BQ13" s="1877"/>
      <c r="BR13" s="1877"/>
      <c r="BS13" s="1877"/>
      <c r="BT13" s="1877"/>
      <c r="BU13" s="1877"/>
      <c r="BV13" s="1877"/>
      <c r="BW13" s="1877"/>
      <c r="BX13" s="1877"/>
      <c r="BY13" s="1877"/>
      <c r="BZ13" s="1877"/>
      <c r="CA13" s="1877"/>
      <c r="CB13" s="1877"/>
      <c r="CC13" s="1877"/>
      <c r="CD13" s="1877"/>
      <c r="CE13" s="1877"/>
      <c r="CF13" s="1877"/>
      <c r="CG13" s="1877"/>
      <c r="CH13" s="1877"/>
      <c r="CI13" s="1877"/>
      <c r="CJ13" s="1877"/>
      <c r="CK13" s="1877"/>
      <c r="CL13" s="1877"/>
      <c r="CM13" s="1877"/>
      <c r="CN13" s="1877"/>
      <c r="CO13" s="1877"/>
      <c r="CP13" s="1877"/>
      <c r="CQ13" s="1877"/>
      <c r="CR13" s="1877"/>
      <c r="CS13" s="1877"/>
      <c r="CT13" s="1877"/>
      <c r="CU13" s="1877"/>
      <c r="CV13" s="1877"/>
      <c r="CW13" s="1877"/>
      <c r="CX13" s="1877"/>
      <c r="CY13" s="1877"/>
      <c r="CZ13" s="1877"/>
      <c r="DA13" s="1877"/>
      <c r="DB13" s="1877"/>
      <c r="DC13" s="1877"/>
      <c r="DD13" s="1877"/>
      <c r="DE13" s="1877"/>
      <c r="DF13" s="1877"/>
      <c r="DG13" s="1877"/>
      <c r="DH13" s="1877"/>
      <c r="DI13" s="1877"/>
    </row>
    <row r="14" spans="1:113" ht="15">
      <c r="A14" s="170"/>
      <c r="B14" s="170"/>
      <c r="C14" s="170"/>
      <c r="D14" s="170"/>
      <c r="E14" s="170"/>
      <c r="F14" s="170"/>
      <c r="G14" s="170"/>
      <c r="H14" s="170"/>
      <c r="I14" s="170"/>
      <c r="J14" s="170"/>
      <c r="K14" s="170"/>
      <c r="L14" s="170"/>
      <c r="M14" s="170"/>
      <c r="N14" s="170"/>
      <c r="O14" s="170"/>
      <c r="P14" s="170"/>
      <c r="Q14" s="170"/>
      <c r="BB14" s="1877"/>
      <c r="BC14" s="1877"/>
      <c r="BD14" s="1877"/>
      <c r="BE14" s="1877"/>
      <c r="BF14" s="1877"/>
      <c r="BG14" s="1877"/>
      <c r="BH14" s="1877"/>
      <c r="BI14" s="1877"/>
      <c r="BJ14" s="1877"/>
      <c r="BK14" s="1877"/>
      <c r="BL14" s="1877"/>
      <c r="BM14" s="1877"/>
      <c r="BN14" s="1877"/>
      <c r="BO14" s="1877"/>
      <c r="BP14" s="1877"/>
      <c r="BQ14" s="1877"/>
      <c r="BR14" s="1877"/>
      <c r="BS14" s="1877"/>
      <c r="BT14" s="1877"/>
      <c r="BU14" s="1877"/>
      <c r="BV14" s="1877"/>
      <c r="BW14" s="1877"/>
      <c r="BX14" s="1877"/>
      <c r="BY14" s="1877"/>
      <c r="BZ14" s="1877"/>
      <c r="CA14" s="1877"/>
      <c r="CB14" s="1877"/>
      <c r="CC14" s="1877"/>
      <c r="CD14" s="1877"/>
      <c r="CE14" s="1877"/>
      <c r="CF14" s="1877"/>
      <c r="CG14" s="1877"/>
      <c r="CH14" s="1877"/>
      <c r="CI14" s="1877"/>
      <c r="CJ14" s="1877"/>
      <c r="CK14" s="1877"/>
      <c r="CL14" s="1877"/>
      <c r="CM14" s="1877"/>
      <c r="CN14" s="1877"/>
      <c r="CO14" s="1877"/>
      <c r="CP14" s="1877"/>
      <c r="CQ14" s="1877"/>
      <c r="CR14" s="1877"/>
      <c r="CS14" s="1877"/>
      <c r="CT14" s="1877"/>
      <c r="CU14" s="1877"/>
      <c r="CV14" s="1877"/>
      <c r="CW14" s="1877"/>
      <c r="CX14" s="1877"/>
      <c r="CY14" s="1877"/>
      <c r="CZ14" s="1877"/>
      <c r="DA14" s="1877"/>
      <c r="DB14" s="1877"/>
      <c r="DC14" s="1877"/>
      <c r="DD14" s="1877"/>
      <c r="DE14" s="1877"/>
      <c r="DF14" s="1877"/>
      <c r="DG14" s="1877"/>
      <c r="DH14" s="1877"/>
      <c r="DI14" s="1877"/>
    </row>
    <row r="15" spans="1:113">
      <c r="A15" s="170"/>
      <c r="B15" s="170"/>
      <c r="C15" s="170"/>
      <c r="D15" s="170"/>
      <c r="E15" s="170"/>
      <c r="F15" s="170"/>
      <c r="G15" s="170"/>
      <c r="H15" s="170"/>
      <c r="I15" s="170"/>
      <c r="J15" s="170"/>
      <c r="K15" s="170"/>
      <c r="L15" s="170"/>
      <c r="M15" s="170"/>
      <c r="N15" s="170"/>
      <c r="O15" s="170"/>
      <c r="P15" s="170"/>
      <c r="Q15" s="170"/>
    </row>
    <row r="16" spans="1:113" s="170" customFormat="1">
      <c r="R16" s="1391"/>
      <c r="S16" s="1391"/>
      <c r="T16" s="1391"/>
      <c r="U16" s="1391"/>
      <c r="V16" s="1391"/>
      <c r="W16" s="1391"/>
      <c r="X16" s="1391"/>
      <c r="Y16" s="1391"/>
      <c r="Z16" s="1391"/>
      <c r="AA16" s="1391"/>
      <c r="AB16" s="1391"/>
      <c r="AC16" s="1391"/>
      <c r="AD16" s="1391"/>
      <c r="AE16" s="1391"/>
      <c r="AF16" s="1391"/>
      <c r="AG16" s="1391"/>
      <c r="AH16" s="1391"/>
      <c r="AI16" s="1391"/>
      <c r="AJ16" s="1391"/>
      <c r="AK16" s="1391"/>
      <c r="AL16" s="1391"/>
      <c r="AM16" s="1391"/>
      <c r="AN16" s="1391"/>
      <c r="AO16" s="1391"/>
      <c r="AP16" s="1391"/>
      <c r="AQ16" s="1391"/>
      <c r="AR16" s="1391"/>
      <c r="AS16" s="1391"/>
      <c r="AT16" s="1391"/>
      <c r="AU16" s="1391"/>
      <c r="AV16" s="1391"/>
      <c r="AW16" s="1391"/>
      <c r="AX16" s="1391"/>
      <c r="AY16" s="1391"/>
      <c r="AZ16" s="1391"/>
      <c r="BA16" s="1391"/>
      <c r="BB16" s="1391"/>
      <c r="BC16" s="1391"/>
      <c r="BD16" s="1391"/>
      <c r="BE16" s="1391"/>
      <c r="BF16" s="1391"/>
      <c r="BG16" s="1391"/>
      <c r="BH16" s="1391"/>
      <c r="BI16" s="1391"/>
      <c r="BJ16" s="1391"/>
      <c r="BK16" s="1391"/>
      <c r="BL16" s="1391"/>
      <c r="BM16" s="1391"/>
      <c r="BN16" s="1391"/>
      <c r="BO16" s="1391"/>
      <c r="BP16" s="1391"/>
      <c r="BQ16" s="1391"/>
      <c r="BR16" s="1391"/>
      <c r="BS16" s="1391"/>
      <c r="BT16" s="1391"/>
      <c r="BU16" s="1391"/>
      <c r="BV16" s="1391"/>
      <c r="BW16" s="1391"/>
      <c r="BX16" s="1391"/>
      <c r="BY16" s="1391"/>
      <c r="BZ16" s="1391"/>
      <c r="CA16" s="1391"/>
      <c r="CB16" s="1391"/>
      <c r="CC16" s="1391"/>
      <c r="CD16" s="1391"/>
      <c r="CE16" s="1391"/>
      <c r="CF16" s="1391"/>
      <c r="CG16" s="1391"/>
      <c r="CH16" s="1391"/>
      <c r="CI16" s="1391"/>
      <c r="CJ16" s="1391"/>
      <c r="CK16" s="1391"/>
      <c r="CL16" s="1391"/>
      <c r="CM16" s="1391"/>
      <c r="CN16" s="1391"/>
      <c r="CO16" s="1391"/>
      <c r="CP16" s="1391"/>
      <c r="CQ16" s="1391"/>
      <c r="CR16" s="1391"/>
      <c r="CS16" s="1391"/>
      <c r="CT16" s="1391"/>
      <c r="CU16" s="1391"/>
      <c r="CV16" s="1391"/>
      <c r="CW16" s="1391"/>
      <c r="CX16" s="1391"/>
      <c r="CY16" s="1391"/>
      <c r="CZ16" s="1391"/>
      <c r="DA16" s="1391"/>
      <c r="DB16" s="1391"/>
      <c r="DC16" s="1391"/>
      <c r="DD16" s="1391"/>
      <c r="DE16" s="1391"/>
      <c r="DF16" s="1391"/>
      <c r="DG16" s="1391"/>
      <c r="DH16" s="1391"/>
      <c r="DI16" s="1391"/>
    </row>
    <row r="17" spans="20:113" s="170" customFormat="1">
      <c r="T17" s="1391"/>
      <c r="U17" s="1391"/>
      <c r="V17" s="1391"/>
      <c r="W17" s="1391"/>
      <c r="X17" s="1391"/>
      <c r="Y17" s="1391"/>
      <c r="Z17" s="1391"/>
      <c r="AA17" s="1391"/>
      <c r="AB17" s="1391"/>
      <c r="AC17" s="1391"/>
      <c r="AD17" s="1391"/>
      <c r="AE17" s="1391"/>
      <c r="AF17" s="1391"/>
      <c r="AG17" s="1391"/>
      <c r="AH17" s="1391"/>
      <c r="AI17" s="1391"/>
      <c r="AJ17" s="1391"/>
      <c r="AK17" s="1391"/>
      <c r="AL17" s="1391"/>
      <c r="AM17" s="1391"/>
      <c r="AN17" s="1391"/>
      <c r="AO17" s="1391"/>
      <c r="AP17" s="1391"/>
      <c r="AQ17" s="1391"/>
      <c r="AR17" s="1391"/>
      <c r="AS17" s="1391"/>
      <c r="AT17" s="1391"/>
      <c r="AU17" s="1391"/>
      <c r="AV17" s="1391"/>
      <c r="AW17" s="1391"/>
      <c r="AX17" s="1391"/>
      <c r="AY17" s="1391"/>
      <c r="AZ17" s="1391"/>
      <c r="BA17" s="1391"/>
      <c r="BB17" s="1391"/>
      <c r="BC17" s="1391"/>
      <c r="BD17" s="1391"/>
      <c r="BE17" s="1391"/>
      <c r="BF17" s="1391"/>
      <c r="BG17" s="1391"/>
      <c r="BH17" s="1391"/>
      <c r="BI17" s="1391"/>
      <c r="BJ17" s="1391"/>
      <c r="BK17" s="1391"/>
      <c r="BL17" s="1391"/>
      <c r="BM17" s="1391"/>
      <c r="BN17" s="1391"/>
      <c r="BO17" s="1391"/>
      <c r="BP17" s="1391"/>
      <c r="BQ17" s="1391"/>
      <c r="BR17" s="1391"/>
      <c r="BS17" s="1391"/>
      <c r="BT17" s="1391"/>
      <c r="BU17" s="1391"/>
      <c r="BV17" s="1391"/>
      <c r="BW17" s="1391"/>
      <c r="BX17" s="1391"/>
      <c r="BY17" s="1391"/>
      <c r="BZ17" s="1391"/>
      <c r="CA17" s="1391"/>
      <c r="CB17" s="1391"/>
      <c r="CC17" s="1391"/>
      <c r="CD17" s="1391"/>
      <c r="CE17" s="1391"/>
      <c r="CF17" s="1391"/>
      <c r="CG17" s="1391"/>
      <c r="CH17" s="1391"/>
      <c r="CI17" s="1391"/>
      <c r="CJ17" s="1391"/>
      <c r="CK17" s="1391"/>
      <c r="CL17" s="1391"/>
      <c r="CM17" s="1391"/>
      <c r="CN17" s="1391"/>
      <c r="CO17" s="1391"/>
      <c r="CP17" s="1391"/>
      <c r="CQ17" s="1391"/>
      <c r="CR17" s="1391"/>
      <c r="CS17" s="1391"/>
      <c r="CT17" s="1391"/>
      <c r="CU17" s="1391"/>
      <c r="CV17" s="1391"/>
      <c r="CW17" s="1391"/>
      <c r="CX17" s="1391"/>
      <c r="CY17" s="1391"/>
      <c r="CZ17" s="1391"/>
      <c r="DA17" s="1391"/>
      <c r="DB17" s="1391"/>
      <c r="DC17" s="1391"/>
      <c r="DD17" s="1391"/>
      <c r="DE17" s="1391"/>
      <c r="DF17" s="1391"/>
      <c r="DG17" s="1391"/>
      <c r="DH17" s="1391"/>
      <c r="DI17" s="1391"/>
    </row>
    <row r="18" spans="20:113" s="170" customFormat="1">
      <c r="T18" s="1391"/>
      <c r="U18" s="1391"/>
      <c r="V18" s="1391"/>
      <c r="W18" s="1391"/>
      <c r="X18" s="1391"/>
      <c r="Y18" s="1391"/>
      <c r="Z18" s="1391"/>
      <c r="AA18" s="1391"/>
      <c r="AB18" s="1391"/>
      <c r="AC18" s="1391"/>
      <c r="AD18" s="1391"/>
      <c r="AE18" s="1391"/>
      <c r="AF18" s="1391"/>
      <c r="AG18" s="1391"/>
      <c r="AH18" s="1391"/>
      <c r="AI18" s="1391"/>
      <c r="AJ18" s="1391"/>
      <c r="AK18" s="1391"/>
      <c r="AL18" s="1391"/>
      <c r="AM18" s="1391"/>
      <c r="AN18" s="1391"/>
      <c r="AO18" s="1391"/>
      <c r="AP18" s="1391"/>
      <c r="AQ18" s="1391"/>
      <c r="AR18" s="1391"/>
      <c r="AS18" s="1391"/>
      <c r="AT18" s="1391"/>
      <c r="AU18" s="1391"/>
      <c r="AV18" s="1391"/>
      <c r="AW18" s="1391"/>
      <c r="AX18" s="1391"/>
      <c r="AY18" s="1391"/>
      <c r="AZ18" s="1391"/>
      <c r="BA18" s="1391"/>
      <c r="BB18" s="1391"/>
      <c r="BC18" s="1391"/>
      <c r="BD18" s="1391"/>
      <c r="BE18" s="1391"/>
      <c r="BF18" s="1391"/>
      <c r="BG18" s="1391"/>
      <c r="BH18" s="1391"/>
      <c r="BI18" s="1391"/>
      <c r="BJ18" s="1391"/>
      <c r="BK18" s="1391"/>
      <c r="BL18" s="1391"/>
      <c r="BM18" s="1391"/>
      <c r="BN18" s="1391"/>
      <c r="BO18" s="1391"/>
      <c r="BP18" s="1391"/>
      <c r="BQ18" s="1391"/>
      <c r="BR18" s="1391"/>
      <c r="BS18" s="1391"/>
      <c r="BT18" s="1391"/>
      <c r="BU18" s="1391"/>
      <c r="BV18" s="1391"/>
      <c r="BW18" s="1391"/>
      <c r="BX18" s="1391"/>
      <c r="BY18" s="1391"/>
      <c r="BZ18" s="1391"/>
      <c r="CA18" s="1391"/>
      <c r="CB18" s="1391"/>
      <c r="CC18" s="1391"/>
      <c r="CD18" s="1391"/>
      <c r="CE18" s="1391"/>
      <c r="CF18" s="1391"/>
      <c r="CG18" s="1391"/>
      <c r="CH18" s="1391"/>
      <c r="CI18" s="1391"/>
      <c r="CJ18" s="1391"/>
      <c r="CK18" s="1391"/>
      <c r="CL18" s="1391"/>
      <c r="CM18" s="1391"/>
      <c r="CN18" s="1391"/>
      <c r="CO18" s="1391"/>
      <c r="CP18" s="1391"/>
      <c r="CQ18" s="1391"/>
      <c r="CR18" s="1391"/>
      <c r="CS18" s="1391"/>
      <c r="CT18" s="1391"/>
      <c r="CU18" s="1391"/>
      <c r="CV18" s="1391"/>
      <c r="CW18" s="1391"/>
      <c r="CX18" s="1391"/>
      <c r="CY18" s="1391"/>
      <c r="CZ18" s="1391"/>
      <c r="DA18" s="1391"/>
      <c r="DB18" s="1391"/>
      <c r="DC18" s="1391"/>
      <c r="DD18" s="1391"/>
      <c r="DE18" s="1391"/>
      <c r="DF18" s="1391"/>
      <c r="DG18" s="1391"/>
      <c r="DH18" s="1391"/>
      <c r="DI18" s="1391"/>
    </row>
    <row r="19" spans="20:113" s="170" customFormat="1">
      <c r="V19" s="1391"/>
      <c r="W19" s="1391"/>
      <c r="X19" s="1391"/>
      <c r="Y19" s="1391"/>
      <c r="Z19" s="1391"/>
      <c r="AA19" s="1391"/>
      <c r="AB19" s="1391"/>
      <c r="AC19" s="1391"/>
      <c r="AD19" s="1391"/>
      <c r="AE19" s="1391"/>
      <c r="AF19" s="1391"/>
      <c r="AG19" s="1391"/>
      <c r="AH19" s="1391"/>
      <c r="AI19" s="1391"/>
      <c r="AJ19" s="1391"/>
      <c r="AK19" s="1391"/>
      <c r="AL19" s="1391"/>
      <c r="AM19" s="1391"/>
      <c r="AN19" s="1391"/>
      <c r="AO19" s="1391"/>
      <c r="AP19" s="1391"/>
      <c r="AQ19" s="1391"/>
      <c r="AR19" s="1391"/>
      <c r="AS19" s="1391"/>
      <c r="AT19" s="1391"/>
      <c r="AU19" s="1391"/>
      <c r="AV19" s="1391"/>
      <c r="AW19" s="1391"/>
      <c r="AX19" s="1391"/>
      <c r="AY19" s="1391"/>
      <c r="AZ19" s="1391"/>
      <c r="BA19" s="1391"/>
      <c r="BB19" s="1391"/>
      <c r="BC19" s="1391"/>
      <c r="BD19" s="1391"/>
      <c r="BE19" s="1391"/>
      <c r="BF19" s="1391"/>
      <c r="BG19" s="1391"/>
      <c r="BH19" s="1391"/>
      <c r="BI19" s="1391"/>
      <c r="BJ19" s="1391"/>
      <c r="BK19" s="1391"/>
      <c r="BL19" s="1391"/>
      <c r="BM19" s="1391"/>
      <c r="BN19" s="1391"/>
      <c r="BO19" s="1391"/>
      <c r="BP19" s="1391"/>
      <c r="BQ19" s="1391"/>
      <c r="BR19" s="1391"/>
      <c r="BS19" s="1391"/>
      <c r="BT19" s="1391"/>
      <c r="BU19" s="1391"/>
      <c r="BV19" s="1391"/>
      <c r="BW19" s="1391"/>
      <c r="BX19" s="1391"/>
      <c r="BY19" s="1391"/>
      <c r="BZ19" s="1391"/>
      <c r="CA19" s="1391"/>
      <c r="CB19" s="1391"/>
      <c r="CC19" s="1391"/>
      <c r="CD19" s="1391"/>
      <c r="CE19" s="1391"/>
      <c r="CF19" s="1391"/>
      <c r="CG19" s="1391"/>
      <c r="CH19" s="1391"/>
      <c r="CI19" s="1391"/>
      <c r="CJ19" s="1391"/>
      <c r="CK19" s="1391"/>
      <c r="CL19" s="1391"/>
      <c r="CM19" s="1391"/>
      <c r="CN19" s="1391"/>
      <c r="CO19" s="1391"/>
      <c r="CP19" s="1391"/>
      <c r="CQ19" s="1391"/>
      <c r="CR19" s="1391"/>
      <c r="CS19" s="1391"/>
      <c r="CT19" s="1391"/>
      <c r="CU19" s="1391"/>
      <c r="CV19" s="1391"/>
      <c r="CW19" s="1391"/>
      <c r="CX19" s="1391"/>
      <c r="CY19" s="1391"/>
      <c r="CZ19" s="1391"/>
      <c r="DA19" s="1391"/>
      <c r="DB19" s="1391"/>
      <c r="DC19" s="1391"/>
      <c r="DD19" s="1391"/>
      <c r="DE19" s="1391"/>
      <c r="DF19" s="1391"/>
      <c r="DG19" s="1391"/>
      <c r="DH19" s="1391"/>
      <c r="DI19" s="1391"/>
    </row>
    <row r="20" spans="20:113" s="170" customFormat="1">
      <c r="V20" s="1391"/>
      <c r="W20" s="1391"/>
      <c r="X20" s="1391"/>
      <c r="Y20" s="1391"/>
      <c r="Z20" s="1391"/>
      <c r="AA20" s="1391"/>
      <c r="AB20" s="1391"/>
      <c r="AC20" s="1391"/>
      <c r="AD20" s="1391"/>
      <c r="AE20" s="1391"/>
      <c r="AF20" s="1391"/>
      <c r="AG20" s="1391"/>
      <c r="AH20" s="1391"/>
      <c r="AI20" s="1391"/>
      <c r="AJ20" s="1391"/>
      <c r="AK20" s="1391"/>
      <c r="AL20" s="1391"/>
      <c r="AM20" s="1391"/>
      <c r="AN20" s="1391"/>
      <c r="AO20" s="1391"/>
      <c r="AP20" s="1391"/>
      <c r="AQ20" s="1391"/>
      <c r="AR20" s="1391"/>
      <c r="AS20" s="1391"/>
      <c r="AT20" s="875"/>
      <c r="AY20" s="1391"/>
      <c r="AZ20" s="1391"/>
      <c r="BA20" s="1391"/>
      <c r="BB20" s="1391"/>
      <c r="BC20" s="1391"/>
      <c r="BD20" s="1391"/>
      <c r="BE20" s="1391"/>
      <c r="BF20" s="1391"/>
      <c r="BG20" s="1391"/>
      <c r="BH20" s="1391"/>
      <c r="BI20" s="1391"/>
      <c r="BJ20" s="1391"/>
      <c r="BK20" s="1391"/>
      <c r="BL20" s="1391"/>
      <c r="BM20" s="1391"/>
      <c r="BN20" s="1391"/>
      <c r="BO20" s="1391"/>
      <c r="BP20" s="1391"/>
      <c r="BQ20" s="1391"/>
      <c r="BR20" s="1391"/>
      <c r="BS20" s="1391"/>
      <c r="BT20" s="1391"/>
      <c r="BU20" s="1391"/>
      <c r="BV20" s="1391"/>
      <c r="BW20" s="1391"/>
      <c r="BX20" s="1391"/>
      <c r="BY20" s="1391"/>
      <c r="BZ20" s="1391"/>
      <c r="CA20" s="1391"/>
      <c r="CB20" s="1391"/>
      <c r="CC20" s="1391"/>
      <c r="CD20" s="1391"/>
      <c r="CE20" s="1391"/>
      <c r="CF20" s="1391"/>
      <c r="CG20" s="1391"/>
      <c r="CH20" s="1391"/>
      <c r="CI20" s="1391"/>
      <c r="CJ20" s="1391"/>
      <c r="CK20" s="1391"/>
      <c r="CL20" s="1391"/>
      <c r="CM20" s="1391"/>
      <c r="CN20" s="1391"/>
      <c r="CO20" s="1391"/>
      <c r="CP20" s="1391"/>
      <c r="CQ20" s="1391"/>
      <c r="CR20" s="1391"/>
      <c r="CS20" s="1391"/>
      <c r="CT20" s="1391"/>
      <c r="CU20" s="1391"/>
      <c r="CV20" s="1391"/>
      <c r="CW20" s="1391"/>
      <c r="CX20" s="1391"/>
      <c r="CY20" s="1391"/>
      <c r="CZ20" s="1391"/>
      <c r="DA20" s="1391"/>
      <c r="DB20" s="1391"/>
      <c r="DC20" s="1391"/>
      <c r="DD20" s="1391"/>
      <c r="DE20" s="1391"/>
      <c r="DF20" s="1391"/>
      <c r="DG20" s="1391"/>
      <c r="DH20" s="1391"/>
      <c r="DI20" s="1391"/>
    </row>
    <row r="21" spans="20:113" s="170" customFormat="1">
      <c r="V21" s="1391"/>
      <c r="W21" s="1391"/>
      <c r="X21" s="1391"/>
      <c r="Y21" s="1391"/>
      <c r="Z21" s="1391"/>
      <c r="AA21" s="1391"/>
      <c r="AB21" s="1391"/>
      <c r="AC21" s="1391"/>
      <c r="AD21" s="1391"/>
      <c r="AE21" s="1391"/>
      <c r="AF21" s="1391"/>
      <c r="AG21" s="1391"/>
      <c r="AH21" s="1391"/>
      <c r="AI21" s="1391"/>
      <c r="AJ21" s="1391"/>
      <c r="AK21" s="1391"/>
      <c r="AL21" s="1391"/>
      <c r="AM21" s="1391"/>
      <c r="AN21" s="1391"/>
      <c r="AO21" s="1391"/>
      <c r="AP21" s="1391"/>
      <c r="AQ21" s="1391"/>
      <c r="AR21" s="1391"/>
      <c r="AS21" s="1391"/>
      <c r="AT21" s="1391"/>
      <c r="AY21" s="1391"/>
      <c r="AZ21" s="1391"/>
      <c r="BA21" s="1391"/>
      <c r="BB21" s="1391"/>
      <c r="BC21" s="1391"/>
      <c r="BD21" s="1391"/>
      <c r="BE21" s="1391"/>
      <c r="BF21" s="1391"/>
      <c r="BG21" s="1391"/>
      <c r="BH21" s="1391"/>
      <c r="BI21" s="1391"/>
      <c r="BJ21" s="1391"/>
      <c r="BK21" s="1391"/>
      <c r="BL21" s="1391"/>
      <c r="BM21" s="1391"/>
      <c r="BN21" s="1391"/>
      <c r="BO21" s="1391"/>
      <c r="BP21" s="1391"/>
      <c r="BQ21" s="1391"/>
      <c r="BR21" s="1391"/>
      <c r="BS21" s="1391"/>
      <c r="BT21" s="1391"/>
      <c r="BU21" s="1391"/>
      <c r="BV21" s="1391"/>
      <c r="BW21" s="1391"/>
      <c r="BX21" s="1391"/>
      <c r="BY21" s="1391"/>
      <c r="BZ21" s="1391"/>
      <c r="CA21" s="1391"/>
      <c r="CB21" s="1391"/>
      <c r="CC21" s="1391"/>
      <c r="CD21" s="1391"/>
      <c r="CE21" s="1391"/>
      <c r="CF21" s="1391"/>
      <c r="CG21" s="1391"/>
      <c r="CH21" s="1391"/>
      <c r="CI21" s="1391"/>
      <c r="CJ21" s="1391"/>
      <c r="CK21" s="1391"/>
      <c r="CL21" s="1391"/>
      <c r="CM21" s="1391"/>
      <c r="CN21" s="1391"/>
      <c r="CO21" s="1391"/>
      <c r="CP21" s="1391"/>
      <c r="CQ21" s="1391"/>
      <c r="CR21" s="1391"/>
      <c r="CS21" s="1391"/>
      <c r="CT21" s="1391"/>
      <c r="CU21" s="1391"/>
      <c r="CV21" s="1391"/>
      <c r="CW21" s="1391"/>
      <c r="CX21" s="1391"/>
      <c r="CY21" s="1391"/>
      <c r="CZ21" s="1391"/>
      <c r="DA21" s="1391"/>
      <c r="DB21" s="1391"/>
      <c r="DC21" s="1391"/>
      <c r="DD21" s="1391"/>
      <c r="DE21" s="1391"/>
      <c r="DF21" s="1391"/>
      <c r="DG21" s="1391"/>
      <c r="DH21" s="1391"/>
      <c r="DI21" s="1391"/>
    </row>
    <row r="22" spans="20:113" s="170" customFormat="1" ht="23.25">
      <c r="V22" s="1391"/>
      <c r="W22" s="1391"/>
      <c r="X22" s="1391"/>
      <c r="Y22" s="1391"/>
      <c r="Z22" s="1391"/>
      <c r="AA22" s="1391"/>
      <c r="AB22" s="1391"/>
      <c r="AC22" s="1391"/>
      <c r="AD22" s="1391"/>
      <c r="AE22" s="1391"/>
      <c r="AF22" s="1391"/>
      <c r="AG22" s="1391"/>
      <c r="AH22" s="1391"/>
      <c r="AI22" s="1391"/>
      <c r="AJ22" s="1391"/>
      <c r="AK22" s="1391"/>
      <c r="AL22" s="1391"/>
      <c r="AM22" s="1391"/>
      <c r="AN22" s="1391"/>
      <c r="AO22" s="1391"/>
      <c r="AP22" s="1391"/>
      <c r="AQ22" s="1391"/>
      <c r="AR22" s="1391"/>
      <c r="AS22" s="1391"/>
      <c r="AT22" s="1391"/>
      <c r="AU22" s="1513"/>
      <c r="AV22" s="1513"/>
      <c r="AW22" s="1513"/>
      <c r="AX22" s="1513"/>
      <c r="AY22" s="1391"/>
      <c r="AZ22" s="1391"/>
      <c r="BA22" s="1391"/>
      <c r="BB22" s="1391"/>
      <c r="BC22" s="1391"/>
      <c r="BD22" s="1391"/>
      <c r="BE22" s="1391"/>
      <c r="BF22" s="1391"/>
      <c r="BG22" s="1391"/>
      <c r="BH22" s="1391"/>
      <c r="BI22" s="1391"/>
      <c r="BJ22" s="1391"/>
      <c r="BK22" s="1391"/>
      <c r="BL22" s="1391"/>
      <c r="BM22" s="1391"/>
      <c r="BN22" s="1391"/>
      <c r="BO22" s="1391"/>
      <c r="BP22" s="1391"/>
      <c r="BQ22" s="1391"/>
      <c r="BR22" s="1391"/>
      <c r="BS22" s="1391"/>
      <c r="BT22" s="1391"/>
      <c r="BU22" s="1391"/>
      <c r="BV22" s="1391"/>
      <c r="BW22" s="1391"/>
      <c r="BX22" s="1391"/>
      <c r="BY22" s="1391"/>
      <c r="BZ22" s="1391"/>
      <c r="CA22" s="1391"/>
      <c r="CB22" s="1391"/>
      <c r="CC22" s="1391"/>
      <c r="CD22" s="1391"/>
      <c r="CE22" s="1391"/>
      <c r="CF22" s="1391"/>
      <c r="CG22" s="1391"/>
      <c r="CH22" s="1391"/>
      <c r="CI22" s="1391"/>
      <c r="CJ22" s="1391"/>
      <c r="CK22" s="1391"/>
      <c r="CL22" s="1391"/>
      <c r="CM22" s="1391"/>
      <c r="CN22" s="1391"/>
      <c r="CO22" s="1391"/>
      <c r="CP22" s="1391"/>
      <c r="CQ22" s="1391"/>
      <c r="CR22" s="1391"/>
      <c r="CS22" s="1391"/>
      <c r="CT22" s="1391"/>
      <c r="CU22" s="1391"/>
      <c r="CV22" s="1391"/>
      <c r="CW22" s="1391"/>
      <c r="CX22" s="1391"/>
      <c r="CY22" s="1391"/>
      <c r="CZ22" s="1391"/>
      <c r="DA22" s="1391"/>
      <c r="DB22" s="1391"/>
      <c r="DC22" s="1391"/>
      <c r="DD22" s="1391"/>
      <c r="DE22" s="1391"/>
      <c r="DF22" s="1391"/>
      <c r="DG22" s="1391"/>
      <c r="DH22" s="1391"/>
      <c r="DI22" s="1391"/>
    </row>
    <row r="23" spans="20:113" s="170" customFormat="1">
      <c r="V23" s="1391"/>
      <c r="W23" s="1391"/>
      <c r="X23" s="1391"/>
      <c r="Y23" s="1391"/>
      <c r="Z23" s="1391"/>
      <c r="AA23" s="1391"/>
      <c r="AB23" s="1391"/>
      <c r="AC23" s="1391"/>
      <c r="AD23" s="1391"/>
      <c r="AE23" s="1391"/>
      <c r="AF23" s="1391"/>
      <c r="AG23" s="1391"/>
      <c r="AH23" s="1391"/>
      <c r="AI23" s="1391"/>
      <c r="AJ23" s="1391"/>
      <c r="AK23" s="1391"/>
      <c r="AL23" s="1391"/>
      <c r="AM23" s="1391"/>
      <c r="AN23" s="1391"/>
      <c r="AO23" s="1391"/>
      <c r="AP23" s="1391"/>
      <c r="AQ23" s="1391"/>
      <c r="AR23" s="1391"/>
      <c r="AS23" s="1391"/>
      <c r="AT23" s="1391"/>
      <c r="AU23" s="875"/>
      <c r="AV23" s="875"/>
      <c r="AW23" s="875"/>
      <c r="AX23" s="875"/>
      <c r="AY23" s="1391"/>
      <c r="AZ23" s="1391"/>
      <c r="BA23" s="1391"/>
      <c r="BB23" s="1391"/>
      <c r="BC23" s="1391"/>
      <c r="BD23" s="1391"/>
      <c r="BE23" s="1391"/>
      <c r="BF23" s="1391"/>
      <c r="BG23" s="1391"/>
      <c r="BH23" s="1391"/>
      <c r="BI23" s="1391"/>
      <c r="BJ23" s="1391"/>
      <c r="BK23" s="1391"/>
      <c r="BL23" s="1391"/>
      <c r="BM23" s="1391"/>
      <c r="BN23" s="1391"/>
      <c r="BO23" s="1391"/>
      <c r="BP23" s="1391"/>
      <c r="BQ23" s="1391"/>
      <c r="BR23" s="1391"/>
      <c r="BS23" s="1391"/>
      <c r="BT23" s="1391"/>
      <c r="BU23" s="1391"/>
      <c r="BV23" s="1391"/>
      <c r="BW23" s="1391"/>
      <c r="BX23" s="1391"/>
      <c r="BY23" s="1391"/>
      <c r="BZ23" s="1391"/>
      <c r="CA23" s="1391"/>
      <c r="CB23" s="1391"/>
      <c r="CC23" s="1391"/>
      <c r="CD23" s="1391"/>
      <c r="CE23" s="1391"/>
      <c r="CF23" s="1391"/>
      <c r="CG23" s="1391"/>
      <c r="CH23" s="1391"/>
      <c r="CI23" s="1391"/>
      <c r="CJ23" s="1391"/>
      <c r="CK23" s="1391"/>
      <c r="CL23" s="1391"/>
      <c r="CM23" s="1391"/>
      <c r="CN23" s="1391"/>
      <c r="CO23" s="1391"/>
      <c r="CP23" s="1391"/>
      <c r="CQ23" s="1391"/>
      <c r="CR23" s="1391"/>
      <c r="CS23" s="1391"/>
      <c r="CT23" s="1391"/>
      <c r="CU23" s="1391"/>
      <c r="CV23" s="1391"/>
      <c r="CW23" s="1391"/>
      <c r="CX23" s="1391"/>
      <c r="CY23" s="1391"/>
      <c r="CZ23" s="1391"/>
      <c r="DA23" s="1391"/>
      <c r="DB23" s="1391"/>
      <c r="DC23" s="1391"/>
      <c r="DD23" s="1391"/>
      <c r="DE23" s="1391"/>
      <c r="DF23" s="1391"/>
      <c r="DG23" s="1391"/>
      <c r="DH23" s="1391"/>
      <c r="DI23" s="1391"/>
    </row>
    <row r="24" spans="20:113" s="170" customFormat="1">
      <c r="V24" s="1391"/>
      <c r="W24" s="1391"/>
      <c r="X24" s="1391"/>
      <c r="Y24" s="1391"/>
      <c r="Z24" s="1391"/>
      <c r="AA24" s="1391"/>
      <c r="AB24" s="1391"/>
      <c r="AC24" s="1391"/>
      <c r="AD24" s="1391"/>
      <c r="AE24" s="1391"/>
      <c r="AF24" s="1391"/>
      <c r="AG24" s="1391"/>
      <c r="AH24" s="1391"/>
      <c r="AI24" s="1391"/>
      <c r="AJ24" s="1391"/>
      <c r="AK24" s="1391"/>
      <c r="AL24" s="1391"/>
      <c r="AM24" s="1391"/>
      <c r="AN24" s="1391"/>
      <c r="AO24" s="1391"/>
      <c r="AP24" s="1391"/>
      <c r="AQ24" s="1391"/>
      <c r="AR24" s="1391"/>
      <c r="AS24" s="1391"/>
      <c r="AT24" s="1391"/>
      <c r="AY24" s="1391"/>
      <c r="AZ24" s="1391"/>
      <c r="BA24" s="1391"/>
      <c r="BB24" s="1391"/>
      <c r="BC24" s="1391"/>
      <c r="BD24" s="1391"/>
      <c r="BE24" s="1391"/>
      <c r="BF24" s="1391"/>
      <c r="BG24" s="1391"/>
      <c r="BH24" s="1391"/>
      <c r="BI24" s="1391"/>
      <c r="BJ24" s="1391"/>
      <c r="BK24" s="1391"/>
      <c r="BL24" s="1391"/>
      <c r="BM24" s="1391"/>
      <c r="BN24" s="1391"/>
      <c r="BO24" s="1391"/>
      <c r="BP24" s="1391"/>
      <c r="BQ24" s="1391"/>
      <c r="BR24" s="1391"/>
      <c r="BS24" s="1391"/>
      <c r="BT24" s="1391"/>
      <c r="BU24" s="1391"/>
      <c r="BV24" s="1391"/>
      <c r="BW24" s="1391"/>
      <c r="BX24" s="1391"/>
      <c r="BY24" s="1391"/>
      <c r="BZ24" s="1391"/>
      <c r="CA24" s="1391"/>
      <c r="CB24" s="1391"/>
      <c r="CC24" s="1391"/>
      <c r="CD24" s="1391"/>
      <c r="CE24" s="1391"/>
      <c r="CF24" s="1391"/>
      <c r="CG24" s="1391"/>
      <c r="CH24" s="1391"/>
      <c r="CI24" s="1391"/>
      <c r="CJ24" s="1391"/>
      <c r="CK24" s="1391"/>
      <c r="CL24" s="1391"/>
      <c r="CM24" s="1391"/>
      <c r="CN24" s="1391"/>
      <c r="CO24" s="1391"/>
      <c r="CP24" s="1391"/>
      <c r="CQ24" s="1391"/>
      <c r="CR24" s="1391"/>
      <c r="CS24" s="1391"/>
      <c r="CT24" s="1391"/>
      <c r="CU24" s="1391"/>
      <c r="CV24" s="1391"/>
      <c r="CW24" s="1391"/>
      <c r="CX24" s="1391"/>
      <c r="CY24" s="1391"/>
      <c r="CZ24" s="1391"/>
      <c r="DA24" s="1391"/>
      <c r="DB24" s="1391"/>
      <c r="DC24" s="1391"/>
      <c r="DD24" s="1391"/>
      <c r="DE24" s="1391"/>
      <c r="DF24" s="1391"/>
      <c r="DG24" s="1391"/>
      <c r="DH24" s="1391"/>
      <c r="DI24" s="1391"/>
    </row>
    <row r="25" spans="20:113" s="170" customFormat="1">
      <c r="V25" s="1391"/>
      <c r="W25" s="1391"/>
      <c r="X25" s="1391"/>
      <c r="Y25" s="1391"/>
      <c r="Z25" s="1391"/>
      <c r="AA25" s="1391"/>
      <c r="AB25" s="1391"/>
      <c r="AC25" s="1391"/>
      <c r="AD25" s="1391"/>
      <c r="AE25" s="1391"/>
      <c r="AF25" s="1391"/>
      <c r="AG25" s="1391"/>
      <c r="AH25" s="1391"/>
      <c r="AI25" s="1391"/>
      <c r="AJ25" s="1391"/>
      <c r="AK25" s="1391"/>
      <c r="AL25" s="1391"/>
      <c r="AM25" s="1391"/>
      <c r="AN25" s="1391"/>
      <c r="AO25" s="1391"/>
      <c r="AP25" s="1391"/>
      <c r="AQ25" s="1391"/>
      <c r="AR25" s="1391"/>
      <c r="AS25" s="1391"/>
      <c r="AT25" s="1391"/>
      <c r="AY25" s="1391"/>
      <c r="AZ25" s="1391"/>
      <c r="BA25" s="1391"/>
      <c r="BB25" s="1391"/>
      <c r="BC25" s="1391"/>
      <c r="BD25" s="1391"/>
      <c r="BE25" s="1391"/>
      <c r="BF25" s="1391"/>
      <c r="BG25" s="1391"/>
      <c r="BH25" s="1391"/>
      <c r="BI25" s="1391"/>
      <c r="BJ25" s="1391"/>
      <c r="BK25" s="1391"/>
      <c r="BL25" s="1391"/>
      <c r="BM25" s="1391"/>
      <c r="BN25" s="1391"/>
      <c r="BO25" s="1391"/>
      <c r="BP25" s="1391"/>
      <c r="BQ25" s="1391"/>
      <c r="BR25" s="1391"/>
      <c r="BS25" s="1391"/>
      <c r="BT25" s="1391"/>
      <c r="BU25" s="1391"/>
      <c r="BV25" s="1391"/>
      <c r="BW25" s="1391"/>
      <c r="BX25" s="1391"/>
      <c r="BY25" s="1391"/>
      <c r="BZ25" s="1391"/>
      <c r="CA25" s="1391"/>
      <c r="CB25" s="1391"/>
      <c r="CC25" s="1391"/>
      <c r="CD25" s="1391"/>
      <c r="CE25" s="1391"/>
      <c r="CF25" s="1391"/>
      <c r="CG25" s="1391"/>
      <c r="CH25" s="1391"/>
      <c r="CI25" s="1391"/>
      <c r="CJ25" s="1391"/>
      <c r="CK25" s="1391"/>
      <c r="CL25" s="1391"/>
      <c r="CM25" s="1391"/>
      <c r="CN25" s="1391"/>
      <c r="CO25" s="1391"/>
      <c r="CP25" s="1391"/>
      <c r="CQ25" s="1391"/>
      <c r="CR25" s="1391"/>
      <c r="CS25" s="1391"/>
      <c r="CT25" s="1391"/>
      <c r="CU25" s="1391"/>
      <c r="CV25" s="1391"/>
      <c r="CW25" s="1391"/>
      <c r="CX25" s="1391"/>
      <c r="CY25" s="1391"/>
      <c r="CZ25" s="1391"/>
      <c r="DA25" s="1391"/>
      <c r="DB25" s="1391"/>
      <c r="DC25" s="1391"/>
      <c r="DD25" s="1391"/>
      <c r="DE25" s="1391"/>
      <c r="DF25" s="1391"/>
      <c r="DG25" s="1391"/>
      <c r="DH25" s="1391"/>
      <c r="DI25" s="1391"/>
    </row>
    <row r="26" spans="20:113" s="170" customFormat="1" ht="23.25">
      <c r="V26" s="1391"/>
      <c r="W26" s="1391"/>
      <c r="X26" s="1391"/>
      <c r="Y26" s="1391"/>
      <c r="Z26" s="1391"/>
      <c r="AA26" s="1391"/>
      <c r="AB26" s="1391"/>
      <c r="AC26" s="1391"/>
      <c r="AD26" s="1391"/>
      <c r="AE26" s="1391"/>
      <c r="AF26" s="1391"/>
      <c r="AG26" s="1391"/>
      <c r="AH26" s="1391"/>
      <c r="AI26" s="1391"/>
      <c r="AJ26" s="1391"/>
      <c r="AK26" s="1391"/>
      <c r="AL26" s="1391"/>
      <c r="AM26" s="1391"/>
      <c r="AN26" s="1391"/>
      <c r="AO26" s="1391"/>
      <c r="AP26" s="1391"/>
      <c r="AQ26" s="1391"/>
      <c r="AR26" s="1391"/>
      <c r="AS26" s="1391"/>
      <c r="AT26" s="1391"/>
      <c r="AU26" s="1513"/>
      <c r="AV26" s="1513"/>
      <c r="AW26" s="1513"/>
      <c r="AX26" s="1513"/>
      <c r="AY26" s="1391"/>
      <c r="AZ26" s="1391"/>
      <c r="BA26" s="1391"/>
      <c r="BB26" s="1391"/>
      <c r="BC26" s="1391"/>
      <c r="BD26" s="1391"/>
      <c r="BE26" s="1391"/>
      <c r="BF26" s="1391"/>
      <c r="BG26" s="1391"/>
      <c r="BH26" s="1391"/>
      <c r="BI26" s="1391"/>
      <c r="BJ26" s="1391"/>
      <c r="BK26" s="1391"/>
      <c r="BL26" s="1391"/>
      <c r="BM26" s="1391"/>
      <c r="BN26" s="1391"/>
      <c r="BO26" s="1391"/>
      <c r="BP26" s="1391"/>
      <c r="BQ26" s="1391"/>
      <c r="BR26" s="1391"/>
      <c r="BS26" s="1391"/>
      <c r="BT26" s="1391"/>
      <c r="BU26" s="1391"/>
      <c r="BV26" s="1391"/>
      <c r="BW26" s="1391"/>
      <c r="BX26" s="1391"/>
      <c r="BY26" s="1391"/>
      <c r="BZ26" s="1391"/>
      <c r="CA26" s="1391"/>
      <c r="CB26" s="1391"/>
      <c r="CC26" s="1391"/>
      <c r="CD26" s="1391"/>
      <c r="CE26" s="1391"/>
      <c r="CF26" s="1391"/>
      <c r="CG26" s="1391"/>
      <c r="CH26" s="1391"/>
      <c r="CI26" s="1391"/>
      <c r="CJ26" s="1391"/>
      <c r="CK26" s="1391"/>
      <c r="CL26" s="1391"/>
      <c r="CM26" s="1391"/>
      <c r="CN26" s="1391"/>
      <c r="CO26" s="1391"/>
      <c r="CP26" s="1391"/>
      <c r="CQ26" s="1391"/>
      <c r="CR26" s="1391"/>
      <c r="CS26" s="1391"/>
      <c r="CT26" s="1391"/>
      <c r="CU26" s="1391"/>
      <c r="CV26" s="1391"/>
      <c r="CW26" s="1391"/>
      <c r="CX26" s="1391"/>
      <c r="CY26" s="1391"/>
      <c r="CZ26" s="1391"/>
      <c r="DA26" s="1391"/>
      <c r="DB26" s="1391"/>
      <c r="DC26" s="1391"/>
      <c r="DD26" s="1391"/>
      <c r="DE26" s="1391"/>
      <c r="DF26" s="1391"/>
      <c r="DG26" s="1391"/>
      <c r="DH26" s="1391"/>
      <c r="DI26" s="1391"/>
    </row>
    <row r="27" spans="20:113" s="170" customFormat="1">
      <c r="V27" s="1391"/>
      <c r="W27" s="1391"/>
      <c r="X27" s="1391"/>
      <c r="Y27" s="1391"/>
      <c r="Z27" s="1391"/>
      <c r="AA27" s="1391"/>
      <c r="AB27" s="1391"/>
      <c r="AC27" s="1391"/>
      <c r="AD27" s="1391"/>
      <c r="AE27" s="1391"/>
      <c r="AF27" s="1391"/>
      <c r="AG27" s="1391"/>
      <c r="AH27" s="1391"/>
      <c r="AI27" s="1391"/>
      <c r="AJ27" s="1391"/>
      <c r="AK27" s="1391"/>
      <c r="AL27" s="1391"/>
      <c r="AM27" s="1391"/>
      <c r="AN27" s="1391"/>
      <c r="AO27" s="1391"/>
      <c r="AP27" s="1391"/>
      <c r="AQ27" s="1391"/>
      <c r="AR27" s="1391"/>
      <c r="AS27" s="1391"/>
      <c r="AT27" s="1391"/>
      <c r="AU27" s="875"/>
      <c r="AV27" s="875"/>
      <c r="AW27" s="875"/>
      <c r="AX27" s="875"/>
      <c r="AY27" s="1391"/>
      <c r="AZ27" s="1391"/>
      <c r="BA27" s="1391"/>
      <c r="BB27" s="1391"/>
      <c r="BC27" s="1391"/>
      <c r="BD27" s="1391"/>
      <c r="BE27" s="1391"/>
      <c r="BF27" s="1391"/>
      <c r="BG27" s="1391"/>
      <c r="BH27" s="1391"/>
      <c r="BI27" s="1391"/>
      <c r="BJ27" s="1391"/>
      <c r="BK27" s="1391"/>
      <c r="BL27" s="1391"/>
      <c r="BM27" s="1391"/>
      <c r="BN27" s="1391"/>
      <c r="BO27" s="1391"/>
      <c r="BP27" s="1391"/>
      <c r="BQ27" s="1391"/>
      <c r="BR27" s="1391"/>
      <c r="BS27" s="1391"/>
      <c r="BT27" s="1391"/>
      <c r="BU27" s="1391"/>
      <c r="BV27" s="1391"/>
      <c r="BW27" s="1391"/>
      <c r="BX27" s="1391"/>
      <c r="BY27" s="1391"/>
      <c r="BZ27" s="1391"/>
      <c r="CA27" s="1391"/>
      <c r="CB27" s="1391"/>
      <c r="CC27" s="1391"/>
      <c r="CD27" s="1391"/>
      <c r="CE27" s="1391"/>
      <c r="CF27" s="1391"/>
      <c r="CG27" s="1391"/>
      <c r="CH27" s="1391"/>
      <c r="CI27" s="1391"/>
      <c r="CJ27" s="1391"/>
      <c r="CK27" s="1391"/>
      <c r="CL27" s="1391"/>
      <c r="CM27" s="1391"/>
      <c r="CN27" s="1391"/>
      <c r="CO27" s="1391"/>
      <c r="CP27" s="1391"/>
      <c r="CQ27" s="1391"/>
      <c r="CR27" s="1391"/>
      <c r="CS27" s="1391"/>
      <c r="CT27" s="1391"/>
      <c r="CU27" s="1391"/>
      <c r="CV27" s="1391"/>
      <c r="CW27" s="1391"/>
      <c r="CX27" s="1391"/>
      <c r="CY27" s="1391"/>
      <c r="CZ27" s="1391"/>
      <c r="DA27" s="1391"/>
      <c r="DB27" s="1391"/>
      <c r="DC27" s="1391"/>
      <c r="DD27" s="1391"/>
      <c r="DE27" s="1391"/>
      <c r="DF27" s="1391"/>
      <c r="DG27" s="1391"/>
      <c r="DH27" s="1391"/>
      <c r="DI27" s="1391"/>
    </row>
    <row r="28" spans="20:113" s="170" customFormat="1">
      <c r="V28" s="1391"/>
      <c r="W28" s="1391"/>
      <c r="X28" s="1391"/>
      <c r="Y28" s="1391"/>
      <c r="Z28" s="1391"/>
      <c r="AA28" s="1391"/>
      <c r="AB28" s="1391"/>
      <c r="AC28" s="1391"/>
      <c r="AD28" s="1391"/>
      <c r="AE28" s="1391"/>
      <c r="AF28" s="1391"/>
      <c r="AG28" s="1391"/>
      <c r="AH28" s="1391"/>
      <c r="AI28" s="1391"/>
      <c r="AJ28" s="1391"/>
      <c r="AK28" s="1391"/>
      <c r="AL28" s="1391"/>
      <c r="AM28" s="1391"/>
      <c r="AN28" s="1391"/>
      <c r="AO28" s="1391"/>
      <c r="AP28" s="1391"/>
      <c r="AQ28" s="1391"/>
      <c r="AR28" s="1391"/>
      <c r="AS28" s="1391"/>
      <c r="AT28" s="1391"/>
      <c r="AY28" s="1391"/>
      <c r="AZ28" s="1391"/>
      <c r="BA28" s="1391"/>
      <c r="BB28" s="1391"/>
      <c r="BC28" s="1391"/>
      <c r="BD28" s="1391"/>
      <c r="BE28" s="1391"/>
      <c r="BF28" s="1391"/>
      <c r="BG28" s="1391"/>
      <c r="BH28" s="1391"/>
      <c r="BI28" s="1391"/>
      <c r="BJ28" s="1391"/>
      <c r="BK28" s="1391"/>
      <c r="BL28" s="1391"/>
      <c r="BM28" s="1391"/>
      <c r="BN28" s="1391"/>
      <c r="BO28" s="1391"/>
      <c r="BP28" s="1391"/>
      <c r="BQ28" s="1391"/>
      <c r="BR28" s="1391"/>
      <c r="BS28" s="1391"/>
      <c r="BT28" s="1391"/>
      <c r="BU28" s="1391"/>
      <c r="BV28" s="1391"/>
      <c r="BW28" s="1391"/>
      <c r="BX28" s="1391"/>
      <c r="BY28" s="1391"/>
      <c r="BZ28" s="1391"/>
      <c r="CA28" s="1391"/>
      <c r="CB28" s="1391"/>
      <c r="CC28" s="1391"/>
      <c r="CD28" s="1391"/>
      <c r="CE28" s="1391"/>
      <c r="CF28" s="1391"/>
      <c r="CG28" s="1391"/>
      <c r="CH28" s="1391"/>
      <c r="CI28" s="1391"/>
      <c r="CJ28" s="1391"/>
      <c r="CK28" s="1391"/>
      <c r="CL28" s="1391"/>
      <c r="CM28" s="1391"/>
      <c r="CN28" s="1391"/>
      <c r="CO28" s="1391"/>
      <c r="CP28" s="1391"/>
      <c r="CQ28" s="1391"/>
      <c r="CR28" s="1391"/>
      <c r="CS28" s="1391"/>
      <c r="CT28" s="1391"/>
      <c r="CU28" s="1391"/>
      <c r="CV28" s="1391"/>
      <c r="CW28" s="1391"/>
      <c r="CX28" s="1391"/>
      <c r="CY28" s="1391"/>
      <c r="CZ28" s="1391"/>
      <c r="DA28" s="1391"/>
      <c r="DB28" s="1391"/>
      <c r="DC28" s="1391"/>
      <c r="DD28" s="1391"/>
      <c r="DE28" s="1391"/>
      <c r="DF28" s="1391"/>
      <c r="DG28" s="1391"/>
      <c r="DH28" s="1391"/>
      <c r="DI28" s="1391"/>
    </row>
    <row r="29" spans="20:113" s="170" customFormat="1">
      <c r="V29" s="1391"/>
      <c r="W29" s="1391"/>
      <c r="X29" s="1391"/>
      <c r="Y29" s="1391"/>
      <c r="Z29" s="1391"/>
      <c r="AA29" s="1391"/>
      <c r="AB29" s="1391"/>
      <c r="AC29" s="1391"/>
      <c r="AD29" s="1391"/>
      <c r="AE29" s="1391"/>
      <c r="AF29" s="1391"/>
      <c r="AG29" s="1391"/>
      <c r="AH29" s="1391"/>
      <c r="AI29" s="1391"/>
      <c r="AJ29" s="1391"/>
      <c r="AK29" s="1391"/>
      <c r="AL29" s="1391"/>
      <c r="AM29" s="1391"/>
      <c r="AN29" s="1391"/>
      <c r="AO29" s="1391"/>
      <c r="AP29" s="1391"/>
      <c r="AQ29" s="1391"/>
      <c r="AR29" s="1391"/>
      <c r="AS29" s="1391"/>
      <c r="AT29" s="1391"/>
      <c r="AY29" s="1391"/>
      <c r="AZ29" s="1391"/>
      <c r="BA29" s="1391"/>
      <c r="BB29" s="1391"/>
      <c r="BC29" s="1391"/>
      <c r="BD29" s="1391"/>
      <c r="BE29" s="1391"/>
      <c r="BF29" s="1391"/>
      <c r="BG29" s="1391"/>
      <c r="BH29" s="1391"/>
      <c r="BI29" s="1391"/>
      <c r="BJ29" s="1391"/>
      <c r="BK29" s="1391"/>
      <c r="BL29" s="1391"/>
      <c r="BM29" s="1391"/>
      <c r="BN29" s="1391"/>
      <c r="BO29" s="1391"/>
      <c r="BP29" s="1391"/>
      <c r="BQ29" s="1391"/>
      <c r="BR29" s="1391"/>
      <c r="BS29" s="1391"/>
      <c r="BT29" s="1391"/>
      <c r="BU29" s="1391"/>
      <c r="BV29" s="1391"/>
      <c r="BW29" s="1391"/>
      <c r="BX29" s="1391"/>
      <c r="BY29" s="1391"/>
      <c r="BZ29" s="1391"/>
      <c r="CA29" s="1391"/>
      <c r="CB29" s="1391"/>
      <c r="CC29" s="1391"/>
      <c r="CD29" s="1391"/>
      <c r="CE29" s="1391"/>
      <c r="CF29" s="1391"/>
      <c r="CG29" s="1391"/>
      <c r="CH29" s="1391"/>
      <c r="CI29" s="1391"/>
      <c r="CJ29" s="1391"/>
      <c r="CK29" s="1391"/>
      <c r="CL29" s="1391"/>
      <c r="CM29" s="1391"/>
      <c r="CN29" s="1391"/>
      <c r="CO29" s="1391"/>
      <c r="CP29" s="1391"/>
      <c r="CQ29" s="1391"/>
      <c r="CR29" s="1391"/>
      <c r="CS29" s="1391"/>
      <c r="CT29" s="1391"/>
      <c r="CU29" s="1391"/>
      <c r="CV29" s="1391"/>
      <c r="CW29" s="1391"/>
      <c r="CX29" s="1391"/>
      <c r="CY29" s="1391"/>
      <c r="CZ29" s="1391"/>
      <c r="DA29" s="1391"/>
      <c r="DB29" s="1391"/>
      <c r="DC29" s="1391"/>
      <c r="DD29" s="1391"/>
      <c r="DE29" s="1391"/>
      <c r="DF29" s="1391"/>
      <c r="DG29" s="1391"/>
      <c r="DH29" s="1391"/>
      <c r="DI29" s="1391"/>
    </row>
    <row r="30" spans="20:113" s="170" customFormat="1" ht="23.25">
      <c r="V30" s="1391"/>
      <c r="W30" s="1391"/>
      <c r="X30" s="1391"/>
      <c r="Y30" s="1391"/>
      <c r="Z30" s="1391"/>
      <c r="AA30" s="1391"/>
      <c r="AB30" s="1391"/>
      <c r="AC30" s="1391"/>
      <c r="AD30" s="1391"/>
      <c r="AE30" s="1391"/>
      <c r="AF30" s="1391"/>
      <c r="AG30" s="1391"/>
      <c r="AH30" s="1391"/>
      <c r="AI30" s="1391"/>
      <c r="AJ30" s="1391"/>
      <c r="AK30" s="1391"/>
      <c r="AL30" s="1391"/>
      <c r="AM30" s="1391"/>
      <c r="AN30" s="1391"/>
      <c r="AO30" s="1391"/>
      <c r="AP30" s="1391"/>
      <c r="AQ30" s="1391"/>
      <c r="AR30" s="1391"/>
      <c r="AS30" s="1391"/>
      <c r="AT30" s="1391"/>
      <c r="AU30" s="1513"/>
      <c r="AV30" s="1513"/>
      <c r="AW30" s="1513"/>
      <c r="AX30" s="1513"/>
      <c r="AY30" s="1391"/>
      <c r="AZ30" s="1391"/>
      <c r="BA30" s="1391"/>
      <c r="BB30" s="1391"/>
      <c r="BC30" s="1391"/>
      <c r="BD30" s="1391"/>
      <c r="BE30" s="1391"/>
      <c r="BF30" s="1391"/>
      <c r="BG30" s="1391"/>
      <c r="BH30" s="1391"/>
      <c r="BI30" s="1391"/>
      <c r="BJ30" s="1391"/>
      <c r="BK30" s="1391"/>
      <c r="BL30" s="1391"/>
      <c r="BM30" s="1391"/>
      <c r="BN30" s="1391"/>
      <c r="BO30" s="1391"/>
      <c r="BP30" s="1391"/>
      <c r="BQ30" s="1391"/>
      <c r="BR30" s="1391"/>
      <c r="BS30" s="1391"/>
      <c r="BT30" s="1391"/>
      <c r="BU30" s="1391"/>
      <c r="BV30" s="1391"/>
      <c r="BW30" s="1391"/>
      <c r="BX30" s="1391"/>
      <c r="BY30" s="1391"/>
      <c r="BZ30" s="1391"/>
      <c r="CA30" s="1391"/>
      <c r="CB30" s="1391"/>
      <c r="CC30" s="1391"/>
      <c r="CD30" s="1391"/>
      <c r="CE30" s="1391"/>
      <c r="CF30" s="1391"/>
      <c r="CG30" s="1391"/>
      <c r="CH30" s="1391"/>
      <c r="CI30" s="1391"/>
      <c r="CJ30" s="1391"/>
      <c r="CK30" s="1391"/>
      <c r="CL30" s="1391"/>
      <c r="CM30" s="1391"/>
      <c r="CN30" s="1391"/>
      <c r="CO30" s="1391"/>
      <c r="CP30" s="1391"/>
      <c r="CQ30" s="1391"/>
      <c r="CR30" s="1391"/>
      <c r="CS30" s="1391"/>
      <c r="CT30" s="1391"/>
      <c r="CU30" s="1391"/>
      <c r="CV30" s="1391"/>
      <c r="CW30" s="1391"/>
      <c r="CX30" s="1391"/>
      <c r="CY30" s="1391"/>
      <c r="CZ30" s="1391"/>
      <c r="DA30" s="1391"/>
      <c r="DB30" s="1391"/>
      <c r="DC30" s="1391"/>
      <c r="DD30" s="1391"/>
      <c r="DE30" s="1391"/>
      <c r="DF30" s="1391"/>
      <c r="DG30" s="1391"/>
      <c r="DH30" s="1391"/>
      <c r="DI30" s="1391"/>
    </row>
    <row r="31" spans="20:113" s="170" customFormat="1">
      <c r="V31" s="1391"/>
      <c r="W31" s="1391"/>
      <c r="X31" s="1391"/>
      <c r="Y31" s="1391"/>
      <c r="Z31" s="1391"/>
      <c r="AA31" s="1391"/>
      <c r="AB31" s="1391"/>
      <c r="AC31" s="1391"/>
      <c r="AD31" s="1391"/>
      <c r="AE31" s="1391"/>
      <c r="AF31" s="1391"/>
      <c r="AG31" s="1391"/>
      <c r="AH31" s="1391"/>
      <c r="AI31" s="1391"/>
      <c r="AJ31" s="1391"/>
      <c r="AK31" s="1391"/>
      <c r="AL31" s="1391"/>
      <c r="AM31" s="1391"/>
      <c r="AN31" s="1391"/>
      <c r="AO31" s="1391"/>
      <c r="AP31" s="1391"/>
      <c r="AQ31" s="1391"/>
      <c r="AR31" s="1391"/>
      <c r="AS31" s="1391"/>
      <c r="AT31" s="1391"/>
      <c r="AU31" s="875"/>
      <c r="AV31" s="875"/>
      <c r="AW31" s="875"/>
      <c r="AX31" s="875"/>
      <c r="AY31" s="1391"/>
      <c r="AZ31" s="1391"/>
      <c r="BA31" s="1391"/>
      <c r="BB31" s="1391"/>
      <c r="BC31" s="1391"/>
      <c r="BD31" s="1391"/>
      <c r="BE31" s="1391"/>
      <c r="BF31" s="1391"/>
      <c r="BG31" s="1391"/>
      <c r="BH31" s="1391"/>
      <c r="BI31" s="1391"/>
      <c r="BJ31" s="1391"/>
      <c r="BK31" s="1391"/>
      <c r="BL31" s="1391"/>
      <c r="BM31" s="1391"/>
      <c r="BN31" s="1391"/>
      <c r="BO31" s="1391"/>
      <c r="BP31" s="1391"/>
      <c r="BQ31" s="1391"/>
      <c r="BR31" s="1391"/>
      <c r="BS31" s="1391"/>
      <c r="BT31" s="1391"/>
      <c r="BU31" s="1391"/>
      <c r="BV31" s="1391"/>
      <c r="BW31" s="1391"/>
      <c r="BX31" s="1391"/>
      <c r="BY31" s="1391"/>
      <c r="BZ31" s="1391"/>
      <c r="CA31" s="1391"/>
      <c r="CB31" s="1391"/>
      <c r="CC31" s="1391"/>
      <c r="CD31" s="1391"/>
      <c r="CE31" s="1391"/>
      <c r="CF31" s="1391"/>
      <c r="CG31" s="1391"/>
      <c r="CH31" s="1391"/>
      <c r="CI31" s="1391"/>
      <c r="CJ31" s="1391"/>
      <c r="CK31" s="1391"/>
      <c r="CL31" s="1391"/>
      <c r="CM31" s="1391"/>
      <c r="CN31" s="1391"/>
      <c r="CO31" s="1391"/>
      <c r="CP31" s="1391"/>
      <c r="CQ31" s="1391"/>
      <c r="CR31" s="1391"/>
      <c r="CS31" s="1391"/>
      <c r="CT31" s="1391"/>
      <c r="CU31" s="1391"/>
      <c r="CV31" s="1391"/>
      <c r="CW31" s="1391"/>
      <c r="CX31" s="1391"/>
      <c r="CY31" s="1391"/>
      <c r="CZ31" s="1391"/>
      <c r="DA31" s="1391"/>
      <c r="DB31" s="1391"/>
      <c r="DC31" s="1391"/>
      <c r="DD31" s="1391"/>
      <c r="DE31" s="1391"/>
      <c r="DF31" s="1391"/>
      <c r="DG31" s="1391"/>
      <c r="DH31" s="1391"/>
      <c r="DI31" s="1391"/>
    </row>
    <row r="32" spans="20:113" s="170" customFormat="1">
      <c r="V32" s="1391"/>
      <c r="W32" s="1391"/>
      <c r="X32" s="1391"/>
      <c r="Y32" s="1391"/>
      <c r="Z32" s="1391"/>
      <c r="AA32" s="1391"/>
      <c r="AB32" s="1391"/>
      <c r="AC32" s="1391"/>
      <c r="AD32" s="1391"/>
      <c r="AE32" s="1391"/>
      <c r="AF32" s="1391"/>
      <c r="AG32" s="1391"/>
      <c r="AH32" s="1391"/>
      <c r="AI32" s="1391"/>
      <c r="AJ32" s="1391"/>
      <c r="AK32" s="1391"/>
      <c r="AL32" s="1391"/>
      <c r="AM32" s="1391"/>
      <c r="AN32" s="1391"/>
      <c r="AO32" s="1391"/>
      <c r="AP32" s="1391"/>
      <c r="AQ32" s="1391"/>
      <c r="AR32" s="1391"/>
      <c r="AS32" s="1391"/>
      <c r="AT32" s="1391"/>
      <c r="AU32" s="1391"/>
      <c r="AV32" s="1391"/>
      <c r="AW32" s="1391"/>
      <c r="AX32" s="1391"/>
      <c r="AY32" s="1391"/>
      <c r="AZ32" s="1391"/>
      <c r="BA32" s="1391"/>
      <c r="BB32" s="1391"/>
      <c r="BC32" s="1391"/>
      <c r="BD32" s="1391"/>
      <c r="BE32" s="1391"/>
      <c r="BF32" s="1391"/>
      <c r="BG32" s="1391"/>
      <c r="BH32" s="1391"/>
      <c r="BI32" s="1391"/>
      <c r="BJ32" s="1391"/>
      <c r="BK32" s="1391"/>
      <c r="BL32" s="1391"/>
      <c r="BM32" s="1391"/>
      <c r="BN32" s="1391"/>
      <c r="BO32" s="1391"/>
      <c r="BP32" s="1391"/>
      <c r="BQ32" s="1391"/>
      <c r="BR32" s="1391"/>
      <c r="BS32" s="1391"/>
      <c r="BT32" s="1391"/>
      <c r="BU32" s="1391"/>
      <c r="BV32" s="1391"/>
      <c r="BW32" s="1391"/>
      <c r="BX32" s="1391"/>
      <c r="BY32" s="1391"/>
      <c r="BZ32" s="1391"/>
      <c r="CA32" s="1391"/>
      <c r="CB32" s="1391"/>
      <c r="CC32" s="1391"/>
      <c r="CD32" s="1391"/>
      <c r="CE32" s="1391"/>
      <c r="CF32" s="1391"/>
      <c r="CG32" s="1391"/>
      <c r="CH32" s="1391"/>
      <c r="CI32" s="1391"/>
      <c r="CJ32" s="1391"/>
      <c r="CK32" s="1391"/>
      <c r="CL32" s="1391"/>
      <c r="CM32" s="1391"/>
      <c r="CN32" s="1391"/>
      <c r="CO32" s="1391"/>
      <c r="CP32" s="1391"/>
      <c r="CQ32" s="1391"/>
      <c r="CR32" s="1391"/>
      <c r="CS32" s="1391"/>
      <c r="CT32" s="1391"/>
      <c r="CU32" s="1391"/>
      <c r="CV32" s="1391"/>
      <c r="CW32" s="1391"/>
      <c r="CX32" s="1391"/>
      <c r="CY32" s="1391"/>
      <c r="CZ32" s="1391"/>
      <c r="DA32" s="1391"/>
      <c r="DB32" s="1391"/>
      <c r="DC32" s="1391"/>
      <c r="DD32" s="1391"/>
      <c r="DE32" s="1391"/>
      <c r="DF32" s="1391"/>
      <c r="DG32" s="1391"/>
      <c r="DH32" s="1391"/>
      <c r="DI32" s="1391"/>
    </row>
    <row r="33" spans="22:113" s="170" customFormat="1">
      <c r="V33" s="1391"/>
      <c r="W33" s="1391"/>
      <c r="X33" s="1391"/>
      <c r="Y33" s="1391"/>
      <c r="Z33" s="1391"/>
      <c r="AA33" s="1391"/>
      <c r="AB33" s="1391"/>
      <c r="AC33" s="1391"/>
      <c r="AD33" s="1391"/>
      <c r="AE33" s="1391"/>
      <c r="AF33" s="1391"/>
      <c r="AG33" s="1391"/>
      <c r="AH33" s="1391"/>
      <c r="AI33" s="1391"/>
      <c r="AJ33" s="1391"/>
      <c r="AK33" s="1391"/>
      <c r="AL33" s="1391"/>
      <c r="AM33" s="1391"/>
      <c r="AN33" s="1391"/>
      <c r="AO33" s="1391"/>
      <c r="AP33" s="1391"/>
      <c r="AQ33" s="1391"/>
      <c r="AR33" s="1391"/>
      <c r="AS33" s="1391"/>
      <c r="AT33" s="1391"/>
      <c r="AU33" s="1391"/>
      <c r="AV33" s="1391"/>
      <c r="AW33" s="1391"/>
      <c r="AX33" s="1391"/>
      <c r="AY33" s="1391"/>
      <c r="AZ33" s="1391"/>
      <c r="BA33" s="1391"/>
      <c r="BB33" s="1391"/>
      <c r="BC33" s="1391"/>
      <c r="BD33" s="1391"/>
      <c r="BE33" s="1391"/>
      <c r="BF33" s="1391"/>
      <c r="BG33" s="1391"/>
      <c r="BH33" s="1391"/>
      <c r="BI33" s="1391"/>
      <c r="BJ33" s="1391"/>
      <c r="BK33" s="1391"/>
      <c r="BL33" s="1391"/>
      <c r="BM33" s="1391"/>
      <c r="BN33" s="1391"/>
      <c r="BO33" s="1391"/>
      <c r="BP33" s="1391"/>
      <c r="BQ33" s="1391"/>
      <c r="BR33" s="1391"/>
      <c r="BS33" s="1391"/>
      <c r="BT33" s="1391"/>
      <c r="BU33" s="1391"/>
      <c r="BV33" s="1391"/>
      <c r="BW33" s="1391"/>
      <c r="BX33" s="1391"/>
      <c r="BY33" s="1391"/>
      <c r="BZ33" s="1391"/>
      <c r="CA33" s="1391"/>
      <c r="CB33" s="1391"/>
      <c r="CC33" s="1391"/>
      <c r="CD33" s="1391"/>
      <c r="CE33" s="1391"/>
      <c r="CF33" s="1391"/>
      <c r="CG33" s="1391"/>
      <c r="CH33" s="1391"/>
      <c r="CI33" s="1391"/>
      <c r="CJ33" s="1391"/>
      <c r="CK33" s="1391"/>
      <c r="CL33" s="1391"/>
      <c r="CM33" s="1391"/>
      <c r="CN33" s="1391"/>
      <c r="CO33" s="1391"/>
      <c r="CP33" s="1391"/>
      <c r="CQ33" s="1391"/>
      <c r="CR33" s="1391"/>
      <c r="CS33" s="1391"/>
      <c r="CT33" s="1391"/>
      <c r="CU33" s="1391"/>
      <c r="CV33" s="1391"/>
      <c r="CW33" s="1391"/>
      <c r="CX33" s="1391"/>
      <c r="CY33" s="1391"/>
      <c r="CZ33" s="1391"/>
      <c r="DA33" s="1391"/>
      <c r="DB33" s="1391"/>
      <c r="DC33" s="1391"/>
      <c r="DD33" s="1391"/>
      <c r="DE33" s="1391"/>
      <c r="DF33" s="1391"/>
      <c r="DG33" s="1391"/>
      <c r="DH33" s="1391"/>
      <c r="DI33" s="1391"/>
    </row>
    <row r="34" spans="22:113" s="170" customFormat="1">
      <c r="V34" s="1391"/>
      <c r="W34" s="1391"/>
      <c r="X34" s="1391"/>
      <c r="Y34" s="1391"/>
      <c r="Z34" s="1391"/>
      <c r="AA34" s="1391"/>
      <c r="AB34" s="1391"/>
      <c r="AC34" s="1391"/>
      <c r="AD34" s="1391"/>
      <c r="AE34" s="1391"/>
      <c r="AF34" s="1391"/>
      <c r="AG34" s="1391"/>
      <c r="AH34" s="1391"/>
      <c r="AI34" s="1391"/>
      <c r="AJ34" s="1391"/>
      <c r="AK34" s="1391"/>
      <c r="AL34" s="1391"/>
      <c r="AM34" s="1391"/>
      <c r="AN34" s="1391"/>
      <c r="AO34" s="1391"/>
      <c r="AP34" s="1391"/>
      <c r="AQ34" s="1391"/>
      <c r="AR34" s="1391"/>
      <c r="AS34" s="1391"/>
      <c r="AT34" s="1391"/>
      <c r="AU34" s="1391"/>
      <c r="AV34" s="1391"/>
      <c r="AW34" s="1391"/>
      <c r="AX34" s="1391"/>
      <c r="AY34" s="1391"/>
      <c r="AZ34" s="1391"/>
      <c r="BA34" s="1391"/>
      <c r="BB34" s="1391"/>
      <c r="BC34" s="1391"/>
      <c r="BD34" s="1391"/>
      <c r="BE34" s="1391"/>
      <c r="BF34" s="1391"/>
      <c r="BG34" s="1391"/>
      <c r="BH34" s="1391"/>
      <c r="BI34" s="1391"/>
      <c r="BJ34" s="1391"/>
      <c r="BK34" s="1391"/>
      <c r="BL34" s="1391"/>
      <c r="BM34" s="1391"/>
      <c r="BN34" s="1391"/>
      <c r="BO34" s="1391"/>
      <c r="BP34" s="1391"/>
      <c r="BQ34" s="1391"/>
      <c r="BR34" s="1391"/>
      <c r="BS34" s="1391"/>
      <c r="BT34" s="1391"/>
      <c r="BU34" s="1391"/>
      <c r="BV34" s="1391"/>
      <c r="BW34" s="1391"/>
      <c r="BX34" s="1391"/>
      <c r="BY34" s="1391"/>
      <c r="BZ34" s="1391"/>
      <c r="CA34" s="1391"/>
      <c r="CB34" s="1391"/>
      <c r="CC34" s="1391"/>
      <c r="CD34" s="1391"/>
      <c r="CE34" s="1391"/>
      <c r="CF34" s="1391"/>
      <c r="CG34" s="1391"/>
      <c r="CH34" s="1391"/>
      <c r="CI34" s="1391"/>
      <c r="CJ34" s="1391"/>
      <c r="CK34" s="1391"/>
      <c r="CL34" s="1391"/>
      <c r="CM34" s="1391"/>
      <c r="CN34" s="1391"/>
      <c r="CO34" s="1391"/>
      <c r="CP34" s="1391"/>
      <c r="CQ34" s="1391"/>
      <c r="CR34" s="1391"/>
      <c r="CS34" s="1391"/>
      <c r="CT34" s="1391"/>
      <c r="CU34" s="1391"/>
      <c r="CV34" s="1391"/>
      <c r="CW34" s="1391"/>
      <c r="CX34" s="1391"/>
      <c r="CY34" s="1391"/>
      <c r="CZ34" s="1391"/>
      <c r="DA34" s="1391"/>
      <c r="DB34" s="1391"/>
      <c r="DC34" s="1391"/>
      <c r="DD34" s="1391"/>
      <c r="DE34" s="1391"/>
      <c r="DF34" s="1391"/>
      <c r="DG34" s="1391"/>
      <c r="DH34" s="1391"/>
      <c r="DI34" s="1391"/>
    </row>
    <row r="35" spans="22:113" s="170" customFormat="1">
      <c r="V35" s="1391"/>
      <c r="W35" s="1391"/>
      <c r="X35" s="1391"/>
      <c r="Y35" s="1391"/>
      <c r="Z35" s="1391"/>
      <c r="AA35" s="1391"/>
      <c r="AB35" s="1391"/>
      <c r="AC35" s="1391"/>
      <c r="AD35" s="1391"/>
      <c r="AE35" s="1391"/>
      <c r="AF35" s="1391"/>
      <c r="AG35" s="1391"/>
      <c r="AH35" s="1391"/>
      <c r="AI35" s="1391"/>
      <c r="AJ35" s="1391"/>
      <c r="AK35" s="1391"/>
      <c r="AL35" s="1391"/>
      <c r="AM35" s="1391"/>
      <c r="AN35" s="1391"/>
      <c r="AO35" s="1391"/>
      <c r="AP35" s="1391"/>
      <c r="AQ35" s="1391"/>
      <c r="AR35" s="1391"/>
      <c r="AS35" s="1391"/>
      <c r="AT35" s="1391"/>
      <c r="AU35" s="1391"/>
      <c r="AV35" s="1391"/>
      <c r="AW35" s="1391"/>
      <c r="AX35" s="1391"/>
      <c r="AY35" s="1391"/>
      <c r="AZ35" s="1391"/>
      <c r="BA35" s="1391"/>
      <c r="BB35" s="1391"/>
      <c r="BC35" s="1391"/>
      <c r="BD35" s="1391"/>
      <c r="BE35" s="1391"/>
      <c r="BF35" s="1391"/>
      <c r="BG35" s="1391"/>
      <c r="BH35" s="1391"/>
      <c r="BI35" s="1391"/>
      <c r="BJ35" s="1391"/>
      <c r="BK35" s="1391"/>
      <c r="BL35" s="1391"/>
      <c r="BM35" s="1391"/>
      <c r="BN35" s="1391"/>
      <c r="BO35" s="1391"/>
      <c r="BP35" s="1391"/>
      <c r="BQ35" s="1391"/>
      <c r="BR35" s="1391"/>
      <c r="BS35" s="1391"/>
      <c r="BT35" s="1391"/>
      <c r="BU35" s="1391"/>
      <c r="BV35" s="1391"/>
      <c r="BW35" s="1391"/>
      <c r="BX35" s="1391"/>
      <c r="BY35" s="1391"/>
      <c r="BZ35" s="1391"/>
      <c r="CA35" s="1391"/>
      <c r="CB35" s="1391"/>
      <c r="CC35" s="1391"/>
      <c r="CD35" s="1391"/>
      <c r="CE35" s="1391"/>
      <c r="CF35" s="1391"/>
      <c r="CG35" s="1391"/>
      <c r="CH35" s="1391"/>
      <c r="CI35" s="1391"/>
      <c r="CJ35" s="1391"/>
      <c r="CK35" s="1391"/>
      <c r="CL35" s="1391"/>
      <c r="CM35" s="1391"/>
      <c r="CN35" s="1391"/>
      <c r="CO35" s="1391"/>
      <c r="CP35" s="1391"/>
      <c r="CQ35" s="1391"/>
      <c r="CR35" s="1391"/>
      <c r="CS35" s="1391"/>
      <c r="CT35" s="1391"/>
      <c r="CU35" s="1391"/>
      <c r="CV35" s="1391"/>
      <c r="CW35" s="1391"/>
      <c r="CX35" s="1391"/>
      <c r="CY35" s="1391"/>
      <c r="CZ35" s="1391"/>
      <c r="DA35" s="1391"/>
      <c r="DB35" s="1391"/>
      <c r="DC35" s="1391"/>
      <c r="DD35" s="1391"/>
      <c r="DE35" s="1391"/>
      <c r="DF35" s="1391"/>
      <c r="DG35" s="1391"/>
      <c r="DH35" s="1391"/>
      <c r="DI35" s="1391"/>
    </row>
    <row r="36" spans="22:113" s="170" customFormat="1">
      <c r="V36" s="1391"/>
      <c r="W36" s="1391"/>
      <c r="X36" s="1391"/>
      <c r="Y36" s="1391"/>
      <c r="Z36" s="1391"/>
      <c r="AA36" s="1391"/>
      <c r="AB36" s="1391"/>
      <c r="AC36" s="1391"/>
      <c r="AD36" s="1391"/>
      <c r="AE36" s="1391"/>
      <c r="AF36" s="1391"/>
      <c r="AG36" s="1391"/>
      <c r="AH36" s="1391"/>
      <c r="AI36" s="1391"/>
      <c r="AJ36" s="1391"/>
      <c r="AK36" s="1391"/>
      <c r="AL36" s="1391"/>
      <c r="AM36" s="1391"/>
      <c r="AN36" s="1391"/>
      <c r="AO36" s="1391"/>
      <c r="AP36" s="1391"/>
      <c r="AQ36" s="1391"/>
      <c r="AR36" s="1391"/>
      <c r="AS36" s="1391"/>
      <c r="AT36" s="1391"/>
      <c r="AU36" s="1391"/>
      <c r="AV36" s="1391"/>
      <c r="AW36" s="1391"/>
      <c r="AX36" s="1391"/>
      <c r="AY36" s="1391"/>
      <c r="AZ36" s="1391"/>
      <c r="BA36" s="1391"/>
      <c r="BB36" s="1391"/>
      <c r="BC36" s="1391"/>
      <c r="BD36" s="1391"/>
      <c r="BE36" s="1391"/>
      <c r="BF36" s="1391"/>
      <c r="BG36" s="1391"/>
      <c r="BH36" s="1391"/>
      <c r="BI36" s="1391"/>
      <c r="BJ36" s="1391"/>
      <c r="BK36" s="1391"/>
      <c r="BL36" s="1391"/>
      <c r="BM36" s="1391"/>
      <c r="BN36" s="1391"/>
      <c r="BO36" s="1391"/>
      <c r="BP36" s="1391"/>
      <c r="BQ36" s="1391"/>
      <c r="BR36" s="1391"/>
      <c r="BS36" s="1391"/>
      <c r="BT36" s="1391"/>
      <c r="BU36" s="1391"/>
      <c r="BV36" s="1391"/>
      <c r="BW36" s="1391"/>
      <c r="BX36" s="1391"/>
      <c r="BY36" s="1391"/>
      <c r="BZ36" s="1391"/>
      <c r="CA36" s="1391"/>
      <c r="CB36" s="1391"/>
      <c r="CC36" s="1391"/>
      <c r="CD36" s="1391"/>
      <c r="CE36" s="1391"/>
      <c r="CF36" s="1391"/>
      <c r="CG36" s="1391"/>
      <c r="CH36" s="1391"/>
      <c r="CI36" s="1391"/>
      <c r="CJ36" s="1391"/>
      <c r="CK36" s="1391"/>
      <c r="CL36" s="1391"/>
      <c r="CM36" s="1391"/>
      <c r="CN36" s="1391"/>
      <c r="CO36" s="1391"/>
      <c r="CP36" s="1391"/>
      <c r="CQ36" s="1391"/>
      <c r="CR36" s="1391"/>
      <c r="CS36" s="1391"/>
      <c r="CT36" s="1391"/>
      <c r="CU36" s="1391"/>
      <c r="CV36" s="1391"/>
      <c r="CW36" s="1391"/>
      <c r="CX36" s="1391"/>
      <c r="CY36" s="1391"/>
      <c r="CZ36" s="1391"/>
      <c r="DA36" s="1391"/>
      <c r="DB36" s="1391"/>
      <c r="DC36" s="1391"/>
      <c r="DD36" s="1391"/>
      <c r="DE36" s="1391"/>
      <c r="DF36" s="1391"/>
      <c r="DG36" s="1391"/>
      <c r="DH36" s="1391"/>
      <c r="DI36" s="1391"/>
    </row>
    <row r="37" spans="22:113" s="170" customFormat="1">
      <c r="V37" s="1391"/>
      <c r="W37" s="1391"/>
      <c r="X37" s="1391"/>
      <c r="Y37" s="1391"/>
      <c r="Z37" s="1391"/>
      <c r="AA37" s="1391"/>
      <c r="AB37" s="1391"/>
      <c r="AC37" s="1391"/>
      <c r="AD37" s="1391"/>
      <c r="AE37" s="1391"/>
      <c r="AF37" s="1391"/>
      <c r="AG37" s="1391"/>
      <c r="AH37" s="1391"/>
      <c r="AI37" s="1391"/>
      <c r="AJ37" s="1391"/>
      <c r="AK37" s="1391"/>
      <c r="AL37" s="1391"/>
      <c r="AM37" s="1391"/>
      <c r="AN37" s="1391"/>
      <c r="AO37" s="1391"/>
      <c r="AP37" s="1391"/>
      <c r="AQ37" s="1391"/>
      <c r="AR37" s="1391"/>
      <c r="AS37" s="1391"/>
      <c r="AT37" s="1391"/>
      <c r="AU37" s="1391"/>
      <c r="AV37" s="1391"/>
      <c r="AW37" s="1391"/>
      <c r="AX37" s="1391"/>
      <c r="AY37" s="1391"/>
      <c r="AZ37" s="1391"/>
      <c r="BA37" s="1391"/>
      <c r="BB37" s="1391"/>
      <c r="BC37" s="1391"/>
      <c r="BD37" s="1391"/>
      <c r="BE37" s="1391"/>
      <c r="BF37" s="1391"/>
      <c r="BG37" s="1391"/>
      <c r="BH37" s="1391"/>
      <c r="BI37" s="1391"/>
      <c r="BJ37" s="1391"/>
      <c r="BK37" s="1391"/>
      <c r="BL37" s="1391"/>
      <c r="BM37" s="1391"/>
      <c r="BN37" s="1391"/>
      <c r="BO37" s="1391"/>
      <c r="BP37" s="1391"/>
      <c r="BQ37" s="1391"/>
      <c r="BR37" s="1391"/>
      <c r="BS37" s="1391"/>
      <c r="BT37" s="1391"/>
      <c r="BU37" s="1391"/>
      <c r="BV37" s="1391"/>
      <c r="BW37" s="1391"/>
      <c r="BX37" s="1391"/>
      <c r="BY37" s="1391"/>
      <c r="BZ37" s="1391"/>
      <c r="CA37" s="1391"/>
      <c r="CB37" s="1391"/>
      <c r="CC37" s="1391"/>
      <c r="CD37" s="1391"/>
      <c r="CE37" s="1391"/>
      <c r="CF37" s="1391"/>
      <c r="CG37" s="1391"/>
      <c r="CH37" s="1391"/>
      <c r="CI37" s="1391"/>
      <c r="CJ37" s="1391"/>
      <c r="CK37" s="1391"/>
      <c r="CL37" s="1391"/>
      <c r="CM37" s="1391"/>
      <c r="CN37" s="1391"/>
      <c r="CO37" s="1391"/>
      <c r="CP37" s="1391"/>
      <c r="CQ37" s="1391"/>
      <c r="CR37" s="1391"/>
      <c r="CS37" s="1391"/>
      <c r="CT37" s="1391"/>
      <c r="CU37" s="1391"/>
      <c r="CV37" s="1391"/>
      <c r="CW37" s="1391"/>
      <c r="CX37" s="1391"/>
      <c r="CY37" s="1391"/>
      <c r="CZ37" s="1391"/>
      <c r="DA37" s="1391"/>
      <c r="DB37" s="1391"/>
      <c r="DC37" s="1391"/>
      <c r="DD37" s="1391"/>
      <c r="DE37" s="1391"/>
      <c r="DF37" s="1391"/>
      <c r="DG37" s="1391"/>
      <c r="DH37" s="1391"/>
      <c r="DI37" s="1391"/>
    </row>
    <row r="38" spans="22:113" s="170" customFormat="1">
      <c r="V38" s="1391"/>
      <c r="W38" s="1391"/>
      <c r="X38" s="1391"/>
      <c r="Y38" s="1391"/>
      <c r="Z38" s="1391"/>
      <c r="AA38" s="1391"/>
      <c r="AB38" s="1391"/>
      <c r="AC38" s="1391"/>
      <c r="AD38" s="1391"/>
      <c r="AE38" s="1391"/>
      <c r="AF38" s="1391"/>
      <c r="AG38" s="1391"/>
      <c r="AH38" s="1391"/>
      <c r="AI38" s="1391"/>
      <c r="AJ38" s="1391"/>
      <c r="AK38" s="1391"/>
      <c r="AL38" s="1391"/>
      <c r="AM38" s="1391"/>
      <c r="AN38" s="1391"/>
      <c r="AO38" s="1391"/>
      <c r="AP38" s="1391"/>
      <c r="AQ38" s="1391"/>
      <c r="AR38" s="1391"/>
      <c r="AS38" s="1391"/>
      <c r="AT38" s="1391"/>
      <c r="AU38" s="1391"/>
      <c r="AV38" s="1391"/>
      <c r="AW38" s="1391"/>
      <c r="AX38" s="1391"/>
      <c r="AY38" s="1391"/>
      <c r="AZ38" s="1391"/>
      <c r="BA38" s="1391"/>
      <c r="BB38" s="1391"/>
      <c r="BC38" s="1391"/>
      <c r="BD38" s="1391"/>
      <c r="BE38" s="1391"/>
      <c r="BF38" s="1391"/>
      <c r="BG38" s="1391"/>
      <c r="BH38" s="1391"/>
      <c r="BI38" s="1391"/>
      <c r="BJ38" s="1391"/>
      <c r="BK38" s="1391"/>
      <c r="BL38" s="1391"/>
      <c r="BM38" s="1391"/>
      <c r="BN38" s="1391"/>
      <c r="BO38" s="1391"/>
      <c r="BP38" s="1391"/>
      <c r="BQ38" s="1391"/>
      <c r="BR38" s="1391"/>
      <c r="BS38" s="1391"/>
      <c r="BT38" s="1391"/>
      <c r="BU38" s="1391"/>
      <c r="BV38" s="1391"/>
      <c r="BW38" s="1391"/>
      <c r="BX38" s="1391"/>
      <c r="BY38" s="1391"/>
      <c r="BZ38" s="1391"/>
      <c r="CA38" s="1391"/>
      <c r="CB38" s="1391"/>
      <c r="CC38" s="1391"/>
      <c r="CD38" s="1391"/>
      <c r="CE38" s="1391"/>
      <c r="CF38" s="1391"/>
      <c r="CG38" s="1391"/>
      <c r="CH38" s="1391"/>
      <c r="CI38" s="1391"/>
      <c r="CJ38" s="1391"/>
      <c r="CK38" s="1391"/>
      <c r="CL38" s="1391"/>
      <c r="CM38" s="1391"/>
      <c r="CN38" s="1391"/>
      <c r="CO38" s="1391"/>
      <c r="CP38" s="1391"/>
      <c r="CQ38" s="1391"/>
      <c r="CR38" s="1391"/>
      <c r="CS38" s="1391"/>
      <c r="CT38" s="1391"/>
      <c r="CU38" s="1391"/>
      <c r="CV38" s="1391"/>
      <c r="CW38" s="1391"/>
      <c r="CX38" s="1391"/>
      <c r="CY38" s="1391"/>
      <c r="CZ38" s="1391"/>
      <c r="DA38" s="1391"/>
      <c r="DB38" s="1391"/>
      <c r="DC38" s="1391"/>
      <c r="DD38" s="1391"/>
      <c r="DE38" s="1391"/>
      <c r="DF38" s="1391"/>
      <c r="DG38" s="1391"/>
      <c r="DH38" s="1391"/>
      <c r="DI38" s="1391"/>
    </row>
    <row r="39" spans="22:113" s="170" customFormat="1">
      <c r="V39" s="1391"/>
      <c r="W39" s="1391"/>
      <c r="X39" s="1391"/>
      <c r="Y39" s="1391"/>
      <c r="Z39" s="1391"/>
      <c r="AA39" s="1391"/>
      <c r="AB39" s="1391"/>
      <c r="AC39" s="1391"/>
      <c r="AD39" s="1391"/>
      <c r="AE39" s="1391"/>
      <c r="AF39" s="1391"/>
      <c r="AG39" s="1391"/>
      <c r="AH39" s="1391"/>
      <c r="AI39" s="1391"/>
      <c r="AJ39" s="1391"/>
      <c r="AK39" s="1391"/>
      <c r="AL39" s="1391"/>
      <c r="AM39" s="1391"/>
      <c r="AN39" s="1391"/>
      <c r="AO39" s="1391"/>
      <c r="AP39" s="1391"/>
      <c r="AQ39" s="1391"/>
      <c r="AR39" s="1391"/>
      <c r="AS39" s="1391"/>
      <c r="AT39" s="1391"/>
      <c r="AU39" s="1391"/>
      <c r="AV39" s="1391"/>
      <c r="AW39" s="1391"/>
      <c r="AX39" s="1391"/>
      <c r="AY39" s="1391"/>
      <c r="AZ39" s="1391"/>
      <c r="BA39" s="1391"/>
      <c r="BB39" s="1391"/>
      <c r="BC39" s="1391"/>
      <c r="BD39" s="1391"/>
      <c r="BE39" s="1391"/>
      <c r="BF39" s="1391"/>
      <c r="BG39" s="1391"/>
      <c r="BH39" s="1391"/>
      <c r="BI39" s="1391"/>
      <c r="BJ39" s="1391"/>
      <c r="BK39" s="1391"/>
      <c r="BL39" s="1391"/>
      <c r="BM39" s="1391"/>
      <c r="BN39" s="1391"/>
      <c r="BO39" s="1391"/>
      <c r="BP39" s="1391"/>
      <c r="BQ39" s="1391"/>
      <c r="BR39" s="1391"/>
      <c r="BS39" s="1391"/>
      <c r="BT39" s="1391"/>
      <c r="BU39" s="1391"/>
      <c r="BV39" s="1391"/>
      <c r="BW39" s="1391"/>
      <c r="BX39" s="1391"/>
      <c r="BY39" s="1391"/>
      <c r="BZ39" s="1391"/>
      <c r="CA39" s="1391"/>
      <c r="CB39" s="1391"/>
      <c r="CC39" s="1391"/>
      <c r="CD39" s="1391"/>
      <c r="CE39" s="1391"/>
      <c r="CF39" s="1391"/>
      <c r="CG39" s="1391"/>
      <c r="CH39" s="1391"/>
      <c r="CI39" s="1391"/>
      <c r="CJ39" s="1391"/>
      <c r="CK39" s="1391"/>
      <c r="CL39" s="1391"/>
      <c r="CM39" s="1391"/>
      <c r="CN39" s="1391"/>
      <c r="CO39" s="1391"/>
      <c r="CP39" s="1391"/>
      <c r="CQ39" s="1391"/>
      <c r="CR39" s="1391"/>
      <c r="CS39" s="1391"/>
      <c r="CT39" s="1391"/>
      <c r="CU39" s="1391"/>
      <c r="CV39" s="1391"/>
      <c r="CW39" s="1391"/>
      <c r="CX39" s="1391"/>
      <c r="CY39" s="1391"/>
      <c r="CZ39" s="1391"/>
      <c r="DA39" s="1391"/>
      <c r="DB39" s="1391"/>
      <c r="DC39" s="1391"/>
      <c r="DD39" s="1391"/>
      <c r="DE39" s="1391"/>
      <c r="DF39" s="1391"/>
      <c r="DG39" s="1391"/>
      <c r="DH39" s="1391"/>
      <c r="DI39" s="1391"/>
    </row>
    <row r="40" spans="22:113" s="170" customFormat="1">
      <c r="V40" s="1391"/>
      <c r="W40" s="1391"/>
      <c r="X40" s="1391"/>
      <c r="Y40" s="1391"/>
      <c r="Z40" s="1391"/>
      <c r="AA40" s="1391"/>
      <c r="AB40" s="1391"/>
      <c r="AC40" s="1391"/>
      <c r="AD40" s="1391"/>
      <c r="AE40" s="1391"/>
      <c r="AF40" s="1391"/>
      <c r="AG40" s="1391"/>
      <c r="AH40" s="1391"/>
      <c r="AI40" s="1391"/>
      <c r="AJ40" s="1391"/>
      <c r="AK40" s="1391"/>
      <c r="AL40" s="1391"/>
      <c r="AM40" s="1391"/>
      <c r="AN40" s="1391"/>
      <c r="AO40" s="1391"/>
      <c r="AP40" s="1391"/>
      <c r="AQ40" s="1391"/>
      <c r="AR40" s="1391"/>
      <c r="AS40" s="1391"/>
      <c r="AT40" s="1391"/>
      <c r="AU40" s="1391"/>
      <c r="AV40" s="1391"/>
      <c r="AW40" s="1391"/>
      <c r="AX40" s="1391"/>
      <c r="AY40" s="1391"/>
      <c r="AZ40" s="1391"/>
      <c r="BA40" s="1391"/>
      <c r="BB40" s="1391"/>
      <c r="BC40" s="1391"/>
      <c r="BD40" s="1391"/>
      <c r="BE40" s="1391"/>
      <c r="BF40" s="1391"/>
      <c r="BG40" s="1391"/>
      <c r="BH40" s="1391"/>
      <c r="BI40" s="1391"/>
      <c r="BJ40" s="1391"/>
      <c r="BK40" s="1391"/>
      <c r="BL40" s="1391"/>
      <c r="BM40" s="1391"/>
      <c r="BN40" s="1391"/>
      <c r="BO40" s="1391"/>
      <c r="BP40" s="1391"/>
      <c r="BQ40" s="1391"/>
      <c r="BR40" s="1391"/>
      <c r="BS40" s="1391"/>
      <c r="BT40" s="1391"/>
      <c r="BU40" s="1391"/>
      <c r="BV40" s="1391"/>
      <c r="BW40" s="1391"/>
      <c r="BX40" s="1391"/>
      <c r="BY40" s="1391"/>
      <c r="BZ40" s="1391"/>
      <c r="CA40" s="1391"/>
      <c r="CB40" s="1391"/>
      <c r="CC40" s="1391"/>
      <c r="CD40" s="1391"/>
      <c r="CE40" s="1391"/>
      <c r="CF40" s="1391"/>
      <c r="CG40" s="1391"/>
      <c r="CH40" s="1391"/>
      <c r="CI40" s="1391"/>
      <c r="CJ40" s="1391"/>
      <c r="CK40" s="1391"/>
      <c r="CL40" s="1391"/>
      <c r="CM40" s="1391"/>
      <c r="CN40" s="1391"/>
      <c r="CO40" s="1391"/>
      <c r="CP40" s="1391"/>
      <c r="CQ40" s="1391"/>
      <c r="CR40" s="1391"/>
      <c r="CS40" s="1391"/>
      <c r="CT40" s="1391"/>
      <c r="CU40" s="1391"/>
      <c r="CV40" s="1391"/>
      <c r="CW40" s="1391"/>
      <c r="CX40" s="1391"/>
      <c r="CY40" s="1391"/>
      <c r="CZ40" s="1391"/>
      <c r="DA40" s="1391"/>
      <c r="DB40" s="1391"/>
      <c r="DC40" s="1391"/>
      <c r="DD40" s="1391"/>
      <c r="DE40" s="1391"/>
      <c r="DF40" s="1391"/>
      <c r="DG40" s="1391"/>
      <c r="DH40" s="1391"/>
      <c r="DI40" s="1391"/>
    </row>
    <row r="41" spans="22:113" s="170" customFormat="1">
      <c r="V41" s="1391"/>
      <c r="W41" s="1391"/>
      <c r="X41" s="1391"/>
      <c r="Y41" s="1391"/>
      <c r="Z41" s="1391"/>
      <c r="AA41" s="1391"/>
      <c r="AB41" s="1391"/>
      <c r="AC41" s="1391"/>
      <c r="AD41" s="1391"/>
      <c r="AE41" s="1391"/>
      <c r="AF41" s="1391"/>
      <c r="AG41" s="1391"/>
      <c r="AH41" s="1391"/>
      <c r="AI41" s="1391"/>
      <c r="AJ41" s="1391"/>
      <c r="AK41" s="1391"/>
      <c r="AL41" s="1391"/>
      <c r="AM41" s="1391"/>
      <c r="AN41" s="1391"/>
      <c r="AO41" s="1391"/>
      <c r="AP41" s="1391"/>
      <c r="AQ41" s="1391"/>
      <c r="AR41" s="1391"/>
      <c r="AS41" s="1391"/>
      <c r="AT41" s="1391"/>
      <c r="AU41" s="1391"/>
      <c r="AV41" s="1391"/>
      <c r="AW41" s="1391"/>
      <c r="AX41" s="1391"/>
      <c r="AY41" s="1391"/>
      <c r="AZ41" s="1391"/>
      <c r="BA41" s="1391"/>
      <c r="BB41" s="1391"/>
      <c r="BC41" s="1391"/>
      <c r="BD41" s="1391"/>
      <c r="BE41" s="1391"/>
      <c r="BF41" s="1391"/>
      <c r="BG41" s="1391"/>
      <c r="BH41" s="1391"/>
      <c r="BI41" s="1391"/>
      <c r="BJ41" s="1391"/>
      <c r="BK41" s="1391"/>
      <c r="BL41" s="1391"/>
      <c r="BM41" s="1391"/>
      <c r="BN41" s="1391"/>
      <c r="BO41" s="1391"/>
      <c r="BP41" s="1391"/>
      <c r="BQ41" s="1391"/>
      <c r="BR41" s="1391"/>
      <c r="BS41" s="1391"/>
      <c r="BT41" s="1391"/>
      <c r="BU41" s="1391"/>
      <c r="BV41" s="1391"/>
      <c r="BW41" s="1391"/>
      <c r="BX41" s="1391"/>
      <c r="BY41" s="1391"/>
      <c r="BZ41" s="1391"/>
      <c r="CA41" s="1391"/>
      <c r="CB41" s="1391"/>
      <c r="CC41" s="1391"/>
      <c r="CD41" s="1391"/>
      <c r="CE41" s="1391"/>
      <c r="CF41" s="1391"/>
      <c r="CG41" s="1391"/>
      <c r="CH41" s="1391"/>
      <c r="CI41" s="1391"/>
      <c r="CJ41" s="1391"/>
      <c r="CK41" s="1391"/>
      <c r="CL41" s="1391"/>
      <c r="CM41" s="1391"/>
      <c r="CN41" s="1391"/>
      <c r="CO41" s="1391"/>
      <c r="CP41" s="1391"/>
      <c r="CQ41" s="1391"/>
      <c r="CR41" s="1391"/>
      <c r="CS41" s="1391"/>
      <c r="CT41" s="1391"/>
      <c r="CU41" s="1391"/>
      <c r="CV41" s="1391"/>
      <c r="CW41" s="1391"/>
      <c r="CX41" s="1391"/>
      <c r="CY41" s="1391"/>
      <c r="CZ41" s="1391"/>
      <c r="DA41" s="1391"/>
      <c r="DB41" s="1391"/>
      <c r="DC41" s="1391"/>
      <c r="DD41" s="1391"/>
      <c r="DE41" s="1391"/>
      <c r="DF41" s="1391"/>
      <c r="DG41" s="1391"/>
      <c r="DH41" s="1391"/>
      <c r="DI41" s="1391"/>
    </row>
    <row r="42" spans="22:113" s="170" customFormat="1">
      <c r="V42" s="1391"/>
      <c r="W42" s="1391"/>
      <c r="X42" s="1391"/>
      <c r="Y42" s="1391"/>
      <c r="Z42" s="1391"/>
      <c r="AA42" s="1391"/>
      <c r="AB42" s="1391"/>
      <c r="AC42" s="1391"/>
      <c r="AD42" s="1391"/>
      <c r="AE42" s="1391"/>
      <c r="AF42" s="1391"/>
      <c r="AG42" s="1391"/>
      <c r="AH42" s="1391"/>
      <c r="AI42" s="1391"/>
      <c r="AJ42" s="1391"/>
      <c r="AK42" s="1391"/>
      <c r="AL42" s="1391"/>
      <c r="AM42" s="1391"/>
      <c r="AN42" s="1391"/>
      <c r="AO42" s="1391"/>
      <c r="AP42" s="1391"/>
      <c r="AQ42" s="1391"/>
      <c r="AR42" s="1391"/>
      <c r="AS42" s="1391"/>
      <c r="AT42" s="1391"/>
      <c r="AU42" s="1391"/>
      <c r="AV42" s="1391"/>
      <c r="AW42" s="1391"/>
      <c r="AX42" s="1391"/>
      <c r="AY42" s="1391"/>
      <c r="AZ42" s="1391"/>
      <c r="BA42" s="1391"/>
      <c r="BB42" s="1391"/>
      <c r="BC42" s="1391"/>
      <c r="BD42" s="1391"/>
      <c r="BE42" s="1391"/>
      <c r="BF42" s="1391"/>
      <c r="BG42" s="1391"/>
      <c r="BH42" s="1391"/>
      <c r="BI42" s="1391"/>
      <c r="BJ42" s="1391"/>
      <c r="BK42" s="1391"/>
      <c r="BL42" s="1391"/>
      <c r="BM42" s="1391"/>
      <c r="BN42" s="1391"/>
      <c r="BO42" s="1391"/>
      <c r="BP42" s="1391"/>
      <c r="BQ42" s="1391"/>
      <c r="BR42" s="1391"/>
      <c r="BS42" s="1391"/>
      <c r="BT42" s="1391"/>
      <c r="BU42" s="1391"/>
      <c r="BV42" s="1391"/>
      <c r="BW42" s="1391"/>
      <c r="BX42" s="1391"/>
      <c r="BY42" s="1391"/>
      <c r="BZ42" s="1391"/>
      <c r="CA42" s="1391"/>
      <c r="CB42" s="1391"/>
      <c r="CC42" s="1391"/>
      <c r="CD42" s="1391"/>
      <c r="CE42" s="1391"/>
      <c r="CF42" s="1391"/>
      <c r="CG42" s="1391"/>
      <c r="CH42" s="1391"/>
      <c r="CI42" s="1391"/>
      <c r="CJ42" s="1391"/>
      <c r="CK42" s="1391"/>
      <c r="CL42" s="1391"/>
      <c r="CM42" s="1391"/>
      <c r="CN42" s="1391"/>
      <c r="CO42" s="1391"/>
      <c r="CP42" s="1391"/>
      <c r="CQ42" s="1391"/>
      <c r="CR42" s="1391"/>
      <c r="CS42" s="1391"/>
      <c r="CT42" s="1391"/>
      <c r="CU42" s="1391"/>
      <c r="CV42" s="1391"/>
      <c r="CW42" s="1391"/>
      <c r="CX42" s="1391"/>
      <c r="CY42" s="1391"/>
      <c r="CZ42" s="1391"/>
      <c r="DA42" s="1391"/>
      <c r="DB42" s="1391"/>
      <c r="DC42" s="1391"/>
      <c r="DD42" s="1391"/>
      <c r="DE42" s="1391"/>
      <c r="DF42" s="1391"/>
      <c r="DG42" s="1391"/>
      <c r="DH42" s="1391"/>
      <c r="DI42" s="1391"/>
    </row>
    <row r="43" spans="22:113" s="170" customFormat="1">
      <c r="V43" s="1391"/>
      <c r="W43" s="1391"/>
      <c r="X43" s="1391"/>
      <c r="Y43" s="1391"/>
      <c r="Z43" s="1391"/>
      <c r="AA43" s="1391"/>
      <c r="AB43" s="1391"/>
      <c r="AC43" s="1391"/>
      <c r="AD43" s="1391"/>
      <c r="AE43" s="1391"/>
      <c r="AF43" s="1391"/>
      <c r="AG43" s="1391"/>
      <c r="AH43" s="1391"/>
      <c r="AI43" s="1391"/>
      <c r="AJ43" s="1391"/>
      <c r="AK43" s="1391"/>
      <c r="AL43" s="1391"/>
      <c r="AM43" s="1391"/>
      <c r="AN43" s="1391"/>
      <c r="AO43" s="1391"/>
      <c r="AP43" s="1391"/>
      <c r="AQ43" s="1391"/>
      <c r="AR43" s="1391"/>
      <c r="AS43" s="1391"/>
      <c r="AT43" s="1391"/>
      <c r="AU43" s="1391"/>
      <c r="AV43" s="1391"/>
      <c r="AW43" s="1391"/>
      <c r="AX43" s="1391"/>
      <c r="AY43" s="1391"/>
      <c r="AZ43" s="1391"/>
      <c r="BA43" s="1391"/>
      <c r="BB43" s="1391"/>
      <c r="BC43" s="1391"/>
      <c r="BD43" s="1391"/>
      <c r="BE43" s="1391"/>
      <c r="BF43" s="1391"/>
      <c r="BG43" s="1391"/>
      <c r="BH43" s="1391"/>
      <c r="BI43" s="1391"/>
      <c r="BJ43" s="1391"/>
      <c r="BK43" s="1391"/>
      <c r="BL43" s="1391"/>
      <c r="BM43" s="1391"/>
      <c r="BN43" s="1391"/>
      <c r="BO43" s="1391"/>
      <c r="BP43" s="1391"/>
      <c r="BQ43" s="1391"/>
      <c r="BR43" s="1391"/>
      <c r="BS43" s="1391"/>
      <c r="BT43" s="1391"/>
      <c r="BU43" s="1391"/>
      <c r="BV43" s="1391"/>
      <c r="BW43" s="1391"/>
      <c r="BX43" s="1391"/>
      <c r="BY43" s="1391"/>
      <c r="BZ43" s="1391"/>
      <c r="CA43" s="1391"/>
      <c r="CB43" s="1391"/>
      <c r="CC43" s="1391"/>
      <c r="CD43" s="1391"/>
      <c r="CE43" s="1391"/>
      <c r="CF43" s="1391"/>
      <c r="CG43" s="1391"/>
      <c r="CH43" s="1391"/>
      <c r="CI43" s="1391"/>
      <c r="CJ43" s="1391"/>
      <c r="CK43" s="1391"/>
      <c r="CL43" s="1391"/>
      <c r="CM43" s="1391"/>
      <c r="CN43" s="1391"/>
      <c r="CO43" s="1391"/>
      <c r="CP43" s="1391"/>
      <c r="CQ43" s="1391"/>
      <c r="CR43" s="1391"/>
      <c r="CS43" s="1391"/>
      <c r="CT43" s="1391"/>
      <c r="CU43" s="1391"/>
      <c r="CV43" s="1391"/>
      <c r="CW43" s="1391"/>
      <c r="CX43" s="1391"/>
      <c r="CY43" s="1391"/>
      <c r="CZ43" s="1391"/>
      <c r="DA43" s="1391"/>
      <c r="DB43" s="1391"/>
      <c r="DC43" s="1391"/>
      <c r="DD43" s="1391"/>
      <c r="DE43" s="1391"/>
      <c r="DF43" s="1391"/>
      <c r="DG43" s="1391"/>
      <c r="DH43" s="1391"/>
      <c r="DI43" s="1391"/>
    </row>
    <row r="44" spans="22:113" s="170" customFormat="1">
      <c r="V44" s="1391"/>
      <c r="W44" s="1391"/>
      <c r="X44" s="1391"/>
      <c r="Y44" s="1391"/>
      <c r="Z44" s="1391"/>
      <c r="AA44" s="1391"/>
      <c r="AB44" s="1391"/>
      <c r="AC44" s="1391"/>
      <c r="AD44" s="1391"/>
      <c r="AE44" s="1391"/>
      <c r="AF44" s="1391"/>
      <c r="AG44" s="1391"/>
      <c r="AH44" s="1391"/>
      <c r="AI44" s="1391"/>
      <c r="AJ44" s="1391"/>
      <c r="AK44" s="1391"/>
      <c r="AL44" s="1391"/>
      <c r="AM44" s="1391"/>
      <c r="AN44" s="1391"/>
      <c r="AO44" s="1391"/>
      <c r="AP44" s="1391"/>
      <c r="AQ44" s="1391"/>
      <c r="AR44" s="1391"/>
      <c r="AS44" s="1391"/>
      <c r="AT44" s="1391"/>
      <c r="AU44" s="1391"/>
      <c r="AV44" s="1391"/>
      <c r="AW44" s="1391"/>
      <c r="AX44" s="1391"/>
      <c r="AY44" s="1391"/>
      <c r="AZ44" s="1391"/>
      <c r="BA44" s="1391"/>
      <c r="BB44" s="1391"/>
      <c r="BC44" s="1391"/>
      <c r="BD44" s="1391"/>
      <c r="BE44" s="1391"/>
      <c r="BF44" s="1391"/>
      <c r="BG44" s="1391"/>
      <c r="BH44" s="1391"/>
      <c r="BI44" s="1391"/>
      <c r="BJ44" s="1391"/>
      <c r="BK44" s="1391"/>
      <c r="BL44" s="1391"/>
      <c r="BM44" s="1391"/>
      <c r="BN44" s="1391"/>
      <c r="BO44" s="1391"/>
      <c r="BP44" s="1391"/>
      <c r="BQ44" s="1391"/>
      <c r="BR44" s="1391"/>
      <c r="BS44" s="1391"/>
      <c r="BT44" s="1391"/>
      <c r="BU44" s="1391"/>
      <c r="BV44" s="1391"/>
      <c r="BW44" s="1391"/>
      <c r="BX44" s="1391"/>
      <c r="BY44" s="1391"/>
      <c r="BZ44" s="1391"/>
      <c r="CA44" s="1391"/>
      <c r="CB44" s="1391"/>
      <c r="CC44" s="1391"/>
      <c r="CD44" s="1391"/>
      <c r="CE44" s="1391"/>
      <c r="CF44" s="1391"/>
      <c r="CG44" s="1391"/>
      <c r="CH44" s="1391"/>
      <c r="CI44" s="1391"/>
      <c r="CJ44" s="1391"/>
      <c r="CK44" s="1391"/>
      <c r="CL44" s="1391"/>
      <c r="CM44" s="1391"/>
      <c r="CN44" s="1391"/>
      <c r="CO44" s="1391"/>
      <c r="CP44" s="1391"/>
      <c r="CQ44" s="1391"/>
      <c r="CR44" s="1391"/>
      <c r="CS44" s="1391"/>
      <c r="CT44" s="1391"/>
      <c r="CU44" s="1391"/>
      <c r="CV44" s="1391"/>
      <c r="CW44" s="1391"/>
      <c r="CX44" s="1391"/>
      <c r="CY44" s="1391"/>
      <c r="CZ44" s="1391"/>
      <c r="DA44" s="1391"/>
      <c r="DB44" s="1391"/>
      <c r="DC44" s="1391"/>
      <c r="DD44" s="1391"/>
      <c r="DE44" s="1391"/>
      <c r="DF44" s="1391"/>
      <c r="DG44" s="1391"/>
      <c r="DH44" s="1391"/>
      <c r="DI44" s="1391"/>
    </row>
    <row r="45" spans="22:113" s="170" customFormat="1">
      <c r="V45" s="1391"/>
      <c r="W45" s="1391"/>
      <c r="X45" s="1391"/>
      <c r="Y45" s="1391"/>
      <c r="Z45" s="1391"/>
      <c r="AA45" s="1391"/>
      <c r="AB45" s="1391"/>
      <c r="AC45" s="1391"/>
      <c r="AD45" s="1391"/>
      <c r="AE45" s="1391"/>
      <c r="AF45" s="1391"/>
      <c r="AG45" s="1391"/>
      <c r="AH45" s="1391"/>
      <c r="AI45" s="1391"/>
      <c r="AJ45" s="1391"/>
      <c r="AK45" s="1391"/>
      <c r="AL45" s="1391"/>
      <c r="AM45" s="1391"/>
      <c r="AN45" s="1391"/>
      <c r="AO45" s="1391"/>
      <c r="AP45" s="1391"/>
      <c r="AQ45" s="1391"/>
      <c r="AR45" s="1391"/>
      <c r="AS45" s="1391"/>
      <c r="AT45" s="1391"/>
      <c r="AU45" s="1391"/>
      <c r="AV45" s="1391"/>
      <c r="AW45" s="1391"/>
      <c r="AX45" s="1391"/>
      <c r="AY45" s="1391"/>
      <c r="AZ45" s="1391"/>
      <c r="BA45" s="1391"/>
      <c r="BB45" s="1391"/>
      <c r="BC45" s="1391"/>
      <c r="BD45" s="1391"/>
      <c r="BE45" s="1391"/>
      <c r="BF45" s="1391"/>
      <c r="BG45" s="1391"/>
      <c r="BH45" s="1391"/>
      <c r="BI45" s="1391"/>
      <c r="BJ45" s="1391"/>
      <c r="BK45" s="1391"/>
      <c r="BL45" s="1391"/>
      <c r="BM45" s="1391"/>
      <c r="BN45" s="1391"/>
      <c r="BO45" s="1391"/>
      <c r="BP45" s="1391"/>
      <c r="BQ45" s="1391"/>
      <c r="BR45" s="1391"/>
      <c r="BS45" s="1391"/>
      <c r="BT45" s="1391"/>
      <c r="BU45" s="1391"/>
      <c r="BV45" s="1391"/>
      <c r="BW45" s="1391"/>
      <c r="BX45" s="1391"/>
      <c r="BY45" s="1391"/>
      <c r="BZ45" s="1391"/>
      <c r="CA45" s="1391"/>
      <c r="CB45" s="1391"/>
      <c r="CC45" s="1391"/>
      <c r="CD45" s="1391"/>
      <c r="CE45" s="1391"/>
      <c r="CF45" s="1391"/>
      <c r="CG45" s="1391"/>
      <c r="CH45" s="1391"/>
      <c r="CI45" s="1391"/>
      <c r="CJ45" s="1391"/>
      <c r="CK45" s="1391"/>
      <c r="CL45" s="1391"/>
      <c r="CM45" s="1391"/>
      <c r="CN45" s="1391"/>
      <c r="CO45" s="1391"/>
      <c r="CP45" s="1391"/>
      <c r="CQ45" s="1391"/>
      <c r="CR45" s="1391"/>
      <c r="CS45" s="1391"/>
      <c r="CT45" s="1391"/>
      <c r="CU45" s="1391"/>
      <c r="CV45" s="1391"/>
      <c r="CW45" s="1391"/>
      <c r="CX45" s="1391"/>
      <c r="CY45" s="1391"/>
      <c r="CZ45" s="1391"/>
      <c r="DA45" s="1391"/>
      <c r="DB45" s="1391"/>
      <c r="DC45" s="1391"/>
      <c r="DD45" s="1391"/>
      <c r="DE45" s="1391"/>
      <c r="DF45" s="1391"/>
      <c r="DG45" s="1391"/>
      <c r="DH45" s="1391"/>
      <c r="DI45" s="1391"/>
    </row>
    <row r="46" spans="22:113" s="170" customFormat="1">
      <c r="V46" s="1391"/>
      <c r="W46" s="1391"/>
      <c r="X46" s="1391"/>
      <c r="Y46" s="1391"/>
      <c r="Z46" s="1391"/>
      <c r="AA46" s="1391"/>
      <c r="AB46" s="1391"/>
      <c r="AC46" s="1391"/>
      <c r="AD46" s="1391"/>
      <c r="AE46" s="1391"/>
      <c r="AF46" s="1391"/>
      <c r="AG46" s="1391"/>
      <c r="AH46" s="1391"/>
      <c r="AI46" s="1391"/>
      <c r="AJ46" s="1391"/>
      <c r="AK46" s="1391"/>
      <c r="AL46" s="1391"/>
      <c r="AM46" s="1391"/>
      <c r="AN46" s="1391"/>
      <c r="AO46" s="1391"/>
      <c r="AP46" s="1391"/>
      <c r="AQ46" s="1391"/>
      <c r="AR46" s="1391"/>
      <c r="AS46" s="1391"/>
      <c r="AT46" s="1391"/>
      <c r="AU46" s="1391"/>
      <c r="AV46" s="1391"/>
      <c r="AW46" s="1391"/>
      <c r="AX46" s="1391"/>
      <c r="AY46" s="1391"/>
      <c r="AZ46" s="1391"/>
      <c r="BA46" s="1391"/>
      <c r="BB46" s="1391"/>
      <c r="BC46" s="1391"/>
      <c r="BD46" s="1391"/>
      <c r="BE46" s="1391"/>
      <c r="BF46" s="1391"/>
      <c r="BG46" s="1391"/>
      <c r="BH46" s="1391"/>
      <c r="BI46" s="1391"/>
      <c r="BJ46" s="1391"/>
      <c r="BK46" s="1391"/>
      <c r="BL46" s="1391"/>
      <c r="BM46" s="1391"/>
      <c r="BN46" s="1391"/>
      <c r="BO46" s="1391"/>
      <c r="BP46" s="1391"/>
      <c r="BQ46" s="1391"/>
      <c r="BR46" s="1391"/>
      <c r="BS46" s="1391"/>
      <c r="BT46" s="1391"/>
      <c r="BU46" s="1391"/>
      <c r="BV46" s="1391"/>
      <c r="BW46" s="1391"/>
      <c r="BX46" s="1391"/>
      <c r="BY46" s="1391"/>
      <c r="BZ46" s="1391"/>
      <c r="CA46" s="1391"/>
      <c r="CB46" s="1391"/>
      <c r="CC46" s="1391"/>
      <c r="CD46" s="1391"/>
      <c r="CE46" s="1391"/>
      <c r="CF46" s="1391"/>
      <c r="CG46" s="1391"/>
      <c r="CH46" s="1391"/>
      <c r="CI46" s="1391"/>
      <c r="CJ46" s="1391"/>
      <c r="CK46" s="1391"/>
      <c r="CL46" s="1391"/>
      <c r="CM46" s="1391"/>
      <c r="CN46" s="1391"/>
      <c r="CO46" s="1391"/>
      <c r="CP46" s="1391"/>
      <c r="CQ46" s="1391"/>
      <c r="CR46" s="1391"/>
      <c r="CS46" s="1391"/>
      <c r="CT46" s="1391"/>
      <c r="CU46" s="1391"/>
      <c r="CV46" s="1391"/>
      <c r="CW46" s="1391"/>
      <c r="CX46" s="1391"/>
      <c r="CY46" s="1391"/>
      <c r="CZ46" s="1391"/>
      <c r="DA46" s="1391"/>
      <c r="DB46" s="1391"/>
      <c r="DC46" s="1391"/>
      <c r="DD46" s="1391"/>
      <c r="DE46" s="1391"/>
      <c r="DF46" s="1391"/>
      <c r="DG46" s="1391"/>
      <c r="DH46" s="1391"/>
      <c r="DI46" s="1391"/>
    </row>
    <row r="47" spans="22:113" s="170" customFormat="1">
      <c r="V47" s="1391"/>
      <c r="W47" s="1391"/>
      <c r="X47" s="1391"/>
      <c r="Y47" s="1391"/>
      <c r="Z47" s="1391"/>
      <c r="AA47" s="1391"/>
      <c r="AB47" s="1391"/>
      <c r="AC47" s="1391"/>
      <c r="AD47" s="1391"/>
      <c r="AE47" s="1391"/>
      <c r="AF47" s="1391"/>
      <c r="AG47" s="1391"/>
      <c r="AH47" s="1391"/>
      <c r="AI47" s="1391"/>
      <c r="AJ47" s="1391"/>
      <c r="AK47" s="1391"/>
      <c r="AL47" s="1391"/>
      <c r="AM47" s="1391"/>
      <c r="AN47" s="1391"/>
      <c r="AO47" s="1391"/>
      <c r="AP47" s="1391"/>
      <c r="AQ47" s="1391"/>
      <c r="AR47" s="1391"/>
      <c r="AS47" s="1391"/>
      <c r="AT47" s="1391"/>
      <c r="AU47" s="1391"/>
      <c r="AV47" s="1391"/>
      <c r="AW47" s="1391"/>
      <c r="AX47" s="1391"/>
      <c r="AY47" s="1391"/>
      <c r="AZ47" s="1391"/>
      <c r="BA47" s="1391"/>
      <c r="BB47" s="1391"/>
      <c r="BC47" s="1391"/>
      <c r="BD47" s="1391"/>
      <c r="BE47" s="1391"/>
      <c r="BF47" s="1391"/>
      <c r="BG47" s="1391"/>
      <c r="BH47" s="1391"/>
      <c r="BI47" s="1391"/>
      <c r="BJ47" s="1391"/>
      <c r="BK47" s="1391"/>
      <c r="BL47" s="1391"/>
      <c r="BM47" s="1391"/>
      <c r="BN47" s="1391"/>
      <c r="BO47" s="1391"/>
      <c r="BP47" s="1391"/>
      <c r="BQ47" s="1391"/>
      <c r="BR47" s="1391"/>
      <c r="BS47" s="1391"/>
      <c r="BT47" s="1391"/>
      <c r="BU47" s="1391"/>
      <c r="BV47" s="1391"/>
      <c r="BW47" s="1391"/>
      <c r="BX47" s="1391"/>
      <c r="BY47" s="1391"/>
      <c r="BZ47" s="1391"/>
      <c r="CA47" s="1391"/>
      <c r="CB47" s="1391"/>
      <c r="CC47" s="1391"/>
      <c r="CD47" s="1391"/>
      <c r="CE47" s="1391"/>
      <c r="CF47" s="1391"/>
      <c r="CG47" s="1391"/>
      <c r="CH47" s="1391"/>
      <c r="CI47" s="1391"/>
      <c r="CJ47" s="1391"/>
      <c r="CK47" s="1391"/>
      <c r="CL47" s="1391"/>
      <c r="CM47" s="1391"/>
      <c r="CN47" s="1391"/>
      <c r="CO47" s="1391"/>
      <c r="CP47" s="1391"/>
      <c r="CQ47" s="1391"/>
      <c r="CR47" s="1391"/>
      <c r="CS47" s="1391"/>
      <c r="CT47" s="1391"/>
      <c r="CU47" s="1391"/>
      <c r="CV47" s="1391"/>
      <c r="CW47" s="1391"/>
      <c r="CX47" s="1391"/>
      <c r="CY47" s="1391"/>
      <c r="CZ47" s="1391"/>
      <c r="DA47" s="1391"/>
      <c r="DB47" s="1391"/>
      <c r="DC47" s="1391"/>
      <c r="DD47" s="1391"/>
      <c r="DE47" s="1391"/>
      <c r="DF47" s="1391"/>
      <c r="DG47" s="1391"/>
      <c r="DH47" s="1391"/>
      <c r="DI47" s="1391"/>
    </row>
    <row r="48" spans="22:113" s="170" customFormat="1">
      <c r="V48" s="1391"/>
      <c r="W48" s="1391"/>
      <c r="X48" s="1391"/>
      <c r="Y48" s="1391"/>
      <c r="Z48" s="1391"/>
      <c r="AA48" s="1391"/>
      <c r="AB48" s="1391"/>
      <c r="AC48" s="1391"/>
      <c r="AD48" s="1391"/>
      <c r="AE48" s="1391"/>
      <c r="AF48" s="1391"/>
      <c r="AG48" s="1391"/>
      <c r="AH48" s="1391"/>
      <c r="AI48" s="1391"/>
      <c r="AJ48" s="1391"/>
      <c r="AK48" s="1391"/>
      <c r="AL48" s="1391"/>
      <c r="AM48" s="1391"/>
      <c r="AN48" s="1391"/>
      <c r="AO48" s="1391"/>
      <c r="AP48" s="1391"/>
      <c r="AQ48" s="1391"/>
      <c r="AR48" s="1391"/>
      <c r="AS48" s="1391"/>
      <c r="AT48" s="1391"/>
      <c r="AU48" s="1391"/>
      <c r="AV48" s="1391"/>
      <c r="AW48" s="1391"/>
      <c r="AX48" s="1391"/>
      <c r="AY48" s="1391"/>
      <c r="AZ48" s="1391"/>
      <c r="BA48" s="1391"/>
      <c r="BB48" s="1391"/>
      <c r="BC48" s="1391"/>
      <c r="BD48" s="1391"/>
      <c r="BE48" s="1391"/>
      <c r="BF48" s="1391"/>
      <c r="BG48" s="1391"/>
      <c r="BH48" s="1391"/>
      <c r="BI48" s="1391"/>
      <c r="BJ48" s="1391"/>
      <c r="BK48" s="1391"/>
      <c r="BL48" s="1391"/>
      <c r="BM48" s="1391"/>
      <c r="BN48" s="1391"/>
      <c r="BO48" s="1391"/>
      <c r="BP48" s="1391"/>
      <c r="BQ48" s="1391"/>
      <c r="BR48" s="1391"/>
      <c r="BS48" s="1391"/>
      <c r="BT48" s="1391"/>
      <c r="BU48" s="1391"/>
      <c r="BV48" s="1391"/>
      <c r="BW48" s="1391"/>
      <c r="BX48" s="1391"/>
      <c r="BY48" s="1391"/>
      <c r="BZ48" s="1391"/>
      <c r="CA48" s="1391"/>
      <c r="CB48" s="1391"/>
      <c r="CC48" s="1391"/>
      <c r="CD48" s="1391"/>
      <c r="CE48" s="1391"/>
      <c r="CF48" s="1391"/>
      <c r="CG48" s="1391"/>
      <c r="CH48" s="1391"/>
      <c r="CI48" s="1391"/>
      <c r="CJ48" s="1391"/>
      <c r="CK48" s="1391"/>
      <c r="CL48" s="1391"/>
      <c r="CM48" s="1391"/>
      <c r="CN48" s="1391"/>
      <c r="CO48" s="1391"/>
      <c r="CP48" s="1391"/>
      <c r="CQ48" s="1391"/>
      <c r="CR48" s="1391"/>
      <c r="CS48" s="1391"/>
      <c r="CT48" s="1391"/>
      <c r="CU48" s="1391"/>
      <c r="CV48" s="1391"/>
      <c r="CW48" s="1391"/>
      <c r="CX48" s="1391"/>
      <c r="CY48" s="1391"/>
      <c r="CZ48" s="1391"/>
      <c r="DA48" s="1391"/>
      <c r="DB48" s="1391"/>
      <c r="DC48" s="1391"/>
      <c r="DD48" s="1391"/>
      <c r="DE48" s="1391"/>
      <c r="DF48" s="1391"/>
      <c r="DG48" s="1391"/>
      <c r="DH48" s="1391"/>
      <c r="DI48" s="1391"/>
    </row>
    <row r="49" spans="22:113" s="170" customFormat="1">
      <c r="V49" s="1391"/>
      <c r="W49" s="1391"/>
      <c r="X49" s="1391"/>
      <c r="Y49" s="1391"/>
      <c r="Z49" s="1391"/>
      <c r="AA49" s="1391"/>
      <c r="AB49" s="1391"/>
      <c r="AC49" s="1391"/>
      <c r="AD49" s="1391"/>
      <c r="AE49" s="1391"/>
      <c r="AF49" s="1391"/>
      <c r="AG49" s="1391"/>
      <c r="AH49" s="1391"/>
      <c r="AI49" s="1391"/>
      <c r="AJ49" s="1391"/>
      <c r="AK49" s="1391"/>
      <c r="AL49" s="1391"/>
      <c r="AM49" s="1391"/>
      <c r="AN49" s="1391"/>
      <c r="AO49" s="1391"/>
      <c r="AP49" s="1391"/>
      <c r="AQ49" s="1391"/>
      <c r="AR49" s="1391"/>
      <c r="AS49" s="1391"/>
      <c r="AT49" s="1391"/>
      <c r="AU49" s="1391"/>
      <c r="AV49" s="1391"/>
      <c r="AW49" s="1391"/>
      <c r="AX49" s="1391"/>
      <c r="AY49" s="1391"/>
      <c r="AZ49" s="1391"/>
      <c r="BA49" s="1391"/>
      <c r="BB49" s="1391"/>
      <c r="BC49" s="1391"/>
      <c r="BD49" s="1391"/>
      <c r="BE49" s="1391"/>
      <c r="BF49" s="1391"/>
      <c r="BG49" s="1391"/>
      <c r="BH49" s="1391"/>
      <c r="BI49" s="1391"/>
      <c r="BJ49" s="1391"/>
      <c r="BK49" s="1391"/>
      <c r="BL49" s="1391"/>
      <c r="BM49" s="1391"/>
      <c r="BN49" s="1391"/>
      <c r="BO49" s="1391"/>
      <c r="BP49" s="1391"/>
      <c r="BQ49" s="1391"/>
      <c r="BR49" s="1391"/>
      <c r="BS49" s="1391"/>
      <c r="BT49" s="1391"/>
      <c r="BU49" s="1391"/>
      <c r="BV49" s="1391"/>
      <c r="BW49" s="1391"/>
      <c r="BX49" s="1391"/>
      <c r="BY49" s="1391"/>
      <c r="BZ49" s="1391"/>
      <c r="CA49" s="1391"/>
      <c r="CB49" s="1391"/>
      <c r="CC49" s="1391"/>
      <c r="CD49" s="1391"/>
      <c r="CE49" s="1391"/>
      <c r="CF49" s="1391"/>
      <c r="CG49" s="1391"/>
      <c r="CH49" s="1391"/>
      <c r="CI49" s="1391"/>
      <c r="CJ49" s="1391"/>
      <c r="CK49" s="1391"/>
      <c r="CL49" s="1391"/>
      <c r="CM49" s="1391"/>
      <c r="CN49" s="1391"/>
      <c r="CO49" s="1391"/>
      <c r="CP49" s="1391"/>
      <c r="CQ49" s="1391"/>
      <c r="CR49" s="1391"/>
      <c r="CS49" s="1391"/>
      <c r="CT49" s="1391"/>
      <c r="CU49" s="1391"/>
      <c r="CV49" s="1391"/>
      <c r="CW49" s="1391"/>
      <c r="CX49" s="1391"/>
      <c r="CY49" s="1391"/>
      <c r="CZ49" s="1391"/>
      <c r="DA49" s="1391"/>
      <c r="DB49" s="1391"/>
      <c r="DC49" s="1391"/>
      <c r="DD49" s="1391"/>
      <c r="DE49" s="1391"/>
      <c r="DF49" s="1391"/>
      <c r="DG49" s="1391"/>
      <c r="DH49" s="1391"/>
      <c r="DI49" s="1391"/>
    </row>
    <row r="50" spans="22:113" s="170" customFormat="1">
      <c r="V50" s="1391"/>
      <c r="W50" s="1391"/>
      <c r="X50" s="1391"/>
      <c r="Y50" s="1391"/>
      <c r="Z50" s="1391"/>
      <c r="AA50" s="1391"/>
      <c r="AB50" s="1391"/>
      <c r="AC50" s="1391"/>
      <c r="AD50" s="1391"/>
      <c r="AE50" s="1391"/>
      <c r="AF50" s="1391"/>
      <c r="AG50" s="1391"/>
      <c r="AH50" s="1391"/>
      <c r="AI50" s="1391"/>
      <c r="AJ50" s="1391"/>
      <c r="AK50" s="1391"/>
      <c r="AL50" s="1391"/>
      <c r="AM50" s="1391"/>
      <c r="AN50" s="1391"/>
      <c r="AO50" s="1391"/>
      <c r="AP50" s="1391"/>
      <c r="AQ50" s="1391"/>
      <c r="AR50" s="1391"/>
      <c r="AS50" s="1391"/>
      <c r="AT50" s="1391"/>
      <c r="AU50" s="1391"/>
      <c r="AV50" s="1391"/>
      <c r="AW50" s="1391"/>
      <c r="AX50" s="1391"/>
      <c r="AY50" s="1391"/>
      <c r="AZ50" s="1391"/>
      <c r="BA50" s="1391"/>
      <c r="BB50" s="1391"/>
      <c r="BC50" s="1391"/>
      <c r="BD50" s="1391"/>
      <c r="BE50" s="1391"/>
      <c r="BF50" s="1391"/>
      <c r="BG50" s="1391"/>
      <c r="BH50" s="1391"/>
      <c r="BI50" s="1391"/>
      <c r="BJ50" s="1391"/>
      <c r="BK50" s="1391"/>
      <c r="BL50" s="1391"/>
      <c r="BM50" s="1391"/>
      <c r="BN50" s="1391"/>
      <c r="BO50" s="1391"/>
      <c r="BP50" s="1391"/>
      <c r="BQ50" s="1391"/>
      <c r="BR50" s="1391"/>
      <c r="BS50" s="1391"/>
      <c r="BT50" s="1391"/>
      <c r="BU50" s="1391"/>
      <c r="BV50" s="1391"/>
      <c r="BW50" s="1391"/>
      <c r="BX50" s="1391"/>
      <c r="BY50" s="1391"/>
      <c r="BZ50" s="1391"/>
      <c r="CA50" s="1391"/>
      <c r="CB50" s="1391"/>
      <c r="CC50" s="1391"/>
      <c r="CD50" s="1391"/>
      <c r="CE50" s="1391"/>
      <c r="CF50" s="1391"/>
      <c r="CG50" s="1391"/>
      <c r="CH50" s="1391"/>
      <c r="CI50" s="1391"/>
      <c r="CJ50" s="1391"/>
      <c r="CK50" s="1391"/>
      <c r="CL50" s="1391"/>
      <c r="CM50" s="1391"/>
      <c r="CN50" s="1391"/>
      <c r="CO50" s="1391"/>
      <c r="CP50" s="1391"/>
      <c r="CQ50" s="1391"/>
      <c r="CR50" s="1391"/>
      <c r="CS50" s="1391"/>
      <c r="CT50" s="1391"/>
      <c r="CU50" s="1391"/>
      <c r="CV50" s="1391"/>
      <c r="CW50" s="1391"/>
      <c r="CX50" s="1391"/>
      <c r="CY50" s="1391"/>
      <c r="CZ50" s="1391"/>
      <c r="DA50" s="1391"/>
      <c r="DB50" s="1391"/>
      <c r="DC50" s="1391"/>
      <c r="DD50" s="1391"/>
      <c r="DE50" s="1391"/>
      <c r="DF50" s="1391"/>
      <c r="DG50" s="1391"/>
      <c r="DH50" s="1391"/>
      <c r="DI50" s="1391"/>
    </row>
    <row r="51" spans="22:113" s="170" customFormat="1">
      <c r="V51" s="1391"/>
      <c r="W51" s="1391"/>
      <c r="X51" s="1391"/>
      <c r="Y51" s="1391"/>
      <c r="Z51" s="1391"/>
      <c r="AA51" s="1391"/>
      <c r="AB51" s="1391"/>
      <c r="AC51" s="1391"/>
      <c r="AD51" s="1391"/>
      <c r="AE51" s="1391"/>
      <c r="AF51" s="1391"/>
      <c r="AG51" s="1391"/>
      <c r="AH51" s="1391"/>
      <c r="AI51" s="1391"/>
      <c r="AJ51" s="1391"/>
      <c r="AK51" s="1391"/>
      <c r="AL51" s="1391"/>
      <c r="AM51" s="1391"/>
      <c r="AN51" s="1391"/>
      <c r="AO51" s="1391"/>
      <c r="AP51" s="1391"/>
      <c r="AQ51" s="1391"/>
      <c r="AR51" s="1391"/>
      <c r="AS51" s="1391"/>
      <c r="AT51" s="1391"/>
      <c r="AU51" s="1391"/>
      <c r="AV51" s="1391"/>
      <c r="AW51" s="1391"/>
      <c r="AX51" s="1391"/>
      <c r="AY51" s="1391"/>
      <c r="AZ51" s="1391"/>
      <c r="BA51" s="1391"/>
      <c r="BB51" s="1391"/>
      <c r="BC51" s="1391"/>
      <c r="BD51" s="1391"/>
      <c r="BE51" s="1391"/>
      <c r="BF51" s="1391"/>
      <c r="BG51" s="1391"/>
      <c r="BH51" s="1391"/>
      <c r="BI51" s="1391"/>
      <c r="BJ51" s="1391"/>
      <c r="BK51" s="1391"/>
      <c r="BL51" s="1391"/>
      <c r="BM51" s="1391"/>
      <c r="BN51" s="1391"/>
      <c r="BO51" s="1391"/>
      <c r="BP51" s="1391"/>
      <c r="BQ51" s="1391"/>
      <c r="BR51" s="1391"/>
      <c r="BS51" s="1391"/>
      <c r="BT51" s="1391"/>
      <c r="BU51" s="1391"/>
      <c r="BV51" s="1391"/>
      <c r="BW51" s="1391"/>
      <c r="BX51" s="1391"/>
      <c r="BY51" s="1391"/>
      <c r="BZ51" s="1391"/>
      <c r="CA51" s="1391"/>
      <c r="CB51" s="1391"/>
      <c r="CC51" s="1391"/>
      <c r="CD51" s="1391"/>
      <c r="CE51" s="1391"/>
      <c r="CF51" s="1391"/>
      <c r="CG51" s="1391"/>
      <c r="CH51" s="1391"/>
      <c r="CI51" s="1391"/>
      <c r="CJ51" s="1391"/>
      <c r="CK51" s="1391"/>
      <c r="CL51" s="1391"/>
      <c r="CM51" s="1391"/>
      <c r="CN51" s="1391"/>
      <c r="CO51" s="1391"/>
      <c r="CP51" s="1391"/>
      <c r="CQ51" s="1391"/>
      <c r="CR51" s="1391"/>
      <c r="CS51" s="1391"/>
      <c r="CT51" s="1391"/>
      <c r="CU51" s="1391"/>
      <c r="CV51" s="1391"/>
      <c r="CW51" s="1391"/>
      <c r="CX51" s="1391"/>
      <c r="CY51" s="1391"/>
      <c r="CZ51" s="1391"/>
      <c r="DA51" s="1391"/>
      <c r="DB51" s="1391"/>
      <c r="DC51" s="1391"/>
      <c r="DD51" s="1391"/>
      <c r="DE51" s="1391"/>
      <c r="DF51" s="1391"/>
      <c r="DG51" s="1391"/>
      <c r="DH51" s="1391"/>
      <c r="DI51" s="1391"/>
    </row>
    <row r="52" spans="22:113" s="170" customFormat="1">
      <c r="V52" s="1391"/>
      <c r="W52" s="1391"/>
      <c r="X52" s="1391"/>
      <c r="Y52" s="1391"/>
      <c r="Z52" s="1391"/>
      <c r="AA52" s="1391"/>
      <c r="AB52" s="1391"/>
      <c r="AC52" s="1391"/>
      <c r="AD52" s="1391"/>
      <c r="AE52" s="1391"/>
      <c r="AF52" s="1391"/>
      <c r="AG52" s="1391"/>
      <c r="AH52" s="1391"/>
      <c r="AI52" s="1391"/>
      <c r="AJ52" s="1391"/>
      <c r="AK52" s="1391"/>
      <c r="AL52" s="1391"/>
      <c r="AM52" s="1391"/>
      <c r="AN52" s="1391"/>
      <c r="AO52" s="1391"/>
      <c r="AP52" s="1391"/>
      <c r="AQ52" s="1391"/>
      <c r="AR52" s="1391"/>
      <c r="AS52" s="1391"/>
      <c r="AT52" s="1391"/>
      <c r="AU52" s="1391"/>
      <c r="AV52" s="1391"/>
      <c r="AW52" s="1391"/>
      <c r="AX52" s="1391"/>
      <c r="AY52" s="1391"/>
      <c r="AZ52" s="1391"/>
      <c r="BA52" s="1391"/>
      <c r="BB52" s="1391"/>
      <c r="BC52" s="1391"/>
      <c r="BD52" s="1391"/>
      <c r="BE52" s="1391"/>
      <c r="BF52" s="1391"/>
      <c r="BG52" s="1391"/>
      <c r="BH52" s="1391"/>
      <c r="BI52" s="1391"/>
      <c r="BJ52" s="1391"/>
      <c r="BK52" s="1391"/>
      <c r="BL52" s="1391"/>
      <c r="BM52" s="1391"/>
      <c r="BN52" s="1391"/>
      <c r="BO52" s="1391"/>
      <c r="BP52" s="1391"/>
      <c r="BQ52" s="1391"/>
      <c r="BR52" s="1391"/>
      <c r="BS52" s="1391"/>
      <c r="BT52" s="1391"/>
      <c r="BU52" s="1391"/>
      <c r="BV52" s="1391"/>
      <c r="BW52" s="1391"/>
      <c r="BX52" s="1391"/>
      <c r="BY52" s="1391"/>
      <c r="BZ52" s="1391"/>
      <c r="CA52" s="1391"/>
      <c r="CB52" s="1391"/>
      <c r="CC52" s="1391"/>
      <c r="CD52" s="1391"/>
      <c r="CE52" s="1391"/>
      <c r="CF52" s="1391"/>
      <c r="CG52" s="1391"/>
      <c r="CH52" s="1391"/>
      <c r="CI52" s="1391"/>
      <c r="CJ52" s="1391"/>
      <c r="CK52" s="1391"/>
      <c r="CL52" s="1391"/>
      <c r="CM52" s="1391"/>
      <c r="CN52" s="1391"/>
      <c r="CO52" s="1391"/>
      <c r="CP52" s="1391"/>
      <c r="CQ52" s="1391"/>
      <c r="CR52" s="1391"/>
      <c r="CS52" s="1391"/>
      <c r="CT52" s="1391"/>
      <c r="CU52" s="1391"/>
      <c r="CV52" s="1391"/>
      <c r="CW52" s="1391"/>
      <c r="CX52" s="1391"/>
      <c r="CY52" s="1391"/>
      <c r="CZ52" s="1391"/>
      <c r="DA52" s="1391"/>
      <c r="DB52" s="1391"/>
      <c r="DC52" s="1391"/>
      <c r="DD52" s="1391"/>
      <c r="DE52" s="1391"/>
      <c r="DF52" s="1391"/>
      <c r="DG52" s="1391"/>
      <c r="DH52" s="1391"/>
      <c r="DI52" s="1391"/>
    </row>
    <row r="53" spans="22:113" s="170" customFormat="1">
      <c r="V53" s="1391"/>
      <c r="W53" s="1391"/>
      <c r="X53" s="1391"/>
      <c r="Y53" s="1391"/>
      <c r="Z53" s="1391"/>
      <c r="AA53" s="1391"/>
      <c r="AB53" s="1391"/>
      <c r="AC53" s="1391"/>
      <c r="AD53" s="1391"/>
      <c r="AE53" s="1391"/>
      <c r="AF53" s="1391"/>
      <c r="AG53" s="1391"/>
      <c r="AH53" s="1391"/>
      <c r="AI53" s="1391"/>
      <c r="AJ53" s="1391"/>
      <c r="AK53" s="1391"/>
      <c r="AL53" s="1391"/>
      <c r="AM53" s="1391"/>
      <c r="AN53" s="1391"/>
      <c r="AO53" s="1391"/>
      <c r="AP53" s="1391"/>
      <c r="AQ53" s="1391"/>
      <c r="AR53" s="1391"/>
      <c r="AS53" s="1391"/>
      <c r="AT53" s="1391"/>
      <c r="AU53" s="1391"/>
      <c r="AV53" s="1391"/>
      <c r="AW53" s="1391"/>
      <c r="AX53" s="1391"/>
      <c r="AY53" s="1391"/>
      <c r="AZ53" s="1391"/>
      <c r="BA53" s="1391"/>
      <c r="BB53" s="1391"/>
      <c r="BC53" s="1391"/>
      <c r="BD53" s="1391"/>
      <c r="BE53" s="1391"/>
      <c r="BF53" s="1391"/>
      <c r="BG53" s="1391"/>
      <c r="BH53" s="1391"/>
      <c r="BI53" s="1391"/>
      <c r="BJ53" s="1391"/>
      <c r="BK53" s="1391"/>
      <c r="BL53" s="1391"/>
      <c r="BM53" s="1391"/>
      <c r="BN53" s="1391"/>
      <c r="BO53" s="1391"/>
      <c r="BP53" s="1391"/>
      <c r="BQ53" s="1391"/>
      <c r="BR53" s="1391"/>
      <c r="BS53" s="1391"/>
      <c r="BT53" s="1391"/>
      <c r="BU53" s="1391"/>
      <c r="BV53" s="1391"/>
      <c r="BW53" s="1391"/>
      <c r="BX53" s="1391"/>
      <c r="BY53" s="1391"/>
      <c r="BZ53" s="1391"/>
      <c r="CA53" s="1391"/>
      <c r="CB53" s="1391"/>
      <c r="CC53" s="1391"/>
      <c r="CD53" s="1391"/>
      <c r="CE53" s="1391"/>
      <c r="CF53" s="1391"/>
      <c r="CG53" s="1391"/>
      <c r="CH53" s="1391"/>
      <c r="CI53" s="1391"/>
      <c r="CJ53" s="1391"/>
      <c r="CK53" s="1391"/>
      <c r="CL53" s="1391"/>
      <c r="CM53" s="1391"/>
      <c r="CN53" s="1391"/>
      <c r="CO53" s="1391"/>
      <c r="CP53" s="1391"/>
      <c r="CQ53" s="1391"/>
      <c r="CR53" s="1391"/>
      <c r="CS53" s="1391"/>
      <c r="CT53" s="1391"/>
      <c r="CU53" s="1391"/>
      <c r="CV53" s="1391"/>
      <c r="CW53" s="1391"/>
      <c r="CX53" s="1391"/>
      <c r="CY53" s="1391"/>
      <c r="CZ53" s="1391"/>
      <c r="DA53" s="1391"/>
      <c r="DB53" s="1391"/>
      <c r="DC53" s="1391"/>
      <c r="DD53" s="1391"/>
      <c r="DE53" s="1391"/>
      <c r="DF53" s="1391"/>
      <c r="DG53" s="1391"/>
      <c r="DH53" s="1391"/>
      <c r="DI53" s="1391"/>
    </row>
    <row r="54" spans="22:113" s="170" customFormat="1">
      <c r="V54" s="1391"/>
      <c r="W54" s="1391"/>
      <c r="X54" s="1391"/>
      <c r="Y54" s="1391"/>
      <c r="Z54" s="1391"/>
      <c r="AA54" s="1391"/>
      <c r="AB54" s="1391"/>
      <c r="AC54" s="1391"/>
      <c r="AD54" s="1391"/>
      <c r="AE54" s="1391"/>
      <c r="AF54" s="1391"/>
      <c r="AG54" s="1391"/>
      <c r="AH54" s="1391"/>
      <c r="AI54" s="1391"/>
      <c r="AJ54" s="1391"/>
      <c r="AK54" s="1391"/>
      <c r="AL54" s="1391"/>
      <c r="AM54" s="1391"/>
      <c r="AN54" s="1391"/>
      <c r="AO54" s="1391"/>
      <c r="AP54" s="1391"/>
      <c r="AQ54" s="1391"/>
      <c r="AR54" s="1391"/>
      <c r="AS54" s="1391"/>
      <c r="AT54" s="1391"/>
      <c r="AU54" s="1391"/>
      <c r="AV54" s="1391"/>
      <c r="AW54" s="1391"/>
      <c r="AX54" s="1391"/>
      <c r="AY54" s="1391"/>
      <c r="AZ54" s="1391"/>
      <c r="BA54" s="1391"/>
      <c r="BB54" s="1391"/>
      <c r="BC54" s="1391"/>
      <c r="BD54" s="1391"/>
      <c r="BE54" s="1391"/>
      <c r="BF54" s="1391"/>
      <c r="BG54" s="1391"/>
      <c r="BH54" s="1391"/>
      <c r="BI54" s="1391"/>
      <c r="BJ54" s="1391"/>
      <c r="BK54" s="1391"/>
      <c r="BL54" s="1391"/>
      <c r="BM54" s="1391"/>
      <c r="BN54" s="1391"/>
      <c r="BO54" s="1391"/>
      <c r="BP54" s="1391"/>
      <c r="BQ54" s="1391"/>
      <c r="BR54" s="1391"/>
      <c r="BS54" s="1391"/>
      <c r="BT54" s="1391"/>
      <c r="BU54" s="1391"/>
      <c r="BV54" s="1391"/>
      <c r="BW54" s="1391"/>
      <c r="BX54" s="1391"/>
      <c r="BY54" s="1391"/>
      <c r="BZ54" s="1391"/>
      <c r="CA54" s="1391"/>
      <c r="CB54" s="1391"/>
      <c r="CC54" s="1391"/>
      <c r="CD54" s="1391"/>
      <c r="CE54" s="1391"/>
      <c r="CF54" s="1391"/>
      <c r="CG54" s="1391"/>
      <c r="CH54" s="1391"/>
      <c r="CI54" s="1391"/>
      <c r="CJ54" s="1391"/>
      <c r="CK54" s="1391"/>
      <c r="CL54" s="1391"/>
      <c r="CM54" s="1391"/>
      <c r="CN54" s="1391"/>
      <c r="CO54" s="1391"/>
      <c r="CP54" s="1391"/>
      <c r="CQ54" s="1391"/>
      <c r="CR54" s="1391"/>
      <c r="CS54" s="1391"/>
      <c r="CT54" s="1391"/>
      <c r="CU54" s="1391"/>
      <c r="CV54" s="1391"/>
      <c r="CW54" s="1391"/>
      <c r="CX54" s="1391"/>
      <c r="CY54" s="1391"/>
      <c r="CZ54" s="1391"/>
      <c r="DA54" s="1391"/>
      <c r="DB54" s="1391"/>
      <c r="DC54" s="1391"/>
      <c r="DD54" s="1391"/>
      <c r="DE54" s="1391"/>
      <c r="DF54" s="1391"/>
      <c r="DG54" s="1391"/>
      <c r="DH54" s="1391"/>
      <c r="DI54" s="1391"/>
    </row>
    <row r="55" spans="22:113" s="170" customFormat="1">
      <c r="V55" s="1391"/>
      <c r="W55" s="1391"/>
      <c r="X55" s="1391"/>
      <c r="Y55" s="1391"/>
      <c r="Z55" s="1391"/>
      <c r="AA55" s="1391"/>
      <c r="AB55" s="1391"/>
      <c r="AC55" s="1391"/>
      <c r="AD55" s="1391"/>
      <c r="AE55" s="1391"/>
      <c r="AF55" s="1391"/>
      <c r="AG55" s="1391"/>
      <c r="AH55" s="1391"/>
      <c r="AI55" s="1391"/>
      <c r="AJ55" s="1391"/>
      <c r="AK55" s="1391"/>
      <c r="AL55" s="1391"/>
      <c r="AM55" s="1391"/>
      <c r="AN55" s="1391"/>
      <c r="AO55" s="1391"/>
      <c r="AP55" s="1391"/>
      <c r="AQ55" s="1391"/>
      <c r="AR55" s="1391"/>
      <c r="AS55" s="1391"/>
      <c r="AT55" s="1391"/>
      <c r="AU55" s="1391"/>
      <c r="AV55" s="1391"/>
      <c r="AW55" s="1391"/>
      <c r="AX55" s="1391"/>
      <c r="AY55" s="1391"/>
      <c r="AZ55" s="1391"/>
      <c r="BA55" s="1391"/>
      <c r="BB55" s="1391"/>
      <c r="BC55" s="1391"/>
      <c r="BD55" s="1391"/>
      <c r="BE55" s="1391"/>
      <c r="BF55" s="1391"/>
      <c r="BG55" s="1391"/>
      <c r="BH55" s="1391"/>
      <c r="BI55" s="1391"/>
      <c r="BJ55" s="1391"/>
      <c r="BK55" s="1391"/>
      <c r="BL55" s="1391"/>
      <c r="BM55" s="1391"/>
      <c r="BN55" s="1391"/>
      <c r="BO55" s="1391"/>
      <c r="BP55" s="1391"/>
      <c r="BQ55" s="1391"/>
      <c r="BR55" s="1391"/>
      <c r="BS55" s="1391"/>
      <c r="BT55" s="1391"/>
      <c r="BU55" s="1391"/>
      <c r="BV55" s="1391"/>
      <c r="BW55" s="1391"/>
      <c r="BX55" s="1391"/>
      <c r="BY55" s="1391"/>
      <c r="BZ55" s="1391"/>
      <c r="CA55" s="1391"/>
      <c r="CB55" s="1391"/>
      <c r="CC55" s="1391"/>
      <c r="CD55" s="1391"/>
      <c r="CE55" s="1391"/>
      <c r="CF55" s="1391"/>
      <c r="CG55" s="1391"/>
      <c r="CH55" s="1391"/>
      <c r="CI55" s="1391"/>
      <c r="CJ55" s="1391"/>
      <c r="CK55" s="1391"/>
      <c r="CL55" s="1391"/>
      <c r="CM55" s="1391"/>
      <c r="CN55" s="1391"/>
      <c r="CO55" s="1391"/>
      <c r="CP55" s="1391"/>
      <c r="CQ55" s="1391"/>
      <c r="CR55" s="1391"/>
      <c r="CS55" s="1391"/>
      <c r="CT55" s="1391"/>
      <c r="CU55" s="1391"/>
      <c r="CV55" s="1391"/>
      <c r="CW55" s="1391"/>
      <c r="CX55" s="1391"/>
      <c r="CY55" s="1391"/>
      <c r="CZ55" s="1391"/>
      <c r="DA55" s="1391"/>
      <c r="DB55" s="1391"/>
      <c r="DC55" s="1391"/>
      <c r="DD55" s="1391"/>
      <c r="DE55" s="1391"/>
      <c r="DF55" s="1391"/>
      <c r="DG55" s="1391"/>
      <c r="DH55" s="1391"/>
      <c r="DI55" s="1391"/>
    </row>
    <row r="56" spans="22:113" s="170" customFormat="1">
      <c r="V56" s="1391"/>
      <c r="W56" s="1391"/>
      <c r="X56" s="1391"/>
      <c r="Y56" s="1391"/>
      <c r="Z56" s="1391"/>
      <c r="AA56" s="1391"/>
      <c r="AB56" s="1391"/>
      <c r="AC56" s="1391"/>
      <c r="AD56" s="1391"/>
      <c r="AE56" s="1391"/>
      <c r="AF56" s="1391"/>
      <c r="AG56" s="1391"/>
      <c r="AH56" s="1391"/>
      <c r="AI56" s="1391"/>
      <c r="AJ56" s="1391"/>
      <c r="AK56" s="1391"/>
      <c r="AL56" s="1391"/>
      <c r="AM56" s="1391"/>
      <c r="AN56" s="1391"/>
      <c r="AO56" s="1391"/>
      <c r="AP56" s="1391"/>
      <c r="AQ56" s="1391"/>
      <c r="AR56" s="1391"/>
      <c r="AS56" s="1391"/>
      <c r="AT56" s="1391"/>
      <c r="AU56" s="1391"/>
      <c r="AV56" s="1391"/>
      <c r="AW56" s="1391"/>
      <c r="AX56" s="1391"/>
      <c r="AY56" s="1391"/>
      <c r="AZ56" s="1391"/>
      <c r="BA56" s="1391"/>
      <c r="BB56" s="1391"/>
      <c r="BC56" s="1391"/>
      <c r="BD56" s="1391"/>
      <c r="BE56" s="1391"/>
      <c r="BF56" s="1391"/>
      <c r="BG56" s="1391"/>
      <c r="BH56" s="1391"/>
      <c r="BI56" s="1391"/>
      <c r="BJ56" s="1391"/>
      <c r="BK56" s="1391"/>
      <c r="BL56" s="1391"/>
      <c r="BM56" s="1391"/>
      <c r="BN56" s="1391"/>
      <c r="BO56" s="1391"/>
      <c r="BP56" s="1391"/>
      <c r="BQ56" s="1391"/>
      <c r="BR56" s="1391"/>
      <c r="BS56" s="1391"/>
      <c r="BT56" s="1391"/>
      <c r="BU56" s="1391"/>
      <c r="BV56" s="1391"/>
      <c r="BW56" s="1391"/>
      <c r="BX56" s="1391"/>
      <c r="BY56" s="1391"/>
      <c r="BZ56" s="1391"/>
      <c r="CA56" s="1391"/>
      <c r="CB56" s="1391"/>
      <c r="CC56" s="1391"/>
      <c r="CD56" s="1391"/>
      <c r="CE56" s="1391"/>
      <c r="CF56" s="1391"/>
      <c r="CG56" s="1391"/>
      <c r="CH56" s="1391"/>
      <c r="CI56" s="1391"/>
      <c r="CJ56" s="1391"/>
      <c r="CK56" s="1391"/>
      <c r="CL56" s="1391"/>
      <c r="CM56" s="1391"/>
      <c r="CN56" s="1391"/>
      <c r="CO56" s="1391"/>
      <c r="CP56" s="1391"/>
      <c r="CQ56" s="1391"/>
      <c r="CR56" s="1391"/>
      <c r="CS56" s="1391"/>
      <c r="CT56" s="1391"/>
      <c r="CU56" s="1391"/>
      <c r="CV56" s="1391"/>
      <c r="CW56" s="1391"/>
      <c r="CX56" s="1391"/>
      <c r="CY56" s="1391"/>
      <c r="CZ56" s="1391"/>
      <c r="DA56" s="1391"/>
      <c r="DB56" s="1391"/>
      <c r="DC56" s="1391"/>
      <c r="DD56" s="1391"/>
      <c r="DE56" s="1391"/>
      <c r="DF56" s="1391"/>
      <c r="DG56" s="1391"/>
      <c r="DH56" s="1391"/>
      <c r="DI56" s="1391"/>
    </row>
    <row r="57" spans="22:113" s="170" customFormat="1">
      <c r="V57" s="1391"/>
      <c r="W57" s="1391"/>
      <c r="X57" s="1391"/>
      <c r="Y57" s="1391"/>
      <c r="Z57" s="1391"/>
      <c r="AA57" s="1391"/>
      <c r="AB57" s="1391"/>
      <c r="AC57" s="1391"/>
      <c r="AD57" s="1391"/>
      <c r="AE57" s="1391"/>
      <c r="AF57" s="1391"/>
      <c r="AG57" s="1391"/>
      <c r="AH57" s="1391"/>
      <c r="AI57" s="1391"/>
      <c r="AJ57" s="1391"/>
      <c r="AK57" s="1391"/>
      <c r="AL57" s="1391"/>
      <c r="AM57" s="1391"/>
      <c r="AN57" s="1391"/>
      <c r="AO57" s="1391"/>
      <c r="AP57" s="1391"/>
      <c r="AQ57" s="1391"/>
      <c r="AR57" s="1391"/>
      <c r="AS57" s="1391"/>
      <c r="AT57" s="1391"/>
      <c r="AU57" s="1391"/>
      <c r="AV57" s="1391"/>
      <c r="AW57" s="1391"/>
      <c r="AX57" s="1391"/>
      <c r="AY57" s="1391"/>
      <c r="AZ57" s="1391"/>
      <c r="BA57" s="1391"/>
      <c r="BB57" s="1391"/>
      <c r="BC57" s="1391"/>
      <c r="BD57" s="1391"/>
      <c r="BE57" s="1391"/>
      <c r="BF57" s="1391"/>
      <c r="BG57" s="1391"/>
      <c r="BH57" s="1391"/>
      <c r="BI57" s="1391"/>
      <c r="BJ57" s="1391"/>
      <c r="BK57" s="1391"/>
      <c r="BL57" s="1391"/>
      <c r="BM57" s="1391"/>
      <c r="BN57" s="1391"/>
      <c r="BO57" s="1391"/>
      <c r="BP57" s="1391"/>
      <c r="BQ57" s="1391"/>
      <c r="BR57" s="1391"/>
      <c r="BS57" s="1391"/>
      <c r="BT57" s="1391"/>
      <c r="BU57" s="1391"/>
      <c r="BV57" s="1391"/>
      <c r="BW57" s="1391"/>
      <c r="BX57" s="1391"/>
      <c r="BY57" s="1391"/>
      <c r="BZ57" s="1391"/>
      <c r="CA57" s="1391"/>
      <c r="CB57" s="1391"/>
      <c r="CC57" s="1391"/>
      <c r="CD57" s="1391"/>
      <c r="CE57" s="1391"/>
      <c r="CF57" s="1391"/>
      <c r="CG57" s="1391"/>
      <c r="CH57" s="1391"/>
      <c r="CI57" s="1391"/>
      <c r="CJ57" s="1391"/>
      <c r="CK57" s="1391"/>
      <c r="CL57" s="1391"/>
      <c r="CM57" s="1391"/>
      <c r="CN57" s="1391"/>
      <c r="CO57" s="1391"/>
      <c r="CP57" s="1391"/>
      <c r="CQ57" s="1391"/>
      <c r="CR57" s="1391"/>
      <c r="CS57" s="1391"/>
      <c r="CT57" s="1391"/>
      <c r="CU57" s="1391"/>
      <c r="CV57" s="1391"/>
      <c r="CW57" s="1391"/>
      <c r="CX57" s="1391"/>
      <c r="CY57" s="1391"/>
      <c r="CZ57" s="1391"/>
      <c r="DA57" s="1391"/>
      <c r="DB57" s="1391"/>
      <c r="DC57" s="1391"/>
      <c r="DD57" s="1391"/>
      <c r="DE57" s="1391"/>
      <c r="DF57" s="1391"/>
      <c r="DG57" s="1391"/>
      <c r="DH57" s="1391"/>
      <c r="DI57" s="1391"/>
    </row>
    <row r="58" spans="22:113" s="170" customFormat="1">
      <c r="V58" s="1391"/>
      <c r="W58" s="1391"/>
      <c r="X58" s="1391"/>
      <c r="Y58" s="1391"/>
      <c r="Z58" s="1391"/>
      <c r="AA58" s="1391"/>
      <c r="AB58" s="1391"/>
      <c r="AC58" s="1391"/>
      <c r="AD58" s="1391"/>
      <c r="AE58" s="1391"/>
      <c r="AF58" s="1391"/>
      <c r="AG58" s="1391"/>
      <c r="AH58" s="1391"/>
      <c r="AI58" s="1391"/>
      <c r="AJ58" s="1391"/>
      <c r="AK58" s="1391"/>
      <c r="AL58" s="1391"/>
      <c r="AM58" s="1391"/>
      <c r="AN58" s="1391"/>
      <c r="AO58" s="1391"/>
      <c r="AP58" s="1391"/>
      <c r="AQ58" s="1391"/>
      <c r="AR58" s="1391"/>
      <c r="AS58" s="1391"/>
      <c r="AT58" s="1391"/>
      <c r="AU58" s="1391"/>
      <c r="AV58" s="1391"/>
      <c r="AW58" s="1391"/>
      <c r="AX58" s="1391"/>
      <c r="AY58" s="1391"/>
      <c r="AZ58" s="1391"/>
      <c r="BA58" s="1391"/>
      <c r="BB58" s="1391"/>
      <c r="BC58" s="1391"/>
      <c r="BD58" s="1391"/>
      <c r="BE58" s="1391"/>
      <c r="BF58" s="1391"/>
      <c r="BG58" s="1391"/>
      <c r="BH58" s="1391"/>
      <c r="BI58" s="1391"/>
      <c r="BJ58" s="1391"/>
      <c r="BK58" s="1391"/>
      <c r="BL58" s="1391"/>
      <c r="BM58" s="1391"/>
      <c r="BN58" s="1391"/>
      <c r="BO58" s="1391"/>
      <c r="BP58" s="1391"/>
      <c r="BQ58" s="1391"/>
      <c r="BR58" s="1391"/>
      <c r="BS58" s="1391"/>
      <c r="BT58" s="1391"/>
      <c r="BU58" s="1391"/>
      <c r="BV58" s="1391"/>
      <c r="BW58" s="1391"/>
      <c r="BX58" s="1391"/>
      <c r="BY58" s="1391"/>
      <c r="BZ58" s="1391"/>
      <c r="CA58" s="1391"/>
      <c r="CB58" s="1391"/>
      <c r="CC58" s="1391"/>
      <c r="CD58" s="1391"/>
      <c r="CE58" s="1391"/>
      <c r="CF58" s="1391"/>
      <c r="CG58" s="1391"/>
      <c r="CH58" s="1391"/>
      <c r="CI58" s="1391"/>
      <c r="CJ58" s="1391"/>
      <c r="CK58" s="1391"/>
      <c r="CL58" s="1391"/>
      <c r="CM58" s="1391"/>
      <c r="CN58" s="1391"/>
      <c r="CO58" s="1391"/>
      <c r="CP58" s="1391"/>
      <c r="CQ58" s="1391"/>
      <c r="CR58" s="1391"/>
      <c r="CS58" s="1391"/>
      <c r="CT58" s="1391"/>
      <c r="CU58" s="1391"/>
      <c r="CV58" s="1391"/>
      <c r="CW58" s="1391"/>
      <c r="CX58" s="1391"/>
      <c r="CY58" s="1391"/>
      <c r="CZ58" s="1391"/>
      <c r="DA58" s="1391"/>
      <c r="DB58" s="1391"/>
      <c r="DC58" s="1391"/>
      <c r="DD58" s="1391"/>
      <c r="DE58" s="1391"/>
      <c r="DF58" s="1391"/>
      <c r="DG58" s="1391"/>
      <c r="DH58" s="1391"/>
      <c r="DI58" s="1391"/>
    </row>
    <row r="59" spans="22:113" s="170" customFormat="1">
      <c r="V59" s="1391"/>
      <c r="W59" s="1391"/>
      <c r="X59" s="1391"/>
      <c r="Y59" s="1391"/>
      <c r="Z59" s="1391"/>
      <c r="AA59" s="1391"/>
      <c r="AB59" s="1391"/>
      <c r="AC59" s="1391"/>
      <c r="AD59" s="1391"/>
      <c r="AE59" s="1391"/>
      <c r="AF59" s="1391"/>
      <c r="AG59" s="1391"/>
      <c r="AH59" s="1391"/>
      <c r="AI59" s="1391"/>
      <c r="AJ59" s="1391"/>
      <c r="AK59" s="1391"/>
      <c r="AL59" s="1391"/>
      <c r="AM59" s="1391"/>
      <c r="AN59" s="1391"/>
      <c r="AO59" s="1391"/>
      <c r="AP59" s="1391"/>
      <c r="AQ59" s="1391"/>
      <c r="AR59" s="1391"/>
      <c r="AS59" s="1391"/>
      <c r="AT59" s="1391"/>
      <c r="AU59" s="1391"/>
      <c r="AV59" s="1391"/>
      <c r="AW59" s="1391"/>
      <c r="AX59" s="1391"/>
      <c r="AY59" s="1391"/>
      <c r="AZ59" s="1391"/>
      <c r="BA59" s="1391"/>
      <c r="BB59" s="1391"/>
      <c r="BC59" s="1391"/>
      <c r="BD59" s="1391"/>
      <c r="BE59" s="1391"/>
      <c r="BF59" s="1391"/>
      <c r="BG59" s="1391"/>
      <c r="BH59" s="1391"/>
      <c r="BI59" s="1391"/>
      <c r="BJ59" s="1391"/>
      <c r="BK59" s="1391"/>
      <c r="BL59" s="1391"/>
      <c r="BM59" s="1391"/>
      <c r="BN59" s="1391"/>
      <c r="BO59" s="1391"/>
      <c r="BP59" s="1391"/>
      <c r="BQ59" s="1391"/>
      <c r="BR59" s="1391"/>
      <c r="BS59" s="1391"/>
      <c r="BT59" s="1391"/>
      <c r="BU59" s="1391"/>
      <c r="BV59" s="1391"/>
      <c r="BW59" s="1391"/>
      <c r="BX59" s="1391"/>
      <c r="BY59" s="1391"/>
      <c r="BZ59" s="1391"/>
      <c r="CA59" s="1391"/>
      <c r="CB59" s="1391"/>
      <c r="CC59" s="1391"/>
      <c r="CD59" s="1391"/>
      <c r="CE59" s="1391"/>
      <c r="CF59" s="1391"/>
      <c r="CG59" s="1391"/>
      <c r="CH59" s="1391"/>
      <c r="CI59" s="1391"/>
      <c r="CJ59" s="1391"/>
      <c r="CK59" s="1391"/>
      <c r="CL59" s="1391"/>
      <c r="CM59" s="1391"/>
      <c r="CN59" s="1391"/>
      <c r="CO59" s="1391"/>
      <c r="CP59" s="1391"/>
      <c r="CQ59" s="1391"/>
      <c r="CR59" s="1391"/>
      <c r="CS59" s="1391"/>
      <c r="CT59" s="1391"/>
      <c r="CU59" s="1391"/>
      <c r="CV59" s="1391"/>
      <c r="CW59" s="1391"/>
      <c r="CX59" s="1391"/>
      <c r="CY59" s="1391"/>
      <c r="CZ59" s="1391"/>
      <c r="DA59" s="1391"/>
      <c r="DB59" s="1391"/>
      <c r="DC59" s="1391"/>
      <c r="DD59" s="1391"/>
      <c r="DE59" s="1391"/>
      <c r="DF59" s="1391"/>
      <c r="DG59" s="1391"/>
      <c r="DH59" s="1391"/>
      <c r="DI59" s="1391"/>
    </row>
    <row r="60" spans="22:113" s="170" customFormat="1">
      <c r="V60" s="1391"/>
      <c r="W60" s="1391"/>
      <c r="X60" s="1391"/>
      <c r="Y60" s="1391"/>
      <c r="Z60" s="1391"/>
      <c r="AA60" s="1391"/>
      <c r="AB60" s="1391"/>
      <c r="AC60" s="1391"/>
      <c r="AD60" s="1391"/>
      <c r="AE60" s="1391"/>
      <c r="AF60" s="1391"/>
      <c r="AG60" s="1391"/>
      <c r="AH60" s="1391"/>
      <c r="AI60" s="1391"/>
      <c r="AJ60" s="1391"/>
      <c r="AK60" s="1391"/>
      <c r="AL60" s="1391"/>
      <c r="AM60" s="1391"/>
      <c r="AN60" s="1391"/>
      <c r="AO60" s="1391"/>
      <c r="AP60" s="1391"/>
      <c r="AQ60" s="1391"/>
      <c r="AR60" s="1391"/>
      <c r="AS60" s="1391"/>
      <c r="AT60" s="1391"/>
      <c r="AU60" s="1391"/>
      <c r="AV60" s="1391"/>
      <c r="AW60" s="1391"/>
      <c r="AX60" s="1391"/>
      <c r="AY60" s="1391"/>
      <c r="AZ60" s="1391"/>
      <c r="BA60" s="1391"/>
      <c r="BB60" s="1391"/>
      <c r="BC60" s="1391"/>
      <c r="BD60" s="1391"/>
      <c r="BE60" s="1391"/>
      <c r="BF60" s="1391"/>
      <c r="BG60" s="1391"/>
      <c r="BH60" s="1391"/>
      <c r="BI60" s="1391"/>
      <c r="BJ60" s="1391"/>
      <c r="BK60" s="1391"/>
      <c r="BL60" s="1391"/>
      <c r="BM60" s="1391"/>
      <c r="BN60" s="1391"/>
      <c r="BO60" s="1391"/>
      <c r="BP60" s="1391"/>
      <c r="BQ60" s="1391"/>
      <c r="BR60" s="1391"/>
      <c r="BS60" s="1391"/>
      <c r="BT60" s="1391"/>
      <c r="BU60" s="1391"/>
      <c r="BV60" s="1391"/>
      <c r="BW60" s="1391"/>
      <c r="BX60" s="1391"/>
      <c r="BY60" s="1391"/>
      <c r="BZ60" s="1391"/>
      <c r="CA60" s="1391"/>
      <c r="CB60" s="1391"/>
      <c r="CC60" s="1391"/>
      <c r="CD60" s="1391"/>
      <c r="CE60" s="1391"/>
      <c r="CF60" s="1391"/>
      <c r="CG60" s="1391"/>
      <c r="CH60" s="1391"/>
      <c r="CI60" s="1391"/>
      <c r="CJ60" s="1391"/>
      <c r="CK60" s="1391"/>
      <c r="CL60" s="1391"/>
      <c r="CM60" s="1391"/>
      <c r="CN60" s="1391"/>
      <c r="CO60" s="1391"/>
      <c r="CP60" s="1391"/>
      <c r="CQ60" s="1391"/>
      <c r="CR60" s="1391"/>
      <c r="CS60" s="1391"/>
      <c r="CT60" s="1391"/>
      <c r="CU60" s="1391"/>
      <c r="CV60" s="1391"/>
      <c r="CW60" s="1391"/>
      <c r="CX60" s="1391"/>
      <c r="CY60" s="1391"/>
      <c r="CZ60" s="1391"/>
      <c r="DA60" s="1391"/>
      <c r="DB60" s="1391"/>
      <c r="DC60" s="1391"/>
      <c r="DD60" s="1391"/>
      <c r="DE60" s="1391"/>
      <c r="DF60" s="1391"/>
      <c r="DG60" s="1391"/>
      <c r="DH60" s="1391"/>
      <c r="DI60" s="1391"/>
    </row>
    <row r="61" spans="22:113" s="170" customFormat="1">
      <c r="V61" s="1391"/>
      <c r="W61" s="1391"/>
      <c r="X61" s="1391"/>
      <c r="Y61" s="1391"/>
      <c r="Z61" s="1391"/>
      <c r="AA61" s="1391"/>
      <c r="AB61" s="1391"/>
      <c r="AC61" s="1391"/>
      <c r="AD61" s="1391"/>
      <c r="AE61" s="1391"/>
      <c r="AF61" s="1391"/>
      <c r="AG61" s="1391"/>
      <c r="AH61" s="1391"/>
      <c r="AI61" s="1391"/>
      <c r="AJ61" s="1391"/>
      <c r="AK61" s="1391"/>
      <c r="AL61" s="1391"/>
      <c r="AM61" s="1391"/>
      <c r="AN61" s="1391"/>
      <c r="AO61" s="1391"/>
      <c r="AP61" s="1391"/>
      <c r="AQ61" s="1391"/>
      <c r="AR61" s="1391"/>
      <c r="AS61" s="1391"/>
      <c r="AT61" s="1391"/>
      <c r="AU61" s="1391"/>
      <c r="AV61" s="1391"/>
      <c r="AW61" s="1391"/>
      <c r="AX61" s="1391"/>
      <c r="AY61" s="1391"/>
      <c r="AZ61" s="1391"/>
      <c r="BA61" s="1391"/>
      <c r="BB61" s="1391"/>
      <c r="BC61" s="1391"/>
      <c r="BD61" s="1391"/>
      <c r="BE61" s="1391"/>
      <c r="BF61" s="1391"/>
      <c r="BG61" s="1391"/>
      <c r="BH61" s="1391"/>
      <c r="BI61" s="1391"/>
      <c r="BJ61" s="1391"/>
      <c r="BK61" s="1391"/>
      <c r="BL61" s="1391"/>
      <c r="BM61" s="1391"/>
      <c r="BN61" s="1391"/>
      <c r="BO61" s="1391"/>
      <c r="BP61" s="1391"/>
      <c r="BQ61" s="1391"/>
      <c r="BR61" s="1391"/>
      <c r="BS61" s="1391"/>
      <c r="BT61" s="1391"/>
      <c r="BU61" s="1391"/>
      <c r="BV61" s="1391"/>
      <c r="BW61" s="1391"/>
      <c r="BX61" s="1391"/>
      <c r="BY61" s="1391"/>
      <c r="BZ61" s="1391"/>
      <c r="CA61" s="1391"/>
      <c r="CB61" s="1391"/>
      <c r="CC61" s="1391"/>
      <c r="CD61" s="1391"/>
      <c r="CE61" s="1391"/>
      <c r="CF61" s="1391"/>
      <c r="CG61" s="1391"/>
      <c r="CH61" s="1391"/>
      <c r="CI61" s="1391"/>
      <c r="CJ61" s="1391"/>
      <c r="CK61" s="1391"/>
      <c r="CL61" s="1391"/>
      <c r="CM61" s="1391"/>
      <c r="CN61" s="1391"/>
      <c r="CO61" s="1391"/>
      <c r="CP61" s="1391"/>
      <c r="CQ61" s="1391"/>
      <c r="CR61" s="1391"/>
      <c r="CS61" s="1391"/>
      <c r="CT61" s="1391"/>
      <c r="CU61" s="1391"/>
      <c r="CV61" s="1391"/>
      <c r="CW61" s="1391"/>
      <c r="CX61" s="1391"/>
      <c r="CY61" s="1391"/>
      <c r="CZ61" s="1391"/>
      <c r="DA61" s="1391"/>
      <c r="DB61" s="1391"/>
      <c r="DC61" s="1391"/>
      <c r="DD61" s="1391"/>
      <c r="DE61" s="1391"/>
      <c r="DF61" s="1391"/>
      <c r="DG61" s="1391"/>
      <c r="DH61" s="1391"/>
      <c r="DI61" s="1391"/>
    </row>
    <row r="62" spans="22:113" s="170" customFormat="1">
      <c r="V62" s="1391"/>
      <c r="W62" s="1391"/>
      <c r="X62" s="1391"/>
      <c r="Y62" s="1391"/>
      <c r="Z62" s="1391"/>
      <c r="AA62" s="1391"/>
      <c r="AB62" s="1391"/>
      <c r="AC62" s="1391"/>
      <c r="AD62" s="1391"/>
      <c r="AE62" s="1391"/>
      <c r="AF62" s="1391"/>
      <c r="AG62" s="1391"/>
      <c r="AH62" s="1391"/>
      <c r="AI62" s="1391"/>
      <c r="AJ62" s="1391"/>
      <c r="AK62" s="1391"/>
      <c r="AL62" s="1391"/>
      <c r="AM62" s="1391"/>
      <c r="AN62" s="1391"/>
      <c r="AO62" s="1391"/>
      <c r="AP62" s="1391"/>
      <c r="AQ62" s="1391"/>
      <c r="AR62" s="1391"/>
      <c r="AS62" s="1391"/>
      <c r="AT62" s="1391"/>
      <c r="AU62" s="1391"/>
      <c r="AV62" s="1391"/>
      <c r="AW62" s="1391"/>
      <c r="AX62" s="1391"/>
      <c r="AY62" s="1391"/>
      <c r="AZ62" s="1391"/>
      <c r="BA62" s="1391"/>
      <c r="BB62" s="1391"/>
      <c r="BC62" s="1391"/>
      <c r="BD62" s="1391"/>
      <c r="BE62" s="1391"/>
      <c r="BF62" s="1391"/>
      <c r="BG62" s="1391"/>
      <c r="BH62" s="1391"/>
      <c r="BI62" s="1391"/>
      <c r="BJ62" s="1391"/>
      <c r="BK62" s="1391"/>
      <c r="BL62" s="1391"/>
      <c r="BM62" s="1391"/>
      <c r="BN62" s="1391"/>
      <c r="BO62" s="1391"/>
      <c r="BP62" s="1391"/>
      <c r="BQ62" s="1391"/>
      <c r="BR62" s="1391"/>
      <c r="BS62" s="1391"/>
      <c r="BT62" s="1391"/>
      <c r="BU62" s="1391"/>
      <c r="BV62" s="1391"/>
      <c r="BW62" s="1391"/>
      <c r="BX62" s="1391"/>
      <c r="BY62" s="1391"/>
      <c r="BZ62" s="1391"/>
      <c r="CA62" s="1391"/>
      <c r="CB62" s="1391"/>
      <c r="CC62" s="1391"/>
      <c r="CD62" s="1391"/>
      <c r="CE62" s="1391"/>
      <c r="CF62" s="1391"/>
      <c r="CG62" s="1391"/>
      <c r="CH62" s="1391"/>
      <c r="CI62" s="1391"/>
      <c r="CJ62" s="1391"/>
      <c r="CK62" s="1391"/>
      <c r="CL62" s="1391"/>
      <c r="CM62" s="1391"/>
      <c r="CN62" s="1391"/>
      <c r="CO62" s="1391"/>
      <c r="CP62" s="1391"/>
      <c r="CQ62" s="1391"/>
      <c r="CR62" s="1391"/>
      <c r="CS62" s="1391"/>
      <c r="CT62" s="1391"/>
      <c r="CU62" s="1391"/>
      <c r="CV62" s="1391"/>
      <c r="CW62" s="1391"/>
      <c r="CX62" s="1391"/>
      <c r="CY62" s="1391"/>
      <c r="CZ62" s="1391"/>
      <c r="DA62" s="1391"/>
      <c r="DB62" s="1391"/>
      <c r="DC62" s="1391"/>
      <c r="DD62" s="1391"/>
      <c r="DE62" s="1391"/>
      <c r="DF62" s="1391"/>
      <c r="DG62" s="1391"/>
      <c r="DH62" s="1391"/>
      <c r="DI62" s="1391"/>
    </row>
    <row r="63" spans="22:113" s="170" customFormat="1">
      <c r="V63" s="1391"/>
      <c r="W63" s="1391"/>
      <c r="X63" s="1391"/>
      <c r="Y63" s="1391"/>
      <c r="Z63" s="1391"/>
      <c r="AA63" s="1391"/>
      <c r="AB63" s="1391"/>
      <c r="AC63" s="1391"/>
      <c r="AD63" s="1391"/>
      <c r="AE63" s="1391"/>
      <c r="AF63" s="1391"/>
      <c r="AG63" s="1391"/>
      <c r="AH63" s="1391"/>
      <c r="AI63" s="1391"/>
      <c r="AJ63" s="1391"/>
      <c r="AK63" s="1391"/>
      <c r="AL63" s="1391"/>
      <c r="AM63" s="1391"/>
      <c r="AN63" s="1391"/>
      <c r="AO63" s="1391"/>
      <c r="AP63" s="1391"/>
      <c r="AQ63" s="1391"/>
      <c r="AR63" s="1391"/>
      <c r="AS63" s="1391"/>
      <c r="AT63" s="1391"/>
      <c r="AU63" s="1391"/>
      <c r="AV63" s="1391"/>
      <c r="AW63" s="1391"/>
      <c r="AX63" s="1391"/>
      <c r="AY63" s="1391"/>
      <c r="AZ63" s="1391"/>
      <c r="BA63" s="1391"/>
      <c r="BB63" s="1391"/>
      <c r="BC63" s="1391"/>
      <c r="BD63" s="1391"/>
      <c r="BE63" s="1391"/>
      <c r="BF63" s="1391"/>
      <c r="BG63" s="1391"/>
      <c r="BH63" s="1391"/>
      <c r="BI63" s="1391"/>
      <c r="BJ63" s="1391"/>
      <c r="BK63" s="1391"/>
      <c r="BL63" s="1391"/>
      <c r="BM63" s="1391"/>
      <c r="BN63" s="1391"/>
      <c r="BO63" s="1391"/>
      <c r="BP63" s="1391"/>
      <c r="BQ63" s="1391"/>
      <c r="BR63" s="1391"/>
      <c r="BS63" s="1391"/>
      <c r="BT63" s="1391"/>
      <c r="BU63" s="1391"/>
      <c r="BV63" s="1391"/>
      <c r="BW63" s="1391"/>
      <c r="BX63" s="1391"/>
      <c r="BY63" s="1391"/>
      <c r="BZ63" s="1391"/>
      <c r="CA63" s="1391"/>
      <c r="CB63" s="1391"/>
      <c r="CC63" s="1391"/>
      <c r="CD63" s="1391"/>
      <c r="CE63" s="1391"/>
      <c r="CF63" s="1391"/>
      <c r="CG63" s="1391"/>
      <c r="CH63" s="1391"/>
      <c r="CI63" s="1391"/>
      <c r="CJ63" s="1391"/>
      <c r="CK63" s="1391"/>
      <c r="CL63" s="1391"/>
      <c r="CM63" s="1391"/>
      <c r="CN63" s="1391"/>
      <c r="CO63" s="1391"/>
      <c r="CP63" s="1391"/>
      <c r="CQ63" s="1391"/>
      <c r="CR63" s="1391"/>
      <c r="CS63" s="1391"/>
      <c r="CT63" s="1391"/>
      <c r="CU63" s="1391"/>
      <c r="CV63" s="1391"/>
      <c r="CW63" s="1391"/>
      <c r="CX63" s="1391"/>
      <c r="CY63" s="1391"/>
      <c r="CZ63" s="1391"/>
      <c r="DA63" s="1391"/>
      <c r="DB63" s="1391"/>
      <c r="DC63" s="1391"/>
      <c r="DD63" s="1391"/>
      <c r="DE63" s="1391"/>
      <c r="DF63" s="1391"/>
      <c r="DG63" s="1391"/>
      <c r="DH63" s="1391"/>
      <c r="DI63" s="1391"/>
    </row>
    <row r="64" spans="22:113" s="170" customFormat="1">
      <c r="V64" s="1391"/>
      <c r="W64" s="1391"/>
      <c r="X64" s="1391"/>
      <c r="Y64" s="1391"/>
      <c r="Z64" s="1391"/>
      <c r="AA64" s="1391"/>
      <c r="AB64" s="1391"/>
      <c r="AC64" s="1391"/>
      <c r="AD64" s="1391"/>
      <c r="AE64" s="1391"/>
      <c r="AF64" s="1391"/>
      <c r="AG64" s="1391"/>
      <c r="AH64" s="1391"/>
      <c r="AI64" s="1391"/>
      <c r="AJ64" s="1391"/>
      <c r="AK64" s="1391"/>
      <c r="AL64" s="1391"/>
      <c r="AM64" s="1391"/>
      <c r="AN64" s="1391"/>
      <c r="AO64" s="1391"/>
      <c r="AP64" s="1391"/>
      <c r="AQ64" s="1391"/>
      <c r="AR64" s="1391"/>
      <c r="AS64" s="1391"/>
      <c r="AT64" s="1391"/>
      <c r="AU64" s="1391"/>
      <c r="AV64" s="1391"/>
      <c r="AW64" s="1391"/>
      <c r="AX64" s="1391"/>
      <c r="AY64" s="1391"/>
      <c r="AZ64" s="1391"/>
      <c r="BA64" s="1391"/>
      <c r="BB64" s="1391"/>
      <c r="BC64" s="1391"/>
      <c r="BD64" s="1391"/>
      <c r="BE64" s="1391"/>
      <c r="BF64" s="1391"/>
      <c r="BG64" s="1391"/>
      <c r="BH64" s="1391"/>
      <c r="BI64" s="1391"/>
      <c r="BJ64" s="1391"/>
      <c r="BK64" s="1391"/>
      <c r="BL64" s="1391"/>
      <c r="BM64" s="1391"/>
      <c r="BN64" s="1391"/>
      <c r="BO64" s="1391"/>
      <c r="BP64" s="1391"/>
      <c r="BQ64" s="1391"/>
      <c r="BR64" s="1391"/>
      <c r="BS64" s="1391"/>
      <c r="BT64" s="1391"/>
      <c r="BU64" s="1391"/>
      <c r="BV64" s="1391"/>
      <c r="BW64" s="1391"/>
      <c r="BX64" s="1391"/>
      <c r="BY64" s="1391"/>
      <c r="BZ64" s="1391"/>
      <c r="CA64" s="1391"/>
      <c r="CB64" s="1391"/>
      <c r="CC64" s="1391"/>
      <c r="CD64" s="1391"/>
      <c r="CE64" s="1391"/>
      <c r="CF64" s="1391"/>
      <c r="CG64" s="1391"/>
      <c r="CH64" s="1391"/>
      <c r="CI64" s="1391"/>
      <c r="CJ64" s="1391"/>
      <c r="CK64" s="1391"/>
      <c r="CL64" s="1391"/>
      <c r="CM64" s="1391"/>
      <c r="CN64" s="1391"/>
      <c r="CO64" s="1391"/>
      <c r="CP64" s="1391"/>
      <c r="CQ64" s="1391"/>
      <c r="CR64" s="1391"/>
      <c r="CS64" s="1391"/>
      <c r="CT64" s="1391"/>
      <c r="CU64" s="1391"/>
      <c r="CV64" s="1391"/>
      <c r="CW64" s="1391"/>
      <c r="CX64" s="1391"/>
      <c r="CY64" s="1391"/>
      <c r="CZ64" s="1391"/>
      <c r="DA64" s="1391"/>
      <c r="DB64" s="1391"/>
      <c r="DC64" s="1391"/>
      <c r="DD64" s="1391"/>
      <c r="DE64" s="1391"/>
      <c r="DF64" s="1391"/>
      <c r="DG64" s="1391"/>
      <c r="DH64" s="1391"/>
      <c r="DI64" s="1391"/>
    </row>
    <row r="65" spans="1:113" s="170" customFormat="1">
      <c r="V65" s="1391"/>
      <c r="W65" s="1391"/>
      <c r="X65" s="1391"/>
      <c r="Y65" s="1391"/>
      <c r="Z65" s="1391"/>
      <c r="AA65" s="1391"/>
      <c r="AB65" s="1391"/>
      <c r="AC65" s="1391"/>
      <c r="AD65" s="1391"/>
      <c r="AE65" s="1391"/>
      <c r="AF65" s="1391"/>
      <c r="AG65" s="1391"/>
      <c r="AH65" s="1391"/>
      <c r="AI65" s="1391"/>
      <c r="AJ65" s="1391"/>
      <c r="AK65" s="1391"/>
      <c r="AL65" s="1391"/>
      <c r="AM65" s="1391"/>
      <c r="AN65" s="1391"/>
      <c r="AO65" s="1391"/>
      <c r="AP65" s="1391"/>
      <c r="AQ65" s="1391"/>
      <c r="AR65" s="1391"/>
      <c r="AS65" s="1391"/>
      <c r="AT65" s="1391"/>
      <c r="AU65" s="1391"/>
      <c r="AV65" s="1391"/>
      <c r="AW65" s="1391"/>
      <c r="AX65" s="1391"/>
      <c r="AY65" s="1391"/>
      <c r="AZ65" s="1391"/>
      <c r="BA65" s="1391"/>
      <c r="BB65" s="1391"/>
      <c r="BC65" s="1391"/>
      <c r="BD65" s="1391"/>
      <c r="BE65" s="1391"/>
      <c r="BF65" s="1391"/>
      <c r="BG65" s="1391"/>
      <c r="BH65" s="1391"/>
      <c r="BI65" s="1391"/>
      <c r="BJ65" s="1391"/>
      <c r="BK65" s="1391"/>
      <c r="BL65" s="1391"/>
      <c r="BM65" s="1391"/>
      <c r="BN65" s="1391"/>
      <c r="BO65" s="1391"/>
      <c r="BP65" s="1391"/>
      <c r="BQ65" s="1391"/>
      <c r="BR65" s="1391"/>
      <c r="BS65" s="1391"/>
      <c r="BT65" s="1391"/>
      <c r="BU65" s="1391"/>
      <c r="BV65" s="1391"/>
      <c r="BW65" s="1391"/>
      <c r="BX65" s="1391"/>
      <c r="BY65" s="1391"/>
      <c r="BZ65" s="1391"/>
      <c r="CA65" s="1391"/>
      <c r="CB65" s="1391"/>
      <c r="CC65" s="1391"/>
      <c r="CD65" s="1391"/>
      <c r="CE65" s="1391"/>
      <c r="CF65" s="1391"/>
      <c r="CG65" s="1391"/>
      <c r="CH65" s="1391"/>
      <c r="CI65" s="1391"/>
      <c r="CJ65" s="1391"/>
      <c r="CK65" s="1391"/>
      <c r="CL65" s="1391"/>
      <c r="CM65" s="1391"/>
      <c r="CN65" s="1391"/>
      <c r="CO65" s="1391"/>
      <c r="CP65" s="1391"/>
      <c r="CQ65" s="1391"/>
      <c r="CR65" s="1391"/>
      <c r="CS65" s="1391"/>
      <c r="CT65" s="1391"/>
      <c r="CU65" s="1391"/>
      <c r="CV65" s="1391"/>
      <c r="CW65" s="1391"/>
      <c r="CX65" s="1391"/>
      <c r="CY65" s="1391"/>
      <c r="CZ65" s="1391"/>
      <c r="DA65" s="1391"/>
      <c r="DB65" s="1391"/>
      <c r="DC65" s="1391"/>
      <c r="DD65" s="1391"/>
      <c r="DE65" s="1391"/>
      <c r="DF65" s="1391"/>
      <c r="DG65" s="1391"/>
      <c r="DH65" s="1391"/>
      <c r="DI65" s="1391"/>
    </row>
    <row r="66" spans="1:113" s="170" customFormat="1">
      <c r="V66" s="1391"/>
      <c r="W66" s="1391"/>
      <c r="X66" s="1391"/>
      <c r="Y66" s="1391"/>
      <c r="Z66" s="1391"/>
      <c r="AA66" s="1391"/>
      <c r="AB66" s="1391"/>
      <c r="AC66" s="1391"/>
      <c r="AD66" s="1391"/>
      <c r="AE66" s="1391"/>
      <c r="AF66" s="1391"/>
      <c r="AG66" s="1391"/>
      <c r="AH66" s="1391"/>
      <c r="AI66" s="1391"/>
      <c r="AJ66" s="1391"/>
      <c r="AK66" s="1391"/>
      <c r="AL66" s="1391"/>
      <c r="AM66" s="1391"/>
      <c r="AN66" s="1391"/>
      <c r="AO66" s="1391"/>
      <c r="AP66" s="1391"/>
      <c r="AQ66" s="1391"/>
      <c r="AR66" s="1391"/>
      <c r="AS66" s="1391"/>
      <c r="AT66" s="1391"/>
      <c r="AU66" s="1391"/>
      <c r="AV66" s="1391"/>
      <c r="AW66" s="1391"/>
      <c r="AX66" s="1391"/>
      <c r="AY66" s="1391"/>
      <c r="AZ66" s="1391"/>
      <c r="BA66" s="1391"/>
      <c r="BB66" s="1391"/>
      <c r="BC66" s="1391"/>
      <c r="BD66" s="1391"/>
      <c r="BE66" s="1391"/>
      <c r="BF66" s="1391"/>
      <c r="BG66" s="1391"/>
      <c r="BH66" s="1391"/>
      <c r="BI66" s="1391"/>
      <c r="BJ66" s="1391"/>
      <c r="BK66" s="1391"/>
      <c r="BL66" s="1391"/>
      <c r="BM66" s="1391"/>
      <c r="BN66" s="1391"/>
      <c r="BO66" s="1391"/>
      <c r="BP66" s="1391"/>
      <c r="BQ66" s="1391"/>
      <c r="BR66" s="1391"/>
      <c r="BS66" s="1391"/>
      <c r="BT66" s="1391"/>
      <c r="BU66" s="1391"/>
      <c r="BV66" s="1391"/>
      <c r="BW66" s="1391"/>
      <c r="BX66" s="1391"/>
      <c r="BY66" s="1391"/>
      <c r="BZ66" s="1391"/>
      <c r="CA66" s="1391"/>
      <c r="CB66" s="1391"/>
      <c r="CC66" s="1391"/>
      <c r="CD66" s="1391"/>
      <c r="CE66" s="1391"/>
      <c r="CF66" s="1391"/>
      <c r="CG66" s="1391"/>
      <c r="CH66" s="1391"/>
      <c r="CI66" s="1391"/>
      <c r="CJ66" s="1391"/>
      <c r="CK66" s="1391"/>
      <c r="CL66" s="1391"/>
      <c r="CM66" s="1391"/>
      <c r="CN66" s="1391"/>
      <c r="CO66" s="1391"/>
      <c r="CP66" s="1391"/>
      <c r="CQ66" s="1391"/>
      <c r="CR66" s="1391"/>
      <c r="CS66" s="1391"/>
      <c r="CT66" s="1391"/>
      <c r="CU66" s="1391"/>
      <c r="CV66" s="1391"/>
      <c r="CW66" s="1391"/>
      <c r="CX66" s="1391"/>
      <c r="CY66" s="1391"/>
      <c r="CZ66" s="1391"/>
      <c r="DA66" s="1391"/>
      <c r="DB66" s="1391"/>
      <c r="DC66" s="1391"/>
      <c r="DD66" s="1391"/>
      <c r="DE66" s="1391"/>
      <c r="DF66" s="1391"/>
      <c r="DG66" s="1391"/>
      <c r="DH66" s="1391"/>
      <c r="DI66" s="1391"/>
    </row>
    <row r="67" spans="1:113" s="170" customFormat="1">
      <c r="V67" s="1391"/>
      <c r="W67" s="1391"/>
      <c r="X67" s="1391"/>
      <c r="Y67" s="1391"/>
      <c r="Z67" s="1391"/>
      <c r="AA67" s="1391"/>
      <c r="AB67" s="1391"/>
      <c r="AC67" s="1391"/>
      <c r="AD67" s="1391"/>
      <c r="AE67" s="1391"/>
      <c r="AF67" s="1391"/>
      <c r="AG67" s="1391"/>
      <c r="AH67" s="1391"/>
      <c r="AI67" s="1391"/>
      <c r="AJ67" s="1391"/>
      <c r="AK67" s="1391"/>
      <c r="AL67" s="1391"/>
      <c r="AM67" s="1391"/>
      <c r="AN67" s="1391"/>
      <c r="AO67" s="1391"/>
      <c r="AP67" s="1391"/>
      <c r="AQ67" s="1391"/>
      <c r="AR67" s="1391"/>
      <c r="AS67" s="1391"/>
      <c r="AT67" s="1391"/>
      <c r="AU67" s="1391"/>
      <c r="AV67" s="1391"/>
      <c r="AW67" s="1391"/>
      <c r="AX67" s="1391"/>
      <c r="AY67" s="1391"/>
      <c r="AZ67" s="1391"/>
      <c r="BA67" s="1391"/>
      <c r="BB67" s="1391"/>
      <c r="BC67" s="1391"/>
      <c r="BD67" s="1391"/>
      <c r="BE67" s="1391"/>
      <c r="BF67" s="1391"/>
      <c r="BG67" s="1391"/>
      <c r="BH67" s="1391"/>
      <c r="BI67" s="1391"/>
      <c r="BJ67" s="1391"/>
      <c r="BK67" s="1391"/>
      <c r="BL67" s="1391"/>
      <c r="BM67" s="1391"/>
      <c r="BN67" s="1391"/>
      <c r="BO67" s="1391"/>
      <c r="BP67" s="1391"/>
      <c r="BQ67" s="1391"/>
      <c r="BR67" s="1391"/>
      <c r="BS67" s="1391"/>
      <c r="BT67" s="1391"/>
      <c r="BU67" s="1391"/>
      <c r="BV67" s="1391"/>
      <c r="BW67" s="1391"/>
      <c r="BX67" s="1391"/>
      <c r="BY67" s="1391"/>
      <c r="BZ67" s="1391"/>
      <c r="CA67" s="1391"/>
      <c r="CB67" s="1391"/>
      <c r="CC67" s="1391"/>
      <c r="CD67" s="1391"/>
      <c r="CE67" s="1391"/>
      <c r="CF67" s="1391"/>
      <c r="CG67" s="1391"/>
      <c r="CH67" s="1391"/>
      <c r="CI67" s="1391"/>
      <c r="CJ67" s="1391"/>
      <c r="CK67" s="1391"/>
      <c r="CL67" s="1391"/>
      <c r="CM67" s="1391"/>
      <c r="CN67" s="1391"/>
      <c r="CO67" s="1391"/>
      <c r="CP67" s="1391"/>
      <c r="CQ67" s="1391"/>
      <c r="CR67" s="1391"/>
      <c r="CS67" s="1391"/>
      <c r="CT67" s="1391"/>
      <c r="CU67" s="1391"/>
      <c r="CV67" s="1391"/>
      <c r="CW67" s="1391"/>
      <c r="CX67" s="1391"/>
      <c r="CY67" s="1391"/>
      <c r="CZ67" s="1391"/>
      <c r="DA67" s="1391"/>
      <c r="DB67" s="1391"/>
      <c r="DC67" s="1391"/>
      <c r="DD67" s="1391"/>
      <c r="DE67" s="1391"/>
      <c r="DF67" s="1391"/>
      <c r="DG67" s="1391"/>
      <c r="DH67" s="1391"/>
      <c r="DI67" s="1391"/>
    </row>
    <row r="68" spans="1:113" s="170" customFormat="1">
      <c r="A68" s="1391"/>
      <c r="B68" s="1391"/>
      <c r="V68" s="1391"/>
      <c r="W68" s="1391"/>
      <c r="X68" s="1391"/>
      <c r="Y68" s="1391"/>
      <c r="Z68" s="1391"/>
      <c r="AA68" s="1391"/>
      <c r="AB68" s="1391"/>
      <c r="AC68" s="1391"/>
      <c r="AD68" s="1391"/>
      <c r="AE68" s="1391"/>
      <c r="AF68" s="1391"/>
      <c r="AG68" s="1391"/>
      <c r="AH68" s="1391"/>
      <c r="AI68" s="1391"/>
      <c r="AJ68" s="1391"/>
      <c r="AK68" s="1391"/>
      <c r="AL68" s="1391"/>
      <c r="AM68" s="1391"/>
      <c r="AN68" s="1391"/>
      <c r="AO68" s="1391"/>
      <c r="AP68" s="1391"/>
      <c r="AQ68" s="1391"/>
      <c r="AR68" s="1391"/>
      <c r="AS68" s="1391"/>
      <c r="AT68" s="1391"/>
      <c r="AU68" s="1391"/>
      <c r="AV68" s="1391"/>
      <c r="AW68" s="1391"/>
      <c r="AX68" s="1391"/>
      <c r="AY68" s="1391"/>
      <c r="AZ68" s="1391"/>
      <c r="BA68" s="1391"/>
      <c r="BB68" s="1391"/>
      <c r="BC68" s="1391"/>
      <c r="BD68" s="1391"/>
      <c r="BE68" s="1391"/>
      <c r="BF68" s="1391"/>
      <c r="BG68" s="1391"/>
      <c r="BH68" s="1391"/>
      <c r="BI68" s="1391"/>
      <c r="BJ68" s="1391"/>
      <c r="BK68" s="1391"/>
      <c r="BL68" s="1391"/>
      <c r="BM68" s="1391"/>
      <c r="BN68" s="1391"/>
      <c r="BO68" s="1391"/>
      <c r="BP68" s="1391"/>
      <c r="BQ68" s="1391"/>
      <c r="BR68" s="1391"/>
      <c r="BS68" s="1391"/>
      <c r="BT68" s="1391"/>
      <c r="BU68" s="1391"/>
      <c r="BV68" s="1391"/>
      <c r="BW68" s="1391"/>
      <c r="BX68" s="1391"/>
      <c r="BY68" s="1391"/>
      <c r="BZ68" s="1391"/>
      <c r="CA68" s="1391"/>
      <c r="CB68" s="1391"/>
      <c r="CC68" s="1391"/>
      <c r="CD68" s="1391"/>
      <c r="CE68" s="1391"/>
      <c r="CF68" s="1391"/>
      <c r="CG68" s="1391"/>
      <c r="CH68" s="1391"/>
      <c r="CI68" s="1391"/>
      <c r="CJ68" s="1391"/>
      <c r="CK68" s="1391"/>
      <c r="CL68" s="1391"/>
      <c r="CM68" s="1391"/>
      <c r="CN68" s="1391"/>
      <c r="CO68" s="1391"/>
      <c r="CP68" s="1391"/>
      <c r="CQ68" s="1391"/>
      <c r="CR68" s="1391"/>
      <c r="CS68" s="1391"/>
      <c r="CT68" s="1391"/>
      <c r="CU68" s="1391"/>
      <c r="CV68" s="1391"/>
      <c r="CW68" s="1391"/>
      <c r="CX68" s="1391"/>
      <c r="CY68" s="1391"/>
      <c r="CZ68" s="1391"/>
      <c r="DA68" s="1391"/>
      <c r="DB68" s="1391"/>
      <c r="DC68" s="1391"/>
      <c r="DD68" s="1391"/>
      <c r="DE68" s="1391"/>
      <c r="DF68" s="1391"/>
      <c r="DG68" s="1391"/>
      <c r="DH68" s="1391"/>
      <c r="DI68" s="1391"/>
    </row>
    <row r="69" spans="1:113" s="170" customFormat="1">
      <c r="A69" s="1391"/>
      <c r="B69" s="1391"/>
      <c r="V69" s="1391"/>
      <c r="W69" s="1391"/>
      <c r="X69" s="1391"/>
      <c r="Y69" s="1391"/>
      <c r="Z69" s="1391"/>
      <c r="AA69" s="1391"/>
      <c r="AB69" s="1391"/>
      <c r="AC69" s="1391"/>
      <c r="AD69" s="1391"/>
      <c r="AE69" s="1391"/>
      <c r="AF69" s="1391"/>
      <c r="AG69" s="1391"/>
      <c r="AH69" s="1391"/>
      <c r="AI69" s="1391"/>
      <c r="AJ69" s="1391"/>
      <c r="AK69" s="1391"/>
      <c r="AL69" s="1391"/>
      <c r="AM69" s="1391"/>
      <c r="AN69" s="1391"/>
      <c r="AO69" s="1391"/>
      <c r="AP69" s="1391"/>
      <c r="AQ69" s="1391"/>
      <c r="AR69" s="1391"/>
      <c r="AS69" s="1391"/>
      <c r="AT69" s="1391"/>
      <c r="AU69" s="1391"/>
      <c r="AV69" s="1391"/>
      <c r="AW69" s="1391"/>
      <c r="AX69" s="1391"/>
      <c r="AY69" s="1391"/>
      <c r="AZ69" s="1391"/>
      <c r="BA69" s="1391"/>
      <c r="BB69" s="1391"/>
      <c r="BC69" s="1391"/>
      <c r="BD69" s="1391"/>
      <c r="BE69" s="1391"/>
      <c r="BF69" s="1391"/>
      <c r="BG69" s="1391"/>
      <c r="BH69" s="1391"/>
      <c r="BI69" s="1391"/>
      <c r="BJ69" s="1391"/>
      <c r="BK69" s="1391"/>
      <c r="BL69" s="1391"/>
      <c r="BM69" s="1391"/>
      <c r="BN69" s="1391"/>
      <c r="BO69" s="1391"/>
      <c r="BP69" s="1391"/>
      <c r="BQ69" s="1391"/>
      <c r="BR69" s="1391"/>
      <c r="BS69" s="1391"/>
      <c r="BT69" s="1391"/>
      <c r="BU69" s="1391"/>
      <c r="BV69" s="1391"/>
      <c r="BW69" s="1391"/>
      <c r="BX69" s="1391"/>
      <c r="BY69" s="1391"/>
      <c r="BZ69" s="1391"/>
      <c r="CA69" s="1391"/>
      <c r="CB69" s="1391"/>
      <c r="CC69" s="1391"/>
      <c r="CD69" s="1391"/>
      <c r="CE69" s="1391"/>
      <c r="CF69" s="1391"/>
      <c r="CG69" s="1391"/>
      <c r="CH69" s="1391"/>
      <c r="CI69" s="1391"/>
      <c r="CJ69" s="1391"/>
      <c r="CK69" s="1391"/>
      <c r="CL69" s="1391"/>
      <c r="CM69" s="1391"/>
      <c r="CN69" s="1391"/>
      <c r="CO69" s="1391"/>
      <c r="CP69" s="1391"/>
      <c r="CQ69" s="1391"/>
      <c r="CR69" s="1391"/>
      <c r="CS69" s="1391"/>
      <c r="CT69" s="1391"/>
      <c r="CU69" s="1391"/>
      <c r="CV69" s="1391"/>
      <c r="CW69" s="1391"/>
      <c r="CX69" s="1391"/>
      <c r="CY69" s="1391"/>
      <c r="CZ69" s="1391"/>
      <c r="DA69" s="1391"/>
      <c r="DB69" s="1391"/>
      <c r="DC69" s="1391"/>
      <c r="DD69" s="1391"/>
      <c r="DE69" s="1391"/>
      <c r="DF69" s="1391"/>
      <c r="DG69" s="1391"/>
      <c r="DH69" s="1391"/>
      <c r="DI69" s="1391"/>
    </row>
  </sheetData>
  <mergeCells count="1">
    <mergeCell ref="A1:I1"/>
  </mergeCells>
  <pageMargins left="0.75" right="0.75" top="1" bottom="1" header="0.5" footer="0.5"/>
  <pageSetup paperSize="9" scale="18" orientation="landscape" verticalDpi="4294967295" r:id="rId1"/>
  <headerFooter alignWithMargins="0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J96"/>
  <sheetViews>
    <sheetView showGridLines="0" workbookViewId="0">
      <selection activeCell="M96" sqref="M96"/>
    </sheetView>
  </sheetViews>
  <sheetFormatPr defaultColWidth="9.140625" defaultRowHeight="15"/>
  <cols>
    <col min="1" max="1" width="17.140625" style="1766" bestFit="1" customWidth="1"/>
    <col min="2" max="2" width="13.5703125" style="1766" customWidth="1"/>
    <col min="3" max="3" width="12" style="1766" bestFit="1" customWidth="1"/>
    <col min="4" max="4" width="10.85546875" style="1766" bestFit="1" customWidth="1"/>
    <col min="5" max="7" width="12" style="1766" bestFit="1" customWidth="1"/>
    <col min="8" max="8" width="10.85546875" style="1766" bestFit="1" customWidth="1"/>
    <col min="9" max="9" width="12" style="1766" bestFit="1" customWidth="1"/>
    <col min="10" max="11" width="10.85546875" style="1766" bestFit="1" customWidth="1"/>
    <col min="12" max="12" width="11.42578125" style="1766" customWidth="1"/>
    <col min="13" max="14" width="10.85546875" style="1766" bestFit="1" customWidth="1"/>
    <col min="15" max="17" width="12" style="1766" bestFit="1" customWidth="1"/>
    <col min="18" max="18" width="13" style="1766" customWidth="1"/>
    <col min="19" max="19" width="12" style="1766" bestFit="1" customWidth="1"/>
    <col min="20" max="20" width="10.85546875" style="1766" bestFit="1" customWidth="1"/>
    <col min="21" max="23" width="12" style="1766" bestFit="1" customWidth="1"/>
    <col min="24" max="24" width="14" style="1766" customWidth="1"/>
    <col min="25" max="27" width="12" style="1766" bestFit="1" customWidth="1"/>
    <col min="28" max="29" width="10.85546875" style="1766" bestFit="1" customWidth="1"/>
    <col min="30" max="30" width="11.28515625" style="1766" bestFit="1" customWidth="1"/>
    <col min="31" max="31" width="10.5703125" style="1766" customWidth="1"/>
    <col min="32" max="32" width="13.42578125" style="1766" customWidth="1"/>
    <col min="33" max="33" width="14.5703125" style="1766" customWidth="1"/>
    <col min="34" max="37" width="12" style="1766" customWidth="1"/>
    <col min="38" max="38" width="9.140625" style="1766"/>
    <col min="39" max="39" width="15.42578125" style="1766" customWidth="1"/>
    <col min="40" max="40" width="16.28515625" style="1766" customWidth="1"/>
    <col min="41" max="41" width="9.140625" style="1766"/>
    <col min="42" max="42" width="15.85546875" style="1766" customWidth="1"/>
    <col min="43" max="16384" width="9.140625" style="1766"/>
  </cols>
  <sheetData>
    <row r="1" spans="1:42" ht="21">
      <c r="A1" s="1448" t="s">
        <v>254</v>
      </c>
      <c r="B1" s="1448"/>
      <c r="C1" s="1448"/>
      <c r="D1" s="1448"/>
      <c r="E1" s="1448"/>
      <c r="F1" s="1448"/>
      <c r="G1" s="1448"/>
      <c r="H1" s="1448"/>
      <c r="I1" s="1448"/>
      <c r="J1" s="1448"/>
      <c r="K1" s="1448"/>
      <c r="L1" s="1448"/>
      <c r="M1" s="1448"/>
      <c r="N1" s="1448"/>
      <c r="O1" s="1448"/>
      <c r="P1" s="1448"/>
      <c r="Q1" s="1448"/>
      <c r="AE1" s="2087"/>
      <c r="AF1" s="2088"/>
      <c r="AG1" s="2088"/>
    </row>
    <row r="2" spans="1:42">
      <c r="A2" s="2089" t="s">
        <v>255</v>
      </c>
      <c r="B2" s="2089"/>
      <c r="C2" s="2089"/>
      <c r="D2" s="2089"/>
      <c r="E2" s="2089"/>
      <c r="F2" s="2089"/>
      <c r="G2" s="2089"/>
      <c r="H2" s="2089"/>
      <c r="I2" s="2089"/>
      <c r="J2" s="2089"/>
      <c r="K2" s="2089"/>
      <c r="L2" s="2089"/>
      <c r="M2" s="2089"/>
      <c r="N2" s="2089"/>
      <c r="O2" s="2089"/>
      <c r="P2" s="1449"/>
      <c r="Q2" s="1449"/>
      <c r="R2" s="1449"/>
      <c r="S2" s="1449"/>
      <c r="T2" s="1449"/>
      <c r="U2" s="1449"/>
      <c r="V2" s="1449"/>
      <c r="W2" s="1449"/>
      <c r="X2" s="1449"/>
      <c r="Y2" s="1449"/>
      <c r="Z2" s="1449"/>
      <c r="AA2" s="1449"/>
      <c r="AB2" s="1449"/>
      <c r="AC2" s="1449"/>
      <c r="AD2" s="1449"/>
      <c r="AE2" s="1449"/>
      <c r="AF2" s="1449"/>
      <c r="AG2" s="1449"/>
      <c r="AH2" s="1449"/>
      <c r="AI2" s="1449"/>
      <c r="AJ2" s="1449"/>
      <c r="AK2" s="1449"/>
      <c r="AL2" s="1449"/>
      <c r="AM2" s="1449"/>
      <c r="AN2" s="1449"/>
      <c r="AO2" s="1449"/>
      <c r="AP2" s="1449"/>
    </row>
    <row r="3" spans="1:42">
      <c r="A3" s="1449"/>
      <c r="B3" s="1449"/>
      <c r="C3" s="1449"/>
      <c r="D3" s="1449"/>
      <c r="E3" s="1449"/>
      <c r="F3" s="1449"/>
      <c r="G3" s="1449"/>
      <c r="H3" s="1449"/>
      <c r="I3" s="1449"/>
      <c r="J3" s="1449"/>
      <c r="K3" s="1449"/>
      <c r="L3" s="1449"/>
      <c r="M3" s="1449"/>
      <c r="N3" s="1449"/>
      <c r="O3" s="1449"/>
      <c r="P3" s="1449"/>
      <c r="Q3" s="1449"/>
      <c r="R3" s="1449"/>
      <c r="S3" s="1449"/>
      <c r="T3" s="1449"/>
      <c r="U3" s="1449"/>
      <c r="V3" s="1449"/>
      <c r="W3" s="1449"/>
      <c r="X3" s="1449"/>
      <c r="Y3" s="1449"/>
      <c r="Z3" s="1449"/>
      <c r="AA3" s="1449"/>
      <c r="AB3" s="1449"/>
      <c r="AC3" s="1449"/>
      <c r="AD3" s="1449"/>
      <c r="AE3" s="1449"/>
      <c r="AF3" s="1449"/>
      <c r="AG3" s="1449"/>
      <c r="AH3" s="1449"/>
      <c r="AI3" s="1449"/>
      <c r="AJ3" s="1449"/>
      <c r="AK3" s="1449"/>
      <c r="AL3" s="1449"/>
      <c r="AM3" s="1449"/>
      <c r="AN3" s="1449"/>
      <c r="AO3" s="1449"/>
      <c r="AP3" s="1449"/>
    </row>
    <row r="4" spans="1:42">
      <c r="A4" s="1450" t="s">
        <v>476</v>
      </c>
      <c r="B4" s="1451"/>
      <c r="C4" s="1451"/>
      <c r="D4" s="1451"/>
      <c r="E4" s="1449"/>
      <c r="F4" s="1449"/>
      <c r="G4" s="1449"/>
      <c r="H4" s="1449"/>
      <c r="I4" s="1449"/>
      <c r="J4" s="1449"/>
      <c r="K4" s="1449"/>
      <c r="L4" s="1449"/>
      <c r="M4" s="1449"/>
      <c r="N4" s="1449"/>
      <c r="O4" s="1449"/>
      <c r="P4" s="1449"/>
      <c r="Q4" s="1449"/>
      <c r="R4" s="1449"/>
      <c r="S4" s="1449"/>
      <c r="T4" s="1449"/>
      <c r="U4" s="1449"/>
      <c r="V4" s="1449"/>
      <c r="W4" s="1449"/>
      <c r="X4" s="1449"/>
      <c r="Y4" s="1449"/>
      <c r="Z4" s="1449"/>
      <c r="AA4" s="1449"/>
      <c r="AB4" s="1449"/>
      <c r="AC4" s="1449"/>
      <c r="AD4" s="1449"/>
      <c r="AE4" s="1449"/>
      <c r="AF4" s="1449"/>
      <c r="AG4" s="1449"/>
      <c r="AH4" s="1449"/>
      <c r="AI4" s="1449"/>
      <c r="AJ4" s="1449"/>
      <c r="AK4" s="1449"/>
      <c r="AL4" s="1449"/>
      <c r="AM4" s="1449"/>
      <c r="AN4" s="1449"/>
      <c r="AO4" s="1449"/>
      <c r="AP4" s="1449"/>
    </row>
    <row r="5" spans="1:42">
      <c r="A5" s="1450" t="s">
        <v>477</v>
      </c>
      <c r="B5" s="1452"/>
      <c r="C5" s="1452"/>
      <c r="D5" s="1452"/>
      <c r="E5" s="1449"/>
      <c r="F5" s="1449"/>
      <c r="G5" s="1449"/>
      <c r="H5" s="1449"/>
      <c r="I5" s="1449"/>
      <c r="J5" s="1449"/>
      <c r="K5" s="1449"/>
      <c r="L5" s="1449"/>
      <c r="M5" s="1449"/>
      <c r="N5" s="1449"/>
      <c r="O5" s="1449"/>
      <c r="P5" s="1449"/>
      <c r="Q5" s="1449"/>
      <c r="R5" s="1449"/>
      <c r="S5" s="1449"/>
      <c r="T5" s="1449"/>
      <c r="U5" s="1449"/>
      <c r="V5" s="1449"/>
      <c r="W5" s="1449"/>
      <c r="X5" s="1449"/>
      <c r="Y5" s="1449"/>
      <c r="Z5" s="1449"/>
      <c r="AA5" s="1449"/>
      <c r="AB5" s="1449"/>
      <c r="AC5" s="1449"/>
      <c r="AD5" s="1449"/>
      <c r="AE5" s="1449"/>
      <c r="AF5" s="1449"/>
      <c r="AG5" s="1449"/>
      <c r="AH5" s="1449"/>
      <c r="AI5" s="1449"/>
      <c r="AJ5" s="1449"/>
      <c r="AK5" s="1449"/>
      <c r="AL5" s="1449"/>
      <c r="AM5" s="1449"/>
      <c r="AN5" s="1449"/>
      <c r="AO5" s="1449"/>
      <c r="AP5" s="1449"/>
    </row>
    <row r="6" spans="1:42">
      <c r="A6" s="1453" t="s">
        <v>478</v>
      </c>
      <c r="B6" s="1452"/>
      <c r="C6" s="1452"/>
      <c r="D6" s="1452"/>
      <c r="E6" s="1449"/>
      <c r="F6" s="1449"/>
      <c r="G6" s="1449"/>
      <c r="H6" s="1449"/>
      <c r="I6" s="1449"/>
      <c r="J6" s="1449"/>
      <c r="K6" s="1449"/>
      <c r="L6" s="1449"/>
      <c r="M6" s="1449"/>
      <c r="N6" s="1449"/>
      <c r="O6" s="1449"/>
      <c r="P6" s="1449"/>
      <c r="Q6" s="1449"/>
      <c r="R6" s="1449"/>
      <c r="S6" s="1449"/>
      <c r="T6" s="1449"/>
      <c r="U6" s="1449"/>
      <c r="V6" s="1449"/>
      <c r="W6" s="1449"/>
      <c r="X6" s="1449"/>
      <c r="Y6" s="1449"/>
      <c r="Z6" s="1449"/>
      <c r="AA6" s="1449"/>
      <c r="AB6" s="1449"/>
      <c r="AC6" s="1449"/>
      <c r="AD6" s="1449"/>
      <c r="AE6" s="1449"/>
      <c r="AF6" s="1449"/>
      <c r="AG6" s="1449"/>
      <c r="AH6" s="1449"/>
      <c r="AI6" s="1449"/>
      <c r="AJ6" s="1449"/>
      <c r="AK6" s="1449"/>
      <c r="AL6" s="1449"/>
      <c r="AM6" s="1449"/>
      <c r="AN6" s="1449"/>
      <c r="AO6" s="1449"/>
      <c r="AP6" s="1449"/>
    </row>
    <row r="7" spans="1:42" ht="20.25">
      <c r="A7" s="1454" t="s">
        <v>496</v>
      </c>
      <c r="B7" s="1454"/>
      <c r="C7" s="1454"/>
      <c r="D7" s="1454"/>
      <c r="E7" s="1455"/>
      <c r="F7" s="1455"/>
      <c r="G7" s="1455"/>
      <c r="H7" s="1449"/>
      <c r="I7" s="1449"/>
      <c r="J7" s="1449"/>
      <c r="K7" s="1449"/>
      <c r="L7" s="1449"/>
      <c r="M7" s="1449"/>
      <c r="N7" s="1449"/>
      <c r="O7" s="1449"/>
      <c r="P7" s="1449"/>
      <c r="Q7" s="1449"/>
      <c r="R7" s="1449"/>
      <c r="S7" s="1449"/>
      <c r="T7" s="1449"/>
      <c r="U7" s="1449"/>
      <c r="V7" s="1449"/>
      <c r="W7" s="1449"/>
      <c r="X7" s="1449"/>
      <c r="Y7" s="1449"/>
      <c r="Z7" s="1449"/>
      <c r="AA7" s="1449"/>
      <c r="AB7" s="1449"/>
      <c r="AC7" s="1449"/>
      <c r="AD7" s="1449"/>
      <c r="AE7" s="1449"/>
      <c r="AF7" s="1449"/>
      <c r="AG7" s="1449"/>
      <c r="AH7" s="1449"/>
      <c r="AI7" s="1449"/>
      <c r="AJ7" s="1449"/>
      <c r="AK7" s="1449"/>
      <c r="AL7" s="1449"/>
      <c r="AM7" s="1449"/>
      <c r="AN7" s="1449"/>
      <c r="AO7" s="1449"/>
      <c r="AP7" s="1449"/>
    </row>
    <row r="8" spans="1:42" ht="21" thickBot="1">
      <c r="A8" s="1449"/>
      <c r="B8" s="1449"/>
      <c r="C8" s="1456"/>
      <c r="D8" s="1456"/>
      <c r="E8" s="1457"/>
      <c r="F8" s="1457"/>
      <c r="G8" s="1457"/>
      <c r="H8" s="1449"/>
      <c r="I8" s="1449"/>
      <c r="J8" s="1449"/>
      <c r="K8" s="1449"/>
      <c r="L8" s="1449"/>
      <c r="M8" s="1449"/>
      <c r="N8" s="1449"/>
      <c r="O8" s="1449"/>
      <c r="P8" s="1449"/>
      <c r="Q8" s="1449"/>
      <c r="R8" s="1449"/>
      <c r="S8" s="1449"/>
      <c r="T8" s="1449"/>
      <c r="U8" s="1449"/>
      <c r="V8" s="1449"/>
      <c r="W8" s="1449"/>
      <c r="X8" s="1449"/>
      <c r="Y8" s="1449"/>
      <c r="Z8" s="1449"/>
      <c r="AA8" s="1449"/>
      <c r="AB8" s="1449"/>
      <c r="AC8" s="1449"/>
      <c r="AD8" s="1449"/>
      <c r="AE8" s="1449"/>
      <c r="AF8" s="1449"/>
      <c r="AG8" s="1449"/>
      <c r="AH8" s="1449"/>
      <c r="AI8" s="1449"/>
      <c r="AJ8" s="1449"/>
      <c r="AK8" s="1449"/>
      <c r="AL8" s="1449"/>
      <c r="AM8" s="1449"/>
      <c r="AN8" s="1449"/>
      <c r="AO8" s="1449"/>
      <c r="AP8" s="1449"/>
    </row>
    <row r="9" spans="1:42" ht="26.25" customHeight="1" thickBot="1">
      <c r="A9" s="1458" t="s">
        <v>498</v>
      </c>
      <c r="B9" s="1449"/>
      <c r="C9" s="1381" t="s">
        <v>86</v>
      </c>
      <c r="D9" s="1381" t="s">
        <v>128</v>
      </c>
      <c r="E9" s="1381" t="s">
        <v>128</v>
      </c>
      <c r="F9" s="1381" t="s">
        <v>108</v>
      </c>
      <c r="G9" s="1381" t="s">
        <v>108</v>
      </c>
      <c r="H9" s="1381" t="s">
        <v>88</v>
      </c>
      <c r="I9" s="1381" t="s">
        <v>88</v>
      </c>
      <c r="J9" s="1382" t="s">
        <v>90</v>
      </c>
      <c r="K9" s="1381" t="s">
        <v>107</v>
      </c>
      <c r="L9" s="1381" t="s">
        <v>91</v>
      </c>
      <c r="M9" s="1381" t="s">
        <v>92</v>
      </c>
      <c r="N9" s="1381" t="s">
        <v>93</v>
      </c>
      <c r="O9" s="1381" t="s">
        <v>190</v>
      </c>
      <c r="P9" s="1381" t="s">
        <v>190</v>
      </c>
      <c r="Q9" s="1381" t="s">
        <v>94</v>
      </c>
      <c r="R9" s="1381" t="s">
        <v>95</v>
      </c>
      <c r="S9" s="1381" t="s">
        <v>109</v>
      </c>
      <c r="T9" s="1381" t="s">
        <v>111</v>
      </c>
      <c r="U9" s="1381" t="s">
        <v>110</v>
      </c>
      <c r="V9" s="1381" t="s">
        <v>96</v>
      </c>
      <c r="W9" s="1381" t="s">
        <v>112</v>
      </c>
      <c r="X9" s="1381" t="s">
        <v>112</v>
      </c>
      <c r="Y9" s="1381" t="s">
        <v>113</v>
      </c>
      <c r="Z9" s="1381" t="s">
        <v>97</v>
      </c>
      <c r="AA9" s="1381" t="s">
        <v>98</v>
      </c>
      <c r="AB9" s="1383" t="s">
        <v>114</v>
      </c>
      <c r="AC9" s="1383" t="s">
        <v>114</v>
      </c>
      <c r="AD9" s="1381" t="s">
        <v>99</v>
      </c>
      <c r="AE9" s="1381" t="s">
        <v>127</v>
      </c>
      <c r="AF9" s="1381" t="s">
        <v>127</v>
      </c>
      <c r="AG9" s="1381" t="s">
        <v>119</v>
      </c>
      <c r="AH9" s="1381" t="s">
        <v>115</v>
      </c>
      <c r="AI9" s="1381" t="s">
        <v>100</v>
      </c>
      <c r="AJ9" s="1381" t="s">
        <v>101</v>
      </c>
      <c r="AK9" s="1381" t="s">
        <v>101</v>
      </c>
      <c r="AP9" s="1381" t="s">
        <v>103</v>
      </c>
    </row>
    <row r="10" spans="1:42" ht="34.5" thickBot="1">
      <c r="A10" s="1459" t="s">
        <v>497</v>
      </c>
      <c r="B10" s="1460"/>
      <c r="C10" s="1461" t="s">
        <v>309</v>
      </c>
      <c r="D10" s="1462" t="s">
        <v>308</v>
      </c>
      <c r="E10" s="1463" t="s">
        <v>308</v>
      </c>
      <c r="F10" s="1462" t="s">
        <v>307</v>
      </c>
      <c r="G10" s="1463" t="s">
        <v>307</v>
      </c>
      <c r="H10" s="1462" t="s">
        <v>306</v>
      </c>
      <c r="I10" s="1463" t="s">
        <v>306</v>
      </c>
      <c r="J10" s="1461" t="s">
        <v>305</v>
      </c>
      <c r="K10" s="1461" t="s">
        <v>304</v>
      </c>
      <c r="L10" s="1461" t="s">
        <v>302</v>
      </c>
      <c r="M10" s="1461" t="s">
        <v>301</v>
      </c>
      <c r="N10" s="1461" t="s">
        <v>300</v>
      </c>
      <c r="O10" s="1462" t="s">
        <v>299</v>
      </c>
      <c r="P10" s="1463" t="s">
        <v>299</v>
      </c>
      <c r="Q10" s="1461" t="s">
        <v>303</v>
      </c>
      <c r="R10" s="1461" t="s">
        <v>479</v>
      </c>
      <c r="S10" s="1461" t="s">
        <v>298</v>
      </c>
      <c r="T10" s="1461" t="s">
        <v>297</v>
      </c>
      <c r="U10" s="1461" t="s">
        <v>296</v>
      </c>
      <c r="V10" s="1461" t="s">
        <v>480</v>
      </c>
      <c r="W10" s="1462" t="s">
        <v>295</v>
      </c>
      <c r="X10" s="1463" t="s">
        <v>295</v>
      </c>
      <c r="Y10" s="1461" t="s">
        <v>294</v>
      </c>
      <c r="Z10" s="1461" t="s">
        <v>293</v>
      </c>
      <c r="AA10" s="1461" t="s">
        <v>292</v>
      </c>
      <c r="AB10" s="1462" t="s">
        <v>291</v>
      </c>
      <c r="AC10" s="1463" t="s">
        <v>291</v>
      </c>
      <c r="AD10" s="1461" t="s">
        <v>290</v>
      </c>
      <c r="AE10" s="1461" t="s">
        <v>289</v>
      </c>
      <c r="AF10" s="1464" t="s">
        <v>289</v>
      </c>
      <c r="AG10" s="1461" t="s">
        <v>288</v>
      </c>
      <c r="AH10" s="1461" t="s">
        <v>287</v>
      </c>
      <c r="AI10" s="1461" t="s">
        <v>286</v>
      </c>
      <c r="AJ10" s="1462" t="s">
        <v>285</v>
      </c>
      <c r="AK10" s="1463" t="s">
        <v>285</v>
      </c>
      <c r="AL10" s="1465"/>
      <c r="AM10" s="1466" t="s">
        <v>4</v>
      </c>
      <c r="AN10" s="1467" t="s">
        <v>495</v>
      </c>
      <c r="AO10" s="1468"/>
      <c r="AP10" s="1462" t="s">
        <v>284</v>
      </c>
    </row>
    <row r="11" spans="1:42" ht="26.25" thickBot="1">
      <c r="A11" s="1469" t="s">
        <v>493</v>
      </c>
      <c r="B11" s="1470" t="s">
        <v>494</v>
      </c>
      <c r="C11" s="1471" t="s">
        <v>482</v>
      </c>
      <c r="D11" s="1472" t="s">
        <v>482</v>
      </c>
      <c r="E11" s="1473" t="s">
        <v>483</v>
      </c>
      <c r="F11" s="1472" t="s">
        <v>482</v>
      </c>
      <c r="G11" s="1473" t="s">
        <v>484</v>
      </c>
      <c r="H11" s="1472" t="s">
        <v>482</v>
      </c>
      <c r="I11" s="1473" t="s">
        <v>485</v>
      </c>
      <c r="J11" s="1471" t="s">
        <v>482</v>
      </c>
      <c r="K11" s="1471" t="s">
        <v>482</v>
      </c>
      <c r="L11" s="1471" t="s">
        <v>482</v>
      </c>
      <c r="M11" s="1471" t="s">
        <v>482</v>
      </c>
      <c r="N11" s="1471" t="s">
        <v>482</v>
      </c>
      <c r="O11" s="1472" t="s">
        <v>482</v>
      </c>
      <c r="P11" s="1473" t="s">
        <v>486</v>
      </c>
      <c r="Q11" s="1471" t="s">
        <v>482</v>
      </c>
      <c r="R11" s="1471" t="s">
        <v>482</v>
      </c>
      <c r="S11" s="1471" t="s">
        <v>482</v>
      </c>
      <c r="T11" s="1471" t="s">
        <v>482</v>
      </c>
      <c r="U11" s="1471" t="s">
        <v>482</v>
      </c>
      <c r="V11" s="1471" t="s">
        <v>482</v>
      </c>
      <c r="W11" s="1472" t="s">
        <v>482</v>
      </c>
      <c r="X11" s="1473" t="s">
        <v>487</v>
      </c>
      <c r="Y11" s="1471" t="s">
        <v>482</v>
      </c>
      <c r="Z11" s="1471" t="s">
        <v>482</v>
      </c>
      <c r="AA11" s="1471" t="s">
        <v>482</v>
      </c>
      <c r="AB11" s="1472" t="s">
        <v>482</v>
      </c>
      <c r="AC11" s="1473" t="s">
        <v>488</v>
      </c>
      <c r="AD11" s="1471" t="s">
        <v>482</v>
      </c>
      <c r="AE11" s="1471" t="s">
        <v>482</v>
      </c>
      <c r="AF11" s="1474" t="s">
        <v>489</v>
      </c>
      <c r="AG11" s="1471" t="s">
        <v>482</v>
      </c>
      <c r="AH11" s="1471" t="s">
        <v>482</v>
      </c>
      <c r="AI11" s="1471" t="s">
        <v>482</v>
      </c>
      <c r="AJ11" s="1472" t="s">
        <v>482</v>
      </c>
      <c r="AK11" s="1473" t="s">
        <v>490</v>
      </c>
      <c r="AL11" s="1475"/>
      <c r="AM11" s="1476" t="s">
        <v>482</v>
      </c>
      <c r="AN11" s="1477" t="s">
        <v>491</v>
      </c>
      <c r="AO11" s="1478"/>
      <c r="AP11" s="1472" t="s">
        <v>482</v>
      </c>
    </row>
    <row r="12" spans="1:42" ht="23.25">
      <c r="A12" s="1479">
        <v>43829</v>
      </c>
      <c r="B12" s="1480">
        <v>1</v>
      </c>
      <c r="C12" s="1481">
        <v>164.6</v>
      </c>
      <c r="D12" s="1482">
        <v>218.55</v>
      </c>
      <c r="E12" s="1483">
        <v>427.44</v>
      </c>
      <c r="F12" s="1481">
        <v>196.08920000000001</v>
      </c>
      <c r="G12" s="1484">
        <v>4984</v>
      </c>
      <c r="H12" s="1481">
        <v>193.399</v>
      </c>
      <c r="I12" s="1484">
        <v>1445</v>
      </c>
      <c r="J12" s="1481">
        <v>200.47</v>
      </c>
      <c r="K12" s="1481">
        <v>179.05</v>
      </c>
      <c r="L12" s="1485">
        <v>220.07</v>
      </c>
      <c r="M12" s="1481">
        <v>182.59</v>
      </c>
      <c r="N12" s="1481">
        <v>177</v>
      </c>
      <c r="O12" s="1482">
        <v>193.02620000000002</v>
      </c>
      <c r="P12" s="1486">
        <v>1437</v>
      </c>
      <c r="Q12" s="1482">
        <v>190.09</v>
      </c>
      <c r="R12" s="1487" t="s">
        <v>367</v>
      </c>
      <c r="S12" s="1482">
        <v>202.4</v>
      </c>
      <c r="T12" s="1482">
        <v>209.78700000000001</v>
      </c>
      <c r="U12" s="1482">
        <v>193.81</v>
      </c>
      <c r="V12" s="1482" t="s">
        <v>492</v>
      </c>
      <c r="W12" s="1482">
        <v>202.34030000000001</v>
      </c>
      <c r="X12" s="1486">
        <v>66887.070000000007</v>
      </c>
      <c r="Y12" s="1482" t="s">
        <v>312</v>
      </c>
      <c r="Z12" s="1482">
        <v>187.82</v>
      </c>
      <c r="AA12" s="1482">
        <v>197.88</v>
      </c>
      <c r="AB12" s="1488">
        <v>191.10820000000001</v>
      </c>
      <c r="AC12" s="1489">
        <v>813.31299999999999</v>
      </c>
      <c r="AD12" s="1482">
        <v>206</v>
      </c>
      <c r="AE12" s="1482">
        <v>218.39410000000001</v>
      </c>
      <c r="AF12" s="1482">
        <v>1044.22</v>
      </c>
      <c r="AG12" s="1482">
        <v>202.97</v>
      </c>
      <c r="AH12" s="1482">
        <v>206.8</v>
      </c>
      <c r="AI12" s="1482">
        <v>167.69</v>
      </c>
      <c r="AJ12" s="1482">
        <v>184.9092</v>
      </c>
      <c r="AK12" s="1484">
        <v>1934</v>
      </c>
      <c r="AL12" s="1475"/>
      <c r="AM12" s="1490">
        <v>192.7092033851394</v>
      </c>
      <c r="AN12" s="1380">
        <v>-5.0363447023458185E-3</v>
      </c>
      <c r="AO12" s="1475"/>
      <c r="AP12" s="1481">
        <v>189.69330000000002</v>
      </c>
    </row>
    <row r="13" spans="1:42" ht="23.25">
      <c r="A13" s="1479">
        <v>43836</v>
      </c>
      <c r="B13" s="1480">
        <v>2</v>
      </c>
      <c r="C13" s="1481">
        <v>164</v>
      </c>
      <c r="D13" s="1482">
        <v>218.75450000000001</v>
      </c>
      <c r="E13" s="1483">
        <v>427.84000000000003</v>
      </c>
      <c r="F13" s="1481">
        <v>195.26510000000002</v>
      </c>
      <c r="G13" s="1484">
        <v>4937</v>
      </c>
      <c r="H13" s="1481">
        <v>194.1627</v>
      </c>
      <c r="I13" s="1484">
        <v>1451</v>
      </c>
      <c r="J13" s="1481">
        <v>195.6</v>
      </c>
      <c r="K13" s="1481">
        <v>175.06</v>
      </c>
      <c r="L13" s="1485">
        <v>221</v>
      </c>
      <c r="M13" s="1481">
        <v>180.62</v>
      </c>
      <c r="N13" s="1481">
        <v>174</v>
      </c>
      <c r="O13" s="1482">
        <v>195.67140000000001</v>
      </c>
      <c r="P13" s="1486">
        <v>1457</v>
      </c>
      <c r="Q13" s="1482">
        <v>190.1</v>
      </c>
      <c r="R13" s="1487" t="s">
        <v>367</v>
      </c>
      <c r="S13" s="1482">
        <v>207.14000000000001</v>
      </c>
      <c r="T13" s="1482">
        <v>210.988</v>
      </c>
      <c r="U13" s="1482">
        <v>192.17000000000002</v>
      </c>
      <c r="V13" s="1482" t="s">
        <v>492</v>
      </c>
      <c r="W13" s="1482">
        <v>201.93550000000002</v>
      </c>
      <c r="X13" s="1486">
        <v>67006.81</v>
      </c>
      <c r="Y13" s="1482" t="s">
        <v>312</v>
      </c>
      <c r="Z13" s="1482">
        <v>173.19</v>
      </c>
      <c r="AA13" s="1482">
        <v>193.21</v>
      </c>
      <c r="AB13" s="1488">
        <v>187.17140000000001</v>
      </c>
      <c r="AC13" s="1489">
        <v>794.51600000000008</v>
      </c>
      <c r="AD13" s="1482">
        <v>206</v>
      </c>
      <c r="AE13" s="1482">
        <v>219.67400000000001</v>
      </c>
      <c r="AF13" s="1482">
        <v>1049.5899999999999</v>
      </c>
      <c r="AG13" s="1482">
        <v>204.13</v>
      </c>
      <c r="AH13" s="1482">
        <v>203.51</v>
      </c>
      <c r="AI13" s="1482">
        <v>168.6</v>
      </c>
      <c r="AJ13" s="1482">
        <v>182.1593</v>
      </c>
      <c r="AK13" s="1484">
        <v>1918</v>
      </c>
      <c r="AL13" s="1475"/>
      <c r="AM13" s="1490">
        <v>188.93102239727483</v>
      </c>
      <c r="AN13" s="1380">
        <v>-1.9605607420387083E-2</v>
      </c>
      <c r="AO13" s="1475"/>
      <c r="AP13" s="1481">
        <v>189.89700000000002</v>
      </c>
    </row>
    <row r="14" spans="1:42" ht="23.25">
      <c r="A14" s="1479">
        <v>43843</v>
      </c>
      <c r="B14" s="1480">
        <v>3</v>
      </c>
      <c r="C14" s="1481">
        <v>155.5</v>
      </c>
      <c r="D14" s="1482">
        <v>221.67910000000001</v>
      </c>
      <c r="E14" s="1483">
        <v>433.56</v>
      </c>
      <c r="F14" s="1481">
        <v>189.39850000000001</v>
      </c>
      <c r="G14" s="1484">
        <v>4769</v>
      </c>
      <c r="H14" s="1481">
        <v>197.37800000000001</v>
      </c>
      <c r="I14" s="1484">
        <v>1475</v>
      </c>
      <c r="J14" s="1481">
        <v>189.43</v>
      </c>
      <c r="K14" s="1481">
        <v>171.33</v>
      </c>
      <c r="L14" s="1485">
        <v>216.36</v>
      </c>
      <c r="M14" s="1481">
        <v>180.07</v>
      </c>
      <c r="N14" s="1481">
        <v>170</v>
      </c>
      <c r="O14" s="1482">
        <v>186.90600000000001</v>
      </c>
      <c r="P14" s="1486">
        <v>1391</v>
      </c>
      <c r="Q14" s="1482">
        <v>190.47</v>
      </c>
      <c r="R14" s="1487" t="s">
        <v>367</v>
      </c>
      <c r="S14" s="1482">
        <v>210.84</v>
      </c>
      <c r="T14" s="1482">
        <v>198.82600000000002</v>
      </c>
      <c r="U14" s="1482">
        <v>187.93</v>
      </c>
      <c r="V14" s="1482" t="s">
        <v>492</v>
      </c>
      <c r="W14" s="1482">
        <v>193.67000000000002</v>
      </c>
      <c r="X14" s="1486">
        <v>64709.85</v>
      </c>
      <c r="Y14" s="1482" t="s">
        <v>312</v>
      </c>
      <c r="Z14" s="1482">
        <v>166.55</v>
      </c>
      <c r="AA14" s="1482">
        <v>186.95000000000002</v>
      </c>
      <c r="AB14" s="1488">
        <v>180.80780000000001</v>
      </c>
      <c r="AC14" s="1489">
        <v>765.46800000000007</v>
      </c>
      <c r="AD14" s="1482">
        <v>201</v>
      </c>
      <c r="AE14" s="1482">
        <v>213.2927</v>
      </c>
      <c r="AF14" s="1482">
        <v>1019.46</v>
      </c>
      <c r="AG14" s="1482">
        <v>195.15</v>
      </c>
      <c r="AH14" s="1482">
        <v>194.46</v>
      </c>
      <c r="AI14" s="1482">
        <v>167.58</v>
      </c>
      <c r="AJ14" s="1482">
        <v>179.7098</v>
      </c>
      <c r="AK14" s="1484">
        <v>1896</v>
      </c>
      <c r="AL14" s="1475"/>
      <c r="AM14" s="1490">
        <v>184.30623021077284</v>
      </c>
      <c r="AN14" s="1380">
        <v>-2.4478733708311884E-2</v>
      </c>
      <c r="AO14" s="1475"/>
      <c r="AP14" s="1481">
        <v>189.29430000000002</v>
      </c>
    </row>
    <row r="15" spans="1:42" ht="23.25">
      <c r="A15" s="1479">
        <v>43850</v>
      </c>
      <c r="B15" s="1480">
        <v>4</v>
      </c>
      <c r="C15" s="1481">
        <v>152.20000000000002</v>
      </c>
      <c r="D15" s="1482">
        <v>224.90030000000002</v>
      </c>
      <c r="E15" s="1483">
        <v>439.86</v>
      </c>
      <c r="F15" s="1481">
        <v>184.91300000000001</v>
      </c>
      <c r="G15" s="1484">
        <v>4648</v>
      </c>
      <c r="H15" s="1481">
        <v>198.58500000000001</v>
      </c>
      <c r="I15" s="1484">
        <v>1484</v>
      </c>
      <c r="J15" s="1481">
        <v>187.61</v>
      </c>
      <c r="K15" s="1481">
        <v>170.23</v>
      </c>
      <c r="L15" s="1485">
        <v>210.79</v>
      </c>
      <c r="M15" s="1481">
        <v>176.22</v>
      </c>
      <c r="N15" s="1481">
        <v>165</v>
      </c>
      <c r="O15" s="1482">
        <v>184.82820000000001</v>
      </c>
      <c r="P15" s="1486">
        <v>1375</v>
      </c>
      <c r="Q15" s="1482">
        <v>190.61</v>
      </c>
      <c r="R15" s="1487" t="s">
        <v>367</v>
      </c>
      <c r="S15" s="1482">
        <v>210.55</v>
      </c>
      <c r="T15" s="1482">
        <v>194.203</v>
      </c>
      <c r="U15" s="1482">
        <v>186</v>
      </c>
      <c r="V15" s="1482" t="s">
        <v>492</v>
      </c>
      <c r="W15" s="1482">
        <v>189.2158</v>
      </c>
      <c r="X15" s="1486">
        <v>63579.74</v>
      </c>
      <c r="Y15" s="1482" t="s">
        <v>312</v>
      </c>
      <c r="Z15" s="1482">
        <v>167.03</v>
      </c>
      <c r="AA15" s="1482">
        <v>184.98</v>
      </c>
      <c r="AB15" s="1488">
        <v>178.041</v>
      </c>
      <c r="AC15" s="1489">
        <v>755.87300000000005</v>
      </c>
      <c r="AD15" s="1482">
        <v>195</v>
      </c>
      <c r="AE15" s="1482">
        <v>203.1798</v>
      </c>
      <c r="AF15" s="1482">
        <v>971.06000000000006</v>
      </c>
      <c r="AG15" s="1482">
        <v>189.75</v>
      </c>
      <c r="AH15" s="1482">
        <v>189.16</v>
      </c>
      <c r="AI15" s="1482">
        <v>168.39000000000001</v>
      </c>
      <c r="AJ15" s="1482">
        <v>181.00960000000001</v>
      </c>
      <c r="AK15" s="1484">
        <v>1909</v>
      </c>
      <c r="AL15" s="1475"/>
      <c r="AM15" s="1490">
        <v>182.02111059186706</v>
      </c>
      <c r="AN15" s="1380">
        <v>-1.2398493617348239E-2</v>
      </c>
      <c r="AO15" s="1475"/>
      <c r="AP15" s="1481">
        <v>190.5531</v>
      </c>
    </row>
    <row r="16" spans="1:42" ht="23.25">
      <c r="A16" s="1479">
        <v>43857</v>
      </c>
      <c r="B16" s="1480">
        <v>5</v>
      </c>
      <c r="C16" s="1481">
        <v>151.6</v>
      </c>
      <c r="D16" s="1482">
        <v>225.03320000000002</v>
      </c>
      <c r="E16" s="1483">
        <v>440.12</v>
      </c>
      <c r="F16" s="1481">
        <v>181.57400000000001</v>
      </c>
      <c r="G16" s="1484">
        <v>4578</v>
      </c>
      <c r="H16" s="1481">
        <v>199.7878</v>
      </c>
      <c r="I16" s="1484">
        <v>1493</v>
      </c>
      <c r="J16" s="1481">
        <v>188.82</v>
      </c>
      <c r="K16" s="1481">
        <v>173.07</v>
      </c>
      <c r="L16" s="1485">
        <v>207.07</v>
      </c>
      <c r="M16" s="1481">
        <v>176.22</v>
      </c>
      <c r="N16" s="1481">
        <v>160</v>
      </c>
      <c r="O16" s="1482">
        <v>184.75400000000002</v>
      </c>
      <c r="P16" s="1486">
        <v>1375</v>
      </c>
      <c r="Q16" s="1482">
        <v>190.81</v>
      </c>
      <c r="R16" s="1487" t="s">
        <v>367</v>
      </c>
      <c r="S16" s="1482">
        <v>211.15</v>
      </c>
      <c r="T16" s="1482">
        <v>193.19400000000002</v>
      </c>
      <c r="U16" s="1482">
        <v>183.59</v>
      </c>
      <c r="V16" s="1482" t="s">
        <v>492</v>
      </c>
      <c r="W16" s="1482">
        <v>189.11150000000001</v>
      </c>
      <c r="X16" s="1486">
        <v>63773</v>
      </c>
      <c r="Y16" s="1482" t="s">
        <v>312</v>
      </c>
      <c r="Z16" s="1482">
        <v>167.93</v>
      </c>
      <c r="AA16" s="1482">
        <v>186.17000000000002</v>
      </c>
      <c r="AB16" s="1488">
        <v>180.44900000000001</v>
      </c>
      <c r="AC16" s="1489">
        <v>772.68000000000006</v>
      </c>
      <c r="AD16" s="1482">
        <v>195</v>
      </c>
      <c r="AE16" s="1482">
        <v>195.0196</v>
      </c>
      <c r="AF16" s="1482">
        <v>931.94</v>
      </c>
      <c r="AG16" s="1482">
        <v>191.4</v>
      </c>
      <c r="AH16" s="1482">
        <v>191.17000000000002</v>
      </c>
      <c r="AI16" s="1482">
        <v>168.23</v>
      </c>
      <c r="AJ16" s="1482">
        <v>180.73930000000001</v>
      </c>
      <c r="AK16" s="1484">
        <v>1918</v>
      </c>
      <c r="AL16" s="1475"/>
      <c r="AM16" s="1490">
        <v>182.28178850329996</v>
      </c>
      <c r="AN16" s="1380">
        <v>1.4321301006530174E-3</v>
      </c>
      <c r="AO16" s="1475"/>
      <c r="AP16" s="1481">
        <v>192.04180000000002</v>
      </c>
    </row>
    <row r="17" spans="1:42" ht="23.25">
      <c r="A17" s="1479">
        <v>43864</v>
      </c>
      <c r="B17" s="1480">
        <v>6</v>
      </c>
      <c r="C17" s="1481">
        <v>155.6</v>
      </c>
      <c r="D17" s="1482">
        <v>225.5292</v>
      </c>
      <c r="E17" s="1483">
        <v>441.09000000000003</v>
      </c>
      <c r="F17" s="1481">
        <v>182.5986</v>
      </c>
      <c r="G17" s="1484">
        <v>4579</v>
      </c>
      <c r="H17" s="1481">
        <v>201.93470000000002</v>
      </c>
      <c r="I17" s="1484">
        <v>1509</v>
      </c>
      <c r="J17" s="1481">
        <v>190.27</v>
      </c>
      <c r="K17" s="1481">
        <v>168.69</v>
      </c>
      <c r="L17" s="1485">
        <v>206.14000000000001</v>
      </c>
      <c r="M17" s="1481">
        <v>176.49</v>
      </c>
      <c r="N17" s="1481">
        <v>159</v>
      </c>
      <c r="O17" s="1482">
        <v>185.9853</v>
      </c>
      <c r="P17" s="1486">
        <v>1386</v>
      </c>
      <c r="Q17" s="1482">
        <v>190.96</v>
      </c>
      <c r="R17" s="1487" t="s">
        <v>367</v>
      </c>
      <c r="S17" s="1482">
        <v>210.65</v>
      </c>
      <c r="T17" s="1482">
        <v>187.74</v>
      </c>
      <c r="U17" s="1482">
        <v>184.27</v>
      </c>
      <c r="V17" s="1482" t="s">
        <v>492</v>
      </c>
      <c r="W17" s="1482">
        <v>192.3484</v>
      </c>
      <c r="X17" s="1486">
        <v>64845.880000000005</v>
      </c>
      <c r="Y17" s="1482" t="s">
        <v>312</v>
      </c>
      <c r="Z17" s="1482">
        <v>170.21</v>
      </c>
      <c r="AA17" s="1482">
        <v>188.49</v>
      </c>
      <c r="AB17" s="1488">
        <v>186.38460000000001</v>
      </c>
      <c r="AC17" s="1489">
        <v>796.07</v>
      </c>
      <c r="AD17" s="1482">
        <v>195</v>
      </c>
      <c r="AE17" s="1482">
        <v>189.22040000000001</v>
      </c>
      <c r="AF17" s="1482">
        <v>902.73</v>
      </c>
      <c r="AG17" s="1482">
        <v>194.6</v>
      </c>
      <c r="AH17" s="1482">
        <v>191.9</v>
      </c>
      <c r="AI17" s="1482">
        <v>168.18</v>
      </c>
      <c r="AJ17" s="1482">
        <v>181.56720000000001</v>
      </c>
      <c r="AK17" s="1484">
        <v>1924</v>
      </c>
      <c r="AL17" s="1475"/>
      <c r="AM17" s="1490">
        <v>184.0755176921439</v>
      </c>
      <c r="AN17" s="1380">
        <v>9.8404190762670929E-3</v>
      </c>
      <c r="AO17" s="1475"/>
      <c r="AP17" s="1481">
        <v>191.9436</v>
      </c>
    </row>
    <row r="18" spans="1:42" ht="23.25">
      <c r="A18" s="1479">
        <v>43871</v>
      </c>
      <c r="B18" s="1480">
        <v>7</v>
      </c>
      <c r="C18" s="1481">
        <v>155.5</v>
      </c>
      <c r="D18" s="1482">
        <v>225.9178</v>
      </c>
      <c r="E18" s="1483">
        <v>441.85</v>
      </c>
      <c r="F18" s="1481">
        <v>183.64010000000002</v>
      </c>
      <c r="G18" s="1484">
        <v>4575</v>
      </c>
      <c r="H18" s="1481">
        <v>202.3578</v>
      </c>
      <c r="I18" s="1484">
        <v>1512</v>
      </c>
      <c r="J18" s="1481">
        <v>193.96</v>
      </c>
      <c r="K18" s="1481">
        <v>171.72</v>
      </c>
      <c r="L18" s="1485">
        <v>207.07</v>
      </c>
      <c r="M18" s="1481">
        <v>177.62</v>
      </c>
      <c r="N18" s="1481">
        <v>158</v>
      </c>
      <c r="O18" s="1482">
        <v>185.00910000000002</v>
      </c>
      <c r="P18" s="1486">
        <v>1379</v>
      </c>
      <c r="Q18" s="1482">
        <v>191.32</v>
      </c>
      <c r="R18" s="1487" t="s">
        <v>367</v>
      </c>
      <c r="S18" s="1482">
        <v>210.5</v>
      </c>
      <c r="T18" s="1482">
        <v>187.49100000000001</v>
      </c>
      <c r="U18" s="1482">
        <v>183.34</v>
      </c>
      <c r="V18" s="1482" t="s">
        <v>492</v>
      </c>
      <c r="W18" s="1482">
        <v>192.46190000000001</v>
      </c>
      <c r="X18" s="1486">
        <v>64925.65</v>
      </c>
      <c r="Y18" s="1482" t="s">
        <v>312</v>
      </c>
      <c r="Z18" s="1482">
        <v>170.39000000000001</v>
      </c>
      <c r="AA18" s="1482">
        <v>190.09</v>
      </c>
      <c r="AB18" s="1488">
        <v>189.3295</v>
      </c>
      <c r="AC18" s="1489">
        <v>805.80000000000007</v>
      </c>
      <c r="AD18" s="1482">
        <v>195</v>
      </c>
      <c r="AE18" s="1482">
        <v>180.96630000000002</v>
      </c>
      <c r="AF18" s="1482">
        <v>862.55000000000007</v>
      </c>
      <c r="AG18" s="1482">
        <v>193.63</v>
      </c>
      <c r="AH18" s="1482">
        <v>192.75</v>
      </c>
      <c r="AI18" s="1482">
        <v>168.17000000000002</v>
      </c>
      <c r="AJ18" s="1482">
        <v>183.3366</v>
      </c>
      <c r="AK18" s="1484">
        <v>1929</v>
      </c>
      <c r="AL18" s="1475"/>
      <c r="AM18" s="1490">
        <v>185.620215296998</v>
      </c>
      <c r="AN18" s="1380">
        <v>8.3916515581257123E-3</v>
      </c>
      <c r="AO18" s="1475"/>
      <c r="AP18" s="1481">
        <v>193.99100000000001</v>
      </c>
    </row>
    <row r="19" spans="1:42" ht="23.25">
      <c r="A19" s="1479">
        <v>43878</v>
      </c>
      <c r="B19" s="1480">
        <v>8</v>
      </c>
      <c r="C19" s="1481">
        <v>161.5</v>
      </c>
      <c r="D19" s="1482">
        <v>220.71790000000001</v>
      </c>
      <c r="E19" s="1483">
        <v>431.68</v>
      </c>
      <c r="F19" s="1481">
        <v>185.78220000000002</v>
      </c>
      <c r="G19" s="1484">
        <v>4635</v>
      </c>
      <c r="H19" s="1481" t="s">
        <v>312</v>
      </c>
      <c r="I19" s="1484" t="s">
        <v>312</v>
      </c>
      <c r="J19" s="1481">
        <v>199.51</v>
      </c>
      <c r="K19" s="1481">
        <v>169.3</v>
      </c>
      <c r="L19" s="1485">
        <v>208</v>
      </c>
      <c r="M19" s="1481">
        <v>180.46</v>
      </c>
      <c r="N19" s="1481">
        <v>158</v>
      </c>
      <c r="O19" s="1482">
        <v>189.1917</v>
      </c>
      <c r="P19" s="1486">
        <v>1409</v>
      </c>
      <c r="Q19" s="1482">
        <v>191.37</v>
      </c>
      <c r="R19" s="1487" t="s">
        <v>367</v>
      </c>
      <c r="S19" s="1482">
        <v>210.87</v>
      </c>
      <c r="T19" s="1482">
        <v>191.16500000000002</v>
      </c>
      <c r="U19" s="1482">
        <v>184.85</v>
      </c>
      <c r="V19" s="1482" t="s">
        <v>492</v>
      </c>
      <c r="W19" s="1482">
        <v>197.0127</v>
      </c>
      <c r="X19" s="1486">
        <v>66243.27</v>
      </c>
      <c r="Y19" s="1482" t="s">
        <v>312</v>
      </c>
      <c r="Z19" s="1482">
        <v>174.51</v>
      </c>
      <c r="AA19" s="1482">
        <v>195.21</v>
      </c>
      <c r="AB19" s="1488">
        <v>193.38420000000002</v>
      </c>
      <c r="AC19" s="1489">
        <v>826.20100000000002</v>
      </c>
      <c r="AD19" s="1482">
        <v>197</v>
      </c>
      <c r="AE19" s="1482">
        <v>181.72480000000002</v>
      </c>
      <c r="AF19" s="1482">
        <v>870.01</v>
      </c>
      <c r="AG19" s="1482">
        <v>197.22</v>
      </c>
      <c r="AH19" s="1482">
        <v>194.82</v>
      </c>
      <c r="AI19" s="1482">
        <v>170.16</v>
      </c>
      <c r="AJ19" s="1482">
        <v>182.81120000000001</v>
      </c>
      <c r="AK19" s="1484">
        <v>1930</v>
      </c>
      <c r="AL19" s="1475"/>
      <c r="AM19" s="1490">
        <v>188.97974090909091</v>
      </c>
      <c r="AN19" s="1380">
        <v>1.8098920996926893E-2</v>
      </c>
      <c r="AO19" s="1475"/>
      <c r="AP19" s="1481">
        <v>194.76070000000001</v>
      </c>
    </row>
    <row r="20" spans="1:42" ht="23.25">
      <c r="A20" s="1479">
        <v>43885</v>
      </c>
      <c r="B20" s="1480">
        <v>9</v>
      </c>
      <c r="C20" s="1481">
        <v>167.1</v>
      </c>
      <c r="D20" s="1482">
        <v>218.39660000000001</v>
      </c>
      <c r="E20" s="1483">
        <v>427.14</v>
      </c>
      <c r="F20" s="1481">
        <v>186.99120000000002</v>
      </c>
      <c r="G20" s="1484">
        <v>4725</v>
      </c>
      <c r="H20" s="1481">
        <v>203.1806</v>
      </c>
      <c r="I20" s="1484">
        <v>1518</v>
      </c>
      <c r="J20" s="1481">
        <v>205.4</v>
      </c>
      <c r="K20" s="1481">
        <v>171.5</v>
      </c>
      <c r="L20" s="1485">
        <v>209.86</v>
      </c>
      <c r="M20" s="1481">
        <v>183.78</v>
      </c>
      <c r="N20" s="1481">
        <v>161</v>
      </c>
      <c r="O20" s="1482">
        <v>190.0342</v>
      </c>
      <c r="P20" s="1486">
        <v>1418</v>
      </c>
      <c r="Q20" s="1482">
        <v>189.38</v>
      </c>
      <c r="R20" s="1487" t="s">
        <v>367</v>
      </c>
      <c r="S20" s="1482">
        <v>210.84</v>
      </c>
      <c r="T20" s="1482">
        <v>192.947</v>
      </c>
      <c r="U20" s="1482">
        <v>192.39000000000001</v>
      </c>
      <c r="V20" s="1482" t="s">
        <v>492</v>
      </c>
      <c r="W20" s="1482">
        <v>202.5284</v>
      </c>
      <c r="X20" s="1486">
        <v>68423.070000000007</v>
      </c>
      <c r="Y20" s="1482" t="s">
        <v>312</v>
      </c>
      <c r="Z20" s="1482">
        <v>178.89000000000001</v>
      </c>
      <c r="AA20" s="1482">
        <v>200.88</v>
      </c>
      <c r="AB20" s="1488">
        <v>197.0198</v>
      </c>
      <c r="AC20" s="1489">
        <v>848.79500000000007</v>
      </c>
      <c r="AD20" s="1482">
        <v>200</v>
      </c>
      <c r="AE20" s="1482">
        <v>188.59870000000001</v>
      </c>
      <c r="AF20" s="1482">
        <v>906.92000000000007</v>
      </c>
      <c r="AG20" s="1482">
        <v>203.46</v>
      </c>
      <c r="AH20" s="1482">
        <v>198.49</v>
      </c>
      <c r="AI20" s="1482">
        <v>170.99</v>
      </c>
      <c r="AJ20" s="1482">
        <v>182.48490000000001</v>
      </c>
      <c r="AK20" s="1484">
        <v>1935</v>
      </c>
      <c r="AL20" s="1475"/>
      <c r="AM20" s="1490">
        <v>192.86350781349793</v>
      </c>
      <c r="AN20" s="1380">
        <v>2.0551234146708452E-2</v>
      </c>
      <c r="AO20" s="1475"/>
      <c r="AP20" s="1481">
        <v>192.22070000000002</v>
      </c>
    </row>
    <row r="21" spans="1:42" ht="23.25">
      <c r="A21" s="1479">
        <v>43892</v>
      </c>
      <c r="B21" s="1480">
        <v>10</v>
      </c>
      <c r="C21" s="1481">
        <v>172.6</v>
      </c>
      <c r="D21" s="1482">
        <v>218.8261</v>
      </c>
      <c r="E21" s="1483">
        <v>427.98</v>
      </c>
      <c r="F21" s="1481">
        <v>188.22190000000001</v>
      </c>
      <c r="G21" s="1484">
        <v>4786</v>
      </c>
      <c r="H21" s="1481">
        <v>206.5138</v>
      </c>
      <c r="I21" s="1484">
        <v>1543</v>
      </c>
      <c r="J21" s="1481">
        <v>207.77</v>
      </c>
      <c r="K21" s="1481">
        <v>167.76</v>
      </c>
      <c r="L21" s="1485">
        <v>208</v>
      </c>
      <c r="M21" s="1481">
        <v>188.47</v>
      </c>
      <c r="N21" s="1481">
        <v>164</v>
      </c>
      <c r="O21" s="1482">
        <v>205.77790000000002</v>
      </c>
      <c r="P21" s="1486">
        <v>1541</v>
      </c>
      <c r="Q21" s="1482">
        <v>185.64000000000001</v>
      </c>
      <c r="R21" s="1487" t="s">
        <v>367</v>
      </c>
      <c r="S21" s="1482">
        <v>209.91</v>
      </c>
      <c r="T21" s="1482">
        <v>201.05700000000002</v>
      </c>
      <c r="U21" s="1482">
        <v>198.06</v>
      </c>
      <c r="V21" s="1482" t="s">
        <v>492</v>
      </c>
      <c r="W21" s="1482">
        <v>208.43170000000001</v>
      </c>
      <c r="X21" s="1486">
        <v>70056.570000000007</v>
      </c>
      <c r="Y21" s="1482" t="s">
        <v>312</v>
      </c>
      <c r="Z21" s="1482">
        <v>178.89000000000001</v>
      </c>
      <c r="AA21" s="1482">
        <v>204.3</v>
      </c>
      <c r="AB21" s="1488">
        <v>199.41150000000002</v>
      </c>
      <c r="AC21" s="1489">
        <v>859.697</v>
      </c>
      <c r="AD21" s="1482">
        <v>204</v>
      </c>
      <c r="AE21" s="1482">
        <v>192.09950000000001</v>
      </c>
      <c r="AF21" s="1482">
        <v>924.07</v>
      </c>
      <c r="AG21" s="1482">
        <v>209.77</v>
      </c>
      <c r="AH21" s="1482">
        <v>202.44</v>
      </c>
      <c r="AI21" s="1482">
        <v>170.78</v>
      </c>
      <c r="AJ21" s="1482">
        <v>181.6611</v>
      </c>
      <c r="AK21" s="1484">
        <v>1926</v>
      </c>
      <c r="AL21" s="1475"/>
      <c r="AM21" s="1490">
        <v>195.39004151586121</v>
      </c>
      <c r="AN21" s="1380">
        <v>1.310011277408929E-2</v>
      </c>
      <c r="AO21" s="1475"/>
      <c r="AP21" s="1481">
        <v>186.72030000000001</v>
      </c>
    </row>
    <row r="22" spans="1:42" ht="23.25">
      <c r="A22" s="1479">
        <v>43899</v>
      </c>
      <c r="B22" s="1480">
        <v>11</v>
      </c>
      <c r="C22" s="1481">
        <v>173</v>
      </c>
      <c r="D22" s="1482">
        <v>216.5763</v>
      </c>
      <c r="E22" s="1483">
        <v>423.58</v>
      </c>
      <c r="F22" s="1481">
        <v>187.25380000000001</v>
      </c>
      <c r="G22" s="1484">
        <v>4835</v>
      </c>
      <c r="H22" s="1481">
        <v>205.84180000000001</v>
      </c>
      <c r="I22" s="1484">
        <v>1538</v>
      </c>
      <c r="J22" s="1481">
        <v>203.8</v>
      </c>
      <c r="K22" s="1481">
        <v>170.58</v>
      </c>
      <c r="L22" s="1485">
        <v>208.93</v>
      </c>
      <c r="M22" s="1481">
        <v>191.21</v>
      </c>
      <c r="N22" s="1481">
        <v>166</v>
      </c>
      <c r="O22" s="1482">
        <v>191.61950000000002</v>
      </c>
      <c r="P22" s="1486">
        <v>1448</v>
      </c>
      <c r="Q22" s="1482">
        <v>185.5</v>
      </c>
      <c r="R22" s="1487" t="s">
        <v>367</v>
      </c>
      <c r="S22" s="1482" t="s">
        <v>312</v>
      </c>
      <c r="T22" s="1482">
        <v>202.58500000000001</v>
      </c>
      <c r="U22" s="1482">
        <v>198.46</v>
      </c>
      <c r="V22" s="1482">
        <v>202.5</v>
      </c>
      <c r="W22" s="1482">
        <v>207.41670000000002</v>
      </c>
      <c r="X22" s="1486">
        <v>69914.850000000006</v>
      </c>
      <c r="Y22" s="1482" t="s">
        <v>312</v>
      </c>
      <c r="Z22" s="1482">
        <v>185.76</v>
      </c>
      <c r="AA22" s="1482">
        <v>201.95000000000002</v>
      </c>
      <c r="AB22" s="1488">
        <v>195.74450000000002</v>
      </c>
      <c r="AC22" s="1489">
        <v>848.28100000000006</v>
      </c>
      <c r="AD22" s="1482">
        <v>206</v>
      </c>
      <c r="AE22" s="1482">
        <v>195.25040000000001</v>
      </c>
      <c r="AF22" s="1482">
        <v>940.87</v>
      </c>
      <c r="AG22" s="1482">
        <v>209.51</v>
      </c>
      <c r="AH22" s="1482">
        <v>202.44</v>
      </c>
      <c r="AI22" s="1482">
        <v>170.33</v>
      </c>
      <c r="AJ22" s="1482">
        <v>178.9776</v>
      </c>
      <c r="AK22" s="1484">
        <v>1929</v>
      </c>
      <c r="AL22" s="1475"/>
      <c r="AM22" s="1490">
        <v>194.45219881839472</v>
      </c>
      <c r="AN22" s="1380">
        <v>-4.7998490106793135E-3</v>
      </c>
      <c r="AO22" s="1475"/>
      <c r="AP22" s="1481">
        <v>184.44120000000001</v>
      </c>
    </row>
    <row r="23" spans="1:42" ht="23.25">
      <c r="A23" s="1479">
        <v>43906</v>
      </c>
      <c r="B23" s="1480">
        <v>12</v>
      </c>
      <c r="C23" s="1481">
        <v>163.20000000000002</v>
      </c>
      <c r="D23" s="1482">
        <v>216.9752</v>
      </c>
      <c r="E23" s="1483">
        <v>424.36</v>
      </c>
      <c r="F23" s="1481">
        <v>177.61950000000002</v>
      </c>
      <c r="G23" s="1484">
        <v>4799</v>
      </c>
      <c r="H23" s="1481">
        <v>202.48930000000001</v>
      </c>
      <c r="I23" s="1484">
        <v>1513</v>
      </c>
      <c r="J23" s="1481">
        <v>197.88</v>
      </c>
      <c r="K23" s="1481">
        <v>170.34</v>
      </c>
      <c r="L23" s="1485">
        <v>212.64000000000001</v>
      </c>
      <c r="M23" s="1481">
        <v>191.64000000000001</v>
      </c>
      <c r="N23" s="1481">
        <v>167</v>
      </c>
      <c r="O23" s="1482">
        <v>192.56790000000001</v>
      </c>
      <c r="P23" s="1486">
        <v>1462</v>
      </c>
      <c r="Q23" s="1482">
        <v>185.47</v>
      </c>
      <c r="R23" s="1487" t="s">
        <v>367</v>
      </c>
      <c r="S23" s="1482">
        <v>210.43</v>
      </c>
      <c r="T23" s="1482">
        <v>196.51400000000001</v>
      </c>
      <c r="U23" s="1482">
        <v>192.03</v>
      </c>
      <c r="V23" s="1482" t="s">
        <v>492</v>
      </c>
      <c r="W23" s="1482">
        <v>197.00920000000002</v>
      </c>
      <c r="X23" s="1486">
        <v>68676</v>
      </c>
      <c r="Y23" s="1482" t="s">
        <v>312</v>
      </c>
      <c r="Z23" s="1482">
        <v>176.49</v>
      </c>
      <c r="AA23" s="1482">
        <v>196.92000000000002</v>
      </c>
      <c r="AB23" s="1488">
        <v>183.09829999999999</v>
      </c>
      <c r="AC23" s="1489">
        <v>820.05000000000007</v>
      </c>
      <c r="AD23" s="1482">
        <v>206</v>
      </c>
      <c r="AE23" s="1482">
        <v>195.0103</v>
      </c>
      <c r="AF23" s="1482">
        <v>944.07</v>
      </c>
      <c r="AG23" s="1482">
        <v>202.99</v>
      </c>
      <c r="AH23" s="1482">
        <v>198.23000000000002</v>
      </c>
      <c r="AI23" s="1482">
        <v>169.93</v>
      </c>
      <c r="AJ23" s="1482">
        <v>174.91230000000002</v>
      </c>
      <c r="AK23" s="1484">
        <v>1924</v>
      </c>
      <c r="AL23" s="1475"/>
      <c r="AM23" s="1490">
        <v>188.91763846071962</v>
      </c>
      <c r="AN23" s="1380">
        <v>-2.8462318201112335E-2</v>
      </c>
      <c r="AO23" s="1475"/>
      <c r="AP23" s="1481">
        <v>178.1591</v>
      </c>
    </row>
    <row r="24" spans="1:42" ht="23.25">
      <c r="A24" s="1479">
        <v>43913</v>
      </c>
      <c r="B24" s="1480">
        <v>13</v>
      </c>
      <c r="C24" s="1481">
        <v>159.6</v>
      </c>
      <c r="D24" s="1482">
        <v>218.38630000000001</v>
      </c>
      <c r="E24" s="1483">
        <v>427.12</v>
      </c>
      <c r="F24" s="1481">
        <v>174.24620000000002</v>
      </c>
      <c r="G24" s="1484">
        <v>4785</v>
      </c>
      <c r="H24" s="1481">
        <v>201.98270000000002</v>
      </c>
      <c r="I24" s="1484">
        <v>1508</v>
      </c>
      <c r="J24" s="1481">
        <v>195.3</v>
      </c>
      <c r="K24" s="1481">
        <v>171.39000000000001</v>
      </c>
      <c r="L24" s="1485">
        <v>212.64000000000001</v>
      </c>
      <c r="M24" s="1481">
        <v>187.89000000000001</v>
      </c>
      <c r="N24" s="1481">
        <v>167</v>
      </c>
      <c r="O24" s="1482">
        <v>185.65790000000001</v>
      </c>
      <c r="P24" s="1486">
        <v>1413</v>
      </c>
      <c r="Q24" s="1482">
        <v>181.49</v>
      </c>
      <c r="R24" s="1487" t="s">
        <v>367</v>
      </c>
      <c r="S24" s="1482">
        <v>210.5</v>
      </c>
      <c r="T24" s="1482">
        <v>197.67500000000001</v>
      </c>
      <c r="U24" s="1482">
        <v>192.76</v>
      </c>
      <c r="V24" s="1482" t="s">
        <v>492</v>
      </c>
      <c r="W24" s="1482">
        <v>194.72900000000001</v>
      </c>
      <c r="X24" s="1486">
        <v>68922.100000000006</v>
      </c>
      <c r="Y24" s="1482" t="s">
        <v>312</v>
      </c>
      <c r="Z24" s="1482">
        <v>173.18</v>
      </c>
      <c r="AA24" s="1482">
        <v>194.3</v>
      </c>
      <c r="AB24" s="1488">
        <v>177.34900000000002</v>
      </c>
      <c r="AC24" s="1489">
        <v>809.96300000000008</v>
      </c>
      <c r="AD24" s="1482">
        <v>204</v>
      </c>
      <c r="AE24" s="1482">
        <v>200.77640000000002</v>
      </c>
      <c r="AF24" s="1482">
        <v>971.97</v>
      </c>
      <c r="AG24" s="1482">
        <v>198.69</v>
      </c>
      <c r="AH24" s="1482">
        <v>194.74</v>
      </c>
      <c r="AI24" s="1482">
        <v>169.31</v>
      </c>
      <c r="AJ24" s="1482">
        <v>174.4051</v>
      </c>
      <c r="AK24" s="1484">
        <v>1924</v>
      </c>
      <c r="AL24" s="1475"/>
      <c r="AM24" s="1490">
        <v>186.24712534596549</v>
      </c>
      <c r="AN24" s="1380">
        <v>-1.4135859078660884E-2</v>
      </c>
      <c r="AO24" s="1475"/>
      <c r="AP24" s="1481">
        <v>179.02530000000002</v>
      </c>
    </row>
    <row r="25" spans="1:42" ht="23.25">
      <c r="A25" s="1479">
        <v>43920</v>
      </c>
      <c r="B25" s="1480">
        <v>14</v>
      </c>
      <c r="C25" s="1481">
        <v>159.1</v>
      </c>
      <c r="D25" s="1482">
        <v>218.86700000000002</v>
      </c>
      <c r="E25" s="1483">
        <v>428.06</v>
      </c>
      <c r="F25" s="1481">
        <v>173.97329999999999</v>
      </c>
      <c r="G25" s="1484">
        <v>4770</v>
      </c>
      <c r="H25" s="1481">
        <v>199.3005</v>
      </c>
      <c r="I25" s="1484">
        <v>1488</v>
      </c>
      <c r="J25" s="1481">
        <v>194.82</v>
      </c>
      <c r="K25" s="1481">
        <v>172.97</v>
      </c>
      <c r="L25" s="1485">
        <v>207.07</v>
      </c>
      <c r="M25" s="1481">
        <v>186.25</v>
      </c>
      <c r="N25" s="1481">
        <v>166</v>
      </c>
      <c r="O25" s="1482">
        <v>184.62110000000001</v>
      </c>
      <c r="P25" s="1486">
        <v>1408</v>
      </c>
      <c r="Q25" s="1482">
        <v>181.21</v>
      </c>
      <c r="R25" s="1487" t="s">
        <v>367</v>
      </c>
      <c r="S25" s="1482">
        <v>209.91</v>
      </c>
      <c r="T25" s="1482">
        <v>196.03200000000001</v>
      </c>
      <c r="U25" s="1482">
        <v>192.39000000000001</v>
      </c>
      <c r="V25" s="1482" t="s">
        <v>492</v>
      </c>
      <c r="W25" s="1482">
        <v>191.34390000000002</v>
      </c>
      <c r="X25" s="1486">
        <v>69369.8</v>
      </c>
      <c r="Y25" s="1482" t="s">
        <v>312</v>
      </c>
      <c r="Z25" s="1482">
        <v>173.23</v>
      </c>
      <c r="AA25" s="1482">
        <v>193.87</v>
      </c>
      <c r="AB25" s="1488">
        <v>180.0909</v>
      </c>
      <c r="AC25" s="1489">
        <v>821.63400000000001</v>
      </c>
      <c r="AD25" s="1482">
        <v>201</v>
      </c>
      <c r="AE25" s="1482">
        <v>197.4948</v>
      </c>
      <c r="AF25" s="1482">
        <v>954.21</v>
      </c>
      <c r="AG25" s="1482">
        <v>200.83</v>
      </c>
      <c r="AH25" s="1482">
        <v>193.21</v>
      </c>
      <c r="AI25" s="1482">
        <v>169.72200000000001</v>
      </c>
      <c r="AJ25" s="1482">
        <v>178.7287</v>
      </c>
      <c r="AK25" s="1484">
        <v>1963</v>
      </c>
      <c r="AL25" s="1475"/>
      <c r="AM25" s="1490">
        <v>185.9147717372791</v>
      </c>
      <c r="AN25" s="1380">
        <v>-1.7844764479936215E-3</v>
      </c>
      <c r="AO25" s="1475"/>
      <c r="AP25" s="1481">
        <v>184.4444</v>
      </c>
    </row>
    <row r="26" spans="1:42" ht="23.25">
      <c r="A26" s="1479">
        <v>43927</v>
      </c>
      <c r="B26" s="1480">
        <v>15</v>
      </c>
      <c r="C26" s="1481">
        <v>157</v>
      </c>
      <c r="D26" s="1482">
        <v>215.19580000000002</v>
      </c>
      <c r="E26" s="1483">
        <v>420.88</v>
      </c>
      <c r="F26" s="1481">
        <v>175.85810000000001</v>
      </c>
      <c r="G26" s="1484">
        <v>4780</v>
      </c>
      <c r="H26" s="1481">
        <v>199.6996</v>
      </c>
      <c r="I26" s="1484">
        <v>1491</v>
      </c>
      <c r="J26" s="1481">
        <v>192.84</v>
      </c>
      <c r="K26" s="1481">
        <v>175.45000000000002</v>
      </c>
      <c r="L26" s="1485">
        <v>203.36</v>
      </c>
      <c r="M26" s="1481">
        <v>185.95000000000002</v>
      </c>
      <c r="N26" s="1481">
        <v>165</v>
      </c>
      <c r="O26" s="1482">
        <v>188.63080000000002</v>
      </c>
      <c r="P26" s="1486">
        <v>1438</v>
      </c>
      <c r="Q26" s="1482">
        <v>179.57</v>
      </c>
      <c r="R26" s="1487" t="s">
        <v>367</v>
      </c>
      <c r="S26" s="1482">
        <v>207.76</v>
      </c>
      <c r="T26" s="1482">
        <v>195.19500000000002</v>
      </c>
      <c r="U26" s="1482">
        <v>189.04</v>
      </c>
      <c r="V26" s="1482" t="s">
        <v>492</v>
      </c>
      <c r="W26" s="1482">
        <v>194.65950000000001</v>
      </c>
      <c r="X26" s="1486">
        <v>69844.67</v>
      </c>
      <c r="Y26" s="1482" t="s">
        <v>312</v>
      </c>
      <c r="Z26" s="1482">
        <v>171.81</v>
      </c>
      <c r="AA26" s="1482">
        <v>191.19</v>
      </c>
      <c r="AB26" s="1488">
        <v>178.42310000000001</v>
      </c>
      <c r="AC26" s="1489">
        <v>813.00800000000004</v>
      </c>
      <c r="AD26" s="1482">
        <v>198</v>
      </c>
      <c r="AE26" s="1482">
        <v>192.31830000000002</v>
      </c>
      <c r="AF26" s="1482">
        <v>929.48</v>
      </c>
      <c r="AG26" s="1482">
        <v>198.08</v>
      </c>
      <c r="AH26" s="1482">
        <v>184.45000000000002</v>
      </c>
      <c r="AI26" s="1482">
        <v>170.14000000000001</v>
      </c>
      <c r="AJ26" s="1482">
        <v>179.69670000000002</v>
      </c>
      <c r="AK26" s="1484">
        <v>1966</v>
      </c>
      <c r="AL26" s="1475"/>
      <c r="AM26" s="1490">
        <v>184.67227282307854</v>
      </c>
      <c r="AN26" s="1380">
        <v>-6.683164025053201E-3</v>
      </c>
      <c r="AO26" s="1475"/>
      <c r="AP26" s="1481">
        <v>186.36330000000001</v>
      </c>
    </row>
    <row r="27" spans="1:42" ht="23.25">
      <c r="A27" s="1479">
        <v>43934</v>
      </c>
      <c r="B27" s="1480">
        <v>16</v>
      </c>
      <c r="C27" s="1481">
        <v>152</v>
      </c>
      <c r="D27" s="1482">
        <v>214.7561</v>
      </c>
      <c r="E27" s="1483">
        <v>420.02</v>
      </c>
      <c r="F27" s="1481">
        <v>173.3597</v>
      </c>
      <c r="G27" s="1484">
        <v>4682</v>
      </c>
      <c r="H27" s="1481">
        <v>189.874</v>
      </c>
      <c r="I27" s="1484">
        <v>1417</v>
      </c>
      <c r="J27" s="1481">
        <v>189.5</v>
      </c>
      <c r="K27" s="1481">
        <v>175.03</v>
      </c>
      <c r="L27" s="1485">
        <v>198.71</v>
      </c>
      <c r="M27" s="1481">
        <v>181.33</v>
      </c>
      <c r="N27" s="1481">
        <v>164</v>
      </c>
      <c r="O27" s="1482">
        <v>183.41420000000002</v>
      </c>
      <c r="P27" s="1486">
        <v>1394</v>
      </c>
      <c r="Q27" s="1482">
        <v>177.45000000000002</v>
      </c>
      <c r="R27" s="1487" t="s">
        <v>367</v>
      </c>
      <c r="S27" s="1482">
        <v>205.52</v>
      </c>
      <c r="T27" s="1482">
        <v>191.684</v>
      </c>
      <c r="U27" s="1482">
        <v>183.95000000000002</v>
      </c>
      <c r="V27" s="1482" t="s">
        <v>492</v>
      </c>
      <c r="W27" s="1482">
        <v>187.6737</v>
      </c>
      <c r="X27" s="1486">
        <v>66053.100000000006</v>
      </c>
      <c r="Y27" s="1482" t="s">
        <v>312</v>
      </c>
      <c r="Z27" s="1482">
        <v>167.56</v>
      </c>
      <c r="AA27" s="1482">
        <v>188.47</v>
      </c>
      <c r="AB27" s="1488">
        <v>174.929</v>
      </c>
      <c r="AC27" s="1489">
        <v>793.88800000000003</v>
      </c>
      <c r="AD27" s="1482">
        <v>195</v>
      </c>
      <c r="AE27" s="1482">
        <v>191.97640000000001</v>
      </c>
      <c r="AF27" s="1482">
        <v>928.25</v>
      </c>
      <c r="AG27" s="1482">
        <v>192.38</v>
      </c>
      <c r="AH27" s="1482">
        <v>178.11</v>
      </c>
      <c r="AI27" s="1482">
        <v>170.92000000000002</v>
      </c>
      <c r="AJ27" s="1482">
        <v>179.1763</v>
      </c>
      <c r="AK27" s="1484">
        <v>1954</v>
      </c>
      <c r="AL27" s="1475"/>
      <c r="AM27" s="1490">
        <v>180.97863167979554</v>
      </c>
      <c r="AN27" s="1380">
        <v>-2.0001059643759422E-2</v>
      </c>
      <c r="AO27" s="1475"/>
      <c r="AP27" s="1481">
        <v>187.2818</v>
      </c>
    </row>
    <row r="28" spans="1:42" ht="23.25">
      <c r="A28" s="1479">
        <v>43941</v>
      </c>
      <c r="B28" s="1480">
        <v>17</v>
      </c>
      <c r="C28" s="1481">
        <v>149.30000000000001</v>
      </c>
      <c r="D28" s="1482">
        <v>213.7131</v>
      </c>
      <c r="E28" s="1483">
        <v>417.98</v>
      </c>
      <c r="F28" s="1481">
        <v>170.79670000000002</v>
      </c>
      <c r="G28" s="1484">
        <v>4676</v>
      </c>
      <c r="H28" s="1481">
        <v>194.8135</v>
      </c>
      <c r="I28" s="1484">
        <v>1453</v>
      </c>
      <c r="J28" s="1481">
        <v>184.51</v>
      </c>
      <c r="K28" s="1481">
        <v>168.88</v>
      </c>
      <c r="L28" s="1485">
        <v>194.07</v>
      </c>
      <c r="M28" s="1481">
        <v>178.84</v>
      </c>
      <c r="N28" s="1481">
        <v>163</v>
      </c>
      <c r="O28" s="1482">
        <v>187.6225</v>
      </c>
      <c r="P28" s="1486">
        <v>1419</v>
      </c>
      <c r="Q28" s="1482">
        <v>177.98</v>
      </c>
      <c r="R28" s="1487" t="s">
        <v>367</v>
      </c>
      <c r="S28" s="1482">
        <v>206.25</v>
      </c>
      <c r="T28" s="1482">
        <v>186.96100000000001</v>
      </c>
      <c r="U28" s="1482">
        <v>181.85</v>
      </c>
      <c r="V28" s="1482" t="s">
        <v>492</v>
      </c>
      <c r="W28" s="1482">
        <v>181.70570000000001</v>
      </c>
      <c r="X28" s="1486">
        <v>64489.94</v>
      </c>
      <c r="Y28" s="1482" t="s">
        <v>312</v>
      </c>
      <c r="Z28" s="1482">
        <v>163.88</v>
      </c>
      <c r="AA28" s="1482">
        <v>184.03</v>
      </c>
      <c r="AB28" s="1488">
        <v>171.5848</v>
      </c>
      <c r="AC28" s="1489">
        <v>777.14200000000005</v>
      </c>
      <c r="AD28" s="1482">
        <v>189</v>
      </c>
      <c r="AE28" s="1482">
        <v>189.41490000000002</v>
      </c>
      <c r="AF28" s="1482">
        <v>916.66</v>
      </c>
      <c r="AG28" s="1482">
        <v>190.68</v>
      </c>
      <c r="AH28" s="1482">
        <v>173.23</v>
      </c>
      <c r="AI28" s="1482">
        <v>169.56</v>
      </c>
      <c r="AJ28" s="1482">
        <v>180.7687</v>
      </c>
      <c r="AK28" s="1484">
        <v>1969</v>
      </c>
      <c r="AL28" s="1475"/>
      <c r="AM28" s="1490">
        <v>178.10509282520758</v>
      </c>
      <c r="AN28" s="1380">
        <v>-1.5877779757292543E-2</v>
      </c>
      <c r="AO28" s="1475"/>
      <c r="AP28" s="1481">
        <v>187.9025</v>
      </c>
    </row>
    <row r="29" spans="1:42" ht="23.25">
      <c r="A29" s="1479">
        <v>43948</v>
      </c>
      <c r="B29" s="1480">
        <v>18</v>
      </c>
      <c r="C29" s="1481">
        <v>144</v>
      </c>
      <c r="D29" s="1482">
        <v>213.20180000000002</v>
      </c>
      <c r="E29" s="1483">
        <v>416.98</v>
      </c>
      <c r="F29" s="1481">
        <v>164.97050000000002</v>
      </c>
      <c r="G29" s="1484">
        <v>4481</v>
      </c>
      <c r="H29" s="1481">
        <v>190.26510000000002</v>
      </c>
      <c r="I29" s="1484">
        <v>1419</v>
      </c>
      <c r="J29" s="1481">
        <v>178.95000000000002</v>
      </c>
      <c r="K29" s="1481">
        <v>170.8</v>
      </c>
      <c r="L29" s="1485">
        <v>190.36</v>
      </c>
      <c r="M29" s="1481">
        <v>173.57</v>
      </c>
      <c r="N29" s="1481">
        <v>161</v>
      </c>
      <c r="O29" s="1482">
        <v>179.60650000000001</v>
      </c>
      <c r="P29" s="1486">
        <v>1359</v>
      </c>
      <c r="Q29" s="1482">
        <v>177.86</v>
      </c>
      <c r="R29" s="1487" t="s">
        <v>367</v>
      </c>
      <c r="S29" s="1482">
        <v>196.97</v>
      </c>
      <c r="T29" s="1482">
        <v>174.57300000000001</v>
      </c>
      <c r="U29" s="1482">
        <v>171.89000000000001</v>
      </c>
      <c r="V29" s="1482" t="s">
        <v>492</v>
      </c>
      <c r="W29" s="1482">
        <v>174.36320000000001</v>
      </c>
      <c r="X29" s="1486">
        <v>61759.68</v>
      </c>
      <c r="Y29" s="1482" t="s">
        <v>312</v>
      </c>
      <c r="Z29" s="1482">
        <v>157.22</v>
      </c>
      <c r="AA29" s="1482">
        <v>174.42000000000002</v>
      </c>
      <c r="AB29" s="1488">
        <v>158.5325</v>
      </c>
      <c r="AC29" s="1489">
        <v>719.03300000000002</v>
      </c>
      <c r="AD29" s="1482">
        <v>183</v>
      </c>
      <c r="AE29" s="1482">
        <v>176.63250000000002</v>
      </c>
      <c r="AF29" s="1482">
        <v>855.31000000000006</v>
      </c>
      <c r="AG29" s="1482">
        <v>179.46</v>
      </c>
      <c r="AH29" s="1482">
        <v>160.77000000000001</v>
      </c>
      <c r="AI29" s="1482">
        <v>170.8</v>
      </c>
      <c r="AJ29" s="1482">
        <v>182.67600000000002</v>
      </c>
      <c r="AK29" s="1484">
        <v>1963</v>
      </c>
      <c r="AL29" s="1475"/>
      <c r="AM29" s="1490">
        <v>171.75782949755163</v>
      </c>
      <c r="AN29" s="1380">
        <v>-3.563774189144131E-2</v>
      </c>
      <c r="AO29" s="1475"/>
      <c r="AP29" s="1481">
        <v>188.9522</v>
      </c>
    </row>
    <row r="30" spans="1:42" ht="23.25">
      <c r="A30" s="1479">
        <v>43955</v>
      </c>
      <c r="B30" s="1480">
        <v>19</v>
      </c>
      <c r="C30" s="1481">
        <v>139.6</v>
      </c>
      <c r="D30" s="1482">
        <v>212.73140000000001</v>
      </c>
      <c r="E30" s="1483">
        <v>416.06</v>
      </c>
      <c r="F30" s="1481">
        <v>160.69240000000002</v>
      </c>
      <c r="G30" s="1484">
        <v>4358</v>
      </c>
      <c r="H30" s="1481">
        <v>186.4479</v>
      </c>
      <c r="I30" s="1484">
        <v>1391</v>
      </c>
      <c r="J30" s="1481">
        <v>170.71</v>
      </c>
      <c r="K30" s="1481">
        <v>166.66</v>
      </c>
      <c r="L30" s="1485">
        <v>181.07</v>
      </c>
      <c r="M30" s="1481">
        <v>168.06</v>
      </c>
      <c r="N30" s="1481">
        <v>156</v>
      </c>
      <c r="O30" s="1482">
        <v>175.3151</v>
      </c>
      <c r="P30" s="1486">
        <v>1327</v>
      </c>
      <c r="Q30" s="1482">
        <v>175.88</v>
      </c>
      <c r="R30" s="1487" t="s">
        <v>367</v>
      </c>
      <c r="S30" s="1482">
        <v>175.91</v>
      </c>
      <c r="T30" s="1482">
        <v>162.541</v>
      </c>
      <c r="U30" s="1482">
        <v>155.14000000000001</v>
      </c>
      <c r="V30" s="1482" t="s">
        <v>492</v>
      </c>
      <c r="W30" s="1482">
        <v>168.74469999999999</v>
      </c>
      <c r="X30" s="1486">
        <v>59156.36</v>
      </c>
      <c r="Y30" s="1482" t="s">
        <v>312</v>
      </c>
      <c r="Z30" s="1482">
        <v>145.31</v>
      </c>
      <c r="AA30" s="1482">
        <v>166.87</v>
      </c>
      <c r="AB30" s="1488">
        <v>149.03140000000002</v>
      </c>
      <c r="AC30" s="1489">
        <v>677.33699999999999</v>
      </c>
      <c r="AD30" s="1482">
        <v>174</v>
      </c>
      <c r="AE30" s="1482">
        <v>164.40180000000001</v>
      </c>
      <c r="AF30" s="1482">
        <v>794.03</v>
      </c>
      <c r="AG30" s="1482">
        <v>174.61</v>
      </c>
      <c r="AH30" s="1482">
        <v>150.70000000000002</v>
      </c>
      <c r="AI30" s="1482">
        <v>171.17000000000002</v>
      </c>
      <c r="AJ30" s="1482">
        <v>184.39330000000001</v>
      </c>
      <c r="AK30" s="1484">
        <v>1965</v>
      </c>
      <c r="AL30" s="1475"/>
      <c r="AM30" s="1490">
        <v>164.50675420481156</v>
      </c>
      <c r="AN30" s="1380">
        <v>-4.2216854474418142E-2</v>
      </c>
      <c r="AO30" s="1475"/>
      <c r="AP30" s="1481">
        <v>187.845</v>
      </c>
    </row>
    <row r="31" spans="1:42" ht="23.25">
      <c r="A31" s="1479">
        <v>43962</v>
      </c>
      <c r="B31" s="1480">
        <v>20</v>
      </c>
      <c r="C31" s="1481">
        <v>128.5</v>
      </c>
      <c r="D31" s="1482">
        <v>212.53710000000001</v>
      </c>
      <c r="E31" s="1483">
        <v>415.68</v>
      </c>
      <c r="F31" s="1481">
        <v>150.6722</v>
      </c>
      <c r="G31" s="1484">
        <v>4142</v>
      </c>
      <c r="H31" s="1481">
        <v>179.67590000000001</v>
      </c>
      <c r="I31" s="1484">
        <v>1340</v>
      </c>
      <c r="J31" s="1481">
        <v>166.04</v>
      </c>
      <c r="K31" s="1481">
        <v>172.15</v>
      </c>
      <c r="L31" s="1485">
        <v>185.71</v>
      </c>
      <c r="M31" s="1481">
        <v>162.41</v>
      </c>
      <c r="N31" s="1481">
        <v>152</v>
      </c>
      <c r="O31" s="1482">
        <v>165.84950000000001</v>
      </c>
      <c r="P31" s="1486">
        <v>1255</v>
      </c>
      <c r="Q31" s="1482">
        <v>171.88</v>
      </c>
      <c r="R31" s="1487" t="s">
        <v>367</v>
      </c>
      <c r="S31" s="1482">
        <v>169.54</v>
      </c>
      <c r="T31" s="1482">
        <v>142.886</v>
      </c>
      <c r="U31" s="1482">
        <v>143.18</v>
      </c>
      <c r="V31" s="1482">
        <v>160.1</v>
      </c>
      <c r="W31" s="1482">
        <v>154.2347</v>
      </c>
      <c r="X31" s="1486">
        <v>54370.16</v>
      </c>
      <c r="Y31" s="1482" t="s">
        <v>312</v>
      </c>
      <c r="Z31" s="1482">
        <v>140.46</v>
      </c>
      <c r="AA31" s="1482">
        <v>160.68</v>
      </c>
      <c r="AB31" s="1488">
        <v>140.4854</v>
      </c>
      <c r="AC31" s="1489">
        <v>640.46100000000001</v>
      </c>
      <c r="AD31" s="1482">
        <v>165</v>
      </c>
      <c r="AE31" s="1482">
        <v>151.76680000000002</v>
      </c>
      <c r="AF31" s="1482">
        <v>733.71</v>
      </c>
      <c r="AG31" s="1482">
        <v>164.88</v>
      </c>
      <c r="AH31" s="1482">
        <v>145.83000000000001</v>
      </c>
      <c r="AI31" s="1482">
        <v>171.77</v>
      </c>
      <c r="AJ31" s="1482">
        <v>184.81710000000001</v>
      </c>
      <c r="AK31" s="1484">
        <v>1963</v>
      </c>
      <c r="AL31" s="1475"/>
      <c r="AM31" s="1490">
        <v>158.37408598041301</v>
      </c>
      <c r="AN31" s="1380">
        <v>-3.7279127255549271E-2</v>
      </c>
      <c r="AO31" s="1475"/>
      <c r="AP31" s="1481">
        <v>186.8484</v>
      </c>
    </row>
    <row r="32" spans="1:42" ht="23.25">
      <c r="A32" s="1479">
        <v>43969</v>
      </c>
      <c r="B32" s="1480">
        <v>21</v>
      </c>
      <c r="C32" s="1481">
        <v>121.8</v>
      </c>
      <c r="D32" s="1482">
        <v>203.89610000000002</v>
      </c>
      <c r="E32" s="1483">
        <v>398.78000000000003</v>
      </c>
      <c r="F32" s="1481">
        <v>148.32259999999999</v>
      </c>
      <c r="G32" s="1484">
        <v>4063</v>
      </c>
      <c r="H32" s="1481">
        <v>178.631</v>
      </c>
      <c r="I32" s="1484">
        <v>1332</v>
      </c>
      <c r="J32" s="1481">
        <v>168.83</v>
      </c>
      <c r="K32" s="1481">
        <v>169.15</v>
      </c>
      <c r="L32" s="1485">
        <v>177.36</v>
      </c>
      <c r="M32" s="1481">
        <v>158.86000000000001</v>
      </c>
      <c r="N32" s="1481">
        <v>149</v>
      </c>
      <c r="O32" s="1482">
        <v>166.99639999999999</v>
      </c>
      <c r="P32" s="1486">
        <v>1265</v>
      </c>
      <c r="Q32" s="1482">
        <v>167.74</v>
      </c>
      <c r="R32" s="1487" t="s">
        <v>367</v>
      </c>
      <c r="S32" s="1482">
        <v>154.72</v>
      </c>
      <c r="T32" s="1482">
        <v>142.423</v>
      </c>
      <c r="U32" s="1482">
        <v>141.72</v>
      </c>
      <c r="V32" s="1482">
        <v>160.80000000000001</v>
      </c>
      <c r="W32" s="1482">
        <v>155.3355</v>
      </c>
      <c r="X32" s="1486">
        <v>54510.32</v>
      </c>
      <c r="Y32" s="1482" t="s">
        <v>312</v>
      </c>
      <c r="Z32" s="1482">
        <v>141.47</v>
      </c>
      <c r="AA32" s="1482">
        <v>161.87</v>
      </c>
      <c r="AB32" s="1488">
        <v>149.08770000000001</v>
      </c>
      <c r="AC32" s="1489">
        <v>677.09900000000005</v>
      </c>
      <c r="AD32" s="1482">
        <v>159</v>
      </c>
      <c r="AE32" s="1482">
        <v>145.44050000000001</v>
      </c>
      <c r="AF32" s="1482">
        <v>704.2</v>
      </c>
      <c r="AG32" s="1482">
        <v>173.01</v>
      </c>
      <c r="AH32" s="1482">
        <v>146.64000000000001</v>
      </c>
      <c r="AI32" s="1482">
        <v>173.71</v>
      </c>
      <c r="AJ32" s="1482">
        <v>185.7594</v>
      </c>
      <c r="AK32" s="1484">
        <v>1964</v>
      </c>
      <c r="AL32" s="1475"/>
      <c r="AM32" s="1490">
        <v>159.41805129870133</v>
      </c>
      <c r="AN32" s="1380">
        <v>6.5917685448706465E-3</v>
      </c>
      <c r="AO32" s="1475"/>
      <c r="AP32" s="1481">
        <v>184.1902</v>
      </c>
    </row>
    <row r="33" spans="1:42" ht="23.25">
      <c r="A33" s="1479">
        <v>43976</v>
      </c>
      <c r="B33" s="1480">
        <v>22</v>
      </c>
      <c r="C33" s="1481">
        <v>126.4</v>
      </c>
      <c r="D33" s="1482">
        <v>200.2045</v>
      </c>
      <c r="E33" s="1483">
        <v>391.56</v>
      </c>
      <c r="F33" s="1481">
        <v>152.76990000000001</v>
      </c>
      <c r="G33" s="1484">
        <v>4135</v>
      </c>
      <c r="H33" s="1481">
        <v>173.9555</v>
      </c>
      <c r="I33" s="1484">
        <v>1297</v>
      </c>
      <c r="J33" s="1481">
        <v>171.21</v>
      </c>
      <c r="K33" s="1481">
        <v>171.28</v>
      </c>
      <c r="L33" s="1485">
        <v>172.71</v>
      </c>
      <c r="M33" s="1481">
        <v>155.07</v>
      </c>
      <c r="N33" s="1481">
        <v>147</v>
      </c>
      <c r="O33" s="1482">
        <v>170.16810000000001</v>
      </c>
      <c r="P33" s="1486">
        <v>1291</v>
      </c>
      <c r="Q33" s="1482">
        <v>164.16</v>
      </c>
      <c r="R33" s="1487" t="s">
        <v>367</v>
      </c>
      <c r="S33" s="1482">
        <v>138.53</v>
      </c>
      <c r="T33" s="1482">
        <v>151.285</v>
      </c>
      <c r="U33" s="1482">
        <v>148.33000000000001</v>
      </c>
      <c r="V33" s="1482">
        <v>164.9</v>
      </c>
      <c r="W33" s="1482">
        <v>161.91330000000002</v>
      </c>
      <c r="X33" s="1486">
        <v>56568.33</v>
      </c>
      <c r="Y33" s="1482" t="s">
        <v>312</v>
      </c>
      <c r="Z33" s="1482">
        <v>145.78</v>
      </c>
      <c r="AA33" s="1482">
        <v>165.21</v>
      </c>
      <c r="AB33" s="1488">
        <v>167.18690000000001</v>
      </c>
      <c r="AC33" s="1489">
        <v>746.01200000000006</v>
      </c>
      <c r="AD33" s="1482">
        <v>160</v>
      </c>
      <c r="AE33" s="1482">
        <v>144.50400000000002</v>
      </c>
      <c r="AF33" s="1482">
        <v>700.12</v>
      </c>
      <c r="AG33" s="1482">
        <v>170.15</v>
      </c>
      <c r="AH33" s="1482">
        <v>152.22999999999999</v>
      </c>
      <c r="AI33" s="1482">
        <v>173.78700000000001</v>
      </c>
      <c r="AJ33" s="1482">
        <v>186.85550000000001</v>
      </c>
      <c r="AK33" s="1484">
        <v>1968</v>
      </c>
      <c r="AL33" s="1475"/>
      <c r="AM33" s="1490">
        <v>162.90796214605072</v>
      </c>
      <c r="AN33" s="1380">
        <v>2.1891566349725E-2</v>
      </c>
      <c r="AO33" s="1475"/>
      <c r="AP33" s="1481">
        <v>183.13980000000001</v>
      </c>
    </row>
    <row r="34" spans="1:42" ht="23.25">
      <c r="A34" s="1479">
        <v>43983</v>
      </c>
      <c r="B34" s="1480">
        <v>23</v>
      </c>
      <c r="C34" s="1481">
        <v>135.9</v>
      </c>
      <c r="D34" s="1482">
        <v>191.48170000000002</v>
      </c>
      <c r="E34" s="1483">
        <v>374.5</v>
      </c>
      <c r="F34" s="1481">
        <v>155.44240000000002</v>
      </c>
      <c r="G34" s="1484">
        <v>4150</v>
      </c>
      <c r="H34" s="1481">
        <v>171.82640000000001</v>
      </c>
      <c r="I34" s="1484">
        <v>1281</v>
      </c>
      <c r="J34" s="1481">
        <v>172.07</v>
      </c>
      <c r="K34" s="1481">
        <v>161.47</v>
      </c>
      <c r="L34" s="1485">
        <v>170.86</v>
      </c>
      <c r="M34" s="1481">
        <v>156.07</v>
      </c>
      <c r="N34" s="1481">
        <v>147</v>
      </c>
      <c r="O34" s="1482">
        <v>170.4845</v>
      </c>
      <c r="P34" s="1486">
        <v>1292</v>
      </c>
      <c r="Q34" s="1482">
        <v>162.20000000000002</v>
      </c>
      <c r="R34" s="1487" t="s">
        <v>367</v>
      </c>
      <c r="S34" s="1482">
        <v>138.84</v>
      </c>
      <c r="T34" s="1482">
        <v>153.81200000000001</v>
      </c>
      <c r="U34" s="1482">
        <v>152.93</v>
      </c>
      <c r="V34" s="1482">
        <v>166.20000000000002</v>
      </c>
      <c r="W34" s="1482">
        <v>162.86840000000001</v>
      </c>
      <c r="X34" s="1486">
        <v>56303.130000000005</v>
      </c>
      <c r="Y34" s="1482" t="s">
        <v>312</v>
      </c>
      <c r="Z34" s="1482">
        <v>147.08000000000001</v>
      </c>
      <c r="AA34" s="1482">
        <v>167.57</v>
      </c>
      <c r="AB34" s="1488">
        <v>166.80500000000001</v>
      </c>
      <c r="AC34" s="1489">
        <v>739.00100000000009</v>
      </c>
      <c r="AD34" s="1482">
        <v>162</v>
      </c>
      <c r="AE34" s="1482">
        <v>147.6601</v>
      </c>
      <c r="AF34" s="1482">
        <v>714.85</v>
      </c>
      <c r="AG34" s="1482">
        <v>168.70000000000002</v>
      </c>
      <c r="AH34" s="1482">
        <v>157.79</v>
      </c>
      <c r="AI34" s="1482">
        <v>173.26300000000001</v>
      </c>
      <c r="AJ34" s="1482">
        <v>188.1893</v>
      </c>
      <c r="AK34" s="1484">
        <v>1966</v>
      </c>
      <c r="AL34" s="1475"/>
      <c r="AM34" s="1490">
        <v>163.46975112837981</v>
      </c>
      <c r="AN34" s="1380">
        <v>3.4485053703232627E-3</v>
      </c>
      <c r="AO34" s="1475"/>
      <c r="AP34" s="1481">
        <v>184.30460000000002</v>
      </c>
    </row>
    <row r="35" spans="1:42" ht="23.25">
      <c r="A35" s="1479">
        <v>43990</v>
      </c>
      <c r="B35" s="1480">
        <v>24</v>
      </c>
      <c r="C35" s="1481">
        <v>136.6</v>
      </c>
      <c r="D35" s="1482">
        <v>187.7595</v>
      </c>
      <c r="E35" s="1483">
        <v>367.22</v>
      </c>
      <c r="F35" s="1481">
        <v>154.98250000000002</v>
      </c>
      <c r="G35" s="1484">
        <v>4129</v>
      </c>
      <c r="H35" s="1481">
        <v>167.7937</v>
      </c>
      <c r="I35" s="1484">
        <v>1251</v>
      </c>
      <c r="J35" s="1481">
        <v>172.17000000000002</v>
      </c>
      <c r="K35" s="1481">
        <v>160.52000000000001</v>
      </c>
      <c r="L35" s="1485">
        <v>177.36</v>
      </c>
      <c r="M35" s="1481">
        <v>156.83000000000001</v>
      </c>
      <c r="N35" s="1481">
        <v>147</v>
      </c>
      <c r="O35" s="1482">
        <v>170.7159</v>
      </c>
      <c r="P35" s="1486">
        <v>1292</v>
      </c>
      <c r="Q35" s="1482">
        <v>162.22</v>
      </c>
      <c r="R35" s="1487" t="s">
        <v>367</v>
      </c>
      <c r="S35" s="1482">
        <v>139.64000000000001</v>
      </c>
      <c r="T35" s="1482">
        <v>155.89500000000001</v>
      </c>
      <c r="U35" s="1482">
        <v>155.06</v>
      </c>
      <c r="V35" s="1482">
        <v>166</v>
      </c>
      <c r="W35" s="1482">
        <v>163.7723</v>
      </c>
      <c r="X35" s="1486">
        <v>56472.44</v>
      </c>
      <c r="Y35" s="1482" t="s">
        <v>312</v>
      </c>
      <c r="Z35" s="1482">
        <v>150.93</v>
      </c>
      <c r="AA35" s="1482">
        <v>168.68</v>
      </c>
      <c r="AB35" s="1488">
        <v>163.8895</v>
      </c>
      <c r="AC35" s="1489">
        <v>729.17500000000007</v>
      </c>
      <c r="AD35" s="1482">
        <v>163</v>
      </c>
      <c r="AE35" s="1482">
        <v>154.21520000000001</v>
      </c>
      <c r="AF35" s="1482">
        <v>745.71</v>
      </c>
      <c r="AG35" s="1482">
        <v>173.54</v>
      </c>
      <c r="AH35" s="1482">
        <v>157.45000000000002</v>
      </c>
      <c r="AI35" s="1482">
        <v>173.35</v>
      </c>
      <c r="AJ35" s="1482">
        <v>188.61170000000001</v>
      </c>
      <c r="AK35" s="1484">
        <v>1973</v>
      </c>
      <c r="AL35" s="1475"/>
      <c r="AM35" s="1490">
        <v>163.36897749627417</v>
      </c>
      <c r="AN35" s="1380">
        <v>-6.1646654142455404E-4</v>
      </c>
      <c r="AO35" s="1475"/>
      <c r="AP35" s="1481">
        <v>184.56710000000001</v>
      </c>
    </row>
    <row r="36" spans="1:42" ht="23.25">
      <c r="A36" s="1479">
        <v>43997</v>
      </c>
      <c r="B36" s="1480">
        <v>25</v>
      </c>
      <c r="C36" s="1481">
        <v>136.80000000000001</v>
      </c>
      <c r="D36" s="1482">
        <v>184.40540000000001</v>
      </c>
      <c r="E36" s="1483">
        <v>360.66</v>
      </c>
      <c r="F36" s="1481">
        <v>155.00020000000001</v>
      </c>
      <c r="G36" s="1484">
        <v>4131</v>
      </c>
      <c r="H36" s="1481">
        <v>166.18290000000002</v>
      </c>
      <c r="I36" s="1484">
        <v>1239</v>
      </c>
      <c r="J36" s="1481">
        <v>171.75</v>
      </c>
      <c r="K36" s="1481">
        <v>160.74</v>
      </c>
      <c r="L36" s="1485">
        <v>174.57</v>
      </c>
      <c r="M36" s="1481">
        <v>158.69</v>
      </c>
      <c r="N36" s="1481">
        <v>147</v>
      </c>
      <c r="O36" s="1482">
        <v>169.65430000000001</v>
      </c>
      <c r="P36" s="1486">
        <v>1282</v>
      </c>
      <c r="Q36" s="1482">
        <v>162.41</v>
      </c>
      <c r="R36" s="1487" t="s">
        <v>367</v>
      </c>
      <c r="S36" s="1482">
        <v>188.07</v>
      </c>
      <c r="T36" s="1482">
        <v>162.39000000000001</v>
      </c>
      <c r="U36" s="1482">
        <v>154.66</v>
      </c>
      <c r="V36" s="1482">
        <v>166.6</v>
      </c>
      <c r="W36" s="1482">
        <v>164.3185</v>
      </c>
      <c r="X36" s="1486">
        <v>56804.43</v>
      </c>
      <c r="Y36" s="1491" t="s">
        <v>367</v>
      </c>
      <c r="Z36" s="1482">
        <v>131.26</v>
      </c>
      <c r="AA36" s="1482">
        <v>168.83</v>
      </c>
      <c r="AB36" s="1488">
        <v>162.87690000000001</v>
      </c>
      <c r="AC36" s="1489">
        <v>724.23</v>
      </c>
      <c r="AD36" s="1482">
        <v>164</v>
      </c>
      <c r="AE36" s="1482">
        <v>156.45570000000001</v>
      </c>
      <c r="AF36" s="1482">
        <v>756.89</v>
      </c>
      <c r="AG36" s="1482">
        <v>173.74</v>
      </c>
      <c r="AH36" s="1482">
        <v>158.06</v>
      </c>
      <c r="AI36" s="1482">
        <v>173.548</v>
      </c>
      <c r="AJ36" s="1482">
        <v>186.7628</v>
      </c>
      <c r="AK36" s="1484">
        <v>1968</v>
      </c>
      <c r="AL36" s="1475"/>
      <c r="AM36" s="1490">
        <v>161.61829204557554</v>
      </c>
      <c r="AN36" s="1380">
        <v>-1.0716143771779096E-2</v>
      </c>
      <c r="AO36" s="1475"/>
      <c r="AP36" s="1481">
        <v>183.28970000000001</v>
      </c>
    </row>
    <row r="37" spans="1:42" ht="23.25">
      <c r="A37" s="1479">
        <v>44004</v>
      </c>
      <c r="B37" s="1480">
        <v>26</v>
      </c>
      <c r="C37" s="1481">
        <v>136.80000000000001</v>
      </c>
      <c r="D37" s="1482">
        <v>184.3133</v>
      </c>
      <c r="E37" s="1483">
        <v>360.48</v>
      </c>
      <c r="F37" s="1481">
        <v>154.4616</v>
      </c>
      <c r="G37" s="1484">
        <v>4129</v>
      </c>
      <c r="H37" s="1481">
        <v>165.42600000000002</v>
      </c>
      <c r="I37" s="1484">
        <v>1233</v>
      </c>
      <c r="J37" s="1481">
        <v>172</v>
      </c>
      <c r="K37" s="1481">
        <v>159.83000000000001</v>
      </c>
      <c r="L37" s="1485">
        <v>179.21</v>
      </c>
      <c r="M37" s="1481">
        <v>161.33000000000001</v>
      </c>
      <c r="N37" s="1481">
        <v>147</v>
      </c>
      <c r="O37" s="1482">
        <v>173.30719999999999</v>
      </c>
      <c r="P37" s="1486">
        <v>1312</v>
      </c>
      <c r="Q37" s="1482">
        <v>162.42000000000002</v>
      </c>
      <c r="R37" s="1487" t="s">
        <v>367</v>
      </c>
      <c r="S37" s="1482">
        <v>191.1</v>
      </c>
      <c r="T37" s="1482">
        <v>165.208</v>
      </c>
      <c r="U37" s="1482">
        <v>155.03</v>
      </c>
      <c r="V37" s="1482">
        <v>166.5</v>
      </c>
      <c r="W37" s="1482">
        <v>162.02970000000002</v>
      </c>
      <c r="X37" s="1486">
        <v>56911.79</v>
      </c>
      <c r="Y37" s="1491" t="s">
        <v>367</v>
      </c>
      <c r="Z37" s="1482">
        <v>146.72</v>
      </c>
      <c r="AA37" s="1482">
        <v>168.74</v>
      </c>
      <c r="AB37" s="1488">
        <v>158.15260000000001</v>
      </c>
      <c r="AC37" s="1489">
        <v>704.64</v>
      </c>
      <c r="AD37" s="1482">
        <v>168</v>
      </c>
      <c r="AE37" s="1482">
        <v>156.63390000000001</v>
      </c>
      <c r="AF37" s="1482">
        <v>758.54</v>
      </c>
      <c r="AG37" s="1482">
        <v>172.86</v>
      </c>
      <c r="AH37" s="1482">
        <v>158.79</v>
      </c>
      <c r="AI37" s="1482">
        <v>173.30100000000002</v>
      </c>
      <c r="AJ37" s="1482">
        <v>185.48060000000001</v>
      </c>
      <c r="AK37" s="1484">
        <v>1950</v>
      </c>
      <c r="AL37" s="1475"/>
      <c r="AM37" s="1490">
        <v>162.4426840698541</v>
      </c>
      <c r="AN37" s="1380">
        <v>5.1008584105447508E-3</v>
      </c>
      <c r="AO37" s="1475"/>
      <c r="AP37" s="1481">
        <v>182.85900000000001</v>
      </c>
    </row>
    <row r="38" spans="1:42" ht="23.25">
      <c r="A38" s="1479">
        <v>44011</v>
      </c>
      <c r="B38" s="1480">
        <v>27</v>
      </c>
      <c r="C38" s="1481">
        <v>132.6</v>
      </c>
      <c r="D38" s="1482">
        <v>187.68790000000001</v>
      </c>
      <c r="E38" s="1483">
        <v>367.08</v>
      </c>
      <c r="F38" s="1481">
        <v>154.6506</v>
      </c>
      <c r="G38" s="1484">
        <v>4132</v>
      </c>
      <c r="H38" s="1481">
        <v>164.11510000000001</v>
      </c>
      <c r="I38" s="1484">
        <v>1223</v>
      </c>
      <c r="J38" s="1481">
        <v>168.01</v>
      </c>
      <c r="K38" s="1481">
        <v>159.91</v>
      </c>
      <c r="L38" s="1485">
        <v>180.14000000000001</v>
      </c>
      <c r="M38" s="1481">
        <v>161.80000000000001</v>
      </c>
      <c r="N38" s="1481">
        <v>147</v>
      </c>
      <c r="O38" s="1482">
        <v>173.756</v>
      </c>
      <c r="P38" s="1486">
        <v>1314</v>
      </c>
      <c r="Q38" s="1482">
        <v>162.58000000000001</v>
      </c>
      <c r="R38" s="1487" t="s">
        <v>367</v>
      </c>
      <c r="S38" s="1482">
        <v>190.59</v>
      </c>
      <c r="T38" s="1482">
        <v>162.50400000000002</v>
      </c>
      <c r="U38" s="1482">
        <v>152.99</v>
      </c>
      <c r="V38" s="1482">
        <v>166.20000000000002</v>
      </c>
      <c r="W38" s="1482">
        <v>162.29500000000002</v>
      </c>
      <c r="X38" s="1486">
        <v>57480.72</v>
      </c>
      <c r="Y38" s="1491" t="s">
        <v>367</v>
      </c>
      <c r="Z38" s="1482">
        <v>132.44999999999999</v>
      </c>
      <c r="AA38" s="1482">
        <v>168.53</v>
      </c>
      <c r="AB38" s="1488">
        <v>153.5754</v>
      </c>
      <c r="AC38" s="1489">
        <v>685.83500000000004</v>
      </c>
      <c r="AD38" s="1482">
        <v>170</v>
      </c>
      <c r="AE38" s="1482">
        <v>154.61530000000002</v>
      </c>
      <c r="AF38" s="1482">
        <v>748.17</v>
      </c>
      <c r="AG38" s="1482">
        <v>173.62</v>
      </c>
      <c r="AH38" s="1482">
        <v>159.04</v>
      </c>
      <c r="AI38" s="1482">
        <v>174.03</v>
      </c>
      <c r="AJ38" s="1482">
        <v>186.3725</v>
      </c>
      <c r="AK38" s="1484">
        <v>1953</v>
      </c>
      <c r="AL38" s="1475"/>
      <c r="AM38" s="1490">
        <v>158.92303680930618</v>
      </c>
      <c r="AN38" s="1380">
        <v>-2.1667010002336506E-2</v>
      </c>
      <c r="AO38" s="1475"/>
      <c r="AP38" s="1481">
        <v>182.37990000000002</v>
      </c>
    </row>
    <row r="39" spans="1:42" ht="23.25">
      <c r="A39" s="1479">
        <v>44018</v>
      </c>
      <c r="B39" s="1480">
        <v>28</v>
      </c>
      <c r="C39" s="1481">
        <v>125.60000000000001</v>
      </c>
      <c r="D39" s="1482">
        <v>188.78210000000001</v>
      </c>
      <c r="E39" s="1483">
        <v>369.22</v>
      </c>
      <c r="F39" s="1481">
        <v>150.2653</v>
      </c>
      <c r="G39" s="1484">
        <v>4010</v>
      </c>
      <c r="H39" s="1481">
        <v>160.93470000000002</v>
      </c>
      <c r="I39" s="1484">
        <v>1199</v>
      </c>
      <c r="J39" s="1481">
        <v>159.28</v>
      </c>
      <c r="K39" s="1481">
        <v>158.9</v>
      </c>
      <c r="L39" s="1485" t="s">
        <v>312</v>
      </c>
      <c r="M39" s="1481">
        <v>161.54</v>
      </c>
      <c r="N39" s="1481">
        <v>148</v>
      </c>
      <c r="O39" s="1482">
        <v>168.99890000000002</v>
      </c>
      <c r="P39" s="1486">
        <v>1275</v>
      </c>
      <c r="Q39" s="1482">
        <v>162.89000000000001</v>
      </c>
      <c r="R39" s="1487" t="s">
        <v>367</v>
      </c>
      <c r="S39" s="1482">
        <v>190.66</v>
      </c>
      <c r="T39" s="1482">
        <v>154.70000000000002</v>
      </c>
      <c r="U39" s="1482">
        <v>145.08000000000001</v>
      </c>
      <c r="V39" s="1482">
        <v>159.4</v>
      </c>
      <c r="W39" s="1482">
        <v>156.6182</v>
      </c>
      <c r="X39" s="1486">
        <v>55401.21</v>
      </c>
      <c r="Y39" s="1491" t="s">
        <v>367</v>
      </c>
      <c r="Z39" s="1482">
        <v>129.5</v>
      </c>
      <c r="AA39" s="1482">
        <v>162.29</v>
      </c>
      <c r="AB39" s="1488">
        <v>144.06399999999999</v>
      </c>
      <c r="AC39" s="1489">
        <v>644.1</v>
      </c>
      <c r="AD39" s="1482">
        <v>170</v>
      </c>
      <c r="AE39" s="1482">
        <v>149.3716</v>
      </c>
      <c r="AF39" s="1482">
        <v>722.98</v>
      </c>
      <c r="AG39" s="1482">
        <v>172.65</v>
      </c>
      <c r="AH39" s="1482">
        <v>145.77000000000001</v>
      </c>
      <c r="AI39" s="1482">
        <v>171.61</v>
      </c>
      <c r="AJ39" s="1482">
        <v>189.29070000000002</v>
      </c>
      <c r="AK39" s="1484">
        <v>1975</v>
      </c>
      <c r="AL39" s="1475"/>
      <c r="AM39" s="1490">
        <v>153.70261628583302</v>
      </c>
      <c r="AN39" s="1380">
        <v>-3.2848733753667259E-2</v>
      </c>
      <c r="AO39" s="1475"/>
      <c r="AP39" s="1481">
        <v>184.1927</v>
      </c>
    </row>
    <row r="40" spans="1:42" ht="23.25">
      <c r="A40" s="1479">
        <v>44025</v>
      </c>
      <c r="B40" s="1480">
        <v>29</v>
      </c>
      <c r="C40" s="1481">
        <v>117.2</v>
      </c>
      <c r="D40" s="1482" t="s">
        <v>312</v>
      </c>
      <c r="E40" s="1483" t="s">
        <v>312</v>
      </c>
      <c r="F40" s="1481">
        <v>142.3098</v>
      </c>
      <c r="G40" s="1484">
        <v>3794</v>
      </c>
      <c r="H40" s="1481">
        <v>159.4203</v>
      </c>
      <c r="I40" s="1484">
        <v>1187</v>
      </c>
      <c r="J40" s="1481">
        <v>151.91</v>
      </c>
      <c r="K40" s="1481">
        <v>156.04</v>
      </c>
      <c r="L40" s="1485" t="s">
        <v>312</v>
      </c>
      <c r="M40" s="1481">
        <v>161.58000000000001</v>
      </c>
      <c r="N40" s="1481">
        <v>144</v>
      </c>
      <c r="O40" s="1482">
        <v>157.14709999999999</v>
      </c>
      <c r="P40" s="1486">
        <v>1184</v>
      </c>
      <c r="Q40" s="1482">
        <v>162.97</v>
      </c>
      <c r="R40" s="1487" t="s">
        <v>367</v>
      </c>
      <c r="S40" s="1482">
        <v>190.45000000000002</v>
      </c>
      <c r="T40" s="1482">
        <v>137.70400000000001</v>
      </c>
      <c r="U40" s="1482">
        <v>132.89000000000001</v>
      </c>
      <c r="V40" s="1482">
        <v>147.9</v>
      </c>
      <c r="W40" s="1482">
        <v>143.6465</v>
      </c>
      <c r="X40" s="1486">
        <v>50846.33</v>
      </c>
      <c r="Y40" s="1491" t="s">
        <v>367</v>
      </c>
      <c r="Z40" s="1482">
        <v>129.30000000000001</v>
      </c>
      <c r="AA40" s="1482">
        <v>155.35</v>
      </c>
      <c r="AB40" s="1488">
        <v>133.7013</v>
      </c>
      <c r="AC40" s="1489">
        <v>598.89</v>
      </c>
      <c r="AD40" s="1482">
        <v>169</v>
      </c>
      <c r="AE40" s="1482">
        <v>141.6634</v>
      </c>
      <c r="AF40" s="1482">
        <v>686.1</v>
      </c>
      <c r="AG40" s="1482">
        <v>160.08000000000001</v>
      </c>
      <c r="AH40" s="1482">
        <v>141.47999999999999</v>
      </c>
      <c r="AI40" s="1482">
        <v>172.9</v>
      </c>
      <c r="AJ40" s="1482">
        <v>191.8665</v>
      </c>
      <c r="AK40" s="1484">
        <v>1988</v>
      </c>
      <c r="AL40" s="1475"/>
      <c r="AM40" s="1490">
        <v>148.22904045492311</v>
      </c>
      <c r="AN40" s="1380">
        <v>-3.5611468192128681E-2</v>
      </c>
      <c r="AO40" s="1475"/>
      <c r="AP40" s="1481">
        <v>182.54910000000001</v>
      </c>
    </row>
    <row r="41" spans="1:42" ht="23.25">
      <c r="A41" s="1479">
        <v>44032</v>
      </c>
      <c r="B41" s="1480">
        <v>30</v>
      </c>
      <c r="C41" s="1481">
        <v>115.3</v>
      </c>
      <c r="D41" s="1482">
        <v>198.95690000000002</v>
      </c>
      <c r="E41" s="1483">
        <v>389.12</v>
      </c>
      <c r="F41" s="1481">
        <v>143.2534</v>
      </c>
      <c r="G41" s="1484">
        <v>3785</v>
      </c>
      <c r="H41" s="1481">
        <v>158.36770000000001</v>
      </c>
      <c r="I41" s="1484">
        <v>1179</v>
      </c>
      <c r="J41" s="1481">
        <v>151.78</v>
      </c>
      <c r="K41" s="1481">
        <v>155.44</v>
      </c>
      <c r="L41" s="1485" t="s">
        <v>312</v>
      </c>
      <c r="M41" s="1481">
        <v>159.28</v>
      </c>
      <c r="N41" s="1481">
        <v>144</v>
      </c>
      <c r="O41" s="1482">
        <v>158.5247</v>
      </c>
      <c r="P41" s="1486">
        <v>1193</v>
      </c>
      <c r="Q41" s="1482">
        <v>162.95000000000002</v>
      </c>
      <c r="R41" s="1487" t="s">
        <v>367</v>
      </c>
      <c r="S41" s="1482">
        <v>188.07</v>
      </c>
      <c r="T41" s="1482">
        <v>130.05100000000002</v>
      </c>
      <c r="U41" s="1482">
        <v>131.35</v>
      </c>
      <c r="V41" s="1482">
        <v>146.36000000000001</v>
      </c>
      <c r="W41" s="1482">
        <v>146.35060000000001</v>
      </c>
      <c r="X41" s="1486">
        <v>51169.61</v>
      </c>
      <c r="Y41" s="1491" t="s">
        <v>367</v>
      </c>
      <c r="Z41" s="1482">
        <v>129.35</v>
      </c>
      <c r="AA41" s="1482">
        <v>156.26</v>
      </c>
      <c r="AB41" s="1488">
        <v>144.0538</v>
      </c>
      <c r="AC41" s="1489">
        <v>638.57400000000007</v>
      </c>
      <c r="AD41" s="1482">
        <v>168</v>
      </c>
      <c r="AE41" s="1482">
        <v>143.71860000000001</v>
      </c>
      <c r="AF41" s="1482">
        <v>695.29</v>
      </c>
      <c r="AG41" s="1482">
        <v>160.39000000000001</v>
      </c>
      <c r="AH41" s="1482">
        <v>144.74</v>
      </c>
      <c r="AI41" s="1482">
        <v>172.24</v>
      </c>
      <c r="AJ41" s="1482">
        <v>193.11280000000002</v>
      </c>
      <c r="AK41" s="1484">
        <v>1984</v>
      </c>
      <c r="AL41" s="1475"/>
      <c r="AM41" s="1490">
        <v>149.889130317823</v>
      </c>
      <c r="AN41" s="1380">
        <v>1.1199491393892869E-2</v>
      </c>
      <c r="AO41" s="1475"/>
      <c r="AP41" s="1481">
        <v>181.93510000000001</v>
      </c>
    </row>
    <row r="42" spans="1:42" ht="23.25">
      <c r="A42" s="1479">
        <v>44039</v>
      </c>
      <c r="B42" s="1480">
        <v>31</v>
      </c>
      <c r="C42" s="1481">
        <v>117.5</v>
      </c>
      <c r="D42" s="1482">
        <v>199.13080000000002</v>
      </c>
      <c r="E42" s="1483">
        <v>389.46000000000004</v>
      </c>
      <c r="F42" s="1481">
        <v>143.92619999999999</v>
      </c>
      <c r="G42" s="1484">
        <v>3775</v>
      </c>
      <c r="H42" s="1481">
        <v>157.99170000000001</v>
      </c>
      <c r="I42" s="1484">
        <v>1176</v>
      </c>
      <c r="J42" s="1481">
        <v>152.04</v>
      </c>
      <c r="K42" s="1481">
        <v>156.87</v>
      </c>
      <c r="L42" s="1485">
        <v>174.57</v>
      </c>
      <c r="M42" s="1481">
        <v>153.81</v>
      </c>
      <c r="N42" s="1481">
        <v>143</v>
      </c>
      <c r="O42" s="1482">
        <v>161.64530000000002</v>
      </c>
      <c r="P42" s="1486">
        <v>1212</v>
      </c>
      <c r="Q42" s="1482">
        <v>162.81</v>
      </c>
      <c r="R42" s="1487" t="s">
        <v>367</v>
      </c>
      <c r="S42" s="1482">
        <v>187.88</v>
      </c>
      <c r="T42" s="1482">
        <v>131.852</v>
      </c>
      <c r="U42" s="1482">
        <v>132.14000000000001</v>
      </c>
      <c r="V42" s="1482">
        <v>147.47999999999999</v>
      </c>
      <c r="W42" s="1482">
        <v>150.44329999999999</v>
      </c>
      <c r="X42" s="1486">
        <v>52075.73</v>
      </c>
      <c r="Y42" s="1491" t="s">
        <v>367</v>
      </c>
      <c r="Z42" s="1482">
        <v>128.92000000000002</v>
      </c>
      <c r="AA42" s="1482">
        <v>158.37</v>
      </c>
      <c r="AB42" s="1488">
        <v>149.0899</v>
      </c>
      <c r="AC42" s="1489">
        <v>656.971</v>
      </c>
      <c r="AD42" s="1482">
        <v>168</v>
      </c>
      <c r="AE42" s="1482">
        <v>154.43100000000001</v>
      </c>
      <c r="AF42" s="1482">
        <v>746.29</v>
      </c>
      <c r="AG42" s="1482">
        <v>162.29</v>
      </c>
      <c r="AH42" s="1482">
        <v>149.11000000000001</v>
      </c>
      <c r="AI42" s="1482">
        <v>171.59100000000001</v>
      </c>
      <c r="AJ42" s="1482" t="s">
        <v>312</v>
      </c>
      <c r="AK42" s="1484" t="s">
        <v>312</v>
      </c>
      <c r="AL42" s="1475"/>
      <c r="AM42" s="1490">
        <v>150.71560022850019</v>
      </c>
      <c r="AN42" s="1380">
        <v>5.5836948620218152E-3</v>
      </c>
      <c r="AO42" s="1475"/>
      <c r="AP42" s="1481">
        <v>182.31630000000001</v>
      </c>
    </row>
    <row r="43" spans="1:42" ht="23.25">
      <c r="A43" s="1479">
        <v>44046</v>
      </c>
      <c r="B43" s="1480">
        <v>32</v>
      </c>
      <c r="C43" s="1481">
        <v>116.8</v>
      </c>
      <c r="D43" s="1482">
        <v>193.30200000000002</v>
      </c>
      <c r="E43" s="1483">
        <v>378.06</v>
      </c>
      <c r="F43" s="1481">
        <v>144.2159</v>
      </c>
      <c r="G43" s="1484">
        <v>3782</v>
      </c>
      <c r="H43" s="1481">
        <v>158.57089999999999</v>
      </c>
      <c r="I43" s="1484">
        <v>1181</v>
      </c>
      <c r="J43" s="1481">
        <v>152.07</v>
      </c>
      <c r="K43" s="1481">
        <v>152.71</v>
      </c>
      <c r="L43" s="1485" t="s">
        <v>312</v>
      </c>
      <c r="M43" s="1481">
        <v>157.85</v>
      </c>
      <c r="N43" s="1481">
        <v>142</v>
      </c>
      <c r="O43" s="1482">
        <v>162.14430000000002</v>
      </c>
      <c r="P43" s="1486">
        <v>1211</v>
      </c>
      <c r="Q43" s="1482">
        <v>162.87</v>
      </c>
      <c r="R43" s="1487" t="s">
        <v>367</v>
      </c>
      <c r="S43" s="1482">
        <v>187.47</v>
      </c>
      <c r="T43" s="1482">
        <v>133.79599999999999</v>
      </c>
      <c r="U43" s="1482">
        <v>134.56</v>
      </c>
      <c r="V43" s="1482">
        <v>147.85</v>
      </c>
      <c r="W43" s="1482">
        <v>153.809</v>
      </c>
      <c r="X43" s="1486">
        <v>53129.8</v>
      </c>
      <c r="Y43" s="1491" t="s">
        <v>367</v>
      </c>
      <c r="Z43" s="1482">
        <v>129.15</v>
      </c>
      <c r="AA43" s="1482">
        <v>159.06</v>
      </c>
      <c r="AB43" s="1488">
        <v>148.7158</v>
      </c>
      <c r="AC43" s="1489">
        <v>655.327</v>
      </c>
      <c r="AD43" s="1482">
        <v>168</v>
      </c>
      <c r="AE43" s="1482">
        <v>156.40970000000002</v>
      </c>
      <c r="AF43" s="1482">
        <v>756.31000000000006</v>
      </c>
      <c r="AG43" s="1482">
        <v>163.31</v>
      </c>
      <c r="AH43" s="1482">
        <v>150.41</v>
      </c>
      <c r="AI43" s="1482">
        <v>170.13400000000001</v>
      </c>
      <c r="AJ43" s="1482">
        <v>192.86610000000002</v>
      </c>
      <c r="AK43" s="1484">
        <v>1987</v>
      </c>
      <c r="AL43" s="1475"/>
      <c r="AM43" s="1490">
        <v>151.02671419817202</v>
      </c>
      <c r="AN43" s="1380">
        <v>1.9876922410231312E-3</v>
      </c>
      <c r="AO43" s="1475"/>
      <c r="AP43" s="1481">
        <v>182.07130000000001</v>
      </c>
    </row>
    <row r="44" spans="1:42" ht="23.25">
      <c r="A44" s="1479">
        <v>44053</v>
      </c>
      <c r="B44" s="1480">
        <v>33</v>
      </c>
      <c r="C44" s="1481">
        <v>115.9</v>
      </c>
      <c r="D44" s="1482">
        <v>191.9828</v>
      </c>
      <c r="E44" s="1483">
        <v>375.48</v>
      </c>
      <c r="F44" s="1481">
        <v>145.39449999999999</v>
      </c>
      <c r="G44" s="1484">
        <v>3803</v>
      </c>
      <c r="H44" s="1481">
        <v>158.44490000000002</v>
      </c>
      <c r="I44" s="1484">
        <v>1180</v>
      </c>
      <c r="J44" s="1481">
        <v>152.41</v>
      </c>
      <c r="K44" s="1481">
        <v>151.76</v>
      </c>
      <c r="L44" s="1485" t="s">
        <v>312</v>
      </c>
      <c r="M44" s="1481">
        <v>159.85</v>
      </c>
      <c r="N44" s="1481">
        <v>142</v>
      </c>
      <c r="O44" s="1482">
        <v>160.55170000000001</v>
      </c>
      <c r="P44" s="1486">
        <v>1204</v>
      </c>
      <c r="Q44" s="1482">
        <v>162.92000000000002</v>
      </c>
      <c r="R44" s="1487" t="s">
        <v>367</v>
      </c>
      <c r="S44" s="1482">
        <v>187.71</v>
      </c>
      <c r="T44" s="1482">
        <v>138.50300000000001</v>
      </c>
      <c r="U44" s="1482">
        <v>137.46</v>
      </c>
      <c r="V44" s="1482">
        <v>146.84</v>
      </c>
      <c r="W44" s="1482">
        <v>151.964</v>
      </c>
      <c r="X44" s="1486">
        <v>52502.48</v>
      </c>
      <c r="Y44" s="1491" t="s">
        <v>367</v>
      </c>
      <c r="Z44" s="1482">
        <v>129.17000000000002</v>
      </c>
      <c r="AA44" s="1482">
        <v>160.44</v>
      </c>
      <c r="AB44" s="1488">
        <v>146.80530000000002</v>
      </c>
      <c r="AC44" s="1489">
        <v>646.13</v>
      </c>
      <c r="AD44" s="1482">
        <v>167</v>
      </c>
      <c r="AE44" s="1482">
        <v>154.47800000000001</v>
      </c>
      <c r="AF44" s="1482">
        <v>747.04</v>
      </c>
      <c r="AG44" s="1482">
        <v>165.96</v>
      </c>
      <c r="AH44" s="1482">
        <v>151.44</v>
      </c>
      <c r="AI44" s="1482">
        <v>169.482</v>
      </c>
      <c r="AJ44" s="1482">
        <v>194.0744</v>
      </c>
      <c r="AK44" s="1484">
        <v>1996</v>
      </c>
      <c r="AL44" s="1475"/>
      <c r="AM44" s="1490">
        <v>150.87499286456168</v>
      </c>
      <c r="AN44" s="1380">
        <v>-1.0045993148686261E-3</v>
      </c>
      <c r="AO44" s="1475"/>
      <c r="AP44" s="1481">
        <v>181.26080000000002</v>
      </c>
    </row>
    <row r="45" spans="1:42" ht="23.25">
      <c r="A45" s="1479">
        <v>44060</v>
      </c>
      <c r="B45" s="1480">
        <v>34</v>
      </c>
      <c r="C45" s="1481">
        <v>118.3</v>
      </c>
      <c r="D45" s="1482">
        <v>192.31010000000001</v>
      </c>
      <c r="E45" s="1483">
        <v>376.12</v>
      </c>
      <c r="F45" s="1481">
        <v>145.9091</v>
      </c>
      <c r="G45" s="1484">
        <v>3809</v>
      </c>
      <c r="H45" s="1481">
        <v>158.88580000000002</v>
      </c>
      <c r="I45" s="1484">
        <v>1183</v>
      </c>
      <c r="J45" s="1481">
        <v>152.30000000000001</v>
      </c>
      <c r="K45" s="1481">
        <v>151.53</v>
      </c>
      <c r="L45" s="1485" t="s">
        <v>312</v>
      </c>
      <c r="M45" s="1481">
        <v>159.34</v>
      </c>
      <c r="N45" s="1481">
        <v>143</v>
      </c>
      <c r="O45" s="1482">
        <v>157.89510000000001</v>
      </c>
      <c r="P45" s="1486">
        <v>1189</v>
      </c>
      <c r="Q45" s="1482">
        <v>162.9</v>
      </c>
      <c r="R45" s="1487" t="s">
        <v>367</v>
      </c>
      <c r="S45" s="1482">
        <v>187.71</v>
      </c>
      <c r="T45" s="1482">
        <v>142.77100000000002</v>
      </c>
      <c r="U45" s="1482">
        <v>140.38</v>
      </c>
      <c r="V45" s="1482">
        <v>147.72999999999999</v>
      </c>
      <c r="W45" s="1482">
        <v>152.3912</v>
      </c>
      <c r="X45" s="1486">
        <v>53250.5</v>
      </c>
      <c r="Y45" s="1491" t="s">
        <v>367</v>
      </c>
      <c r="Z45" s="1482">
        <v>129.32</v>
      </c>
      <c r="AA45" s="1482">
        <v>160.96</v>
      </c>
      <c r="AB45" s="1488">
        <v>144.81140000000002</v>
      </c>
      <c r="AC45" s="1489">
        <v>636.41300000000001</v>
      </c>
      <c r="AD45" s="1482">
        <v>167</v>
      </c>
      <c r="AE45" s="1482">
        <v>152.59520000000001</v>
      </c>
      <c r="AF45" s="1482">
        <v>738.26</v>
      </c>
      <c r="AG45" s="1482">
        <v>165.96</v>
      </c>
      <c r="AH45" s="1482">
        <v>151.95000000000002</v>
      </c>
      <c r="AI45" s="1482">
        <v>169.21200000000002</v>
      </c>
      <c r="AJ45" s="1482">
        <v>192.8108</v>
      </c>
      <c r="AK45" s="1484">
        <v>1992</v>
      </c>
      <c r="AL45" s="1475"/>
      <c r="AM45" s="1490">
        <v>150.61555900498544</v>
      </c>
      <c r="AN45" s="1380">
        <v>-1.7195285623583523E-3</v>
      </c>
      <c r="AO45" s="1475"/>
      <c r="AP45" s="1481">
        <v>180.72210000000001</v>
      </c>
    </row>
    <row r="46" spans="1:42" ht="23.25">
      <c r="A46" s="1409">
        <v>44067</v>
      </c>
      <c r="B46" s="1410">
        <v>35</v>
      </c>
      <c r="C46" s="1411">
        <v>117.8</v>
      </c>
      <c r="D46" s="1412">
        <v>193.65990000000002</v>
      </c>
      <c r="E46" s="1413">
        <v>378.76</v>
      </c>
      <c r="F46" s="1411">
        <v>145.7816</v>
      </c>
      <c r="G46" s="1414">
        <v>3816</v>
      </c>
      <c r="H46" s="1411">
        <v>158.12450000000001</v>
      </c>
      <c r="I46" s="1414">
        <v>1177</v>
      </c>
      <c r="J46" s="1411">
        <v>152.30000000000001</v>
      </c>
      <c r="K46" s="1411">
        <v>152.26</v>
      </c>
      <c r="L46" s="1415">
        <v>174.57</v>
      </c>
      <c r="M46" s="1411">
        <v>159.19</v>
      </c>
      <c r="N46" s="1411">
        <v>146</v>
      </c>
      <c r="O46" s="1412">
        <v>159.01</v>
      </c>
      <c r="P46" s="1416">
        <v>1197</v>
      </c>
      <c r="Q46" s="1412">
        <v>159.11000000000001</v>
      </c>
      <c r="R46" s="1417" t="s">
        <v>367</v>
      </c>
      <c r="S46" s="1412">
        <v>187.78</v>
      </c>
      <c r="T46" s="1412">
        <v>145.42600000000002</v>
      </c>
      <c r="U46" s="1412">
        <v>143.13</v>
      </c>
      <c r="V46" s="1412">
        <v>147.22</v>
      </c>
      <c r="W46" s="1412">
        <v>151.94570000000002</v>
      </c>
      <c r="X46" s="1416">
        <v>53746.450000000004</v>
      </c>
      <c r="Y46" s="1418" t="s">
        <v>367</v>
      </c>
      <c r="Z46" s="1412">
        <v>129.22999999999999</v>
      </c>
      <c r="AA46" s="1412">
        <v>161.22</v>
      </c>
      <c r="AB46" s="1488">
        <v>144.3099</v>
      </c>
      <c r="AC46" s="1419">
        <v>634.53700000000003</v>
      </c>
      <c r="AD46" s="1412">
        <v>167</v>
      </c>
      <c r="AE46" s="1412">
        <v>150.11190000000002</v>
      </c>
      <c r="AF46" s="1412">
        <v>726.61</v>
      </c>
      <c r="AG46" s="1412">
        <v>167.33</v>
      </c>
      <c r="AH46" s="1412">
        <v>151.61000000000001</v>
      </c>
      <c r="AI46" s="1412">
        <v>169.78</v>
      </c>
      <c r="AJ46" s="1412">
        <v>192.59910000000002</v>
      </c>
      <c r="AK46" s="1414">
        <v>1988</v>
      </c>
      <c r="AL46" s="1420"/>
      <c r="AM46" s="1421">
        <v>150.57333610303283</v>
      </c>
      <c r="AN46" s="1492">
        <v>-2.9109014232420183E-4</v>
      </c>
      <c r="AO46" s="1420"/>
      <c r="AP46" s="1411">
        <v>181.3629</v>
      </c>
    </row>
    <row r="47" spans="1:42" ht="23.25">
      <c r="A47" s="1479">
        <v>44074</v>
      </c>
      <c r="B47" s="1480">
        <v>36</v>
      </c>
      <c r="C47" s="1481">
        <v>118.60000000000001</v>
      </c>
      <c r="D47" s="1482">
        <v>195.8278</v>
      </c>
      <c r="E47" s="1483">
        <v>383</v>
      </c>
      <c r="F47" s="1481">
        <v>144.89440000000002</v>
      </c>
      <c r="G47" s="1484">
        <v>3813</v>
      </c>
      <c r="H47" s="1481">
        <v>159.77160000000001</v>
      </c>
      <c r="I47" s="1484">
        <v>1189</v>
      </c>
      <c r="J47" s="1481">
        <v>152.45000000000002</v>
      </c>
      <c r="K47" s="1481">
        <v>151.08000000000001</v>
      </c>
      <c r="L47" s="1485">
        <v>174.57</v>
      </c>
      <c r="M47" s="1481">
        <v>158.38</v>
      </c>
      <c r="N47" s="1481">
        <v>148</v>
      </c>
      <c r="O47" s="1482">
        <v>157.56290000000001</v>
      </c>
      <c r="P47" s="1486">
        <v>1187</v>
      </c>
      <c r="Q47" s="1482">
        <v>159.13</v>
      </c>
      <c r="R47" s="1487" t="s">
        <v>367</v>
      </c>
      <c r="S47" s="1482">
        <v>188.20000000000002</v>
      </c>
      <c r="T47" s="1482">
        <v>151.43800000000002</v>
      </c>
      <c r="U47" s="1482">
        <v>145.96</v>
      </c>
      <c r="V47" s="1482">
        <v>148.14000000000001</v>
      </c>
      <c r="W47" s="1482">
        <v>151.8811</v>
      </c>
      <c r="X47" s="1486">
        <v>54238.05</v>
      </c>
      <c r="Y47" s="1491" t="s">
        <v>367</v>
      </c>
      <c r="Z47" s="1482">
        <v>130.44999999999999</v>
      </c>
      <c r="AA47" s="1482">
        <v>162.29</v>
      </c>
      <c r="AB47" s="1488">
        <v>143.59440000000001</v>
      </c>
      <c r="AC47" s="1489">
        <v>634.48200000000008</v>
      </c>
      <c r="AD47" s="1482">
        <v>167</v>
      </c>
      <c r="AE47" s="1482">
        <v>148.05880000000002</v>
      </c>
      <c r="AF47" s="1482">
        <v>717.33</v>
      </c>
      <c r="AG47" s="1482">
        <v>167.98</v>
      </c>
      <c r="AH47" s="1482">
        <v>151.14000000000001</v>
      </c>
      <c r="AI47" s="1482">
        <v>167.45000000000002</v>
      </c>
      <c r="AJ47" s="1482">
        <v>193.0754</v>
      </c>
      <c r="AK47" s="1484">
        <v>1994</v>
      </c>
      <c r="AL47" s="1475"/>
      <c r="AM47" s="1490">
        <v>150.80348314291649</v>
      </c>
      <c r="AN47" s="1380">
        <v>1.5284714135985755E-3</v>
      </c>
      <c r="AO47" s="1475"/>
      <c r="AP47" s="1481">
        <v>180.81780000000001</v>
      </c>
    </row>
    <row r="48" spans="1:42" ht="23.25">
      <c r="A48" s="1479">
        <v>44081</v>
      </c>
      <c r="B48" s="1480">
        <v>37</v>
      </c>
      <c r="C48" s="1481">
        <v>119.2</v>
      </c>
      <c r="D48" s="1482">
        <v>196.7226</v>
      </c>
      <c r="E48" s="1483">
        <v>384.75</v>
      </c>
      <c r="F48" s="1481">
        <v>143.989</v>
      </c>
      <c r="G48" s="1484">
        <v>3819</v>
      </c>
      <c r="H48" s="1481">
        <v>161.14600000000002</v>
      </c>
      <c r="I48" s="1484">
        <v>1199</v>
      </c>
      <c r="J48" s="1481">
        <v>147.9</v>
      </c>
      <c r="K48" s="1481">
        <v>152.47999999999999</v>
      </c>
      <c r="L48" s="1485" t="s">
        <v>312</v>
      </c>
      <c r="M48" s="1481">
        <v>158.08000000000001</v>
      </c>
      <c r="N48" s="1481">
        <v>149</v>
      </c>
      <c r="O48" s="1482">
        <v>156.82340000000002</v>
      </c>
      <c r="P48" s="1486">
        <v>1182</v>
      </c>
      <c r="Q48" s="1482">
        <v>159.16</v>
      </c>
      <c r="R48" s="1487" t="s">
        <v>367</v>
      </c>
      <c r="S48" s="1482">
        <v>187.75</v>
      </c>
      <c r="T48" s="1482">
        <v>150.203</v>
      </c>
      <c r="U48" s="1482">
        <v>145.80000000000001</v>
      </c>
      <c r="V48" s="1482">
        <v>147.36000000000001</v>
      </c>
      <c r="W48" s="1482">
        <v>152.3107</v>
      </c>
      <c r="X48" s="1486">
        <v>54629.5</v>
      </c>
      <c r="Y48" s="1491" t="s">
        <v>367</v>
      </c>
      <c r="Z48" s="1482">
        <v>133.76</v>
      </c>
      <c r="AA48" s="1482">
        <v>162.32</v>
      </c>
      <c r="AB48" s="1488">
        <v>142.45160000000001</v>
      </c>
      <c r="AC48" s="1489">
        <v>633.82400000000007</v>
      </c>
      <c r="AD48" s="1482">
        <v>169</v>
      </c>
      <c r="AE48" s="1482">
        <v>148.9872</v>
      </c>
      <c r="AF48" s="1482">
        <v>723.68000000000006</v>
      </c>
      <c r="AG48" s="1482">
        <v>170.24</v>
      </c>
      <c r="AH48" s="1482">
        <v>151.18</v>
      </c>
      <c r="AI48" s="1482">
        <v>167.369</v>
      </c>
      <c r="AJ48" s="1482">
        <v>192.5848</v>
      </c>
      <c r="AK48" s="1484">
        <v>1997</v>
      </c>
      <c r="AL48" s="1475"/>
      <c r="AM48" s="1490">
        <v>149.8308052555048</v>
      </c>
      <c r="AN48" s="1380">
        <v>-6.3273291413872279E-3</v>
      </c>
      <c r="AO48" s="1475"/>
      <c r="AP48" s="1481">
        <v>177.7045</v>
      </c>
    </row>
    <row r="49" spans="1:88" ht="23.25">
      <c r="A49" s="1409">
        <v>44088</v>
      </c>
      <c r="B49" s="1410">
        <v>38</v>
      </c>
      <c r="C49" s="1411">
        <v>117.8</v>
      </c>
      <c r="D49" s="1412">
        <v>196.22660000000002</v>
      </c>
      <c r="E49" s="1413">
        <v>383.78000000000003</v>
      </c>
      <c r="F49" s="1411">
        <v>134.2122</v>
      </c>
      <c r="G49" s="1414">
        <v>3585</v>
      </c>
      <c r="H49" s="1411">
        <v>158.60400000000001</v>
      </c>
      <c r="I49" s="1414">
        <v>1180</v>
      </c>
      <c r="J49" s="1411">
        <v>132.9</v>
      </c>
      <c r="K49" s="1411">
        <v>146.08000000000001</v>
      </c>
      <c r="L49" s="1415">
        <v>169.93</v>
      </c>
      <c r="M49" s="1411">
        <v>158.22</v>
      </c>
      <c r="N49" s="1411">
        <v>150</v>
      </c>
      <c r="O49" s="1412">
        <v>144.03290000000001</v>
      </c>
      <c r="P49" s="1416">
        <v>1086</v>
      </c>
      <c r="Q49" s="1412">
        <v>159.1</v>
      </c>
      <c r="R49" s="1417" t="s">
        <v>367</v>
      </c>
      <c r="S49" s="1412">
        <v>188.58</v>
      </c>
      <c r="T49" s="1412">
        <v>152.14600000000002</v>
      </c>
      <c r="U49" s="1412">
        <v>147.33000000000001</v>
      </c>
      <c r="V49" s="1412">
        <v>139.63</v>
      </c>
      <c r="W49" s="1412">
        <v>134.3836</v>
      </c>
      <c r="X49" s="1416">
        <v>48257.520000000004</v>
      </c>
      <c r="Y49" s="1418" t="s">
        <v>367</v>
      </c>
      <c r="Z49" s="1412">
        <v>126.89</v>
      </c>
      <c r="AA49" s="1412">
        <v>158.09</v>
      </c>
      <c r="AB49" s="1488">
        <v>135.1772</v>
      </c>
      <c r="AC49" s="1419">
        <v>601.88800000000003</v>
      </c>
      <c r="AD49" s="1412">
        <v>169</v>
      </c>
      <c r="AE49" s="1412">
        <v>149.60720000000001</v>
      </c>
      <c r="AF49" s="1412">
        <v>726.86</v>
      </c>
      <c r="AG49" s="1412">
        <v>169.01</v>
      </c>
      <c r="AH49" s="1412">
        <v>143.18</v>
      </c>
      <c r="AI49" s="1412">
        <v>167.46700000000001</v>
      </c>
      <c r="AJ49" s="1412">
        <v>193.14420000000001</v>
      </c>
      <c r="AK49" s="1414">
        <v>2009</v>
      </c>
      <c r="AL49" s="1420"/>
      <c r="AM49" s="1421">
        <v>142.60767045076858</v>
      </c>
      <c r="AN49" s="1492">
        <v>-4.8200375425603292E-2</v>
      </c>
      <c r="AO49" s="1420"/>
      <c r="AP49" s="1411">
        <v>175.19560000000001</v>
      </c>
    </row>
    <row r="50" spans="1:88" ht="23.25">
      <c r="A50" s="1479">
        <v>44095</v>
      </c>
      <c r="B50" s="1480">
        <v>39</v>
      </c>
      <c r="C50" s="1481">
        <v>113.60000000000001</v>
      </c>
      <c r="D50" s="1482">
        <v>190.01940000000002</v>
      </c>
      <c r="E50" s="1483">
        <v>371.64</v>
      </c>
      <c r="F50" s="1481">
        <v>131.3973</v>
      </c>
      <c r="G50" s="1484">
        <v>3546</v>
      </c>
      <c r="H50" s="1481">
        <v>156.11920000000001</v>
      </c>
      <c r="I50" s="1484">
        <v>1162</v>
      </c>
      <c r="J50" s="1481">
        <v>132.58000000000001</v>
      </c>
      <c r="K50" s="1481">
        <v>146.01</v>
      </c>
      <c r="L50" s="1485" t="s">
        <v>312</v>
      </c>
      <c r="M50" s="1481">
        <v>158.32</v>
      </c>
      <c r="N50" s="1481">
        <v>151</v>
      </c>
      <c r="O50" s="1482">
        <v>143.89930000000001</v>
      </c>
      <c r="P50" s="1486">
        <v>1086</v>
      </c>
      <c r="Q50" s="1482">
        <v>159.33000000000001</v>
      </c>
      <c r="R50" s="1487" t="s">
        <v>367</v>
      </c>
      <c r="S50" s="1482">
        <v>187.3</v>
      </c>
      <c r="T50" s="1482">
        <v>149.126</v>
      </c>
      <c r="U50" s="1482">
        <v>136.76</v>
      </c>
      <c r="V50" s="1482">
        <v>133.86000000000001</v>
      </c>
      <c r="W50" s="1482">
        <v>135.2604</v>
      </c>
      <c r="X50" s="1486">
        <v>49112.86</v>
      </c>
      <c r="Y50" s="1491" t="s">
        <v>367</v>
      </c>
      <c r="Z50" s="1482">
        <v>128.94</v>
      </c>
      <c r="AA50" s="1482">
        <v>156.17000000000002</v>
      </c>
      <c r="AB50" s="1488">
        <v>130.8673</v>
      </c>
      <c r="AC50" s="1489">
        <v>590.36300000000006</v>
      </c>
      <c r="AD50" s="1482">
        <v>169</v>
      </c>
      <c r="AE50" s="1482">
        <v>149.7397</v>
      </c>
      <c r="AF50" s="1482">
        <v>728.89</v>
      </c>
      <c r="AG50" s="1482">
        <v>161.85</v>
      </c>
      <c r="AH50" s="1482">
        <v>141.06</v>
      </c>
      <c r="AI50" s="1482">
        <v>166.72499999999999</v>
      </c>
      <c r="AJ50" s="1482">
        <v>190.2252</v>
      </c>
      <c r="AK50" s="1484">
        <v>1997</v>
      </c>
      <c r="AL50" s="1475"/>
      <c r="AM50" s="1490">
        <v>141.61273608226006</v>
      </c>
      <c r="AN50" s="1380">
        <v>-6.9767240805745923E-3</v>
      </c>
      <c r="AO50" s="1475"/>
      <c r="AP50" s="1481">
        <v>175.21090000000001</v>
      </c>
    </row>
    <row r="51" spans="1:88" ht="23.25">
      <c r="A51" s="1498">
        <v>44102</v>
      </c>
      <c r="B51" s="1499">
        <v>40</v>
      </c>
      <c r="C51" s="1500">
        <v>111.4</v>
      </c>
      <c r="D51" s="1501">
        <v>188.6747</v>
      </c>
      <c r="E51" s="1502">
        <v>369.01</v>
      </c>
      <c r="F51" s="1500">
        <v>131.15380000000002</v>
      </c>
      <c r="G51" s="1503">
        <v>3552</v>
      </c>
      <c r="H51" s="1500">
        <v>155.15380000000002</v>
      </c>
      <c r="I51" s="1503">
        <v>1155</v>
      </c>
      <c r="J51" s="1500">
        <v>132.38</v>
      </c>
      <c r="K51" s="1500">
        <v>146.25</v>
      </c>
      <c r="L51" s="1504">
        <v>169.56</v>
      </c>
      <c r="M51" s="1500">
        <v>157.1</v>
      </c>
      <c r="N51" s="1500">
        <v>151</v>
      </c>
      <c r="O51" s="1501">
        <v>142.5317</v>
      </c>
      <c r="P51" s="1505">
        <v>1077</v>
      </c>
      <c r="Q51" s="1501">
        <v>159.37</v>
      </c>
      <c r="R51" s="1506" t="s">
        <v>367</v>
      </c>
      <c r="S51" s="1501">
        <v>180.73</v>
      </c>
      <c r="T51" s="1501">
        <v>140.09100000000001</v>
      </c>
      <c r="U51" s="1501">
        <v>131.58000000000001</v>
      </c>
      <c r="V51" s="1501">
        <v>133.47</v>
      </c>
      <c r="W51" s="1501">
        <v>135.46370000000002</v>
      </c>
      <c r="X51" s="1505">
        <v>49079.65</v>
      </c>
      <c r="Y51" s="1507" t="s">
        <v>367</v>
      </c>
      <c r="Z51" s="1501">
        <v>128.89000000000001</v>
      </c>
      <c r="AA51" s="1501">
        <v>153.65</v>
      </c>
      <c r="AB51" s="1488">
        <v>130.25190000000001</v>
      </c>
      <c r="AC51" s="1508">
        <v>589.44400000000007</v>
      </c>
      <c r="AD51" s="1501">
        <v>169</v>
      </c>
      <c r="AE51" s="1501">
        <v>155.38590000000002</v>
      </c>
      <c r="AF51" s="1501">
        <v>757.2</v>
      </c>
      <c r="AG51" s="1501">
        <v>161.85</v>
      </c>
      <c r="AH51" s="1501">
        <v>139.53</v>
      </c>
      <c r="AI51" s="1501">
        <v>166.28400000000002</v>
      </c>
      <c r="AJ51" s="1501">
        <v>189.7884</v>
      </c>
      <c r="AK51" s="1503">
        <v>1997</v>
      </c>
      <c r="AL51" s="1509"/>
      <c r="AM51" s="1510">
        <v>141.23113238471126</v>
      </c>
      <c r="AN51" s="1380">
        <v>-2.3701476479235373E-3</v>
      </c>
      <c r="AO51" s="1509"/>
      <c r="AP51" s="1500">
        <v>174.31830000000002</v>
      </c>
    </row>
    <row r="52" spans="1:88" ht="23.25">
      <c r="A52" s="1498">
        <v>44109</v>
      </c>
      <c r="B52" s="1499">
        <v>41</v>
      </c>
      <c r="C52" s="1500">
        <v>105.7</v>
      </c>
      <c r="D52" s="1501">
        <v>187.63680000000002</v>
      </c>
      <c r="E52" s="1502">
        <v>366.98</v>
      </c>
      <c r="F52" s="1500">
        <v>130.4511</v>
      </c>
      <c r="G52" s="1503">
        <v>3532</v>
      </c>
      <c r="H52" s="1500">
        <v>155.34350000000001</v>
      </c>
      <c r="I52" s="1503">
        <v>1156</v>
      </c>
      <c r="J52" s="1500">
        <v>131.69</v>
      </c>
      <c r="K52" s="1500">
        <v>144.86000000000001</v>
      </c>
      <c r="L52" s="1504">
        <v>168.44</v>
      </c>
      <c r="M52" s="1500">
        <v>156.12</v>
      </c>
      <c r="N52" s="1500">
        <v>150</v>
      </c>
      <c r="O52" s="1501">
        <v>142.01250000000002</v>
      </c>
      <c r="P52" s="1505">
        <v>1075</v>
      </c>
      <c r="Q52" s="1501">
        <v>159.18</v>
      </c>
      <c r="R52" s="1506" t="s">
        <v>367</v>
      </c>
      <c r="S52" s="1501">
        <v>168.74</v>
      </c>
      <c r="T52" s="1501">
        <v>135.81</v>
      </c>
      <c r="U52" s="1501">
        <v>127.7</v>
      </c>
      <c r="V52" s="1501">
        <v>133.28</v>
      </c>
      <c r="W52" s="1501">
        <v>135.67760000000001</v>
      </c>
      <c r="X52" s="1505">
        <v>48573.74</v>
      </c>
      <c r="Y52" s="1507" t="s">
        <v>367</v>
      </c>
      <c r="Z52" s="1501">
        <v>128.83000000000001</v>
      </c>
      <c r="AA52" s="1501">
        <v>152.56</v>
      </c>
      <c r="AB52" s="1488">
        <v>130.7099</v>
      </c>
      <c r="AC52" s="1508">
        <v>586.15</v>
      </c>
      <c r="AD52" s="1501">
        <v>169</v>
      </c>
      <c r="AE52" s="1501">
        <v>151.41419999999999</v>
      </c>
      <c r="AF52" s="1501">
        <v>737.93000000000006</v>
      </c>
      <c r="AG52" s="1501">
        <v>159.29</v>
      </c>
      <c r="AH52" s="1501">
        <v>140.59</v>
      </c>
      <c r="AI52" s="1501">
        <v>165.49100000000001</v>
      </c>
      <c r="AJ52" s="1501">
        <v>190.46620000000001</v>
      </c>
      <c r="AK52" s="1503">
        <v>1991</v>
      </c>
      <c r="AL52" s="1509"/>
      <c r="AM52" s="1510">
        <v>140.67156837349401</v>
      </c>
      <c r="AN52" s="1380">
        <v>-3.9620443578474163E-3</v>
      </c>
      <c r="AO52" s="1509"/>
      <c r="AP52" s="1500">
        <v>173.38460000000001</v>
      </c>
    </row>
    <row r="53" spans="1:88" ht="23.25">
      <c r="A53" s="1498">
        <v>44116</v>
      </c>
      <c r="B53" s="1499">
        <v>42</v>
      </c>
      <c r="C53" s="1500">
        <v>105.60000000000001</v>
      </c>
      <c r="D53" s="1501">
        <v>187.0641</v>
      </c>
      <c r="E53" s="1502">
        <v>365.86</v>
      </c>
      <c r="F53" s="1500">
        <v>130.16759999999999</v>
      </c>
      <c r="G53" s="1503">
        <v>3549</v>
      </c>
      <c r="H53" s="1500">
        <v>155.18470000000002</v>
      </c>
      <c r="I53" s="1503">
        <v>1155</v>
      </c>
      <c r="J53" s="1500">
        <v>131.87</v>
      </c>
      <c r="K53" s="1500">
        <v>142.13</v>
      </c>
      <c r="L53" s="1504" t="s">
        <v>312</v>
      </c>
      <c r="M53" s="1500">
        <v>158.15</v>
      </c>
      <c r="N53" s="1500">
        <v>150</v>
      </c>
      <c r="O53" s="1501">
        <v>137.22750000000002</v>
      </c>
      <c r="P53" s="1505">
        <v>1040</v>
      </c>
      <c r="Q53" s="1501" t="s">
        <v>312</v>
      </c>
      <c r="R53" s="1506" t="s">
        <v>367</v>
      </c>
      <c r="S53" s="1501">
        <v>164.46</v>
      </c>
      <c r="T53" s="1501">
        <v>128.71700000000001</v>
      </c>
      <c r="U53" s="1501">
        <v>124.7</v>
      </c>
      <c r="V53" s="1501">
        <v>130.72999999999999</v>
      </c>
      <c r="W53" s="1501">
        <v>135.11410000000001</v>
      </c>
      <c r="X53" s="1505">
        <v>48836.01</v>
      </c>
      <c r="Y53" s="1507" t="s">
        <v>367</v>
      </c>
      <c r="Z53" s="1501">
        <v>128.97999999999999</v>
      </c>
      <c r="AA53" s="1501">
        <v>152.44</v>
      </c>
      <c r="AB53" s="1488">
        <v>128.66070000000002</v>
      </c>
      <c r="AC53" s="1508">
        <v>580.94000000000005</v>
      </c>
      <c r="AD53" s="1501">
        <v>169</v>
      </c>
      <c r="AE53" s="1501">
        <v>147.15300000000002</v>
      </c>
      <c r="AF53" s="1501">
        <v>717.31000000000006</v>
      </c>
      <c r="AG53" s="1501">
        <v>159.81</v>
      </c>
      <c r="AH53" s="1501">
        <v>139.38</v>
      </c>
      <c r="AI53" s="1501">
        <v>166.37800000000001</v>
      </c>
      <c r="AJ53" s="1501">
        <v>193.27110000000002</v>
      </c>
      <c r="AK53" s="1503">
        <v>2005</v>
      </c>
      <c r="AL53" s="1509"/>
      <c r="AM53" s="1510">
        <v>140.41822094931447</v>
      </c>
      <c r="AN53" s="1380">
        <v>-1.8009852815948912E-3</v>
      </c>
      <c r="AO53" s="1509"/>
      <c r="AP53" s="1500">
        <v>173.44710000000001</v>
      </c>
    </row>
    <row r="54" spans="1:88" ht="23.25">
      <c r="A54" s="1498">
        <v>44123</v>
      </c>
      <c r="B54" s="1499">
        <v>43</v>
      </c>
      <c r="C54" s="1500">
        <v>105.4</v>
      </c>
      <c r="D54" s="1501">
        <v>186.6909</v>
      </c>
      <c r="E54" s="1502">
        <v>365.13</v>
      </c>
      <c r="F54" s="1500">
        <v>130.2244</v>
      </c>
      <c r="G54" s="1503">
        <v>3548</v>
      </c>
      <c r="H54" s="1500">
        <v>154.80600000000001</v>
      </c>
      <c r="I54" s="1503">
        <v>1152</v>
      </c>
      <c r="J54" s="1500">
        <v>131.44999999999999</v>
      </c>
      <c r="K54" s="1500">
        <v>143.9</v>
      </c>
      <c r="L54" s="1504" t="s">
        <v>312</v>
      </c>
      <c r="M54" s="1500">
        <v>157.14000000000001</v>
      </c>
      <c r="N54" s="1500">
        <v>149</v>
      </c>
      <c r="O54" s="1501">
        <v>137.8706</v>
      </c>
      <c r="P54" s="1505">
        <v>1045</v>
      </c>
      <c r="Q54" s="1501" t="s">
        <v>312</v>
      </c>
      <c r="R54" s="1506" t="s">
        <v>367</v>
      </c>
      <c r="S54" s="1501">
        <v>149.56</v>
      </c>
      <c r="T54" s="1501">
        <v>128.65800000000002</v>
      </c>
      <c r="U54" s="1501">
        <v>121.85000000000001</v>
      </c>
      <c r="V54" s="1501">
        <v>130.1</v>
      </c>
      <c r="W54" s="1501">
        <v>135.05620000000002</v>
      </c>
      <c r="X54" s="1505">
        <v>49238.39</v>
      </c>
      <c r="Y54" s="1507" t="s">
        <v>367</v>
      </c>
      <c r="Z54" s="1501">
        <v>128.82</v>
      </c>
      <c r="AA54" s="1501">
        <v>152.87</v>
      </c>
      <c r="AB54" s="1488">
        <v>126.88390000000001</v>
      </c>
      <c r="AC54" s="1508">
        <v>580.51</v>
      </c>
      <c r="AD54" s="1501">
        <v>169</v>
      </c>
      <c r="AE54" s="1501">
        <v>141.6491</v>
      </c>
      <c r="AF54" s="1501">
        <v>690.58</v>
      </c>
      <c r="AG54" s="1501">
        <v>159.49</v>
      </c>
      <c r="AH54" s="1501">
        <v>140.29</v>
      </c>
      <c r="AI54" s="1501">
        <v>164.66500000000002</v>
      </c>
      <c r="AJ54" s="1501">
        <v>192.4622</v>
      </c>
      <c r="AK54" s="1503">
        <v>1995</v>
      </c>
      <c r="AL54" s="1509"/>
      <c r="AM54" s="1510">
        <v>139.63391388658081</v>
      </c>
      <c r="AN54" s="1380">
        <v>-5.5855077598281344E-3</v>
      </c>
      <c r="AO54" s="1509"/>
      <c r="AP54" s="1500">
        <v>172.15440000000001</v>
      </c>
    </row>
    <row r="55" spans="1:88" ht="23.25">
      <c r="A55" s="1498">
        <v>44130</v>
      </c>
      <c r="B55" s="1499">
        <v>44</v>
      </c>
      <c r="C55" s="1500">
        <v>104.60000000000001</v>
      </c>
      <c r="D55" s="1501">
        <v>185.69380000000001</v>
      </c>
      <c r="E55" s="1502">
        <v>363.18</v>
      </c>
      <c r="F55" s="1500">
        <v>129.8955</v>
      </c>
      <c r="G55" s="1503">
        <v>3547</v>
      </c>
      <c r="H55" s="1500">
        <v>154.76320000000001</v>
      </c>
      <c r="I55" s="1503">
        <v>1152</v>
      </c>
      <c r="J55" s="1500">
        <v>131.54</v>
      </c>
      <c r="K55" s="1500">
        <v>144.67000000000002</v>
      </c>
      <c r="L55" s="1504">
        <v>165.29</v>
      </c>
      <c r="M55" s="1500">
        <v>156.25</v>
      </c>
      <c r="N55" s="1500">
        <v>149</v>
      </c>
      <c r="O55" s="1501">
        <v>137.67500000000001</v>
      </c>
      <c r="P55" s="1505">
        <v>1043</v>
      </c>
      <c r="Q55" s="1501">
        <v>159.34</v>
      </c>
      <c r="R55" s="1506" t="s">
        <v>367</v>
      </c>
      <c r="S55" s="1501">
        <v>134.5</v>
      </c>
      <c r="T55" s="1501">
        <v>124.28800000000001</v>
      </c>
      <c r="U55" s="1501">
        <v>119.55</v>
      </c>
      <c r="V55" s="1501">
        <v>128.44</v>
      </c>
      <c r="W55" s="1501">
        <v>134.71639999999999</v>
      </c>
      <c r="X55" s="1505">
        <v>49356.44</v>
      </c>
      <c r="Y55" s="1507" t="s">
        <v>367</v>
      </c>
      <c r="Z55" s="1501">
        <v>129.27000000000001</v>
      </c>
      <c r="AA55" s="1501">
        <v>152.51</v>
      </c>
      <c r="AB55" s="1488">
        <v>125.9646</v>
      </c>
      <c r="AC55" s="1508">
        <v>580.04</v>
      </c>
      <c r="AD55" s="1501">
        <v>169</v>
      </c>
      <c r="AE55" s="1501">
        <v>140.791</v>
      </c>
      <c r="AF55" s="1501">
        <v>686.30000000000007</v>
      </c>
      <c r="AG55" s="1501">
        <v>157.59</v>
      </c>
      <c r="AH55" s="1501">
        <v>139.4</v>
      </c>
      <c r="AI55" s="1501">
        <v>164.77700000000002</v>
      </c>
      <c r="AJ55" s="1501">
        <v>192.51770000000002</v>
      </c>
      <c r="AK55" s="1503">
        <v>1995</v>
      </c>
      <c r="AL55" s="1509"/>
      <c r="AM55" s="1510">
        <v>139.37224847320317</v>
      </c>
      <c r="AN55" s="1380">
        <v>-1.8590602131635103E-3</v>
      </c>
      <c r="AO55" s="1509"/>
      <c r="AP55" s="1500">
        <v>172.31120000000001</v>
      </c>
    </row>
    <row r="56" spans="1:88" ht="24" customHeight="1">
      <c r="A56" s="1498">
        <v>44137</v>
      </c>
      <c r="B56" s="1499">
        <v>45</v>
      </c>
      <c r="C56" s="1500">
        <v>104.5</v>
      </c>
      <c r="D56" s="1501">
        <v>184.15990000000002</v>
      </c>
      <c r="E56" s="1502">
        <v>360.18</v>
      </c>
      <c r="F56" s="1500">
        <v>132.09440000000001</v>
      </c>
      <c r="G56" s="1503">
        <v>3551</v>
      </c>
      <c r="H56" s="1500">
        <v>154.55530000000002</v>
      </c>
      <c r="I56" s="1503">
        <v>1151</v>
      </c>
      <c r="J56" s="1500">
        <v>131.5</v>
      </c>
      <c r="K56" s="1500">
        <v>145.31</v>
      </c>
      <c r="L56" s="1504">
        <v>162.31</v>
      </c>
      <c r="M56" s="1500">
        <v>154.52000000000001</v>
      </c>
      <c r="N56" s="1500">
        <v>148</v>
      </c>
      <c r="O56" s="1501">
        <v>138.21030000000002</v>
      </c>
      <c r="P56" s="1505">
        <v>1045</v>
      </c>
      <c r="Q56" s="1501">
        <v>159.29</v>
      </c>
      <c r="R56" s="1506" t="s">
        <v>367</v>
      </c>
      <c r="S56" s="1501">
        <v>135.32</v>
      </c>
      <c r="T56" s="1501">
        <v>116.58200000000001</v>
      </c>
      <c r="U56" s="1501">
        <v>116.23</v>
      </c>
      <c r="V56" s="1501">
        <v>128.52000000000001</v>
      </c>
      <c r="W56" s="1501">
        <v>136.31640000000002</v>
      </c>
      <c r="X56" s="1505">
        <v>49381.58</v>
      </c>
      <c r="Y56" s="1507" t="s">
        <v>367</v>
      </c>
      <c r="Z56" s="1501">
        <v>128.79</v>
      </c>
      <c r="AA56" s="1501">
        <v>149.85</v>
      </c>
      <c r="AB56" s="1488">
        <v>126.81880000000001</v>
      </c>
      <c r="AC56" s="1508">
        <v>577.83699999999999</v>
      </c>
      <c r="AD56" s="1501">
        <v>168</v>
      </c>
      <c r="AE56" s="1501">
        <v>140.3895</v>
      </c>
      <c r="AF56" s="1501">
        <v>683.37</v>
      </c>
      <c r="AG56" s="1501">
        <v>157.6</v>
      </c>
      <c r="AH56" s="1501">
        <v>137.94</v>
      </c>
      <c r="AI56" s="1501">
        <v>162.721</v>
      </c>
      <c r="AJ56" s="1501">
        <v>194.60310000000001</v>
      </c>
      <c r="AK56" s="1503">
        <v>2010</v>
      </c>
      <c r="AL56" s="1509"/>
      <c r="AM56" s="1510">
        <v>139.19735971125883</v>
      </c>
      <c r="AN56" s="1380">
        <v>-1.2548320333510832E-3</v>
      </c>
      <c r="AO56" s="1509"/>
      <c r="AP56" s="1500">
        <v>171.9058</v>
      </c>
    </row>
    <row r="57" spans="1:88" ht="24" customHeight="1">
      <c r="A57" s="1498">
        <v>44144</v>
      </c>
      <c r="B57" s="1499">
        <v>46</v>
      </c>
      <c r="C57" s="1500">
        <v>101.8</v>
      </c>
      <c r="D57" s="1501">
        <v>184.06790000000001</v>
      </c>
      <c r="E57" s="1502">
        <v>360</v>
      </c>
      <c r="F57" s="1500">
        <v>134.33150000000001</v>
      </c>
      <c r="G57" s="1503">
        <v>3558</v>
      </c>
      <c r="H57" s="1500">
        <v>152.96190000000001</v>
      </c>
      <c r="I57" s="1503">
        <v>1139</v>
      </c>
      <c r="J57" s="1500">
        <v>131.18</v>
      </c>
      <c r="K57" s="1500">
        <v>144.08000000000001</v>
      </c>
      <c r="L57" s="1504">
        <v>160.46</v>
      </c>
      <c r="M57" s="1500">
        <v>151.86000000000001</v>
      </c>
      <c r="N57" s="1500">
        <v>144</v>
      </c>
      <c r="O57" s="1501">
        <v>138.50790000000001</v>
      </c>
      <c r="P57" s="1505">
        <v>1048</v>
      </c>
      <c r="Q57" s="1501">
        <v>159.34</v>
      </c>
      <c r="R57" s="1506" t="s">
        <v>367</v>
      </c>
      <c r="S57" s="1501">
        <v>135.19</v>
      </c>
      <c r="T57" s="1501">
        <v>115.52</v>
      </c>
      <c r="U57" s="1501">
        <v>112.7</v>
      </c>
      <c r="V57" s="1501">
        <v>129.62</v>
      </c>
      <c r="W57" s="1501">
        <v>135.75820000000002</v>
      </c>
      <c r="X57" s="1505">
        <v>48407.5</v>
      </c>
      <c r="Y57" s="1507" t="s">
        <v>367</v>
      </c>
      <c r="Z57" s="1501">
        <v>122.04</v>
      </c>
      <c r="AA57" s="1501">
        <v>144.87</v>
      </c>
      <c r="AB57" s="1488">
        <v>123.35270000000001</v>
      </c>
      <c r="AC57" s="1508">
        <v>554.13200000000006</v>
      </c>
      <c r="AD57" s="1501">
        <v>164</v>
      </c>
      <c r="AE57" s="1501">
        <v>137.93210000000002</v>
      </c>
      <c r="AF57" s="1501">
        <v>671.42</v>
      </c>
      <c r="AG57" s="1501">
        <v>163.62</v>
      </c>
      <c r="AH57" s="1501">
        <v>137.99</v>
      </c>
      <c r="AI57" s="1501">
        <v>163.923</v>
      </c>
      <c r="AJ57" s="1501">
        <v>196.9607</v>
      </c>
      <c r="AK57" s="1503">
        <v>2013</v>
      </c>
      <c r="AL57" s="1509"/>
      <c r="AM57" s="1510">
        <v>137.01049210635645</v>
      </c>
      <c r="AN57" s="1380">
        <v>-1.5710553773711333E-2</v>
      </c>
      <c r="AO57" s="1509"/>
      <c r="AP57" s="1500">
        <v>172.22880000000001</v>
      </c>
    </row>
    <row r="58" spans="1:88" ht="24" customHeight="1">
      <c r="A58" s="1498">
        <v>44151</v>
      </c>
      <c r="B58" s="1499">
        <v>47</v>
      </c>
      <c r="C58" s="1500">
        <v>98.7</v>
      </c>
      <c r="D58" s="1501">
        <v>179.96729999999999</v>
      </c>
      <c r="E58" s="1502">
        <v>351.98</v>
      </c>
      <c r="F58" s="1500">
        <v>134.42230000000001</v>
      </c>
      <c r="G58" s="1503">
        <v>3548</v>
      </c>
      <c r="H58" s="1500">
        <v>149.01609999999999</v>
      </c>
      <c r="I58" s="1503">
        <v>1110</v>
      </c>
      <c r="J58" s="1500">
        <v>127.06</v>
      </c>
      <c r="K58" s="1500">
        <v>142.93</v>
      </c>
      <c r="L58" s="1504" t="s">
        <v>312</v>
      </c>
      <c r="M58" s="1500">
        <v>148.06</v>
      </c>
      <c r="N58" s="1500">
        <v>142</v>
      </c>
      <c r="O58" s="1501">
        <v>139.8116</v>
      </c>
      <c r="P58" s="1505">
        <v>1058</v>
      </c>
      <c r="Q58" s="1501">
        <v>157.42000000000002</v>
      </c>
      <c r="R58" s="1506" t="s">
        <v>367</v>
      </c>
      <c r="S58" s="1501">
        <v>133.36000000000001</v>
      </c>
      <c r="T58" s="1501">
        <v>114.40900000000001</v>
      </c>
      <c r="U58" s="1501">
        <v>108.24000000000001</v>
      </c>
      <c r="V58" s="1501">
        <v>125.96000000000001</v>
      </c>
      <c r="W58" s="1501">
        <v>133.92260000000002</v>
      </c>
      <c r="X58" s="1505">
        <v>48126.41</v>
      </c>
      <c r="Y58" s="1507" t="s">
        <v>367</v>
      </c>
      <c r="Z58" s="1501">
        <v>121.3</v>
      </c>
      <c r="AA58" s="1501">
        <v>142.02000000000001</v>
      </c>
      <c r="AB58" s="1488">
        <v>118.78320000000001</v>
      </c>
      <c r="AC58" s="1508">
        <v>531.52100000000007</v>
      </c>
      <c r="AD58" s="1501">
        <v>159</v>
      </c>
      <c r="AE58" s="1501">
        <v>136.91</v>
      </c>
      <c r="AF58" s="1501">
        <v>667.1</v>
      </c>
      <c r="AG58" s="1501">
        <v>147.77000000000001</v>
      </c>
      <c r="AH58" s="1501">
        <v>133.81</v>
      </c>
      <c r="AI58" s="1501">
        <v>162.512</v>
      </c>
      <c r="AJ58" s="1501">
        <v>197.00240000000002</v>
      </c>
      <c r="AK58" s="1503">
        <v>2015</v>
      </c>
      <c r="AL58" s="1509"/>
      <c r="AM58" s="1510">
        <v>133.81062485459077</v>
      </c>
      <c r="AN58" s="1380">
        <v>-2.335490663942541E-2</v>
      </c>
      <c r="AO58" s="1509"/>
      <c r="AP58" s="1500">
        <v>172.3793</v>
      </c>
    </row>
    <row r="59" spans="1:88" ht="24" customHeight="1">
      <c r="A59" s="1498">
        <v>44158</v>
      </c>
      <c r="B59" s="1499">
        <v>48</v>
      </c>
      <c r="C59" s="1500">
        <v>89.9</v>
      </c>
      <c r="D59" s="1501">
        <v>178.38740000000001</v>
      </c>
      <c r="E59" s="1502">
        <v>348.89</v>
      </c>
      <c r="F59" s="1500">
        <v>128.90970000000002</v>
      </c>
      <c r="G59" s="1503">
        <v>3382</v>
      </c>
      <c r="H59" s="1500">
        <v>144.6875</v>
      </c>
      <c r="I59" s="1503">
        <v>1077</v>
      </c>
      <c r="J59" s="1500">
        <v>123.43</v>
      </c>
      <c r="K59" s="1500">
        <v>143.53</v>
      </c>
      <c r="L59" s="1504">
        <v>152.29</v>
      </c>
      <c r="M59" s="1500">
        <v>143.86000000000001</v>
      </c>
      <c r="N59" s="1500">
        <v>139</v>
      </c>
      <c r="O59" s="1501">
        <v>129.6318</v>
      </c>
      <c r="P59" s="1505">
        <v>980</v>
      </c>
      <c r="Q59" s="1501">
        <v>155.51</v>
      </c>
      <c r="R59" s="1506" t="s">
        <v>367</v>
      </c>
      <c r="S59" s="1501">
        <v>133.22</v>
      </c>
      <c r="T59" s="1501">
        <v>110.926</v>
      </c>
      <c r="U59" s="1501">
        <v>103.65</v>
      </c>
      <c r="V59" s="1501">
        <v>120.56</v>
      </c>
      <c r="W59" s="1501">
        <v>126.07610000000001</v>
      </c>
      <c r="X59" s="1505">
        <v>45531.65</v>
      </c>
      <c r="Y59" s="1507" t="s">
        <v>367</v>
      </c>
      <c r="Z59" s="1501">
        <v>116.5</v>
      </c>
      <c r="AA59" s="1501">
        <v>136.01</v>
      </c>
      <c r="AB59" s="1488">
        <v>113.83170000000001</v>
      </c>
      <c r="AC59" s="1508">
        <v>509.44900000000001</v>
      </c>
      <c r="AD59" s="1501">
        <v>154</v>
      </c>
      <c r="AE59" s="1501">
        <v>140.87900000000002</v>
      </c>
      <c r="AF59" s="1501">
        <v>686.59</v>
      </c>
      <c r="AG59" s="1501">
        <v>139.45000000000002</v>
      </c>
      <c r="AH59" s="1501">
        <v>130.75</v>
      </c>
      <c r="AI59" s="1501">
        <v>162.92700000000002</v>
      </c>
      <c r="AJ59" s="1501">
        <v>198.00060000000002</v>
      </c>
      <c r="AK59" s="1503">
        <v>2016</v>
      </c>
      <c r="AL59" s="1509"/>
      <c r="AM59" s="1510">
        <v>129.78716533028668</v>
      </c>
      <c r="AN59" s="1380">
        <v>-3.0019335263457236E-2</v>
      </c>
      <c r="AO59" s="1509"/>
      <c r="AP59" s="1500">
        <v>171.50380000000001</v>
      </c>
    </row>
    <row r="60" spans="1:88" ht="24" customHeight="1">
      <c r="A60" s="1498">
        <v>44165</v>
      </c>
      <c r="B60" s="1499">
        <v>49</v>
      </c>
      <c r="C60" s="1500">
        <v>87.2</v>
      </c>
      <c r="D60" s="1501">
        <v>178.42830000000001</v>
      </c>
      <c r="E60" s="1502">
        <v>348.97</v>
      </c>
      <c r="F60" s="1500">
        <v>127.85420000000001</v>
      </c>
      <c r="G60" s="1503">
        <v>3370</v>
      </c>
      <c r="H60" s="1500">
        <v>141.07400000000001</v>
      </c>
      <c r="I60" s="1503">
        <v>1050</v>
      </c>
      <c r="J60" s="1500">
        <v>123.15</v>
      </c>
      <c r="K60" s="1500">
        <v>140.80000000000001</v>
      </c>
      <c r="L60" s="1504">
        <v>154.14000000000001</v>
      </c>
      <c r="M60" s="1500">
        <v>141.45000000000002</v>
      </c>
      <c r="N60" s="1500">
        <v>136</v>
      </c>
      <c r="O60" s="1501">
        <v>134.5823</v>
      </c>
      <c r="P60" s="1505">
        <v>1016</v>
      </c>
      <c r="Q60" s="1501">
        <v>155.57</v>
      </c>
      <c r="R60" s="1506" t="s">
        <v>367</v>
      </c>
      <c r="S60" s="1501">
        <v>132.86000000000001</v>
      </c>
      <c r="T60" s="1501">
        <v>110.307</v>
      </c>
      <c r="U60" s="1501">
        <v>102.27</v>
      </c>
      <c r="V60" s="1501">
        <v>121.26</v>
      </c>
      <c r="W60" s="1501">
        <v>127.8426</v>
      </c>
      <c r="X60" s="1505">
        <v>45864.07</v>
      </c>
      <c r="Y60" s="1507" t="s">
        <v>367</v>
      </c>
      <c r="Z60" s="1501">
        <v>116.45</v>
      </c>
      <c r="AA60" s="1501">
        <v>136.05000000000001</v>
      </c>
      <c r="AB60" s="1488">
        <v>113.2878</v>
      </c>
      <c r="AC60" s="1508">
        <v>507.30100000000004</v>
      </c>
      <c r="AD60" s="1501">
        <v>149</v>
      </c>
      <c r="AE60" s="1501">
        <v>147.50460000000001</v>
      </c>
      <c r="AF60" s="1501">
        <v>718.71</v>
      </c>
      <c r="AG60" s="1501">
        <v>140.22999999999999</v>
      </c>
      <c r="AH60" s="1501">
        <v>132.89000000000001</v>
      </c>
      <c r="AI60" s="1501">
        <v>162.30800000000002</v>
      </c>
      <c r="AJ60" s="1501">
        <v>197.5078</v>
      </c>
      <c r="AK60" s="1503">
        <v>2022</v>
      </c>
      <c r="AL60" s="1509"/>
      <c r="AM60" s="1510">
        <v>128.95493651848776</v>
      </c>
      <c r="AN60" s="1380">
        <v>-6.4122581742273033E-3</v>
      </c>
      <c r="AO60" s="1509"/>
      <c r="AP60" s="1500">
        <v>168.57810000000001</v>
      </c>
    </row>
    <row r="61" spans="1:88" s="1577" customFormat="1" ht="24" customHeight="1">
      <c r="A61" s="1498">
        <v>44172</v>
      </c>
      <c r="B61" s="1499">
        <v>50</v>
      </c>
      <c r="C61" s="1500">
        <v>86.4</v>
      </c>
      <c r="D61" s="1501">
        <v>177.41079999999999</v>
      </c>
      <c r="E61" s="1502">
        <v>346.98</v>
      </c>
      <c r="F61" s="1500">
        <v>127.75190000000001</v>
      </c>
      <c r="G61" s="1503">
        <v>3369</v>
      </c>
      <c r="H61" s="1500">
        <v>142.8193</v>
      </c>
      <c r="I61" s="1503">
        <v>1063</v>
      </c>
      <c r="J61" s="1500">
        <v>123.27</v>
      </c>
      <c r="K61" s="1500">
        <v>140.57</v>
      </c>
      <c r="L61" s="1504">
        <v>155.07</v>
      </c>
      <c r="M61" s="1500">
        <v>136.04</v>
      </c>
      <c r="N61" s="1500">
        <v>134</v>
      </c>
      <c r="O61" s="1501">
        <v>132.7302</v>
      </c>
      <c r="P61" s="1505">
        <v>1001</v>
      </c>
      <c r="Q61" s="1501">
        <v>155.63</v>
      </c>
      <c r="R61" s="1506" t="s">
        <v>367</v>
      </c>
      <c r="S61" s="1501">
        <v>122.01</v>
      </c>
      <c r="T61" s="1501">
        <v>110.876</v>
      </c>
      <c r="U61" s="1501">
        <v>103.49000000000001</v>
      </c>
      <c r="V61" s="1501">
        <v>121.27</v>
      </c>
      <c r="W61" s="1501">
        <v>127.89150000000001</v>
      </c>
      <c r="X61" s="1505">
        <v>45669.340000000004</v>
      </c>
      <c r="Y61" s="1507" t="s">
        <v>367</v>
      </c>
      <c r="Z61" s="1501">
        <v>114.94</v>
      </c>
      <c r="AA61" s="1501">
        <v>136.18</v>
      </c>
      <c r="AB61" s="1488">
        <v>114.9132</v>
      </c>
      <c r="AC61" s="1508">
        <v>511.08800000000002</v>
      </c>
      <c r="AD61" s="1501">
        <v>145</v>
      </c>
      <c r="AE61" s="1501">
        <v>152.19320000000002</v>
      </c>
      <c r="AF61" s="1501">
        <v>741.32</v>
      </c>
      <c r="AG61" s="1501">
        <v>139.77000000000001</v>
      </c>
      <c r="AH61" s="1501">
        <v>133.49</v>
      </c>
      <c r="AI61" s="1501">
        <v>163.31200000000001</v>
      </c>
      <c r="AJ61" s="1501">
        <v>196.46860000000001</v>
      </c>
      <c r="AK61" s="1503">
        <v>2013</v>
      </c>
      <c r="AL61" s="1509"/>
      <c r="AM61" s="1510">
        <v>128.58387203988369</v>
      </c>
      <c r="AN61" s="1380">
        <v>-2.8774740124111187E-3</v>
      </c>
      <c r="AO61" s="1509"/>
      <c r="AP61" s="1500">
        <v>164.4813</v>
      </c>
      <c r="AQ61" s="1509"/>
      <c r="AS61" s="1578"/>
      <c r="AT61" s="1578"/>
      <c r="AU61" s="1578"/>
      <c r="AV61" s="1579"/>
      <c r="AW61" s="1579"/>
      <c r="AX61" s="1579"/>
      <c r="AY61" s="1579"/>
      <c r="AZ61" s="1578"/>
      <c r="BA61" s="1578"/>
      <c r="BB61" s="1578"/>
      <c r="BC61" s="1578"/>
      <c r="BD61" s="1578"/>
      <c r="BE61" s="1578"/>
      <c r="BF61" s="1578"/>
      <c r="BG61" s="1578"/>
      <c r="BH61" s="1578"/>
      <c r="BI61" s="1578"/>
      <c r="BJ61" s="1578"/>
      <c r="BK61" s="1578"/>
      <c r="BL61" s="1578"/>
      <c r="BM61" s="1578"/>
      <c r="BN61" s="1578"/>
      <c r="BO61" s="1578"/>
      <c r="BP61" s="1578"/>
      <c r="BQ61" s="1578"/>
      <c r="BR61" s="1578"/>
      <c r="BS61" s="1578"/>
      <c r="BT61" s="1578"/>
      <c r="BU61" s="1578"/>
      <c r="BV61" s="1578"/>
      <c r="BW61" s="1578"/>
      <c r="BX61" s="1578"/>
      <c r="BY61" s="1578"/>
      <c r="BZ61" s="1578"/>
      <c r="CA61" s="1578"/>
      <c r="CB61" s="1578"/>
      <c r="CC61" s="1578"/>
      <c r="CD61" s="1578"/>
      <c r="CE61" s="1578"/>
      <c r="CF61" s="1578"/>
      <c r="CG61" s="1578"/>
      <c r="CH61" s="1578"/>
      <c r="CI61" s="1578"/>
      <c r="CJ61" s="1578"/>
    </row>
    <row r="62" spans="1:88" ht="23.25" customHeight="1">
      <c r="A62" s="1498">
        <v>44179</v>
      </c>
      <c r="B62" s="1499">
        <v>51</v>
      </c>
      <c r="C62" s="1500">
        <v>87.2</v>
      </c>
      <c r="D62" s="1501">
        <v>177.9425</v>
      </c>
      <c r="E62" s="1502">
        <v>348.02</v>
      </c>
      <c r="F62" s="1500">
        <v>128.50050000000002</v>
      </c>
      <c r="G62" s="1503">
        <v>3372</v>
      </c>
      <c r="H62" s="1500">
        <v>144.065</v>
      </c>
      <c r="I62" s="1503">
        <v>1072</v>
      </c>
      <c r="J62" s="1500">
        <v>123.78</v>
      </c>
      <c r="K62" s="1500">
        <v>141.69</v>
      </c>
      <c r="L62" s="1504" t="s">
        <v>312</v>
      </c>
      <c r="M62" s="1500">
        <v>135.31</v>
      </c>
      <c r="N62" s="1500">
        <v>133</v>
      </c>
      <c r="O62" s="1501">
        <v>126.78490000000001</v>
      </c>
      <c r="P62" s="1505">
        <v>955</v>
      </c>
      <c r="Q62" s="1501">
        <v>155.79</v>
      </c>
      <c r="R62" s="1506" t="s">
        <v>367</v>
      </c>
      <c r="S62" s="1501">
        <v>121.36</v>
      </c>
      <c r="T62" s="1501">
        <v>114.15</v>
      </c>
      <c r="U62" s="1501">
        <v>112.99000000000001</v>
      </c>
      <c r="V62" s="1501">
        <v>122.17</v>
      </c>
      <c r="W62" s="1501">
        <v>127.9135</v>
      </c>
      <c r="X62" s="1505">
        <v>45482.93</v>
      </c>
      <c r="Y62" s="1507" t="s">
        <v>367</v>
      </c>
      <c r="Z62" s="1501">
        <v>114.89</v>
      </c>
      <c r="AA62" s="1501">
        <v>135.94999999999999</v>
      </c>
      <c r="AB62" s="1488">
        <v>115.9111</v>
      </c>
      <c r="AC62" s="1508">
        <v>515.79100000000005</v>
      </c>
      <c r="AD62" s="1501">
        <v>144</v>
      </c>
      <c r="AE62" s="1501">
        <v>151.8818</v>
      </c>
      <c r="AF62" s="1501">
        <v>739.56000000000006</v>
      </c>
      <c r="AG62" s="1501">
        <v>140.32</v>
      </c>
      <c r="AH62" s="1501">
        <v>135.14000000000001</v>
      </c>
      <c r="AI62" s="1501">
        <v>163.06</v>
      </c>
      <c r="AJ62" s="1501">
        <v>196.47460000000001</v>
      </c>
      <c r="AK62" s="1503">
        <v>1999</v>
      </c>
      <c r="AL62" s="1509"/>
      <c r="AM62" s="1510">
        <v>128.82997221645201</v>
      </c>
      <c r="AN62" s="1380">
        <v>1.9139272496941917E-3</v>
      </c>
    </row>
    <row r="63" spans="1:88" ht="23.25" customHeight="1">
      <c r="A63" s="1498">
        <v>44186</v>
      </c>
      <c r="B63" s="1499">
        <v>52</v>
      </c>
      <c r="C63" s="1500">
        <v>86.8</v>
      </c>
      <c r="D63" s="1501">
        <v>175.202</v>
      </c>
      <c r="E63" s="1502">
        <v>342.66</v>
      </c>
      <c r="F63" s="1500">
        <v>129.0153</v>
      </c>
      <c r="G63" s="1503">
        <v>3391</v>
      </c>
      <c r="H63" s="1500">
        <v>142.6234</v>
      </c>
      <c r="I63" s="1503">
        <v>1061</v>
      </c>
      <c r="J63" s="1500">
        <v>123.75</v>
      </c>
      <c r="K63" s="1500" t="s">
        <v>492</v>
      </c>
      <c r="L63" s="1504" t="s">
        <v>312</v>
      </c>
      <c r="M63" s="1500">
        <v>135.83000000000001</v>
      </c>
      <c r="N63" s="1500">
        <v>133</v>
      </c>
      <c r="O63" s="1501">
        <v>128.47900000000001</v>
      </c>
      <c r="P63" s="1505">
        <v>969</v>
      </c>
      <c r="Q63" s="1501">
        <v>155.76</v>
      </c>
      <c r="R63" s="1506" t="s">
        <v>367</v>
      </c>
      <c r="S63" s="1501">
        <v>121.39</v>
      </c>
      <c r="T63" s="1501">
        <v>126.989</v>
      </c>
      <c r="U63" s="1501">
        <v>121.5</v>
      </c>
      <c r="V63" s="1501">
        <v>121.76</v>
      </c>
      <c r="W63" s="1501">
        <v>126.2283</v>
      </c>
      <c r="X63" s="1505">
        <v>45586.63</v>
      </c>
      <c r="Y63" s="1507" t="s">
        <v>367</v>
      </c>
      <c r="Z63" s="1501">
        <v>114.76</v>
      </c>
      <c r="AA63" s="1501">
        <v>136.61000000000001</v>
      </c>
      <c r="AB63" s="1488">
        <v>112.48230000000001</v>
      </c>
      <c r="AC63" s="1508">
        <v>506.32600000000002</v>
      </c>
      <c r="AD63" s="1501">
        <v>144</v>
      </c>
      <c r="AE63" s="1501">
        <v>145.327</v>
      </c>
      <c r="AF63" s="1501">
        <v>707.62</v>
      </c>
      <c r="AG63" s="1501">
        <v>141.6</v>
      </c>
      <c r="AH63" s="1501">
        <v>133.28</v>
      </c>
      <c r="AI63" s="1501">
        <v>163.55600000000001</v>
      </c>
      <c r="AJ63" s="1501">
        <v>198.4332</v>
      </c>
      <c r="AK63" s="1503">
        <v>2005</v>
      </c>
      <c r="AL63" s="1509"/>
      <c r="AM63" s="1510">
        <v>128.09585709389285</v>
      </c>
      <c r="AN63" s="1380">
        <v>-5.6983255521141363E-3</v>
      </c>
    </row>
    <row r="64" spans="1:88" ht="23.25" customHeight="1">
      <c r="A64" s="1498">
        <v>44193</v>
      </c>
      <c r="B64" s="1499">
        <v>53</v>
      </c>
      <c r="C64" s="1500">
        <v>86.8</v>
      </c>
      <c r="D64" s="1501">
        <v>173.3306</v>
      </c>
      <c r="E64" s="1502">
        <v>339</v>
      </c>
      <c r="F64" s="1500">
        <v>129.1275</v>
      </c>
      <c r="G64" s="1503">
        <v>3391</v>
      </c>
      <c r="H64" s="1500">
        <v>143.696</v>
      </c>
      <c r="I64" s="1503">
        <v>1069</v>
      </c>
      <c r="J64" s="1500">
        <v>124</v>
      </c>
      <c r="K64" s="1500">
        <v>141</v>
      </c>
      <c r="L64" s="1504" t="s">
        <v>312</v>
      </c>
      <c r="M64" s="1500">
        <v>136</v>
      </c>
      <c r="N64" s="1500">
        <v>133</v>
      </c>
      <c r="O64" s="1501">
        <v>127.0535</v>
      </c>
      <c r="P64" s="1505">
        <v>959</v>
      </c>
      <c r="Q64" s="1501">
        <v>157</v>
      </c>
      <c r="R64" s="1506" t="s">
        <v>367</v>
      </c>
      <c r="S64" s="1501">
        <v>122</v>
      </c>
      <c r="T64" s="1501">
        <v>126</v>
      </c>
      <c r="U64" s="1501">
        <v>124</v>
      </c>
      <c r="V64" s="1501">
        <v>121</v>
      </c>
      <c r="W64" s="1501">
        <v>125.4697</v>
      </c>
      <c r="X64" s="1505">
        <v>45638</v>
      </c>
      <c r="Y64" s="1507" t="s">
        <v>367</v>
      </c>
      <c r="Z64" s="1501">
        <v>115</v>
      </c>
      <c r="AA64" s="1501">
        <v>137</v>
      </c>
      <c r="AB64" s="1488">
        <v>111.52640000000001</v>
      </c>
      <c r="AC64" s="1508">
        <v>506</v>
      </c>
      <c r="AD64" s="1501">
        <v>144</v>
      </c>
      <c r="AE64" s="1501">
        <v>138.78579999999999</v>
      </c>
      <c r="AF64" s="1501">
        <v>676</v>
      </c>
      <c r="AG64" s="1501">
        <v>140</v>
      </c>
      <c r="AH64" s="1501">
        <v>129</v>
      </c>
      <c r="AI64" s="1501">
        <v>163</v>
      </c>
      <c r="AJ64" s="1501">
        <v>199.38380000000001</v>
      </c>
      <c r="AK64" s="1503">
        <v>2006</v>
      </c>
      <c r="AL64" s="1509"/>
      <c r="AM64" s="1510">
        <v>127.97630417532197</v>
      </c>
      <c r="AN64" s="1380">
        <v>-9.3330823715276345E-4</v>
      </c>
    </row>
    <row r="65" spans="1:55" ht="25.5" customHeight="1">
      <c r="A65" s="1498">
        <v>44200</v>
      </c>
      <c r="B65" s="1499">
        <v>1</v>
      </c>
      <c r="C65" s="1500">
        <v>87.8</v>
      </c>
      <c r="D65" s="1501">
        <v>172.4</v>
      </c>
      <c r="E65" s="1502">
        <v>337.18</v>
      </c>
      <c r="F65" s="1500">
        <v>128.63210000000001</v>
      </c>
      <c r="G65" s="1503">
        <v>3367</v>
      </c>
      <c r="H65" s="1500">
        <v>144.11420000000001</v>
      </c>
      <c r="I65" s="1503">
        <v>1072</v>
      </c>
      <c r="J65" s="1500">
        <v>123.61</v>
      </c>
      <c r="K65" s="1500">
        <v>141</v>
      </c>
      <c r="L65" s="1504" t="s">
        <v>312</v>
      </c>
      <c r="M65" s="1500">
        <v>135.9</v>
      </c>
      <c r="N65" s="1500">
        <v>133</v>
      </c>
      <c r="O65" s="1501">
        <v>125.63600000000001</v>
      </c>
      <c r="P65" s="1505">
        <v>950</v>
      </c>
      <c r="Q65" s="1501">
        <v>155.36000000000001</v>
      </c>
      <c r="R65" s="1506" t="s">
        <v>367</v>
      </c>
      <c r="S65" s="1501">
        <v>121</v>
      </c>
      <c r="T65" s="1501">
        <v>127</v>
      </c>
      <c r="U65" s="1501">
        <v>123</v>
      </c>
      <c r="V65" s="1501">
        <v>119.68</v>
      </c>
      <c r="W65" s="1501">
        <v>125.15830000000001</v>
      </c>
      <c r="X65" s="1505">
        <v>45063.6</v>
      </c>
      <c r="Y65" s="1507" t="s">
        <v>367</v>
      </c>
      <c r="Z65" s="1501">
        <v>115.06</v>
      </c>
      <c r="AA65" s="1501">
        <v>135.74</v>
      </c>
      <c r="AB65" s="1488">
        <v>111.56790000000001</v>
      </c>
      <c r="AC65" s="1508">
        <v>505.13</v>
      </c>
      <c r="AD65" s="1501">
        <v>144</v>
      </c>
      <c r="AE65" s="1501">
        <v>132.41830000000002</v>
      </c>
      <c r="AF65" s="1501">
        <v>645</v>
      </c>
      <c r="AG65" s="1501">
        <v>139</v>
      </c>
      <c r="AH65" s="1501">
        <v>124.73</v>
      </c>
      <c r="AI65" s="1501">
        <v>162</v>
      </c>
      <c r="AJ65" s="1501">
        <v>199.64320000000001</v>
      </c>
      <c r="AK65" s="1503">
        <v>2008</v>
      </c>
      <c r="AL65" s="1509"/>
      <c r="AM65" s="1510">
        <v>127.65270482966349</v>
      </c>
      <c r="AN65" s="1380">
        <v>-2.5285879893449659E-3</v>
      </c>
    </row>
    <row r="66" spans="1:55" ht="25.5" customHeight="1">
      <c r="A66" s="1498">
        <v>44207</v>
      </c>
      <c r="B66" s="1499">
        <v>2</v>
      </c>
      <c r="C66" s="1500">
        <v>102.99000000000001</v>
      </c>
      <c r="D66" s="1501">
        <v>172.85</v>
      </c>
      <c r="E66" s="1502">
        <v>338.06</v>
      </c>
      <c r="F66" s="1500">
        <v>125.76860000000001</v>
      </c>
      <c r="G66" s="1503">
        <v>3293</v>
      </c>
      <c r="H66" s="1500">
        <v>143.84569999999999</v>
      </c>
      <c r="I66" s="1503">
        <v>1070</v>
      </c>
      <c r="J66" s="1500">
        <v>124.26</v>
      </c>
      <c r="K66" s="1500">
        <v>137.72</v>
      </c>
      <c r="L66" s="1504" t="s">
        <v>312</v>
      </c>
      <c r="M66" s="1500">
        <v>135.31</v>
      </c>
      <c r="N66" s="1500">
        <v>133</v>
      </c>
      <c r="O66" s="1501">
        <v>125.76910000000001</v>
      </c>
      <c r="P66" s="1505">
        <v>952</v>
      </c>
      <c r="Q66" s="1501" t="s">
        <v>312</v>
      </c>
      <c r="R66" s="1506" t="s">
        <v>367</v>
      </c>
      <c r="S66" s="1501">
        <v>122.46000000000001</v>
      </c>
      <c r="T66" s="1501">
        <v>126.25</v>
      </c>
      <c r="U66" s="1501">
        <v>122.86</v>
      </c>
      <c r="V66" s="1501">
        <v>118.09</v>
      </c>
      <c r="W66" s="1501">
        <v>124.47210000000001</v>
      </c>
      <c r="X66" s="1505">
        <v>44806.05</v>
      </c>
      <c r="Y66" s="1507" t="s">
        <v>367</v>
      </c>
      <c r="Z66" s="1501">
        <v>115.53</v>
      </c>
      <c r="AA66" s="1501">
        <v>134.30000000000001</v>
      </c>
      <c r="AB66" s="1488">
        <v>113.35140000000001</v>
      </c>
      <c r="AC66" s="1508">
        <v>513.38</v>
      </c>
      <c r="AD66" s="1501">
        <v>144</v>
      </c>
      <c r="AE66" s="1501">
        <v>121.74140000000001</v>
      </c>
      <c r="AF66" s="1501">
        <v>593.15</v>
      </c>
      <c r="AG66" s="1501">
        <v>139.20000000000002</v>
      </c>
      <c r="AH66" s="1501">
        <v>122.33</v>
      </c>
      <c r="AI66" s="1501">
        <v>158.76</v>
      </c>
      <c r="AJ66" s="1501">
        <v>197.76580000000001</v>
      </c>
      <c r="AK66" s="1503">
        <v>1998</v>
      </c>
      <c r="AL66" s="1509"/>
      <c r="AM66" s="1510">
        <v>128.01515799750726</v>
      </c>
      <c r="AN66" s="1380">
        <v>2.8393692740582566E-3</v>
      </c>
    </row>
    <row r="67" spans="1:55" ht="23.25">
      <c r="A67" s="1498">
        <v>44214</v>
      </c>
      <c r="B67" s="1499">
        <v>3</v>
      </c>
      <c r="C67" s="1500">
        <v>103</v>
      </c>
      <c r="D67" s="1501">
        <v>173.0341</v>
      </c>
      <c r="E67" s="1502">
        <v>338.42</v>
      </c>
      <c r="F67" s="1500">
        <v>125.90150000000001</v>
      </c>
      <c r="G67" s="1503">
        <v>3292</v>
      </c>
      <c r="H67" s="1500">
        <v>143.4239</v>
      </c>
      <c r="I67" s="1503">
        <v>1067</v>
      </c>
      <c r="J67" s="1500">
        <v>124.66</v>
      </c>
      <c r="K67" s="1500">
        <v>136.96</v>
      </c>
      <c r="L67" s="1504">
        <v>149.69</v>
      </c>
      <c r="M67" s="1500">
        <v>135.02000000000001</v>
      </c>
      <c r="N67" s="1500">
        <v>133</v>
      </c>
      <c r="O67" s="1501">
        <v>126.55860000000001</v>
      </c>
      <c r="P67" s="1505">
        <v>957</v>
      </c>
      <c r="Q67" s="1501">
        <v>153.27000000000001</v>
      </c>
      <c r="R67" s="1506" t="s">
        <v>367</v>
      </c>
      <c r="S67" s="1501">
        <v>116.35000000000001</v>
      </c>
      <c r="T67" s="1501">
        <v>124.25</v>
      </c>
      <c r="U67" s="1501">
        <v>121.57000000000001</v>
      </c>
      <c r="V67" s="1501">
        <v>119.17</v>
      </c>
      <c r="W67" s="1501">
        <v>125.80900000000001</v>
      </c>
      <c r="X67" s="1505">
        <v>45091.37</v>
      </c>
      <c r="Y67" s="1507" t="s">
        <v>367</v>
      </c>
      <c r="Z67" s="1501">
        <v>115.4</v>
      </c>
      <c r="AA67" s="1501">
        <v>136.07</v>
      </c>
      <c r="AB67" s="1501">
        <v>113.6388</v>
      </c>
      <c r="AC67" s="1508">
        <v>515.41999999999996</v>
      </c>
      <c r="AD67" s="1501">
        <v>144</v>
      </c>
      <c r="AE67" s="1501">
        <v>115.4008</v>
      </c>
      <c r="AF67" s="1501">
        <v>562.46</v>
      </c>
      <c r="AG67" s="1501">
        <v>139.02000000000001</v>
      </c>
      <c r="AH67" s="1501">
        <v>121.16</v>
      </c>
      <c r="AI67" s="1501">
        <v>158.86000000000001</v>
      </c>
      <c r="AJ67" s="1501">
        <v>198.03970000000001</v>
      </c>
      <c r="AK67" s="1503">
        <v>2002</v>
      </c>
      <c r="AL67" s="1509"/>
      <c r="AM67" s="1510">
        <v>128.0031819173245</v>
      </c>
      <c r="AN67" s="1380">
        <v>-2.6925704799896089E-4</v>
      </c>
    </row>
    <row r="68" spans="1:55" ht="23.25">
      <c r="A68" s="1498">
        <v>44221</v>
      </c>
      <c r="B68" s="1499">
        <v>4</v>
      </c>
      <c r="C68" s="1500">
        <v>102.83</v>
      </c>
      <c r="D68" s="1501">
        <v>174.34300000000002</v>
      </c>
      <c r="E68" s="1502">
        <v>340.98</v>
      </c>
      <c r="F68" s="1500">
        <v>125.7377</v>
      </c>
      <c r="G68" s="1503">
        <v>3278</v>
      </c>
      <c r="H68" s="1500">
        <v>143.31120000000001</v>
      </c>
      <c r="I68" s="1503">
        <v>1066</v>
      </c>
      <c r="J68" s="1500">
        <v>124.51</v>
      </c>
      <c r="K68" s="1500">
        <v>137.27000000000001</v>
      </c>
      <c r="L68" s="1504" t="s">
        <v>312</v>
      </c>
      <c r="M68" s="1500">
        <v>134.47999999999999</v>
      </c>
      <c r="N68" s="1500">
        <v>133</v>
      </c>
      <c r="O68" s="1501">
        <v>127.30690000000001</v>
      </c>
      <c r="P68" s="1505">
        <v>963</v>
      </c>
      <c r="Q68" s="1501">
        <v>151.68</v>
      </c>
      <c r="R68" s="1506" t="s">
        <v>367</v>
      </c>
      <c r="S68" s="1501">
        <v>146.53</v>
      </c>
      <c r="T68" s="1501">
        <v>119.5</v>
      </c>
      <c r="U68" s="1501">
        <v>121.79</v>
      </c>
      <c r="V68" s="1501">
        <v>118.33</v>
      </c>
      <c r="W68" s="1501">
        <v>124.7411</v>
      </c>
      <c r="X68" s="1505">
        <v>44756.58</v>
      </c>
      <c r="Y68" s="1507" t="s">
        <v>367</v>
      </c>
      <c r="Z68" s="1501">
        <v>115.38</v>
      </c>
      <c r="AA68" s="1501">
        <v>135.76</v>
      </c>
      <c r="AB68" s="1501">
        <v>114.31830000000001</v>
      </c>
      <c r="AC68" s="1508">
        <v>519.1</v>
      </c>
      <c r="AD68" s="1501">
        <v>144</v>
      </c>
      <c r="AE68" s="1501">
        <v>111.2628</v>
      </c>
      <c r="AF68" s="1501">
        <v>542.4</v>
      </c>
      <c r="AG68" s="1501">
        <v>140.33000000000001</v>
      </c>
      <c r="AH68" s="1501">
        <v>119.43</v>
      </c>
      <c r="AI68" s="1501">
        <v>159.17000000000002</v>
      </c>
      <c r="AJ68" s="1501">
        <v>197.56190000000001</v>
      </c>
      <c r="AK68" s="1503">
        <v>1995</v>
      </c>
      <c r="AL68" s="1509"/>
      <c r="AM68" s="1510">
        <v>127.89378149148314</v>
      </c>
      <c r="AN68" s="1380">
        <v>-8.5466958088598055E-4</v>
      </c>
    </row>
    <row r="69" spans="1:55" ht="23.25">
      <c r="A69" s="1498">
        <v>44228</v>
      </c>
      <c r="B69" s="1499">
        <v>5</v>
      </c>
      <c r="C69" s="1500">
        <v>104.68</v>
      </c>
      <c r="D69" s="1501">
        <v>174.4248</v>
      </c>
      <c r="E69" s="1502">
        <v>341.14</v>
      </c>
      <c r="F69" s="1500">
        <v>125.50250000000001</v>
      </c>
      <c r="G69" s="1503">
        <v>3251</v>
      </c>
      <c r="H69" s="1500">
        <v>143.74299999999999</v>
      </c>
      <c r="I69" s="1503">
        <v>1069</v>
      </c>
      <c r="J69" s="1500">
        <v>123.91</v>
      </c>
      <c r="K69" s="1500">
        <v>138.1</v>
      </c>
      <c r="L69" s="1504" t="s">
        <v>312</v>
      </c>
      <c r="M69" s="1500">
        <v>134.89000000000001</v>
      </c>
      <c r="N69" s="1500">
        <v>133</v>
      </c>
      <c r="O69" s="1501">
        <v>126.43270000000001</v>
      </c>
      <c r="P69" s="1505">
        <v>957</v>
      </c>
      <c r="Q69" s="1501" t="s">
        <v>312</v>
      </c>
      <c r="R69" s="1506" t="s">
        <v>367</v>
      </c>
      <c r="S69" s="1501">
        <v>152.52000000000001</v>
      </c>
      <c r="T69" s="1501">
        <v>114.73</v>
      </c>
      <c r="U69" s="1501">
        <v>118.66</v>
      </c>
      <c r="V69" s="1501">
        <v>120.13</v>
      </c>
      <c r="W69" s="1501">
        <v>124.6712</v>
      </c>
      <c r="X69" s="1505">
        <v>44431.05</v>
      </c>
      <c r="Y69" s="1507" t="s">
        <v>367</v>
      </c>
      <c r="Z69" s="1501">
        <v>115.46000000000001</v>
      </c>
      <c r="AA69" s="1501">
        <v>135.74</v>
      </c>
      <c r="AB69" s="1501">
        <v>117.69</v>
      </c>
      <c r="AC69" s="1508">
        <v>530.01</v>
      </c>
      <c r="AD69" s="1501">
        <v>144</v>
      </c>
      <c r="AE69" s="1501">
        <v>113.9392</v>
      </c>
      <c r="AF69" s="1501">
        <v>555.39</v>
      </c>
      <c r="AG69" s="1501">
        <v>139.39000000000001</v>
      </c>
      <c r="AH69" s="1501">
        <v>118.12</v>
      </c>
      <c r="AI69" s="1501">
        <v>158.55000000000001</v>
      </c>
      <c r="AJ69" s="1501">
        <v>198.52080000000001</v>
      </c>
      <c r="AK69" s="1503">
        <v>2012</v>
      </c>
      <c r="AL69" s="1509"/>
      <c r="AM69" s="1510">
        <v>128.43099723722474</v>
      </c>
      <c r="AN69" s="1380">
        <v>4.2004837098148506E-3</v>
      </c>
    </row>
    <row r="70" spans="1:55" ht="23.25">
      <c r="A70" s="1498">
        <v>44235</v>
      </c>
      <c r="B70" s="1499">
        <v>6</v>
      </c>
      <c r="C70" s="1500">
        <v>106.21000000000001</v>
      </c>
      <c r="D70" s="1501">
        <v>174.2816</v>
      </c>
      <c r="E70" s="1502">
        <v>340.86</v>
      </c>
      <c r="F70" s="1500">
        <v>123.89960000000001</v>
      </c>
      <c r="G70" s="1503">
        <v>3193</v>
      </c>
      <c r="H70" s="1500">
        <v>143.3426</v>
      </c>
      <c r="I70" s="1503">
        <v>1066</v>
      </c>
      <c r="J70" s="1500">
        <v>124.24000000000001</v>
      </c>
      <c r="K70" s="1500">
        <v>137.32</v>
      </c>
      <c r="L70" s="1504">
        <v>149.87</v>
      </c>
      <c r="M70" s="1500">
        <v>137.36000000000001</v>
      </c>
      <c r="N70" s="1500">
        <v>133</v>
      </c>
      <c r="O70" s="1501">
        <v>126.4872</v>
      </c>
      <c r="P70" s="1505">
        <v>957</v>
      </c>
      <c r="Q70" s="1501">
        <v>151.54</v>
      </c>
      <c r="R70" s="1506" t="s">
        <v>367</v>
      </c>
      <c r="S70" s="1501">
        <v>178.14000000000001</v>
      </c>
      <c r="T70" s="1501">
        <v>119.16</v>
      </c>
      <c r="U70" s="1501">
        <v>119.2</v>
      </c>
      <c r="V70" s="1501">
        <v>120.67</v>
      </c>
      <c r="W70" s="1501">
        <v>124.2351</v>
      </c>
      <c r="X70" s="1505">
        <v>44480.43</v>
      </c>
      <c r="Y70" s="1507" t="s">
        <v>367</v>
      </c>
      <c r="Z70" s="1501">
        <v>115.52</v>
      </c>
      <c r="AA70" s="1501">
        <v>135.37</v>
      </c>
      <c r="AB70" s="1501">
        <v>121.527</v>
      </c>
      <c r="AC70" s="1508">
        <v>545.83000000000004</v>
      </c>
      <c r="AD70" s="1501">
        <v>147</v>
      </c>
      <c r="AE70" s="1501">
        <v>114.43310000000001</v>
      </c>
      <c r="AF70" s="1501">
        <v>557.84</v>
      </c>
      <c r="AG70" s="1501">
        <v>139.51</v>
      </c>
      <c r="AH70" s="1501">
        <v>117.68</v>
      </c>
      <c r="AI70" s="1501">
        <v>158.28</v>
      </c>
      <c r="AJ70" s="1501">
        <v>198.6875</v>
      </c>
      <c r="AK70" s="1503">
        <v>2006</v>
      </c>
      <c r="AL70" s="1509"/>
      <c r="AM70" s="1510">
        <v>129.44885446614043</v>
      </c>
      <c r="AN70" s="1380">
        <v>7.9712253105685971E-3</v>
      </c>
    </row>
    <row r="71" spans="1:55" ht="23.25">
      <c r="A71" s="1498">
        <v>44242</v>
      </c>
      <c r="B71" s="1499">
        <v>7</v>
      </c>
      <c r="C71" s="1500">
        <v>109.06</v>
      </c>
      <c r="D71" s="1501">
        <v>174.34300000000002</v>
      </c>
      <c r="E71" s="1502">
        <v>340.98</v>
      </c>
      <c r="F71" s="1500">
        <v>123.3883</v>
      </c>
      <c r="G71" s="1503">
        <v>3184</v>
      </c>
      <c r="H71" s="1500">
        <v>143.07670000000002</v>
      </c>
      <c r="I71" s="1503">
        <v>1064</v>
      </c>
      <c r="J71" s="1500">
        <v>125.39</v>
      </c>
      <c r="K71" s="1500">
        <v>137.46</v>
      </c>
      <c r="L71" s="1504" t="s">
        <v>312</v>
      </c>
      <c r="M71" s="1500">
        <v>140.07</v>
      </c>
      <c r="N71" s="1500">
        <v>133</v>
      </c>
      <c r="O71" s="1501">
        <v>123.58070000000001</v>
      </c>
      <c r="P71" s="1505">
        <v>936</v>
      </c>
      <c r="Q71" s="1501">
        <v>151.80000000000001</v>
      </c>
      <c r="R71" s="1506" t="s">
        <v>367</v>
      </c>
      <c r="S71" s="1501">
        <v>153.65</v>
      </c>
      <c r="T71" s="1501">
        <v>119.42</v>
      </c>
      <c r="U71" s="1501">
        <v>117.84</v>
      </c>
      <c r="V71" s="1501">
        <v>121.89</v>
      </c>
      <c r="W71" s="1501">
        <v>124.5484</v>
      </c>
      <c r="X71" s="1505">
        <v>44664.65</v>
      </c>
      <c r="Y71" s="1507" t="s">
        <v>367</v>
      </c>
      <c r="Z71" s="1501">
        <v>116.48</v>
      </c>
      <c r="AA71" s="1501">
        <v>138.82</v>
      </c>
      <c r="AB71" s="1501">
        <v>126.4282</v>
      </c>
      <c r="AC71" s="1508">
        <v>567.78</v>
      </c>
      <c r="AD71" s="1501">
        <v>150</v>
      </c>
      <c r="AE71" s="1501">
        <v>114.86510000000001</v>
      </c>
      <c r="AF71" s="1501">
        <v>560.01</v>
      </c>
      <c r="AG71" s="1501">
        <v>143.63</v>
      </c>
      <c r="AH71" s="1501">
        <v>119.21000000000001</v>
      </c>
      <c r="AI71" s="1501">
        <v>158.93</v>
      </c>
      <c r="AJ71" s="1501">
        <v>199.22650000000002</v>
      </c>
      <c r="AK71" s="1503">
        <v>2001</v>
      </c>
      <c r="AL71" s="1509"/>
      <c r="AM71" s="1510">
        <v>131.08417556086417</v>
      </c>
      <c r="AN71" s="1380">
        <v>1.2632951457685504E-2</v>
      </c>
    </row>
    <row r="72" spans="1:55" ht="23.25">
      <c r="A72" s="1498">
        <v>44249</v>
      </c>
      <c r="B72" s="1499">
        <v>8</v>
      </c>
      <c r="C72" s="1500">
        <v>112.48</v>
      </c>
      <c r="D72" s="1501">
        <v>174.75200000000001</v>
      </c>
      <c r="E72" s="1502">
        <v>341.78000000000003</v>
      </c>
      <c r="F72" s="1500">
        <v>122.1053</v>
      </c>
      <c r="G72" s="1503">
        <v>3178</v>
      </c>
      <c r="H72" s="1500">
        <v>143.21450000000002</v>
      </c>
      <c r="I72" s="1503">
        <v>1065</v>
      </c>
      <c r="J72" s="1500">
        <v>131.47999999999999</v>
      </c>
      <c r="K72" s="1500">
        <v>137.27000000000001</v>
      </c>
      <c r="L72" s="1504" t="s">
        <v>312</v>
      </c>
      <c r="M72" s="1500">
        <v>144.1</v>
      </c>
      <c r="N72" s="1500">
        <v>135</v>
      </c>
      <c r="O72" s="1501">
        <v>124.6645</v>
      </c>
      <c r="P72" s="1505">
        <v>945</v>
      </c>
      <c r="Q72" s="1501">
        <v>151.26</v>
      </c>
      <c r="R72" s="1506" t="s">
        <v>367</v>
      </c>
      <c r="S72" s="1501">
        <v>146.44</v>
      </c>
      <c r="T72" s="1501">
        <v>129.19999999999999</v>
      </c>
      <c r="U72" s="1501">
        <v>123.32000000000001</v>
      </c>
      <c r="V72" s="1501">
        <v>124.33</v>
      </c>
      <c r="W72" s="1501">
        <v>125.92800000000001</v>
      </c>
      <c r="X72" s="1505">
        <v>45325.279999999999</v>
      </c>
      <c r="Y72" s="1507" t="s">
        <v>367</v>
      </c>
      <c r="Z72" s="1501">
        <v>120.29</v>
      </c>
      <c r="AA72" s="1501">
        <v>143.13</v>
      </c>
      <c r="AB72" s="1501">
        <v>136.25990000000002</v>
      </c>
      <c r="AC72" s="1508">
        <v>614.24</v>
      </c>
      <c r="AD72" s="1501">
        <v>155</v>
      </c>
      <c r="AE72" s="1501">
        <v>116.89060000000001</v>
      </c>
      <c r="AF72" s="1501">
        <v>569.88</v>
      </c>
      <c r="AG72" s="1501">
        <v>145.29</v>
      </c>
      <c r="AH72" s="1501">
        <v>124.24000000000001</v>
      </c>
      <c r="AI72" s="1501">
        <v>159.6</v>
      </c>
      <c r="AJ72" s="1501">
        <v>197.4837</v>
      </c>
      <c r="AK72" s="1503">
        <v>1991</v>
      </c>
      <c r="AL72" s="1509"/>
      <c r="AM72" s="1510">
        <v>135.69320090361447</v>
      </c>
      <c r="AN72" s="1380">
        <v>3.5160806581189918E-2</v>
      </c>
    </row>
    <row r="73" spans="1:55" ht="23.25">
      <c r="A73" s="1498">
        <v>44256</v>
      </c>
      <c r="B73" s="1499">
        <v>9</v>
      </c>
      <c r="C73" s="1500">
        <v>123.86</v>
      </c>
      <c r="D73" s="1501">
        <v>174.95650000000001</v>
      </c>
      <c r="E73" s="1502">
        <v>342.18</v>
      </c>
      <c r="F73" s="1500">
        <v>124.82550000000001</v>
      </c>
      <c r="G73" s="1503">
        <v>3270</v>
      </c>
      <c r="H73" s="1500">
        <v>143.4881</v>
      </c>
      <c r="I73" s="1503">
        <v>1067</v>
      </c>
      <c r="J73" s="1500">
        <v>140.37</v>
      </c>
      <c r="K73" s="1500">
        <v>140.5</v>
      </c>
      <c r="L73" s="1504">
        <v>132.27000000000001</v>
      </c>
      <c r="M73" s="1500">
        <v>150.85</v>
      </c>
      <c r="N73" s="1500">
        <v>136</v>
      </c>
      <c r="O73" s="1501">
        <v>131.6635</v>
      </c>
      <c r="P73" s="1505">
        <v>998</v>
      </c>
      <c r="Q73" s="1501">
        <v>151.37</v>
      </c>
      <c r="R73" s="1506" t="s">
        <v>367</v>
      </c>
      <c r="S73" s="1501">
        <v>153.47999999999999</v>
      </c>
      <c r="T73" s="1501">
        <v>142.45000000000002</v>
      </c>
      <c r="U73" s="1501">
        <v>137.33000000000001</v>
      </c>
      <c r="V73" s="1501">
        <v>131.27000000000001</v>
      </c>
      <c r="W73" s="1501">
        <v>133.78710000000001</v>
      </c>
      <c r="X73" s="1505">
        <v>48714.74</v>
      </c>
      <c r="Y73" s="1507" t="s">
        <v>367</v>
      </c>
      <c r="Z73" s="1501">
        <v>126.74000000000001</v>
      </c>
      <c r="AA73" s="1501">
        <v>151.9</v>
      </c>
      <c r="AB73" s="1501">
        <v>144.85750000000002</v>
      </c>
      <c r="AC73" s="1508">
        <v>658.34</v>
      </c>
      <c r="AD73" s="1501">
        <v>163</v>
      </c>
      <c r="AE73" s="1501">
        <v>124.52510000000001</v>
      </c>
      <c r="AF73" s="1501">
        <v>607.46</v>
      </c>
      <c r="AG73" s="1501">
        <v>154.51</v>
      </c>
      <c r="AH73" s="1501">
        <v>131.09</v>
      </c>
      <c r="AI73" s="1501">
        <v>158.41</v>
      </c>
      <c r="AJ73" s="1501">
        <v>197.44320000000002</v>
      </c>
      <c r="AK73" s="1503">
        <v>2006</v>
      </c>
      <c r="AL73" s="1509"/>
      <c r="AM73" s="1510">
        <v>142.13449773577068</v>
      </c>
      <c r="AN73" s="1380">
        <v>4.7645370661124842E-2</v>
      </c>
    </row>
    <row r="74" spans="1:55" ht="23.25">
      <c r="A74" s="1498">
        <v>44263</v>
      </c>
      <c r="B74" s="1499">
        <v>10</v>
      </c>
      <c r="C74" s="1500">
        <v>131.69999999999999</v>
      </c>
      <c r="D74" s="1501">
        <v>175.09970000000001</v>
      </c>
      <c r="E74" s="1502">
        <v>342.46</v>
      </c>
      <c r="F74" s="1500">
        <v>130.71080000000001</v>
      </c>
      <c r="G74" s="1503">
        <v>3430</v>
      </c>
      <c r="H74" s="1500">
        <v>148.05350000000001</v>
      </c>
      <c r="I74" s="1503">
        <v>1101</v>
      </c>
      <c r="J74" s="1500">
        <v>151.01</v>
      </c>
      <c r="K74" s="1500">
        <v>143.58000000000001</v>
      </c>
      <c r="L74" s="1504">
        <v>159.53</v>
      </c>
      <c r="M74" s="1500">
        <v>158.09</v>
      </c>
      <c r="N74" s="1500">
        <v>140</v>
      </c>
      <c r="O74" s="1501">
        <v>140.41320000000002</v>
      </c>
      <c r="P74" s="1505">
        <v>1065</v>
      </c>
      <c r="Q74" s="1501">
        <v>155.30000000000001</v>
      </c>
      <c r="R74" s="1506" t="s">
        <v>367</v>
      </c>
      <c r="S74" s="1501">
        <v>152.41</v>
      </c>
      <c r="T74" s="1501">
        <v>157.79</v>
      </c>
      <c r="U74" s="1501">
        <v>147.95000000000002</v>
      </c>
      <c r="V74" s="1501">
        <v>144.75</v>
      </c>
      <c r="W74" s="1501">
        <v>143.97030000000001</v>
      </c>
      <c r="X74" s="1505">
        <v>52776</v>
      </c>
      <c r="Y74" s="1507" t="s">
        <v>367</v>
      </c>
      <c r="Z74" s="1501">
        <v>137.41</v>
      </c>
      <c r="AA74" s="1501">
        <v>160.4</v>
      </c>
      <c r="AB74" s="1501">
        <v>150.59950000000001</v>
      </c>
      <c r="AC74" s="1508">
        <v>690.26</v>
      </c>
      <c r="AD74" s="1501">
        <v>171</v>
      </c>
      <c r="AE74" s="1501">
        <v>135.94460000000001</v>
      </c>
      <c r="AF74" s="1501">
        <v>664.07</v>
      </c>
      <c r="AG74" s="1501">
        <v>162.77000000000001</v>
      </c>
      <c r="AH74" s="1501">
        <v>142.97</v>
      </c>
      <c r="AI74" s="1501">
        <v>159.15</v>
      </c>
      <c r="AJ74" s="1501">
        <v>196.97300000000001</v>
      </c>
      <c r="AK74" s="1503">
        <v>1999</v>
      </c>
      <c r="AL74" s="1509"/>
      <c r="AM74" s="1510">
        <v>149.86153095139179</v>
      </c>
      <c r="AN74" s="1380">
        <v>5.4374590056049721E-2</v>
      </c>
    </row>
    <row r="75" spans="1:55" ht="23.25">
      <c r="A75" s="1498">
        <v>44270</v>
      </c>
      <c r="B75" s="1499">
        <v>11</v>
      </c>
      <c r="C75" s="1500">
        <v>140.11000000000001</v>
      </c>
      <c r="D75" s="1501">
        <v>175.12020000000001</v>
      </c>
      <c r="E75" s="1502">
        <v>342.5</v>
      </c>
      <c r="F75" s="1500">
        <v>137.3066</v>
      </c>
      <c r="G75" s="1503">
        <v>3592</v>
      </c>
      <c r="H75" s="1500">
        <v>151.9588</v>
      </c>
      <c r="I75" s="1503">
        <v>1130</v>
      </c>
      <c r="J75" s="1500">
        <v>155.77000000000001</v>
      </c>
      <c r="K75" s="1500" t="s">
        <v>312</v>
      </c>
      <c r="L75" s="1504" t="s">
        <v>312</v>
      </c>
      <c r="M75" s="1500">
        <v>164.97</v>
      </c>
      <c r="N75" s="1500">
        <v>144</v>
      </c>
      <c r="O75" s="1501">
        <v>149.37440000000001</v>
      </c>
      <c r="P75" s="1505">
        <v>1132</v>
      </c>
      <c r="Q75" s="1501">
        <v>155.29</v>
      </c>
      <c r="R75" s="1506" t="s">
        <v>367</v>
      </c>
      <c r="S75" s="1501">
        <v>163.54</v>
      </c>
      <c r="T75" s="1501">
        <v>167.86</v>
      </c>
      <c r="U75" s="1501">
        <v>159.81</v>
      </c>
      <c r="V75" s="1501">
        <v>149.86000000000001</v>
      </c>
      <c r="W75" s="1501">
        <v>153.23070000000001</v>
      </c>
      <c r="X75" s="1505">
        <v>56321.25</v>
      </c>
      <c r="Y75" s="1507" t="s">
        <v>367</v>
      </c>
      <c r="Z75" s="1501">
        <v>148.17000000000002</v>
      </c>
      <c r="AA75" s="1501">
        <v>167.33</v>
      </c>
      <c r="AB75" s="1501">
        <v>154.70400000000001</v>
      </c>
      <c r="AC75" s="1508">
        <v>712.75</v>
      </c>
      <c r="AD75" s="1501">
        <v>179</v>
      </c>
      <c r="AE75" s="1501">
        <v>145.87180000000001</v>
      </c>
      <c r="AF75" s="1501">
        <v>712.69</v>
      </c>
      <c r="AG75" s="1501">
        <v>169.33</v>
      </c>
      <c r="AH75" s="1501">
        <v>150.41</v>
      </c>
      <c r="AI75" s="1501">
        <v>159.35</v>
      </c>
      <c r="AJ75" s="1501">
        <v>196.8955</v>
      </c>
      <c r="AK75" s="1503">
        <v>2000</v>
      </c>
      <c r="AL75" s="1509"/>
      <c r="AM75" s="1510">
        <v>155.32657498961362</v>
      </c>
      <c r="AN75" s="1380">
        <v>3.6467290861952106E-2</v>
      </c>
    </row>
    <row r="76" spans="1:55" ht="23.25">
      <c r="A76" s="1498">
        <v>44277</v>
      </c>
      <c r="B76" s="1499">
        <v>12</v>
      </c>
      <c r="C76" s="1500">
        <v>140.27000000000001</v>
      </c>
      <c r="D76" s="1501">
        <v>175.8973</v>
      </c>
      <c r="E76" s="1502">
        <v>344.02</v>
      </c>
      <c r="F76" s="1500">
        <v>138.50740000000002</v>
      </c>
      <c r="G76" s="1503">
        <v>3621</v>
      </c>
      <c r="H76" s="1500">
        <v>153.5754</v>
      </c>
      <c r="I76" s="1503">
        <v>1142</v>
      </c>
      <c r="J76" s="1500">
        <v>155.82</v>
      </c>
      <c r="K76" s="1500">
        <v>141.97999999999999</v>
      </c>
      <c r="L76" s="1504">
        <v>175.11</v>
      </c>
      <c r="M76" s="1500">
        <v>171.31</v>
      </c>
      <c r="N76" s="1500">
        <v>146</v>
      </c>
      <c r="O76" s="1501">
        <v>146.80950000000001</v>
      </c>
      <c r="P76" s="1505">
        <v>1112</v>
      </c>
      <c r="Q76" s="1501">
        <v>155.27000000000001</v>
      </c>
      <c r="R76" s="1506" t="s">
        <v>367</v>
      </c>
      <c r="S76" s="1501">
        <v>171.74</v>
      </c>
      <c r="T76" s="1501">
        <v>168.29</v>
      </c>
      <c r="U76" s="1501">
        <v>159.97999999999999</v>
      </c>
      <c r="V76" s="1501">
        <v>152.17000000000002</v>
      </c>
      <c r="W76" s="1501">
        <v>154.83880000000002</v>
      </c>
      <c r="X76" s="1505">
        <v>56587.39</v>
      </c>
      <c r="Y76" s="1507" t="s">
        <v>367</v>
      </c>
      <c r="Z76" s="1501">
        <v>148.4</v>
      </c>
      <c r="AA76" s="1501">
        <v>166.9</v>
      </c>
      <c r="AB76" s="1501">
        <v>151.9435</v>
      </c>
      <c r="AC76" s="1508">
        <v>703.44</v>
      </c>
      <c r="AD76" s="1501">
        <v>187</v>
      </c>
      <c r="AE76" s="1501">
        <v>148.92359999999999</v>
      </c>
      <c r="AF76" s="1501">
        <v>727.83</v>
      </c>
      <c r="AG76" s="1501">
        <v>170.58</v>
      </c>
      <c r="AH76" s="1501">
        <v>150.77000000000001</v>
      </c>
      <c r="AI76" s="1501">
        <v>158.66</v>
      </c>
      <c r="AJ76" s="1501">
        <v>196.2903</v>
      </c>
      <c r="AK76" s="1503">
        <v>1998</v>
      </c>
      <c r="AL76" s="1509"/>
      <c r="AM76" s="1510">
        <v>155.98767802243452</v>
      </c>
      <c r="AN76" s="1380">
        <v>4.1442958498205673E-3</v>
      </c>
    </row>
    <row r="77" spans="1:55" ht="23.25">
      <c r="A77" s="1498">
        <v>44284</v>
      </c>
      <c r="B77" s="1499">
        <v>13</v>
      </c>
      <c r="C77" s="1500">
        <v>140.45000000000002</v>
      </c>
      <c r="D77" s="1501">
        <v>176.32680000000002</v>
      </c>
      <c r="E77" s="1502">
        <v>344.86</v>
      </c>
      <c r="F77" s="1500">
        <v>139.40219999999999</v>
      </c>
      <c r="G77" s="1503">
        <v>3638</v>
      </c>
      <c r="H77" s="1500">
        <v>155.30160000000001</v>
      </c>
      <c r="I77" s="1503">
        <v>1155</v>
      </c>
      <c r="J77" s="1500">
        <v>155.71</v>
      </c>
      <c r="K77" s="1500">
        <v>146.30000000000001</v>
      </c>
      <c r="L77" s="1504">
        <v>174.98</v>
      </c>
      <c r="M77" s="1500">
        <v>177.97</v>
      </c>
      <c r="N77" s="1500">
        <v>147</v>
      </c>
      <c r="O77" s="1501">
        <v>147.4015</v>
      </c>
      <c r="P77" s="1505">
        <v>1116</v>
      </c>
      <c r="Q77" s="1501">
        <v>159.12</v>
      </c>
      <c r="R77" s="1506" t="s">
        <v>367</v>
      </c>
      <c r="S77" s="1501">
        <v>171.22</v>
      </c>
      <c r="T77" s="1501">
        <v>168.11</v>
      </c>
      <c r="U77" s="1501">
        <v>158.64000000000001</v>
      </c>
      <c r="V77" s="1501">
        <v>152.4</v>
      </c>
      <c r="W77" s="1501">
        <v>154.94030000000001</v>
      </c>
      <c r="X77" s="1505">
        <v>56176.72</v>
      </c>
      <c r="Y77" s="1507" t="s">
        <v>367</v>
      </c>
      <c r="Z77" s="1501">
        <v>148.32</v>
      </c>
      <c r="AA77" s="1501">
        <v>168.1</v>
      </c>
      <c r="AB77" s="1501">
        <v>149.93020000000001</v>
      </c>
      <c r="AC77" s="1508">
        <v>694.62</v>
      </c>
      <c r="AD77" s="1501">
        <v>193</v>
      </c>
      <c r="AE77" s="1501">
        <v>148.57480000000001</v>
      </c>
      <c r="AF77" s="1501">
        <v>729.29</v>
      </c>
      <c r="AG77" s="1501">
        <v>169.91</v>
      </c>
      <c r="AH77" s="1501">
        <v>150.72999999999999</v>
      </c>
      <c r="AI77" s="1501">
        <v>158.5</v>
      </c>
      <c r="AJ77" s="1501">
        <v>194.904</v>
      </c>
      <c r="AK77" s="1503">
        <v>1997</v>
      </c>
      <c r="AL77" s="1509"/>
      <c r="AM77" s="1510">
        <v>156.6044115392605</v>
      </c>
      <c r="AN77" s="1380">
        <v>3.9537322732456914E-3</v>
      </c>
    </row>
    <row r="78" spans="1:55" ht="23.25">
      <c r="A78" s="1498">
        <v>44291</v>
      </c>
      <c r="B78" s="1499">
        <v>14</v>
      </c>
      <c r="C78" s="1500">
        <v>139.99</v>
      </c>
      <c r="D78" s="1501">
        <v>176.67449999999999</v>
      </c>
      <c r="E78" s="1502">
        <v>345.54</v>
      </c>
      <c r="F78" s="1500">
        <v>140.4194</v>
      </c>
      <c r="G78" s="1503">
        <v>3649</v>
      </c>
      <c r="H78" s="1500">
        <v>156.77370000000002</v>
      </c>
      <c r="I78" s="1503">
        <v>1166</v>
      </c>
      <c r="J78" s="1500">
        <v>155.86000000000001</v>
      </c>
      <c r="K78" s="1500">
        <v>149.85</v>
      </c>
      <c r="L78" s="1504">
        <v>173.81</v>
      </c>
      <c r="M78" s="1500">
        <v>177.48</v>
      </c>
      <c r="N78" s="1500">
        <v>149</v>
      </c>
      <c r="O78" s="1501">
        <v>147.73170000000002</v>
      </c>
      <c r="P78" s="1505">
        <v>1119</v>
      </c>
      <c r="Q78" s="1501">
        <v>159.16</v>
      </c>
      <c r="R78" s="1506" t="s">
        <v>367</v>
      </c>
      <c r="S78" s="1501">
        <v>171.22</v>
      </c>
      <c r="T78" s="1501">
        <v>167.41</v>
      </c>
      <c r="U78" s="1501">
        <v>155.53</v>
      </c>
      <c r="V78" s="1501">
        <v>152.01</v>
      </c>
      <c r="W78" s="1501">
        <v>154.64520000000002</v>
      </c>
      <c r="X78" s="1505">
        <v>55633.83</v>
      </c>
      <c r="Y78" s="1507" t="s">
        <v>367</v>
      </c>
      <c r="Z78" s="1501">
        <v>148.39000000000001</v>
      </c>
      <c r="AA78" s="1501">
        <v>167.13</v>
      </c>
      <c r="AB78" s="1501">
        <v>151.73500000000001</v>
      </c>
      <c r="AC78" s="1508">
        <v>693.96</v>
      </c>
      <c r="AD78" s="1501">
        <v>193</v>
      </c>
      <c r="AE78" s="1501">
        <v>144.29400000000001</v>
      </c>
      <c r="AF78" s="1501">
        <v>709.37</v>
      </c>
      <c r="AG78" s="1501">
        <v>170.99</v>
      </c>
      <c r="AH78" s="1501">
        <v>149.22999999999999</v>
      </c>
      <c r="AI78" s="1501">
        <v>160.43</v>
      </c>
      <c r="AJ78" s="1501">
        <v>196.70420000000001</v>
      </c>
      <c r="AK78" s="1503">
        <v>2012</v>
      </c>
      <c r="AL78" s="1509"/>
      <c r="AM78" s="1510">
        <v>157.12920333402579</v>
      </c>
      <c r="AN78" s="1380">
        <v>3.3510664840608051E-3</v>
      </c>
    </row>
    <row r="79" spans="1:55" ht="23.25">
      <c r="A79" s="1498">
        <v>44298</v>
      </c>
      <c r="B79" s="1499">
        <v>15</v>
      </c>
      <c r="C79" s="1500">
        <v>140.22999999999999</v>
      </c>
      <c r="D79" s="1501">
        <v>176.40860000000001</v>
      </c>
      <c r="E79" s="1502">
        <v>345.02</v>
      </c>
      <c r="F79" s="1500">
        <v>142.33670000000001</v>
      </c>
      <c r="G79" s="1503">
        <v>3695</v>
      </c>
      <c r="H79" s="1500">
        <v>156.78210000000001</v>
      </c>
      <c r="I79" s="1503">
        <v>1166</v>
      </c>
      <c r="J79" s="1500">
        <v>155.74</v>
      </c>
      <c r="K79" s="1500">
        <v>149.66</v>
      </c>
      <c r="L79" s="1504">
        <v>174.20000000000002</v>
      </c>
      <c r="M79" s="1500">
        <v>178.32</v>
      </c>
      <c r="N79" s="1500">
        <v>151</v>
      </c>
      <c r="O79" s="1501">
        <v>149.57240000000002</v>
      </c>
      <c r="P79" s="1505">
        <v>1132</v>
      </c>
      <c r="Q79" s="1501">
        <v>163.01</v>
      </c>
      <c r="R79" s="1506" t="s">
        <v>367</v>
      </c>
      <c r="S79" s="1501">
        <v>171.65</v>
      </c>
      <c r="T79" s="1501">
        <v>165.97</v>
      </c>
      <c r="U79" s="1501">
        <v>154.34</v>
      </c>
      <c r="V79" s="1501">
        <v>151.53</v>
      </c>
      <c r="W79" s="1501">
        <v>153.41310000000001</v>
      </c>
      <c r="X79" s="1505">
        <v>55088.020000000004</v>
      </c>
      <c r="Y79" s="1507" t="s">
        <v>367</v>
      </c>
      <c r="Z79" s="1501">
        <v>148.26</v>
      </c>
      <c r="AA79" s="1501">
        <v>166.94</v>
      </c>
      <c r="AB79" s="1501">
        <v>152.50660000000002</v>
      </c>
      <c r="AC79" s="1508">
        <v>693.72</v>
      </c>
      <c r="AD79" s="1501">
        <v>193</v>
      </c>
      <c r="AE79" s="1501">
        <v>142.7928</v>
      </c>
      <c r="AF79" s="1501">
        <v>703.03</v>
      </c>
      <c r="AG79" s="1501">
        <v>169.28</v>
      </c>
      <c r="AH79" s="1501">
        <v>144.34</v>
      </c>
      <c r="AI79" s="1501">
        <v>159.47999999999999</v>
      </c>
      <c r="AJ79" s="1501">
        <v>197.0025</v>
      </c>
      <c r="AK79" s="1503">
        <v>2000</v>
      </c>
      <c r="AL79" s="1509"/>
      <c r="AM79" s="1510">
        <v>157.50377127129207</v>
      </c>
      <c r="AN79" s="1380">
        <v>2.3838212714031304E-3</v>
      </c>
    </row>
    <row r="80" spans="1:55" ht="23.25">
      <c r="A80" s="1498">
        <v>44305</v>
      </c>
      <c r="B80" s="1499">
        <v>16</v>
      </c>
      <c r="C80" s="1500">
        <v>139.05000000000001</v>
      </c>
      <c r="D80" s="1501">
        <v>181.3785</v>
      </c>
      <c r="E80" s="1502">
        <v>354.74</v>
      </c>
      <c r="F80" s="1500">
        <v>149.1721</v>
      </c>
      <c r="G80" s="1503">
        <v>3861</v>
      </c>
      <c r="H80" s="1500">
        <v>160.29230000000001</v>
      </c>
      <c r="I80" s="1503">
        <v>1192</v>
      </c>
      <c r="J80" s="1500">
        <v>151.57</v>
      </c>
      <c r="K80" s="1500">
        <v>150.89000000000001</v>
      </c>
      <c r="L80" s="1504">
        <v>176.02</v>
      </c>
      <c r="M80" s="1500">
        <v>179.74</v>
      </c>
      <c r="N80" s="1500">
        <v>154</v>
      </c>
      <c r="O80" s="1501">
        <v>145.68640000000002</v>
      </c>
      <c r="P80" s="1505">
        <v>1103</v>
      </c>
      <c r="Q80" s="1501" t="s">
        <v>312</v>
      </c>
      <c r="R80" s="1506" t="s">
        <v>367</v>
      </c>
      <c r="S80" s="1501">
        <v>169.68</v>
      </c>
      <c r="T80" s="1501">
        <v>159.47</v>
      </c>
      <c r="U80" s="1501">
        <v>151.65</v>
      </c>
      <c r="V80" s="1501">
        <v>150</v>
      </c>
      <c r="W80" s="1501">
        <v>152.65710000000001</v>
      </c>
      <c r="X80" s="1505">
        <v>55288.04</v>
      </c>
      <c r="Y80" s="1507" t="s">
        <v>367</v>
      </c>
      <c r="Z80" s="1501">
        <v>148.42000000000002</v>
      </c>
      <c r="AA80" s="1501">
        <v>164.37</v>
      </c>
      <c r="AB80" s="1501">
        <v>149.96790000000001</v>
      </c>
      <c r="AC80" s="1508">
        <v>683.17</v>
      </c>
      <c r="AD80" s="1501">
        <v>193</v>
      </c>
      <c r="AE80" s="1501">
        <v>145.00200000000001</v>
      </c>
      <c r="AF80" s="1501">
        <v>714.29</v>
      </c>
      <c r="AG80" s="1501">
        <v>169.18</v>
      </c>
      <c r="AH80" s="1501">
        <v>145.38</v>
      </c>
      <c r="AI80" s="1501">
        <v>159.79</v>
      </c>
      <c r="AJ80" s="1501">
        <v>196.40620000000001</v>
      </c>
      <c r="AK80" s="1503">
        <v>1989</v>
      </c>
      <c r="AL80" s="1509"/>
      <c r="AM80" s="1510">
        <v>156.51517225799753</v>
      </c>
      <c r="AN80" s="1380">
        <v>-6.2766688398319115E-3</v>
      </c>
      <c r="BC80" s="1798"/>
    </row>
    <row r="81" spans="1:55" ht="23.25">
      <c r="A81" s="1498">
        <v>44312</v>
      </c>
      <c r="B81" s="1499">
        <v>17</v>
      </c>
      <c r="C81" s="1500">
        <v>132.97999999999999</v>
      </c>
      <c r="D81" s="1501">
        <v>178.2902</v>
      </c>
      <c r="E81" s="1502">
        <v>348.7</v>
      </c>
      <c r="F81" s="1500">
        <v>141.2045</v>
      </c>
      <c r="G81" s="1503">
        <v>3653</v>
      </c>
      <c r="H81" s="1500">
        <v>161.64510000000001</v>
      </c>
      <c r="I81" s="1503">
        <v>1202</v>
      </c>
      <c r="J81" s="1500">
        <v>148.33000000000001</v>
      </c>
      <c r="K81" s="1500">
        <v>147.36000000000001</v>
      </c>
      <c r="L81" s="1504">
        <v>176.41</v>
      </c>
      <c r="M81" s="1500">
        <v>177.8</v>
      </c>
      <c r="N81" s="1500">
        <v>159</v>
      </c>
      <c r="O81" s="1501">
        <v>141.44759999999999</v>
      </c>
      <c r="P81" s="1505">
        <v>1069</v>
      </c>
      <c r="Q81" s="1501">
        <v>165.12</v>
      </c>
      <c r="R81" s="1506" t="s">
        <v>367</v>
      </c>
      <c r="S81" s="1501">
        <v>170.67000000000002</v>
      </c>
      <c r="T81" s="1501">
        <v>151</v>
      </c>
      <c r="U81" s="1501">
        <v>144.53</v>
      </c>
      <c r="V81" s="1501">
        <v>144.25</v>
      </c>
      <c r="W81" s="1501">
        <v>145.57310000000001</v>
      </c>
      <c r="X81" s="1505">
        <v>52643.39</v>
      </c>
      <c r="Y81" s="1507" t="s">
        <v>367</v>
      </c>
      <c r="Z81" s="1501">
        <v>144.05000000000001</v>
      </c>
      <c r="AA81" s="1501">
        <v>163.07</v>
      </c>
      <c r="AB81" s="1501">
        <v>144.75210000000001</v>
      </c>
      <c r="AC81" s="1508">
        <v>660.94</v>
      </c>
      <c r="AD81" s="1501">
        <v>193</v>
      </c>
      <c r="AE81" s="1501">
        <v>145.60060000000001</v>
      </c>
      <c r="AF81" s="1501">
        <v>717.22</v>
      </c>
      <c r="AG81" s="1501">
        <v>166.25</v>
      </c>
      <c r="AH81" s="1501">
        <v>141.38</v>
      </c>
      <c r="AI81" s="1501">
        <v>160.15</v>
      </c>
      <c r="AJ81" s="1501">
        <v>196.99030000000002</v>
      </c>
      <c r="AK81" s="1503">
        <v>1997</v>
      </c>
      <c r="AL81" s="1509"/>
      <c r="AM81" s="1510">
        <v>154.09978055670959</v>
      </c>
      <c r="AN81" s="1380">
        <v>-1.5454190698256154E-2</v>
      </c>
    </row>
    <row r="82" spans="1:55" ht="23.25">
      <c r="A82" s="1498">
        <v>44319</v>
      </c>
      <c r="B82" s="1499">
        <v>18</v>
      </c>
      <c r="C82" s="1500">
        <v>129.62</v>
      </c>
      <c r="D82" s="1501">
        <v>178.2902</v>
      </c>
      <c r="E82" s="1502">
        <v>348.7</v>
      </c>
      <c r="F82" s="1500">
        <v>141.52540000000002</v>
      </c>
      <c r="G82" s="1503">
        <v>3650</v>
      </c>
      <c r="H82" s="1500">
        <v>164.60210000000001</v>
      </c>
      <c r="I82" s="1503">
        <v>1224</v>
      </c>
      <c r="J82" s="1500">
        <v>147.76</v>
      </c>
      <c r="K82" s="1500">
        <v>153.21</v>
      </c>
      <c r="L82" s="1504">
        <v>176.15</v>
      </c>
      <c r="M82" s="1500">
        <v>177.91</v>
      </c>
      <c r="N82" s="1500">
        <v>163</v>
      </c>
      <c r="O82" s="1501">
        <v>139.4306</v>
      </c>
      <c r="P82" s="1505">
        <v>1051</v>
      </c>
      <c r="Q82" s="1501">
        <v>164.82</v>
      </c>
      <c r="R82" s="1506" t="s">
        <v>367</v>
      </c>
      <c r="S82" s="1501">
        <v>171.94</v>
      </c>
      <c r="T82" s="1501">
        <v>149.46</v>
      </c>
      <c r="U82" s="1501">
        <v>143.91</v>
      </c>
      <c r="V82" s="1501">
        <v>144.11000000000001</v>
      </c>
      <c r="W82" s="1501">
        <v>145.7175</v>
      </c>
      <c r="X82" s="1505">
        <v>52332.55</v>
      </c>
      <c r="Y82" s="1507" t="s">
        <v>367</v>
      </c>
      <c r="Z82" s="1501">
        <v>144.06</v>
      </c>
      <c r="AA82" s="1501">
        <v>162.38</v>
      </c>
      <c r="AB82" s="1501">
        <v>144.1266</v>
      </c>
      <c r="AC82" s="1508">
        <v>658.64</v>
      </c>
      <c r="AD82" s="1501">
        <v>191</v>
      </c>
      <c r="AE82" s="1501">
        <v>140.06130000000002</v>
      </c>
      <c r="AF82" s="1501">
        <v>690.09</v>
      </c>
      <c r="AG82" s="1501">
        <v>164.36</v>
      </c>
      <c r="AH82" s="1501">
        <v>138.66</v>
      </c>
      <c r="AI82" s="1501">
        <v>159.28</v>
      </c>
      <c r="AJ82" s="1501">
        <v>196.4648</v>
      </c>
      <c r="AK82" s="1503">
        <v>1997</v>
      </c>
      <c r="AL82" s="1509"/>
      <c r="AM82" s="1510">
        <v>154.07625100747822</v>
      </c>
      <c r="AN82" s="1380">
        <v>-1.5269034872322784E-4</v>
      </c>
    </row>
    <row r="83" spans="1:55" ht="23.25">
      <c r="A83" s="1498">
        <v>44326</v>
      </c>
      <c r="B83" s="1499">
        <v>19</v>
      </c>
      <c r="C83" s="1500">
        <v>130.4</v>
      </c>
      <c r="D83" s="1501">
        <v>178.52540000000002</v>
      </c>
      <c r="E83" s="1502">
        <v>349.16</v>
      </c>
      <c r="F83" s="1500">
        <v>142.99290000000002</v>
      </c>
      <c r="G83" s="1503">
        <v>3655</v>
      </c>
      <c r="H83" s="1500">
        <v>165.13910000000001</v>
      </c>
      <c r="I83" s="1503">
        <v>1228</v>
      </c>
      <c r="J83" s="1500">
        <v>150.37</v>
      </c>
      <c r="K83" s="1500">
        <v>151.68</v>
      </c>
      <c r="L83" s="1504" t="s">
        <v>312</v>
      </c>
      <c r="M83" s="1500">
        <v>179.27</v>
      </c>
      <c r="N83" s="1500">
        <v>165</v>
      </c>
      <c r="O83" s="1501">
        <v>139.84650000000002</v>
      </c>
      <c r="P83" s="1505">
        <v>1053</v>
      </c>
      <c r="Q83" s="1501">
        <v>164.98</v>
      </c>
      <c r="R83" s="1506" t="s">
        <v>367</v>
      </c>
      <c r="S83" s="1501">
        <v>171.84</v>
      </c>
      <c r="T83" s="1501">
        <v>149.99</v>
      </c>
      <c r="U83" s="1501">
        <v>144.93</v>
      </c>
      <c r="V83" s="1501">
        <v>145.88</v>
      </c>
      <c r="W83" s="1501">
        <v>146.87050000000002</v>
      </c>
      <c r="X83" s="1505">
        <v>52436.53</v>
      </c>
      <c r="Y83" s="1507" t="s">
        <v>367</v>
      </c>
      <c r="Z83" s="1501">
        <v>144.09</v>
      </c>
      <c r="AA83" s="1501">
        <v>163.74</v>
      </c>
      <c r="AB83" s="1501">
        <v>146.96899999999999</v>
      </c>
      <c r="AC83" s="1508">
        <v>668.18000000000006</v>
      </c>
      <c r="AD83" s="1501">
        <v>192</v>
      </c>
      <c r="AE83" s="1501">
        <v>139.21360000000001</v>
      </c>
      <c r="AF83" s="1501">
        <v>685.80000000000007</v>
      </c>
      <c r="AG83" s="1501">
        <v>165.44</v>
      </c>
      <c r="AH83" s="1501">
        <v>138.80000000000001</v>
      </c>
      <c r="AI83" s="1501">
        <v>160.32</v>
      </c>
      <c r="AJ83" s="1501">
        <v>196.19490000000002</v>
      </c>
      <c r="AK83" s="1503">
        <v>1987</v>
      </c>
      <c r="AL83" s="1509"/>
      <c r="AM83" s="1510">
        <v>155.74865615911921</v>
      </c>
      <c r="AN83" s="1380">
        <v>1.0854399303626749E-2</v>
      </c>
    </row>
    <row r="84" spans="1:55" ht="23.25">
      <c r="A84" s="1498">
        <v>44333</v>
      </c>
      <c r="B84" s="1499">
        <v>20</v>
      </c>
      <c r="C84" s="1500">
        <v>127.03</v>
      </c>
      <c r="D84" s="1501">
        <v>178.23910000000001</v>
      </c>
      <c r="E84" s="1502">
        <v>348.6</v>
      </c>
      <c r="F84" s="1500">
        <v>144.48779999999999</v>
      </c>
      <c r="G84" s="1503">
        <v>3680</v>
      </c>
      <c r="H84" s="1500">
        <v>167.28910000000002</v>
      </c>
      <c r="I84" s="1503">
        <v>1244</v>
      </c>
      <c r="J84" s="1500">
        <v>156.77000000000001</v>
      </c>
      <c r="K84" s="1500">
        <v>151.71</v>
      </c>
      <c r="L84" s="1504" t="s">
        <v>312</v>
      </c>
      <c r="M84" s="1500">
        <v>181.32</v>
      </c>
      <c r="N84" s="1500">
        <v>165</v>
      </c>
      <c r="O84" s="1501">
        <v>145.0686</v>
      </c>
      <c r="P84" s="1505">
        <v>1090</v>
      </c>
      <c r="Q84" s="1501">
        <v>165.01</v>
      </c>
      <c r="R84" s="1506" t="s">
        <v>367</v>
      </c>
      <c r="S84" s="1501">
        <v>184.46</v>
      </c>
      <c r="T84" s="1501">
        <v>155.11000000000001</v>
      </c>
      <c r="U84" s="1501">
        <v>149.1</v>
      </c>
      <c r="V84" s="1501">
        <v>151.19</v>
      </c>
      <c r="W84" s="1501">
        <v>149.5712</v>
      </c>
      <c r="X84" s="1505">
        <v>52533.47</v>
      </c>
      <c r="Y84" s="1507" t="s">
        <v>367</v>
      </c>
      <c r="Z84" s="1501">
        <v>149.30000000000001</v>
      </c>
      <c r="AA84" s="1501">
        <v>166.56</v>
      </c>
      <c r="AB84" s="1501">
        <v>160.26850000000002</v>
      </c>
      <c r="AC84" s="1508">
        <v>723.53</v>
      </c>
      <c r="AD84" s="1501">
        <v>194</v>
      </c>
      <c r="AE84" s="1501">
        <v>138.01580000000001</v>
      </c>
      <c r="AF84" s="1501">
        <v>679.99</v>
      </c>
      <c r="AG84" s="1501">
        <v>168.37</v>
      </c>
      <c r="AH84" s="1501">
        <v>142.92000000000002</v>
      </c>
      <c r="AI84" s="1501">
        <v>159.5</v>
      </c>
      <c r="AJ84" s="1501">
        <v>198.64350000000002</v>
      </c>
      <c r="AK84" s="1503">
        <v>2015</v>
      </c>
      <c r="AL84" s="1509"/>
      <c r="AM84" s="1510">
        <v>160.85491078105528</v>
      </c>
      <c r="AN84" s="1380">
        <v>3.2785224270052815E-2</v>
      </c>
    </row>
    <row r="85" spans="1:55" ht="23.25">
      <c r="A85" s="1890">
        <v>44333</v>
      </c>
      <c r="B85" s="1893">
        <v>20</v>
      </c>
      <c r="C85" s="1895">
        <v>127.03</v>
      </c>
      <c r="D85" s="1897">
        <v>178.23910000000001</v>
      </c>
      <c r="E85" s="1898">
        <v>348.6</v>
      </c>
      <c r="F85" s="1895">
        <v>144.48779999999999</v>
      </c>
      <c r="G85" s="1896">
        <v>3680</v>
      </c>
      <c r="H85" s="1895">
        <v>167.28910000000002</v>
      </c>
      <c r="I85" s="1896">
        <v>1244</v>
      </c>
      <c r="J85" s="1895">
        <v>156.77000000000001</v>
      </c>
      <c r="K85" s="1895">
        <v>151.71</v>
      </c>
      <c r="L85" s="1894" t="s">
        <v>312</v>
      </c>
      <c r="M85" s="1895">
        <v>181.32</v>
      </c>
      <c r="N85" s="1895">
        <v>165</v>
      </c>
      <c r="O85" s="1897">
        <v>145.0686</v>
      </c>
      <c r="P85" s="1899">
        <v>1090</v>
      </c>
      <c r="Q85" s="1897">
        <v>165.01</v>
      </c>
      <c r="R85" s="1901" t="s">
        <v>367</v>
      </c>
      <c r="S85" s="1897">
        <v>184.46</v>
      </c>
      <c r="T85" s="1897">
        <v>155.11000000000001</v>
      </c>
      <c r="U85" s="1897">
        <v>149.1</v>
      </c>
      <c r="V85" s="1897">
        <v>151.19</v>
      </c>
      <c r="W85" s="1897">
        <v>149.46850000000001</v>
      </c>
      <c r="X85" s="1899">
        <v>52497.380000000005</v>
      </c>
      <c r="Y85" s="1902" t="s">
        <v>367</v>
      </c>
      <c r="Z85" s="1897">
        <v>149.30000000000001</v>
      </c>
      <c r="AA85" s="1897">
        <v>166.69</v>
      </c>
      <c r="AB85" s="1897">
        <v>160.26850000000002</v>
      </c>
      <c r="AC85" s="1900">
        <v>723.53</v>
      </c>
      <c r="AD85" s="1897">
        <v>194</v>
      </c>
      <c r="AE85" s="1897">
        <v>138.01580000000001</v>
      </c>
      <c r="AF85" s="1897">
        <v>679.99</v>
      </c>
      <c r="AG85" s="1897">
        <v>168.37</v>
      </c>
      <c r="AH85" s="1897">
        <v>142.92000000000002</v>
      </c>
      <c r="AI85" s="1897">
        <v>159.5</v>
      </c>
      <c r="AJ85" s="1897">
        <v>198.64350000000002</v>
      </c>
      <c r="AK85" s="1896">
        <v>2015</v>
      </c>
      <c r="AL85" s="1892"/>
      <c r="AM85" s="1891">
        <v>160.85462858329871</v>
      </c>
      <c r="AN85" s="1889">
        <v>3.2783412390813949E-2</v>
      </c>
    </row>
    <row r="86" spans="1:55" ht="23.25">
      <c r="A86" s="1498">
        <v>44340</v>
      </c>
      <c r="B86" s="1499">
        <v>21</v>
      </c>
      <c r="C86" s="1500">
        <v>146.07</v>
      </c>
      <c r="D86" s="1501">
        <v>178.53560000000002</v>
      </c>
      <c r="E86" s="1502">
        <v>349.18</v>
      </c>
      <c r="F86" s="1500">
        <v>151.8176</v>
      </c>
      <c r="G86" s="1503">
        <v>3863</v>
      </c>
      <c r="H86" s="1500">
        <v>174.68360000000001</v>
      </c>
      <c r="I86" s="1503">
        <v>1299</v>
      </c>
      <c r="J86" s="1500">
        <v>159.77000000000001</v>
      </c>
      <c r="K86" s="1500">
        <v>154.6</v>
      </c>
      <c r="L86" s="1504">
        <v>182.78</v>
      </c>
      <c r="M86" s="1500">
        <v>186.82</v>
      </c>
      <c r="N86" s="1500">
        <v>166</v>
      </c>
      <c r="O86" s="1501">
        <v>149.8707</v>
      </c>
      <c r="P86" s="1505">
        <v>1126</v>
      </c>
      <c r="Q86" s="1501">
        <v>166.94</v>
      </c>
      <c r="R86" s="1506" t="s">
        <v>367</v>
      </c>
      <c r="S86" s="1501">
        <v>185.78</v>
      </c>
      <c r="T86" s="1501">
        <v>165.78</v>
      </c>
      <c r="U86" s="1501">
        <v>156.76</v>
      </c>
      <c r="V86" s="1501">
        <v>155.86000000000001</v>
      </c>
      <c r="W86" s="1501">
        <v>157.14930000000001</v>
      </c>
      <c r="X86" s="1505">
        <v>54783.130000000005</v>
      </c>
      <c r="Y86" s="1507" t="s">
        <v>367</v>
      </c>
      <c r="Z86" s="1501">
        <v>154.02000000000001</v>
      </c>
      <c r="AA86" s="1501">
        <v>171.11</v>
      </c>
      <c r="AB86" s="1501">
        <v>165.7346</v>
      </c>
      <c r="AC86" s="1508">
        <v>743.72</v>
      </c>
      <c r="AD86" s="1501">
        <v>197</v>
      </c>
      <c r="AE86" s="1501">
        <v>145.0163</v>
      </c>
      <c r="AF86" s="1501">
        <v>713.7</v>
      </c>
      <c r="AG86" s="1501">
        <v>174.21</v>
      </c>
      <c r="AH86" s="1501">
        <v>151.96</v>
      </c>
      <c r="AI86" s="1501">
        <v>159.19</v>
      </c>
      <c r="AJ86" s="1501">
        <v>198.20190000000002</v>
      </c>
      <c r="AK86" s="1503">
        <v>2009</v>
      </c>
      <c r="AL86" s="1509"/>
      <c r="AM86" s="1510">
        <v>165.26569153510596</v>
      </c>
      <c r="AN86" s="1889">
        <v>2.7416457784401382E-2</v>
      </c>
    </row>
    <row r="87" spans="1:55" ht="23.25">
      <c r="A87" s="1498">
        <v>44347</v>
      </c>
      <c r="B87" s="1499">
        <v>22</v>
      </c>
      <c r="C87" s="1500">
        <v>145.66</v>
      </c>
      <c r="D87" s="1501">
        <v>179.27190000000002</v>
      </c>
      <c r="E87" s="1502">
        <v>350.62</v>
      </c>
      <c r="F87" s="1500">
        <v>152.1927</v>
      </c>
      <c r="G87" s="1503">
        <v>3874</v>
      </c>
      <c r="H87" s="1500">
        <v>172.7937</v>
      </c>
      <c r="I87" s="1503">
        <v>1285</v>
      </c>
      <c r="J87" s="1500">
        <v>161.08000000000001</v>
      </c>
      <c r="K87" s="1500">
        <v>156.24</v>
      </c>
      <c r="L87" s="1504">
        <v>185.12</v>
      </c>
      <c r="M87" s="1500">
        <v>186.23</v>
      </c>
      <c r="N87" s="1500">
        <v>166</v>
      </c>
      <c r="O87" s="1501">
        <v>149.60420000000002</v>
      </c>
      <c r="P87" s="1505">
        <v>1123</v>
      </c>
      <c r="Q87" s="1501">
        <v>167.11</v>
      </c>
      <c r="R87" s="1506" t="s">
        <v>367</v>
      </c>
      <c r="S87" s="1501">
        <v>148.88</v>
      </c>
      <c r="T87" s="1501">
        <v>171.1</v>
      </c>
      <c r="U87" s="1501">
        <v>161.42000000000002</v>
      </c>
      <c r="V87" s="1501">
        <v>156.65</v>
      </c>
      <c r="W87" s="1501">
        <v>157.16220000000001</v>
      </c>
      <c r="X87" s="1505">
        <v>54488.57</v>
      </c>
      <c r="Y87" s="1507" t="s">
        <v>367</v>
      </c>
      <c r="Z87" s="1501">
        <v>154.26</v>
      </c>
      <c r="AA87" s="1501">
        <v>172.06</v>
      </c>
      <c r="AB87" s="1501">
        <v>166.34790000000001</v>
      </c>
      <c r="AC87" s="1508">
        <v>743.72</v>
      </c>
      <c r="AD87" s="1501">
        <v>199</v>
      </c>
      <c r="AE87" s="1501">
        <v>149.60169999999999</v>
      </c>
      <c r="AF87" s="1501">
        <v>736.19</v>
      </c>
      <c r="AG87" s="1501">
        <v>175.17000000000002</v>
      </c>
      <c r="AH87" s="1501">
        <v>152.29</v>
      </c>
      <c r="AI87" s="1501">
        <v>158.62</v>
      </c>
      <c r="AJ87" s="1501">
        <v>197.96260000000001</v>
      </c>
      <c r="AK87" s="1503">
        <v>2001</v>
      </c>
      <c r="AL87" s="1509"/>
      <c r="AM87" s="1510">
        <v>165.75161097839637</v>
      </c>
      <c r="AN87" s="1889">
        <v>2.9402318096203306E-3</v>
      </c>
    </row>
    <row r="88" spans="1:55" ht="23.25">
      <c r="A88" s="1498">
        <v>44354</v>
      </c>
      <c r="B88" s="1499">
        <v>23</v>
      </c>
      <c r="C88" s="1500">
        <v>146.34</v>
      </c>
      <c r="D88" s="1501">
        <v>179.49690000000001</v>
      </c>
      <c r="E88" s="1502" t="s">
        <v>683</v>
      </c>
      <c r="F88" s="1500">
        <v>156.36269999999999</v>
      </c>
      <c r="G88" s="1503" t="s">
        <v>684</v>
      </c>
      <c r="H88" s="1500">
        <v>175.2175</v>
      </c>
      <c r="I88" s="1503" t="s">
        <v>685</v>
      </c>
      <c r="J88" s="1500">
        <v>162.27000000000001</v>
      </c>
      <c r="K88" s="1500">
        <v>157.27000000000001</v>
      </c>
      <c r="L88" s="1504" t="s">
        <v>312</v>
      </c>
      <c r="M88" s="1500">
        <v>188.85</v>
      </c>
      <c r="N88" s="1500">
        <v>167</v>
      </c>
      <c r="O88" s="1501">
        <v>150.1748</v>
      </c>
      <c r="P88" s="1505" t="s">
        <v>686</v>
      </c>
      <c r="Q88" s="1501">
        <v>167.26</v>
      </c>
      <c r="R88" s="1506" t="s">
        <v>367</v>
      </c>
      <c r="S88" s="1501">
        <v>186.02</v>
      </c>
      <c r="T88" s="1501">
        <v>175.58</v>
      </c>
      <c r="U88" s="1501">
        <v>165.94</v>
      </c>
      <c r="V88" s="1501">
        <v>159.30000000000001</v>
      </c>
      <c r="W88" s="1501">
        <v>159.56120000000001</v>
      </c>
      <c r="X88" s="1505" t="s">
        <v>687</v>
      </c>
      <c r="Y88" s="1507" t="s">
        <v>367</v>
      </c>
      <c r="Z88" s="1501">
        <v>154.30000000000001</v>
      </c>
      <c r="AA88" s="1501">
        <v>173.32</v>
      </c>
      <c r="AB88" s="1501">
        <v>162.18340000000001</v>
      </c>
      <c r="AC88" s="1508" t="s">
        <v>688</v>
      </c>
      <c r="AD88" s="1501">
        <v>200</v>
      </c>
      <c r="AE88" s="1501">
        <v>149.37870000000001</v>
      </c>
      <c r="AF88" s="1501" t="s">
        <v>689</v>
      </c>
      <c r="AG88" s="1501">
        <v>178.64</v>
      </c>
      <c r="AH88" s="1501">
        <v>153.02000000000001</v>
      </c>
      <c r="AI88" s="1501">
        <v>158.27000000000001</v>
      </c>
      <c r="AJ88" s="1501">
        <v>197.3039</v>
      </c>
      <c r="AK88" s="1503" t="s">
        <v>690</v>
      </c>
      <c r="AL88" s="1509"/>
      <c r="AM88" s="1510">
        <v>166.12623879310345</v>
      </c>
      <c r="AN88" s="1889">
        <v>2.2601760097276102E-3</v>
      </c>
      <c r="AO88" s="1888"/>
      <c r="AP88" s="1888"/>
      <c r="AQ88" s="1888"/>
      <c r="AR88" s="1888"/>
      <c r="AS88" s="1888"/>
      <c r="AT88" s="1888"/>
      <c r="AU88" s="1888"/>
      <c r="AV88" s="1888"/>
      <c r="AW88" s="1888"/>
      <c r="AX88" s="1888"/>
      <c r="AY88" s="1888"/>
      <c r="AZ88" s="1888"/>
      <c r="BA88" s="1888"/>
      <c r="BB88" s="1888"/>
      <c r="BC88" s="1888"/>
    </row>
    <row r="89" spans="1:55" ht="23.25">
      <c r="A89" s="1498">
        <v>44361</v>
      </c>
      <c r="B89" s="1499">
        <v>24</v>
      </c>
      <c r="C89" s="1500">
        <v>146.26</v>
      </c>
      <c r="D89" s="1501">
        <v>181.45</v>
      </c>
      <c r="E89" s="1502" t="s">
        <v>691</v>
      </c>
      <c r="F89" s="1500">
        <v>155.84620000000001</v>
      </c>
      <c r="G89" s="1503" t="s">
        <v>692</v>
      </c>
      <c r="H89" s="1500">
        <v>176.6987</v>
      </c>
      <c r="I89" s="1503" t="s">
        <v>693</v>
      </c>
      <c r="J89" s="1500">
        <v>157.05000000000001</v>
      </c>
      <c r="K89" s="1500">
        <v>157.66999999999999</v>
      </c>
      <c r="L89" s="1504" t="s">
        <v>312</v>
      </c>
      <c r="M89" s="1500">
        <v>190.16</v>
      </c>
      <c r="N89" s="1500">
        <v>167</v>
      </c>
      <c r="O89" s="1501">
        <v>151.5856</v>
      </c>
      <c r="P89" s="1505" t="s">
        <v>694</v>
      </c>
      <c r="Q89" s="1501">
        <v>167.12</v>
      </c>
      <c r="R89" s="1506" t="s">
        <v>367</v>
      </c>
      <c r="S89" s="1501">
        <v>198.94</v>
      </c>
      <c r="T89" s="1501">
        <v>178.78</v>
      </c>
      <c r="U89" s="1501">
        <v>165.79</v>
      </c>
      <c r="V89" s="1501">
        <v>158.94</v>
      </c>
      <c r="W89" s="1501">
        <v>157.1482</v>
      </c>
      <c r="X89" s="1505" t="s">
        <v>695</v>
      </c>
      <c r="Y89" s="1507" t="s">
        <v>367</v>
      </c>
      <c r="Z89" s="1501">
        <v>151.41999999999999</v>
      </c>
      <c r="AA89" s="1501">
        <v>172.36</v>
      </c>
      <c r="AB89" s="1501">
        <v>156.06379999999999</v>
      </c>
      <c r="AC89" s="1508" t="s">
        <v>696</v>
      </c>
      <c r="AD89" s="1501">
        <v>201</v>
      </c>
      <c r="AE89" s="1501">
        <v>155.2689</v>
      </c>
      <c r="AF89" s="1501" t="s">
        <v>697</v>
      </c>
      <c r="AG89" s="1501">
        <v>177.2</v>
      </c>
      <c r="AH89" s="1501">
        <v>153.91999999999999</v>
      </c>
      <c r="AI89" s="1501">
        <v>158.97</v>
      </c>
      <c r="AJ89" s="1501">
        <v>199.46700000000001</v>
      </c>
      <c r="AK89" s="1503" t="s">
        <v>698</v>
      </c>
      <c r="AL89" s="1509"/>
      <c r="AM89" s="1510">
        <v>163.64979471333609</v>
      </c>
      <c r="AN89" s="1889">
        <v>-1.4907001433118405E-2</v>
      </c>
      <c r="AO89" s="1888"/>
      <c r="AP89" s="1888"/>
      <c r="AQ89" s="1888"/>
      <c r="AR89" s="1888"/>
      <c r="AS89" s="1888"/>
      <c r="AT89" s="1888"/>
      <c r="AU89" s="1888"/>
      <c r="AV89" s="1888"/>
      <c r="AW89" s="1888"/>
      <c r="AX89" s="1888"/>
      <c r="AY89" s="1888"/>
      <c r="AZ89" s="1888"/>
      <c r="BA89" s="1888"/>
      <c r="BB89" s="1888"/>
      <c r="BC89" s="1888"/>
    </row>
    <row r="90" spans="1:55" ht="23.25">
      <c r="A90" s="1498">
        <v>44368</v>
      </c>
      <c r="B90" s="1499">
        <v>25</v>
      </c>
      <c r="C90" s="1500">
        <v>137.65</v>
      </c>
      <c r="D90" s="1501">
        <v>182.04320000000001</v>
      </c>
      <c r="E90" s="1502" t="s">
        <v>699</v>
      </c>
      <c r="F90" s="1500">
        <v>152.6515</v>
      </c>
      <c r="G90" s="1503" t="s">
        <v>700</v>
      </c>
      <c r="H90" s="1500">
        <v>170.51589999999999</v>
      </c>
      <c r="I90" s="1503" t="s">
        <v>701</v>
      </c>
      <c r="J90" s="1500">
        <v>157.01</v>
      </c>
      <c r="K90" s="1500">
        <v>154.41</v>
      </c>
      <c r="L90" s="1504" t="s">
        <v>312</v>
      </c>
      <c r="M90" s="1500">
        <v>190.26</v>
      </c>
      <c r="N90" s="1500">
        <v>166</v>
      </c>
      <c r="O90" s="1501">
        <v>148.6902</v>
      </c>
      <c r="P90" s="1505" t="s">
        <v>702</v>
      </c>
      <c r="Q90" s="1501">
        <v>167.25</v>
      </c>
      <c r="R90" s="1506" t="s">
        <v>367</v>
      </c>
      <c r="S90" s="1501">
        <v>198.86</v>
      </c>
      <c r="T90" s="1501">
        <v>157.51</v>
      </c>
      <c r="U90" s="1501">
        <v>153.74</v>
      </c>
      <c r="V90" s="1501">
        <v>151.86000000000001</v>
      </c>
      <c r="W90" s="1501">
        <v>151.65100000000001</v>
      </c>
      <c r="X90" s="1505" t="s">
        <v>703</v>
      </c>
      <c r="Y90" s="1507" t="s">
        <v>367</v>
      </c>
      <c r="Z90" s="1501">
        <v>144.54</v>
      </c>
      <c r="AA90" s="1501">
        <v>168.63</v>
      </c>
      <c r="AB90" s="1501">
        <v>148.8758</v>
      </c>
      <c r="AC90" s="1508" t="s">
        <v>704</v>
      </c>
      <c r="AD90" s="1501">
        <v>198</v>
      </c>
      <c r="AE90" s="1501">
        <v>156.2364</v>
      </c>
      <c r="AF90" s="1501" t="s">
        <v>705</v>
      </c>
      <c r="AG90" s="1501">
        <v>173.86</v>
      </c>
      <c r="AH90" s="1501">
        <v>148.09</v>
      </c>
      <c r="AI90" s="1501">
        <v>158.54</v>
      </c>
      <c r="AJ90" s="1501">
        <v>197.18860000000001</v>
      </c>
      <c r="AK90" s="1503" t="s">
        <v>706</v>
      </c>
      <c r="AL90" s="1509"/>
      <c r="AM90" s="1510">
        <v>160.62860718737014</v>
      </c>
      <c r="AN90" s="1889">
        <v>-1.8461297377476926E-2</v>
      </c>
      <c r="AO90" s="1888"/>
      <c r="AP90" s="1888"/>
      <c r="AQ90" s="1888"/>
      <c r="AR90" s="1888"/>
      <c r="AS90" s="1888"/>
      <c r="AT90" s="1888"/>
      <c r="AU90" s="1888"/>
      <c r="AV90" s="1888"/>
      <c r="AW90" s="1888"/>
      <c r="AX90" s="1888"/>
      <c r="AY90" s="1888"/>
      <c r="AZ90" s="1888"/>
      <c r="BA90" s="1888"/>
      <c r="BB90" s="1888"/>
      <c r="BC90" s="1888"/>
    </row>
    <row r="91" spans="1:55" ht="21">
      <c r="A91" s="1888"/>
      <c r="B91" s="1888"/>
      <c r="C91" s="1888"/>
      <c r="D91" s="1888"/>
      <c r="E91" s="1888"/>
      <c r="F91" s="1888"/>
      <c r="G91" s="1888"/>
      <c r="H91" s="1888"/>
      <c r="I91" s="1888"/>
      <c r="J91" s="1888"/>
      <c r="K91" s="1888"/>
      <c r="L91" s="1888"/>
      <c r="M91" s="1888"/>
      <c r="N91" s="1888"/>
      <c r="O91" s="1888"/>
      <c r="P91" s="1888"/>
      <c r="Q91" s="1888"/>
      <c r="R91" s="1888"/>
      <c r="S91" s="1888"/>
      <c r="T91" s="1888"/>
      <c r="U91" s="1888"/>
      <c r="V91" s="1888"/>
      <c r="W91" s="1888"/>
      <c r="X91" s="1888"/>
      <c r="Y91" s="1888"/>
      <c r="Z91" s="1888"/>
      <c r="AA91" s="1888"/>
      <c r="AB91" s="1888"/>
      <c r="AC91" s="1888"/>
      <c r="AD91" s="1888"/>
      <c r="AE91" s="1888"/>
      <c r="AF91" s="1888"/>
      <c r="AG91" s="1888"/>
      <c r="AH91" s="1888"/>
      <c r="AI91" s="1888"/>
      <c r="AJ91" s="1888"/>
      <c r="AK91" s="1888"/>
      <c r="AL91" s="1888"/>
      <c r="AM91" s="1888"/>
      <c r="AN91" s="1888"/>
      <c r="AO91" s="1888"/>
      <c r="AP91" s="1888"/>
      <c r="AQ91" s="1888"/>
      <c r="AR91" s="1888"/>
      <c r="AS91" s="1888"/>
      <c r="AT91" s="1888"/>
      <c r="AU91" s="1888"/>
      <c r="AV91" s="1888"/>
      <c r="AW91" s="1888"/>
      <c r="AX91" s="1888"/>
      <c r="AY91" s="1888"/>
      <c r="AZ91" s="1888"/>
      <c r="BA91" s="1888"/>
      <c r="BB91" s="1888"/>
      <c r="BC91" s="1888"/>
    </row>
    <row r="92" spans="1:55" ht="21">
      <c r="A92" s="1888"/>
      <c r="B92" s="1888"/>
      <c r="C92" s="1888"/>
      <c r="D92" s="1888"/>
      <c r="E92" s="1888"/>
      <c r="F92" s="1888"/>
      <c r="G92" s="1888"/>
      <c r="H92" s="1888"/>
      <c r="I92" s="1888"/>
      <c r="J92" s="1888"/>
      <c r="K92" s="1888"/>
      <c r="L92" s="1888"/>
      <c r="M92" s="1888"/>
      <c r="N92" s="1888"/>
      <c r="O92" s="1888"/>
      <c r="P92" s="1888"/>
      <c r="Q92" s="1888"/>
      <c r="R92" s="1888"/>
      <c r="S92" s="1888"/>
      <c r="T92" s="1888"/>
      <c r="U92" s="1888"/>
      <c r="V92" s="1888"/>
      <c r="W92" s="1888"/>
      <c r="X92" s="1888"/>
      <c r="Y92" s="1888"/>
      <c r="Z92" s="1888"/>
      <c r="AA92" s="1888"/>
      <c r="AB92" s="1888"/>
      <c r="AC92" s="1888"/>
      <c r="AD92" s="1888"/>
      <c r="AE92" s="1888"/>
      <c r="AF92" s="1888"/>
      <c r="AG92" s="1888"/>
      <c r="AH92" s="1888"/>
      <c r="AI92" s="1888"/>
      <c r="AJ92" s="1888"/>
      <c r="AK92" s="1888"/>
      <c r="AL92" s="1888"/>
      <c r="AM92" s="1888"/>
      <c r="AN92" s="1888"/>
      <c r="AO92" s="1888"/>
      <c r="AP92" s="1888"/>
      <c r="AQ92" s="1888"/>
      <c r="AR92" s="1888"/>
      <c r="AS92" s="1888"/>
      <c r="AT92" s="1888"/>
      <c r="AU92" s="1888"/>
      <c r="AV92" s="1888"/>
      <c r="AW92" s="1888"/>
      <c r="AX92" s="1888"/>
      <c r="AY92" s="1888"/>
      <c r="AZ92" s="1888"/>
      <c r="BA92" s="1888"/>
      <c r="BB92" s="1888"/>
      <c r="BC92" s="1888"/>
    </row>
    <row r="93" spans="1:55" ht="63">
      <c r="C93" s="1461" t="s">
        <v>309</v>
      </c>
      <c r="D93" s="1462" t="s">
        <v>308</v>
      </c>
      <c r="E93" s="1463" t="s">
        <v>308</v>
      </c>
      <c r="F93" s="1462" t="s">
        <v>307</v>
      </c>
      <c r="G93" s="1463" t="s">
        <v>307</v>
      </c>
      <c r="H93" s="1462" t="s">
        <v>306</v>
      </c>
      <c r="I93" s="1463" t="s">
        <v>306</v>
      </c>
      <c r="J93" s="1461" t="s">
        <v>305</v>
      </c>
      <c r="K93" s="1461" t="s">
        <v>304</v>
      </c>
      <c r="L93" s="1461" t="s">
        <v>302</v>
      </c>
      <c r="M93" s="1461" t="s">
        <v>301</v>
      </c>
      <c r="N93" s="1461" t="s">
        <v>300</v>
      </c>
      <c r="O93" s="1462" t="s">
        <v>299</v>
      </c>
      <c r="P93" s="1463" t="s">
        <v>299</v>
      </c>
      <c r="Q93" s="1461" t="s">
        <v>303</v>
      </c>
      <c r="R93" s="1461" t="s">
        <v>479</v>
      </c>
      <c r="S93" s="1461" t="s">
        <v>298</v>
      </c>
      <c r="T93" s="1461" t="s">
        <v>297</v>
      </c>
      <c r="U93" s="1461" t="s">
        <v>296</v>
      </c>
      <c r="V93" s="1461" t="s">
        <v>480</v>
      </c>
      <c r="W93" s="1462" t="s">
        <v>295</v>
      </c>
      <c r="X93" s="1463" t="s">
        <v>295</v>
      </c>
      <c r="Y93" s="1461" t="s">
        <v>294</v>
      </c>
      <c r="Z93" s="1461" t="s">
        <v>293</v>
      </c>
      <c r="AA93" s="1461" t="s">
        <v>292</v>
      </c>
      <c r="AB93" s="1462" t="s">
        <v>291</v>
      </c>
      <c r="AC93" s="1463" t="s">
        <v>291</v>
      </c>
      <c r="AD93" s="1461" t="s">
        <v>290</v>
      </c>
      <c r="AE93" s="1461" t="s">
        <v>289</v>
      </c>
      <c r="AF93" s="1464" t="s">
        <v>289</v>
      </c>
      <c r="AG93" s="1461" t="s">
        <v>288</v>
      </c>
      <c r="AH93" s="1461" t="s">
        <v>287</v>
      </c>
      <c r="AI93" s="1461" t="s">
        <v>286</v>
      </c>
      <c r="AJ93" s="1462" t="s">
        <v>285</v>
      </c>
      <c r="AK93" s="1463" t="s">
        <v>285</v>
      </c>
      <c r="AL93" s="1465"/>
      <c r="AM93" s="1493" t="s">
        <v>481</v>
      </c>
      <c r="AN93" s="1494"/>
      <c r="AO93" s="1468"/>
      <c r="AP93" s="1767"/>
    </row>
    <row r="94" spans="1:55" ht="23.25">
      <c r="A94" s="1384" t="s">
        <v>499</v>
      </c>
      <c r="B94" s="1495"/>
      <c r="C94" s="1385">
        <v>-5.8867769725146846E-2</v>
      </c>
      <c r="D94" s="1386">
        <v>3.2692201708461877E-3</v>
      </c>
      <c r="E94" s="1387">
        <v>3.268710550045073E-3</v>
      </c>
      <c r="F94" s="1386">
        <v>-2.049905612071401E-2</v>
      </c>
      <c r="G94" s="1387">
        <v>-1.9405241935483875E-2</v>
      </c>
      <c r="H94" s="1386">
        <v>-3.4990636603438596E-2</v>
      </c>
      <c r="I94" s="1387">
        <v>-3.5007610350076157E-2</v>
      </c>
      <c r="J94" s="1385">
        <v>-2.5469595670180034E-4</v>
      </c>
      <c r="K94" s="1385">
        <v>-2.0676095642798153E-2</v>
      </c>
      <c r="L94" s="1385"/>
      <c r="M94" s="1385">
        <v>5.258729490955627E-4</v>
      </c>
      <c r="N94" s="1385">
        <v>-5.9880239520958556E-3</v>
      </c>
      <c r="O94" s="1386">
        <v>-1.9100758911136606E-2</v>
      </c>
      <c r="P94" s="1387">
        <v>-1.848591549295775E-2</v>
      </c>
      <c r="Q94" s="1385">
        <v>7.7788415509805198E-4</v>
      </c>
      <c r="R94" s="1385"/>
      <c r="S94" s="1385">
        <v>-4.0213129586796903E-4</v>
      </c>
      <c r="T94" s="1385">
        <v>-0.11897303948987592</v>
      </c>
      <c r="U94" s="1386">
        <v>-7.26823089450509E-2</v>
      </c>
      <c r="V94" s="1385">
        <v>-4.4545111362778278E-2</v>
      </c>
      <c r="W94" s="1386">
        <v>-3.4980992464437977E-2</v>
      </c>
      <c r="X94" s="1387">
        <v>-3.4178866093987459E-2</v>
      </c>
      <c r="Y94" s="1385"/>
      <c r="Z94" s="1385">
        <v>-4.5436534143442064E-2</v>
      </c>
      <c r="AA94" s="1385">
        <v>-2.1640751914597467E-2</v>
      </c>
      <c r="AB94" s="1386">
        <v>-4.6058086500520901E-2</v>
      </c>
      <c r="AC94" s="1387">
        <v>-4.5220791363848822E-2</v>
      </c>
      <c r="AD94" s="1385">
        <v>-1.4925373134328401E-2</v>
      </c>
      <c r="AE94" s="1386">
        <v>6.2311254861726617E-3</v>
      </c>
      <c r="AF94" s="1387">
        <v>6.7244040922054271E-3</v>
      </c>
      <c r="AG94" s="1385">
        <v>-1.8848758465011106E-2</v>
      </c>
      <c r="AH94" s="1385">
        <v>-3.7876819126819061E-2</v>
      </c>
      <c r="AI94" s="1385">
        <v>-2.7049128766434283E-3</v>
      </c>
      <c r="AJ94" s="1386">
        <v>-1.1422440804744638E-2</v>
      </c>
      <c r="AK94" s="1387">
        <v>-1.0869565217391353E-2</v>
      </c>
      <c r="AL94" s="1925"/>
      <c r="AM94" s="1889">
        <v>-1.8461297377476926E-2</v>
      </c>
      <c r="AN94" s="1496"/>
      <c r="AO94" s="1621"/>
      <c r="AP94" s="1622"/>
      <c r="AQ94" s="1767"/>
    </row>
    <row r="95" spans="1:55" ht="23.25">
      <c r="A95" s="1384" t="s">
        <v>500</v>
      </c>
      <c r="B95" s="1497"/>
      <c r="C95" s="1388">
        <v>-5.7643595536386538E-2</v>
      </c>
      <c r="D95" s="1389">
        <v>1.964650187413608E-2</v>
      </c>
      <c r="E95" s="1390">
        <v>1.964602783664593E-2</v>
      </c>
      <c r="F95" s="1389">
        <v>5.4927755411757762E-3</v>
      </c>
      <c r="G95" s="1390">
        <v>7.24825265337814E-3</v>
      </c>
      <c r="H95" s="1389">
        <v>-2.3858564856689579E-2</v>
      </c>
      <c r="I95" s="1390">
        <v>-2.38645111624326E-2</v>
      </c>
      <c r="J95" s="1388">
        <v>-1.7274832571822163E-2</v>
      </c>
      <c r="K95" s="1388">
        <v>-1.2289780077620049E-3</v>
      </c>
      <c r="L95" s="1388"/>
      <c r="M95" s="1388">
        <v>1.8413446097848229E-2</v>
      </c>
      <c r="N95" s="1388">
        <v>0</v>
      </c>
      <c r="O95" s="1389">
        <v>-7.8767897928013753E-3</v>
      </c>
      <c r="P95" s="1390">
        <v>-9.7690941385435437E-3</v>
      </c>
      <c r="Q95" s="1388">
        <v>1.85695459446511E-3</v>
      </c>
      <c r="R95" s="1388"/>
      <c r="S95" s="1388">
        <v>7.0405856389277766E-2</v>
      </c>
      <c r="T95" s="1388">
        <v>-4.9885390276269814E-2</v>
      </c>
      <c r="U95" s="1389">
        <v>-1.9265118652717406E-2</v>
      </c>
      <c r="V95" s="1388">
        <v>-2.5664057487488789E-2</v>
      </c>
      <c r="W95" s="1389">
        <v>-3.4987747320541662E-2</v>
      </c>
      <c r="X95" s="1390">
        <v>-2.3891113925034846E-2</v>
      </c>
      <c r="Y95" s="1388"/>
      <c r="Z95" s="1388">
        <v>-6.1550447993767188E-2</v>
      </c>
      <c r="AA95" s="1388">
        <v>-1.4493600607796253E-2</v>
      </c>
      <c r="AB95" s="1389">
        <v>-0.10172166825756357</v>
      </c>
      <c r="AC95" s="1390">
        <v>-9.38121873823482E-2</v>
      </c>
      <c r="AD95" s="1388">
        <v>5.0761421319795996E-3</v>
      </c>
      <c r="AE95" s="1389">
        <v>7.7371302398420161E-2</v>
      </c>
      <c r="AF95" s="1390">
        <v>7.8212133949838725E-2</v>
      </c>
      <c r="AG95" s="1388">
        <v>-2.0090695138051951E-3</v>
      </c>
      <c r="AH95" s="1388">
        <v>-2.5467228217952109E-2</v>
      </c>
      <c r="AI95" s="1388">
        <v>-4.0831710534581234E-3</v>
      </c>
      <c r="AJ95" s="1389">
        <v>-5.1124636040319471E-3</v>
      </c>
      <c r="AK95" s="1390">
        <v>-3.4843205574912606E-3</v>
      </c>
      <c r="AL95" s="1925"/>
      <c r="AM95" s="1889">
        <v>-2.8058360477987043E-2</v>
      </c>
      <c r="AN95" s="1496"/>
      <c r="AO95" s="1621"/>
      <c r="AP95" s="1622"/>
      <c r="AQ95" s="1767"/>
    </row>
    <row r="96" spans="1:55" ht="23.25">
      <c r="A96" s="1384" t="s">
        <v>501</v>
      </c>
      <c r="B96" s="1497"/>
      <c r="C96" s="1388">
        <v>6.2134502923976154E-3</v>
      </c>
      <c r="D96" s="1389">
        <v>-1.2809820102881897E-2</v>
      </c>
      <c r="E96" s="1390">
        <v>-1.2809848610880081E-2</v>
      </c>
      <c r="F96" s="1389">
        <v>-1.5152883673698492E-2</v>
      </c>
      <c r="G96" s="1390">
        <v>-5.8097312999273787E-2</v>
      </c>
      <c r="H96" s="1389">
        <v>2.6073681467828402E-2</v>
      </c>
      <c r="I96" s="1390">
        <v>2.3405972558514954E-2</v>
      </c>
      <c r="J96" s="1388">
        <v>-8.5822416302765658E-2</v>
      </c>
      <c r="K96" s="1388">
        <v>-3.9380365808137419E-2</v>
      </c>
      <c r="L96" s="1388"/>
      <c r="M96" s="1388">
        <v>0.19894133215703569</v>
      </c>
      <c r="N96" s="1388">
        <v>0.12925170068027203</v>
      </c>
      <c r="O96" s="1389">
        <v>-0.12356951754243772</v>
      </c>
      <c r="P96" s="1390">
        <v>-0.13026521060842433</v>
      </c>
      <c r="Q96" s="1388">
        <v>2.9801120620651433E-2</v>
      </c>
      <c r="R96" s="1388"/>
      <c r="S96" s="1388">
        <v>5.737225501143195E-2</v>
      </c>
      <c r="T96" s="1388">
        <v>-3.0051111521645413E-2</v>
      </c>
      <c r="U96" s="1389">
        <v>-5.948532264321682E-3</v>
      </c>
      <c r="V96" s="1388">
        <v>-8.8475390156062317E-2</v>
      </c>
      <c r="W96" s="1389">
        <v>-7.7091137029610124E-2</v>
      </c>
      <c r="X96" s="1390">
        <v>-5.8624476999417086E-2</v>
      </c>
      <c r="Y96" s="1388"/>
      <c r="Z96" s="1388">
        <v>0.10117324394331861</v>
      </c>
      <c r="AA96" s="1388">
        <v>-1.1846235858556931E-3</v>
      </c>
      <c r="AB96" s="1389">
        <v>-8.5961238211188951E-2</v>
      </c>
      <c r="AC96" s="1390">
        <v>-6.9425458763100134E-2</v>
      </c>
      <c r="AD96" s="1388">
        <v>0.20731707317073167</v>
      </c>
      <c r="AE96" s="1389">
        <v>-1.4016747232603599E-3</v>
      </c>
      <c r="AF96" s="1390">
        <v>1.6686704805189745E-2</v>
      </c>
      <c r="AG96" s="1388">
        <v>6.9068723379772656E-4</v>
      </c>
      <c r="AH96" s="1388">
        <v>-6.3077312413007736E-2</v>
      </c>
      <c r="AI96" s="1388">
        <v>-8.6477516306727842E-2</v>
      </c>
      <c r="AJ96" s="1389">
        <v>5.582375076835433E-2</v>
      </c>
      <c r="AK96" s="1390">
        <v>1.7276422764227695E-2</v>
      </c>
      <c r="AL96" s="1925"/>
      <c r="AM96" s="1889">
        <v>-6.1235943387294434E-3</v>
      </c>
      <c r="AN96" s="1496"/>
      <c r="AO96" s="1621"/>
      <c r="AP96" s="1622"/>
      <c r="AQ96" s="1767"/>
    </row>
  </sheetData>
  <mergeCells count="2">
    <mergeCell ref="AE1:AG1"/>
    <mergeCell ref="A2:O2"/>
  </mergeCells>
  <conditionalFormatting sqref="AP94:AP96">
    <cfRule type="cellIs" dxfId="1097" priority="1376" operator="greaterThanOrEqual">
      <formula>0</formula>
    </cfRule>
  </conditionalFormatting>
  <conditionalFormatting sqref="AO94:AO96">
    <cfRule type="cellIs" dxfId="1096" priority="1374" operator="between">
      <formula>#REF!</formula>
      <formula>#REF!</formula>
    </cfRule>
  </conditionalFormatting>
  <conditionalFormatting sqref="Z12:AK40 T12:W40 M12:Q40 C12:K40 AP12:AP40">
    <cfRule type="cellIs" dxfId="1095" priority="1378" stopIfTrue="1" operator="equal">
      <formula>#REF!</formula>
    </cfRule>
  </conditionalFormatting>
  <conditionalFormatting sqref="L12:L40">
    <cfRule type="cellIs" dxfId="1094" priority="1379" stopIfTrue="1" operator="equal">
      <formula>#REF!</formula>
    </cfRule>
  </conditionalFormatting>
  <conditionalFormatting sqref="S12:S40">
    <cfRule type="cellIs" dxfId="1093" priority="1380" stopIfTrue="1" operator="equal">
      <formula>#REF!</formula>
    </cfRule>
  </conditionalFormatting>
  <conditionalFormatting sqref="AI41 I41:K41 I55:K57">
    <cfRule type="cellIs" dxfId="1092" priority="1373" stopIfTrue="1" operator="equal">
      <formula>$AW$166</formula>
    </cfRule>
  </conditionalFormatting>
  <conditionalFormatting sqref="AP41">
    <cfRule type="cellIs" dxfId="1091" priority="1372" stopIfTrue="1" operator="equal">
      <formula>$AW$166</formula>
    </cfRule>
  </conditionalFormatting>
  <conditionalFormatting sqref="AD41">
    <cfRule type="cellIs" dxfId="1090" priority="1371" stopIfTrue="1" operator="equal">
      <formula>$AW$166</formula>
    </cfRule>
  </conditionalFormatting>
  <conditionalFormatting sqref="P41">
    <cfRule type="cellIs" dxfId="1089" priority="1370" stopIfTrue="1" operator="equal">
      <formula>$AW$166</formula>
    </cfRule>
  </conditionalFormatting>
  <conditionalFormatting sqref="H41">
    <cfRule type="cellIs" dxfId="1088" priority="1369" stopIfTrue="1" operator="equal">
      <formula>$AW$166</formula>
    </cfRule>
  </conditionalFormatting>
  <conditionalFormatting sqref="AE41">
    <cfRule type="cellIs" dxfId="1087" priority="1368" stopIfTrue="1" operator="equal">
      <formula>$AW$166</formula>
    </cfRule>
  </conditionalFormatting>
  <conditionalFormatting sqref="Q41">
    <cfRule type="cellIs" dxfId="1086" priority="1367" stopIfTrue="1" operator="equal">
      <formula>$AW$166</formula>
    </cfRule>
  </conditionalFormatting>
  <conditionalFormatting sqref="AJ41">
    <cfRule type="cellIs" dxfId="1085" priority="1366" stopIfTrue="1" operator="equal">
      <formula>$AW$166</formula>
    </cfRule>
  </conditionalFormatting>
  <conditionalFormatting sqref="T41:U41">
    <cfRule type="cellIs" dxfId="1084" priority="1365" stopIfTrue="1" operator="equal">
      <formula>$AW$166</formula>
    </cfRule>
  </conditionalFormatting>
  <conditionalFormatting sqref="F41">
    <cfRule type="cellIs" dxfId="1083" priority="1364" stopIfTrue="1" operator="equal">
      <formula>$AW$166</formula>
    </cfRule>
  </conditionalFormatting>
  <conditionalFormatting sqref="AH41">
    <cfRule type="cellIs" dxfId="1082" priority="1363" stopIfTrue="1" operator="equal">
      <formula>$AW$166</formula>
    </cfRule>
  </conditionalFormatting>
  <conditionalFormatting sqref="AK41">
    <cfRule type="cellIs" dxfId="1081" priority="1362" stopIfTrue="1" operator="equal">
      <formula>$AW$166</formula>
    </cfRule>
  </conditionalFormatting>
  <conditionalFormatting sqref="G41">
    <cfRule type="cellIs" dxfId="1080" priority="1361" stopIfTrue="1" operator="equal">
      <formula>$AW$166</formula>
    </cfRule>
  </conditionalFormatting>
  <conditionalFormatting sqref="V41">
    <cfRule type="cellIs" dxfId="1079" priority="1360" stopIfTrue="1" operator="equal">
      <formula>$AW$166</formula>
    </cfRule>
  </conditionalFormatting>
  <conditionalFormatting sqref="AB41">
    <cfRule type="cellIs" dxfId="1078" priority="1359" stopIfTrue="1" operator="equal">
      <formula>$AW$166</formula>
    </cfRule>
  </conditionalFormatting>
  <conditionalFormatting sqref="W41">
    <cfRule type="cellIs" dxfId="1077" priority="1358" stopIfTrue="1" operator="equal">
      <formula>$AW$166</formula>
    </cfRule>
  </conditionalFormatting>
  <conditionalFormatting sqref="Z41:AA41">
    <cfRule type="cellIs" dxfId="1076" priority="1355" stopIfTrue="1" operator="equal">
      <formula>$AW$166</formula>
    </cfRule>
  </conditionalFormatting>
  <conditionalFormatting sqref="AF41:AG41">
    <cfRule type="cellIs" dxfId="1075" priority="1357" stopIfTrue="1" operator="equal">
      <formula>$AW$166</formula>
    </cfRule>
  </conditionalFormatting>
  <conditionalFormatting sqref="AC41">
    <cfRule type="cellIs" dxfId="1074" priority="1356" stopIfTrue="1" operator="equal">
      <formula>$AW$166</formula>
    </cfRule>
  </conditionalFormatting>
  <conditionalFormatting sqref="E41">
    <cfRule type="cellIs" dxfId="1073" priority="1354" stopIfTrue="1" operator="equal">
      <formula>$AW$166</formula>
    </cfRule>
  </conditionalFormatting>
  <conditionalFormatting sqref="M41:O41">
    <cfRule type="cellIs" dxfId="1072" priority="1353" stopIfTrue="1" operator="equal">
      <formula>$AW$166</formula>
    </cfRule>
  </conditionalFormatting>
  <conditionalFormatting sqref="C41:D41">
    <cfRule type="cellIs" dxfId="1071" priority="1352" stopIfTrue="1" operator="equal">
      <formula>$AW$166</formula>
    </cfRule>
  </conditionalFormatting>
  <conditionalFormatting sqref="L41">
    <cfRule type="cellIs" dxfId="1070" priority="1351" stopIfTrue="1" operator="equal">
      <formula>$AX$202</formula>
    </cfRule>
  </conditionalFormatting>
  <conditionalFormatting sqref="S41">
    <cfRule type="cellIs" dxfId="1069" priority="1350" stopIfTrue="1" operator="equal">
      <formula>$AW$165</formula>
    </cfRule>
  </conditionalFormatting>
  <conditionalFormatting sqref="I42:K43">
    <cfRule type="cellIs" dxfId="1068" priority="1349" stopIfTrue="1" operator="equal">
      <formula>$AW$167</formula>
    </cfRule>
  </conditionalFormatting>
  <conditionalFormatting sqref="AN12:AN40">
    <cfRule type="iconSet" priority="1381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I42:AI43">
    <cfRule type="cellIs" dxfId="1067" priority="1348" stopIfTrue="1" operator="equal">
      <formula>$AW$167</formula>
    </cfRule>
  </conditionalFormatting>
  <conditionalFormatting sqref="AN42:AN43">
    <cfRule type="iconSet" priority="1347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P42">
    <cfRule type="cellIs" dxfId="1066" priority="1346" stopIfTrue="1" operator="equal">
      <formula>$AW$167</formula>
    </cfRule>
  </conditionalFormatting>
  <conditionalFormatting sqref="AD42">
    <cfRule type="cellIs" dxfId="1065" priority="1345" stopIfTrue="1" operator="equal">
      <formula>$AW$167</formula>
    </cfRule>
  </conditionalFormatting>
  <conditionalFormatting sqref="P42">
    <cfRule type="cellIs" dxfId="1064" priority="1344" stopIfTrue="1" operator="equal">
      <formula>$AW$167</formula>
    </cfRule>
  </conditionalFormatting>
  <conditionalFormatting sqref="H42">
    <cfRule type="cellIs" dxfId="1063" priority="1343" stopIfTrue="1" operator="equal">
      <formula>$AW$167</formula>
    </cfRule>
  </conditionalFormatting>
  <conditionalFormatting sqref="AE42">
    <cfRule type="cellIs" dxfId="1062" priority="1342" stopIfTrue="1" operator="equal">
      <formula>$AW$167</formula>
    </cfRule>
  </conditionalFormatting>
  <conditionalFormatting sqref="Q42">
    <cfRule type="cellIs" dxfId="1061" priority="1341" stopIfTrue="1" operator="equal">
      <formula>$AW$167</formula>
    </cfRule>
  </conditionalFormatting>
  <conditionalFormatting sqref="AJ42">
    <cfRule type="cellIs" dxfId="1060" priority="1340" stopIfTrue="1" operator="equal">
      <formula>$AW$167</formula>
    </cfRule>
  </conditionalFormatting>
  <conditionalFormatting sqref="T42:U42">
    <cfRule type="cellIs" dxfId="1059" priority="1339" stopIfTrue="1" operator="equal">
      <formula>$AW$167</formula>
    </cfRule>
  </conditionalFormatting>
  <conditionalFormatting sqref="F42">
    <cfRule type="cellIs" dxfId="1058" priority="1338" stopIfTrue="1" operator="equal">
      <formula>$AW$167</formula>
    </cfRule>
  </conditionalFormatting>
  <conditionalFormatting sqref="AH42">
    <cfRule type="cellIs" dxfId="1057" priority="1337" stopIfTrue="1" operator="equal">
      <formula>$AW$167</formula>
    </cfRule>
  </conditionalFormatting>
  <conditionalFormatting sqref="AK42">
    <cfRule type="cellIs" dxfId="1056" priority="1336" stopIfTrue="1" operator="equal">
      <formula>$AW$167</formula>
    </cfRule>
  </conditionalFormatting>
  <conditionalFormatting sqref="G42">
    <cfRule type="cellIs" dxfId="1055" priority="1335" stopIfTrue="1" operator="equal">
      <formula>$AW$167</formula>
    </cfRule>
  </conditionalFormatting>
  <conditionalFormatting sqref="V42">
    <cfRule type="cellIs" dxfId="1054" priority="1334" stopIfTrue="1" operator="equal">
      <formula>$AW$167</formula>
    </cfRule>
  </conditionalFormatting>
  <conditionalFormatting sqref="W42">
    <cfRule type="cellIs" dxfId="1053" priority="1333" stopIfTrue="1" operator="equal">
      <formula>$AW$167</formula>
    </cfRule>
  </conditionalFormatting>
  <conditionalFormatting sqref="Z42:AA42">
    <cfRule type="cellIs" dxfId="1052" priority="1330" stopIfTrue="1" operator="equal">
      <formula>$AW$167</formula>
    </cfRule>
  </conditionalFormatting>
  <conditionalFormatting sqref="AF42:AG42">
    <cfRule type="cellIs" dxfId="1051" priority="1332" stopIfTrue="1" operator="equal">
      <formula>$AW$167</formula>
    </cfRule>
  </conditionalFormatting>
  <conditionalFormatting sqref="AC42">
    <cfRule type="cellIs" dxfId="1050" priority="1331" stopIfTrue="1" operator="equal">
      <formula>$AW$167</formula>
    </cfRule>
  </conditionalFormatting>
  <conditionalFormatting sqref="E42">
    <cfRule type="cellIs" dxfId="1049" priority="1329" stopIfTrue="1" operator="equal">
      <formula>$AW$167</formula>
    </cfRule>
  </conditionalFormatting>
  <conditionalFormatting sqref="M42:O42">
    <cfRule type="cellIs" dxfId="1048" priority="1328" stopIfTrue="1" operator="equal">
      <formula>$AW$167</formula>
    </cfRule>
  </conditionalFormatting>
  <conditionalFormatting sqref="C42:D42">
    <cfRule type="cellIs" dxfId="1047" priority="1327" stopIfTrue="1" operator="equal">
      <formula>$AW$167</formula>
    </cfRule>
  </conditionalFormatting>
  <conditionalFormatting sqref="L42">
    <cfRule type="cellIs" dxfId="1046" priority="1326" stopIfTrue="1" operator="equal">
      <formula>$AX$203</formula>
    </cfRule>
  </conditionalFormatting>
  <conditionalFormatting sqref="S42">
    <cfRule type="cellIs" dxfId="1045" priority="1325" stopIfTrue="1" operator="equal">
      <formula>$AW$166</formula>
    </cfRule>
  </conditionalFormatting>
  <conditionalFormatting sqref="AP43">
    <cfRule type="cellIs" dxfId="1044" priority="1324" stopIfTrue="1" operator="equal">
      <formula>$AW$167</formula>
    </cfRule>
  </conditionalFormatting>
  <conditionalFormatting sqref="AD43">
    <cfRule type="cellIs" dxfId="1043" priority="1323" stopIfTrue="1" operator="equal">
      <formula>$AW$167</formula>
    </cfRule>
  </conditionalFormatting>
  <conditionalFormatting sqref="P43">
    <cfRule type="cellIs" dxfId="1042" priority="1322" stopIfTrue="1" operator="equal">
      <formula>$AW$167</formula>
    </cfRule>
  </conditionalFormatting>
  <conditionalFormatting sqref="H43">
    <cfRule type="cellIs" dxfId="1041" priority="1321" stopIfTrue="1" operator="equal">
      <formula>$AW$167</formula>
    </cfRule>
  </conditionalFormatting>
  <conditionalFormatting sqref="AE43">
    <cfRule type="cellIs" dxfId="1040" priority="1320" stopIfTrue="1" operator="equal">
      <formula>$AW$167</formula>
    </cfRule>
  </conditionalFormatting>
  <conditionalFormatting sqref="Q43">
    <cfRule type="cellIs" dxfId="1039" priority="1319" stopIfTrue="1" operator="equal">
      <formula>$AW$167</formula>
    </cfRule>
  </conditionalFormatting>
  <conditionalFormatting sqref="AJ43">
    <cfRule type="cellIs" dxfId="1038" priority="1318" stopIfTrue="1" operator="equal">
      <formula>$AW$167</formula>
    </cfRule>
  </conditionalFormatting>
  <conditionalFormatting sqref="T43:U43">
    <cfRule type="cellIs" dxfId="1037" priority="1317" stopIfTrue="1" operator="equal">
      <formula>$AW$167</formula>
    </cfRule>
  </conditionalFormatting>
  <conditionalFormatting sqref="F43">
    <cfRule type="cellIs" dxfId="1036" priority="1316" stopIfTrue="1" operator="equal">
      <formula>$AW$167</formula>
    </cfRule>
  </conditionalFormatting>
  <conditionalFormatting sqref="AH43">
    <cfRule type="cellIs" dxfId="1035" priority="1315" stopIfTrue="1" operator="equal">
      <formula>$AW$167</formula>
    </cfRule>
  </conditionalFormatting>
  <conditionalFormatting sqref="AK43">
    <cfRule type="cellIs" dxfId="1034" priority="1314" stopIfTrue="1" operator="equal">
      <formula>$AW$167</formula>
    </cfRule>
  </conditionalFormatting>
  <conditionalFormatting sqref="G43">
    <cfRule type="cellIs" dxfId="1033" priority="1313" stopIfTrue="1" operator="equal">
      <formula>$AW$167</formula>
    </cfRule>
  </conditionalFormatting>
  <conditionalFormatting sqref="V43">
    <cfRule type="cellIs" dxfId="1032" priority="1312" stopIfTrue="1" operator="equal">
      <formula>$AW$167</formula>
    </cfRule>
  </conditionalFormatting>
  <conditionalFormatting sqref="W43">
    <cfRule type="cellIs" dxfId="1031" priority="1311" stopIfTrue="1" operator="equal">
      <formula>$AW$167</formula>
    </cfRule>
  </conditionalFormatting>
  <conditionalFormatting sqref="Z43:AA43">
    <cfRule type="cellIs" dxfId="1030" priority="1308" stopIfTrue="1" operator="equal">
      <formula>$AW$167</formula>
    </cfRule>
  </conditionalFormatting>
  <conditionalFormatting sqref="AF43:AG43">
    <cfRule type="cellIs" dxfId="1029" priority="1310" stopIfTrue="1" operator="equal">
      <formula>$AW$167</formula>
    </cfRule>
  </conditionalFormatting>
  <conditionalFormatting sqref="AC43">
    <cfRule type="cellIs" dxfId="1028" priority="1309" stopIfTrue="1" operator="equal">
      <formula>$AW$167</formula>
    </cfRule>
  </conditionalFormatting>
  <conditionalFormatting sqref="E43">
    <cfRule type="cellIs" dxfId="1027" priority="1307" stopIfTrue="1" operator="equal">
      <formula>$AW$167</formula>
    </cfRule>
  </conditionalFormatting>
  <conditionalFormatting sqref="M43:O43">
    <cfRule type="cellIs" dxfId="1026" priority="1306" stopIfTrue="1" operator="equal">
      <formula>$AW$167</formula>
    </cfRule>
  </conditionalFormatting>
  <conditionalFormatting sqref="C43:D43">
    <cfRule type="cellIs" dxfId="1025" priority="1305" stopIfTrue="1" operator="equal">
      <formula>$AW$167</formula>
    </cfRule>
  </conditionalFormatting>
  <conditionalFormatting sqref="L43">
    <cfRule type="cellIs" dxfId="1024" priority="1304" stopIfTrue="1" operator="equal">
      <formula>$AX$203</formula>
    </cfRule>
  </conditionalFormatting>
  <conditionalFormatting sqref="S43">
    <cfRule type="cellIs" dxfId="1023" priority="1303" stopIfTrue="1" operator="equal">
      <formula>$AW$166</formula>
    </cfRule>
  </conditionalFormatting>
  <conditionalFormatting sqref="AN41">
    <cfRule type="iconSet" priority="1382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42:AB43">
    <cfRule type="cellIs" dxfId="1022" priority="1302" stopIfTrue="1" operator="equal">
      <formula>$AW$166</formula>
    </cfRule>
  </conditionalFormatting>
  <conditionalFormatting sqref="AI44 I44:K44 I47:K47">
    <cfRule type="cellIs" dxfId="1021" priority="1301" stopIfTrue="1" operator="equal">
      <formula>$AW$159</formula>
    </cfRule>
  </conditionalFormatting>
  <conditionalFormatting sqref="AP44">
    <cfRule type="cellIs" dxfId="1020" priority="1300" stopIfTrue="1" operator="equal">
      <formula>$AW$159</formula>
    </cfRule>
  </conditionalFormatting>
  <conditionalFormatting sqref="AD44">
    <cfRule type="cellIs" dxfId="1019" priority="1299" stopIfTrue="1" operator="equal">
      <formula>$AW$159</formula>
    </cfRule>
  </conditionalFormatting>
  <conditionalFormatting sqref="P44">
    <cfRule type="cellIs" dxfId="1018" priority="1298" stopIfTrue="1" operator="equal">
      <formula>$AW$159</formula>
    </cfRule>
  </conditionalFormatting>
  <conditionalFormatting sqref="H44">
    <cfRule type="cellIs" dxfId="1017" priority="1297" stopIfTrue="1" operator="equal">
      <formula>$AW$159</formula>
    </cfRule>
  </conditionalFormatting>
  <conditionalFormatting sqref="AE44">
    <cfRule type="cellIs" dxfId="1016" priority="1296" stopIfTrue="1" operator="equal">
      <formula>$AW$159</formula>
    </cfRule>
  </conditionalFormatting>
  <conditionalFormatting sqref="Q44">
    <cfRule type="cellIs" dxfId="1015" priority="1295" stopIfTrue="1" operator="equal">
      <formula>$AW$159</formula>
    </cfRule>
  </conditionalFormatting>
  <conditionalFormatting sqref="AJ44">
    <cfRule type="cellIs" dxfId="1014" priority="1294" stopIfTrue="1" operator="equal">
      <formula>$AW$159</formula>
    </cfRule>
  </conditionalFormatting>
  <conditionalFormatting sqref="T44:U44">
    <cfRule type="cellIs" dxfId="1013" priority="1293" stopIfTrue="1" operator="equal">
      <formula>$AW$159</formula>
    </cfRule>
  </conditionalFormatting>
  <conditionalFormatting sqref="F44">
    <cfRule type="cellIs" dxfId="1012" priority="1292" stopIfTrue="1" operator="equal">
      <formula>$AW$159</formula>
    </cfRule>
  </conditionalFormatting>
  <conditionalFormatting sqref="AH44">
    <cfRule type="cellIs" dxfId="1011" priority="1291" stopIfTrue="1" operator="equal">
      <formula>$AW$159</formula>
    </cfRule>
  </conditionalFormatting>
  <conditionalFormatting sqref="AK44">
    <cfRule type="cellIs" dxfId="1010" priority="1290" stopIfTrue="1" operator="equal">
      <formula>$AW$159</formula>
    </cfRule>
  </conditionalFormatting>
  <conditionalFormatting sqref="G44">
    <cfRule type="cellIs" dxfId="1009" priority="1289" stopIfTrue="1" operator="equal">
      <formula>$AW$159</formula>
    </cfRule>
  </conditionalFormatting>
  <conditionalFormatting sqref="V44">
    <cfRule type="cellIs" dxfId="1008" priority="1288" stopIfTrue="1" operator="equal">
      <formula>$AW$159</formula>
    </cfRule>
  </conditionalFormatting>
  <conditionalFormatting sqref="W44">
    <cfRule type="cellIs" dxfId="1007" priority="1287" stopIfTrue="1" operator="equal">
      <formula>$AW$159</formula>
    </cfRule>
  </conditionalFormatting>
  <conditionalFormatting sqref="Z44:AA44">
    <cfRule type="cellIs" dxfId="1006" priority="1284" stopIfTrue="1" operator="equal">
      <formula>$AW$159</formula>
    </cfRule>
  </conditionalFormatting>
  <conditionalFormatting sqref="AF44:AG44">
    <cfRule type="cellIs" dxfId="1005" priority="1286" stopIfTrue="1" operator="equal">
      <formula>$AW$159</formula>
    </cfRule>
  </conditionalFormatting>
  <conditionalFormatting sqref="AC44">
    <cfRule type="cellIs" dxfId="1004" priority="1285" stopIfTrue="1" operator="equal">
      <formula>$AW$159</formula>
    </cfRule>
  </conditionalFormatting>
  <conditionalFormatting sqref="E44">
    <cfRule type="cellIs" dxfId="1003" priority="1283" stopIfTrue="1" operator="equal">
      <formula>$AW$159</formula>
    </cfRule>
  </conditionalFormatting>
  <conditionalFormatting sqref="M44:O44">
    <cfRule type="cellIs" dxfId="1002" priority="1282" stopIfTrue="1" operator="equal">
      <formula>$AW$159</formula>
    </cfRule>
  </conditionalFormatting>
  <conditionalFormatting sqref="C44:D44">
    <cfRule type="cellIs" dxfId="1001" priority="1281" stopIfTrue="1" operator="equal">
      <formula>$AW$159</formula>
    </cfRule>
  </conditionalFormatting>
  <conditionalFormatting sqref="L44">
    <cfRule type="cellIs" dxfId="1000" priority="1280" stopIfTrue="1" operator="equal">
      <formula>$AX$195</formula>
    </cfRule>
  </conditionalFormatting>
  <conditionalFormatting sqref="S44 I48:K48 I50:K50 I61:K61">
    <cfRule type="cellIs" dxfId="999" priority="1279" stopIfTrue="1" operator="equal">
      <formula>$AW$158</formula>
    </cfRule>
  </conditionalFormatting>
  <conditionalFormatting sqref="AB44">
    <cfRule type="cellIs" dxfId="998" priority="1278" stopIfTrue="1" operator="equal">
      <formula>$AW$166</formula>
    </cfRule>
  </conditionalFormatting>
  <conditionalFormatting sqref="I45:K45">
    <cfRule type="cellIs" dxfId="997" priority="1254" stopIfTrue="1" operator="equal">
      <formula>$AW$156</formula>
    </cfRule>
  </conditionalFormatting>
  <conditionalFormatting sqref="AI45">
    <cfRule type="cellIs" dxfId="996" priority="1277" stopIfTrue="1" operator="equal">
      <formula>$AW$156</formula>
    </cfRule>
  </conditionalFormatting>
  <conditionalFormatting sqref="AP45">
    <cfRule type="cellIs" dxfId="995" priority="1276" stopIfTrue="1" operator="equal">
      <formula>$AW$156</formula>
    </cfRule>
  </conditionalFormatting>
  <conditionalFormatting sqref="AD45">
    <cfRule type="cellIs" dxfId="994" priority="1275" stopIfTrue="1" operator="equal">
      <formula>$AW$156</formula>
    </cfRule>
  </conditionalFormatting>
  <conditionalFormatting sqref="P45">
    <cfRule type="cellIs" dxfId="993" priority="1274" stopIfTrue="1" operator="equal">
      <formula>$AW$156</formula>
    </cfRule>
  </conditionalFormatting>
  <conditionalFormatting sqref="H45">
    <cfRule type="cellIs" dxfId="992" priority="1273" stopIfTrue="1" operator="equal">
      <formula>$AW$156</formula>
    </cfRule>
  </conditionalFormatting>
  <conditionalFormatting sqref="AE45">
    <cfRule type="cellIs" dxfId="991" priority="1272" stopIfTrue="1" operator="equal">
      <formula>$AW$156</formula>
    </cfRule>
  </conditionalFormatting>
  <conditionalFormatting sqref="Q45">
    <cfRule type="cellIs" dxfId="990" priority="1271" stopIfTrue="1" operator="equal">
      <formula>$AW$156</formula>
    </cfRule>
  </conditionalFormatting>
  <conditionalFormatting sqref="AJ45">
    <cfRule type="cellIs" dxfId="989" priority="1270" stopIfTrue="1" operator="equal">
      <formula>$AW$156</formula>
    </cfRule>
  </conditionalFormatting>
  <conditionalFormatting sqref="T45:U45">
    <cfRule type="cellIs" dxfId="988" priority="1269" stopIfTrue="1" operator="equal">
      <formula>$AW$156</formula>
    </cfRule>
  </conditionalFormatting>
  <conditionalFormatting sqref="F45">
    <cfRule type="cellIs" dxfId="987" priority="1268" stopIfTrue="1" operator="equal">
      <formula>$AW$156</formula>
    </cfRule>
  </conditionalFormatting>
  <conditionalFormatting sqref="AH45">
    <cfRule type="cellIs" dxfId="986" priority="1267" stopIfTrue="1" operator="equal">
      <formula>$AW$156</formula>
    </cfRule>
  </conditionalFormatting>
  <conditionalFormatting sqref="AK45">
    <cfRule type="cellIs" dxfId="985" priority="1266" stopIfTrue="1" operator="equal">
      <formula>$AW$156</formula>
    </cfRule>
  </conditionalFormatting>
  <conditionalFormatting sqref="G45">
    <cfRule type="cellIs" dxfId="984" priority="1265" stopIfTrue="1" operator="equal">
      <formula>$AW$156</formula>
    </cfRule>
  </conditionalFormatting>
  <conditionalFormatting sqref="V45">
    <cfRule type="cellIs" dxfId="983" priority="1264" stopIfTrue="1" operator="equal">
      <formula>$AW$156</formula>
    </cfRule>
  </conditionalFormatting>
  <conditionalFormatting sqref="W45">
    <cfRule type="cellIs" dxfId="982" priority="1263" stopIfTrue="1" operator="equal">
      <formula>$AW$156</formula>
    </cfRule>
  </conditionalFormatting>
  <conditionalFormatting sqref="Z45:AA45">
    <cfRule type="cellIs" dxfId="981" priority="1260" stopIfTrue="1" operator="equal">
      <formula>$AW$156</formula>
    </cfRule>
  </conditionalFormatting>
  <conditionalFormatting sqref="AF45:AG45">
    <cfRule type="cellIs" dxfId="980" priority="1262" stopIfTrue="1" operator="equal">
      <formula>$AW$156</formula>
    </cfRule>
  </conditionalFormatting>
  <conditionalFormatting sqref="AC45">
    <cfRule type="cellIs" dxfId="979" priority="1261" stopIfTrue="1" operator="equal">
      <formula>$AW$156</formula>
    </cfRule>
  </conditionalFormatting>
  <conditionalFormatting sqref="E45">
    <cfRule type="cellIs" dxfId="978" priority="1259" stopIfTrue="1" operator="equal">
      <formula>$AW$156</formula>
    </cfRule>
  </conditionalFormatting>
  <conditionalFormatting sqref="M45:O45">
    <cfRule type="cellIs" dxfId="977" priority="1258" stopIfTrue="1" operator="equal">
      <formula>$AW$156</formula>
    </cfRule>
  </conditionalFormatting>
  <conditionalFormatting sqref="C45:D45">
    <cfRule type="cellIs" dxfId="976" priority="1257" stopIfTrue="1" operator="equal">
      <formula>$AW$156</formula>
    </cfRule>
  </conditionalFormatting>
  <conditionalFormatting sqref="L45">
    <cfRule type="cellIs" dxfId="975" priority="1256" stopIfTrue="1" operator="equal">
      <formula>$AX$192</formula>
    </cfRule>
  </conditionalFormatting>
  <conditionalFormatting sqref="S45">
    <cfRule type="cellIs" dxfId="974" priority="1255" stopIfTrue="1" operator="equal">
      <formula>$AW$155</formula>
    </cfRule>
  </conditionalFormatting>
  <conditionalFormatting sqref="AN44">
    <cfRule type="iconSet" priority="1383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45">
    <cfRule type="cellIs" dxfId="973" priority="1253" stopIfTrue="1" operator="equal">
      <formula>$AW$166</formula>
    </cfRule>
  </conditionalFormatting>
  <conditionalFormatting sqref="AN45">
    <cfRule type="iconSet" priority="1384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46">
    <cfRule type="cellIs" dxfId="972" priority="1252" stopIfTrue="1" operator="equal">
      <formula>$AW$166</formula>
    </cfRule>
  </conditionalFormatting>
  <conditionalFormatting sqref="AI47">
    <cfRule type="cellIs" dxfId="971" priority="1251" stopIfTrue="1" operator="equal">
      <formula>$AW$159</formula>
    </cfRule>
  </conditionalFormatting>
  <conditionalFormatting sqref="AP47">
    <cfRule type="cellIs" dxfId="970" priority="1250" stopIfTrue="1" operator="equal">
      <formula>$AW$159</formula>
    </cfRule>
  </conditionalFormatting>
  <conditionalFormatting sqref="AD47">
    <cfRule type="cellIs" dxfId="969" priority="1249" stopIfTrue="1" operator="equal">
      <formula>$AW$159</formula>
    </cfRule>
  </conditionalFormatting>
  <conditionalFormatting sqref="P47">
    <cfRule type="cellIs" dxfId="968" priority="1248" stopIfTrue="1" operator="equal">
      <formula>$AW$159</formula>
    </cfRule>
  </conditionalFormatting>
  <conditionalFormatting sqref="H47">
    <cfRule type="cellIs" dxfId="967" priority="1247" stopIfTrue="1" operator="equal">
      <formula>$AW$159</formula>
    </cfRule>
  </conditionalFormatting>
  <conditionalFormatting sqref="AE47">
    <cfRule type="cellIs" dxfId="966" priority="1246" stopIfTrue="1" operator="equal">
      <formula>$AW$159</formula>
    </cfRule>
  </conditionalFormatting>
  <conditionalFormatting sqref="Q47">
    <cfRule type="cellIs" dxfId="965" priority="1245" stopIfTrue="1" operator="equal">
      <formula>$AW$159</formula>
    </cfRule>
  </conditionalFormatting>
  <conditionalFormatting sqref="AJ47">
    <cfRule type="cellIs" dxfId="964" priority="1244" stopIfTrue="1" operator="equal">
      <formula>$AW$159</formula>
    </cfRule>
  </conditionalFormatting>
  <conditionalFormatting sqref="T47:U47">
    <cfRule type="cellIs" dxfId="963" priority="1243" stopIfTrue="1" operator="equal">
      <formula>$AW$159</formula>
    </cfRule>
  </conditionalFormatting>
  <conditionalFormatting sqref="F47">
    <cfRule type="cellIs" dxfId="962" priority="1242" stopIfTrue="1" operator="equal">
      <formula>$AW$159</formula>
    </cfRule>
  </conditionalFormatting>
  <conditionalFormatting sqref="AH47">
    <cfRule type="cellIs" dxfId="961" priority="1241" stopIfTrue="1" operator="equal">
      <formula>$AW$159</formula>
    </cfRule>
  </conditionalFormatting>
  <conditionalFormatting sqref="AK47">
    <cfRule type="cellIs" dxfId="960" priority="1240" stopIfTrue="1" operator="equal">
      <formula>$AW$159</formula>
    </cfRule>
  </conditionalFormatting>
  <conditionalFormatting sqref="G47">
    <cfRule type="cellIs" dxfId="959" priority="1239" stopIfTrue="1" operator="equal">
      <formula>$AW$159</formula>
    </cfRule>
  </conditionalFormatting>
  <conditionalFormatting sqref="V47">
    <cfRule type="cellIs" dxfId="958" priority="1238" stopIfTrue="1" operator="equal">
      <formula>$AW$159</formula>
    </cfRule>
  </conditionalFormatting>
  <conditionalFormatting sqref="W47">
    <cfRule type="cellIs" dxfId="957" priority="1237" stopIfTrue="1" operator="equal">
      <formula>$AW$159</formula>
    </cfRule>
  </conditionalFormatting>
  <conditionalFormatting sqref="Z47:AA47">
    <cfRule type="cellIs" dxfId="956" priority="1234" stopIfTrue="1" operator="equal">
      <formula>$AW$159</formula>
    </cfRule>
  </conditionalFormatting>
  <conditionalFormatting sqref="AF47:AG47">
    <cfRule type="cellIs" dxfId="955" priority="1236" stopIfTrue="1" operator="equal">
      <formula>$AW$159</formula>
    </cfRule>
  </conditionalFormatting>
  <conditionalFormatting sqref="AC47">
    <cfRule type="cellIs" dxfId="954" priority="1235" stopIfTrue="1" operator="equal">
      <formula>$AW$159</formula>
    </cfRule>
  </conditionalFormatting>
  <conditionalFormatting sqref="E47">
    <cfRule type="cellIs" dxfId="953" priority="1233" stopIfTrue="1" operator="equal">
      <formula>$AW$159</formula>
    </cfRule>
  </conditionalFormatting>
  <conditionalFormatting sqref="M47:O47">
    <cfRule type="cellIs" dxfId="952" priority="1232" stopIfTrue="1" operator="equal">
      <formula>$AW$159</formula>
    </cfRule>
  </conditionalFormatting>
  <conditionalFormatting sqref="C47:D47">
    <cfRule type="cellIs" dxfId="951" priority="1231" stopIfTrue="1" operator="equal">
      <formula>$AW$159</formula>
    </cfRule>
  </conditionalFormatting>
  <conditionalFormatting sqref="L47">
    <cfRule type="cellIs" dxfId="950" priority="1230" stopIfTrue="1" operator="equal">
      <formula>$AX$195</formula>
    </cfRule>
  </conditionalFormatting>
  <conditionalFormatting sqref="S47">
    <cfRule type="cellIs" dxfId="949" priority="1229" stopIfTrue="1" operator="equal">
      <formula>$AW$158</formula>
    </cfRule>
  </conditionalFormatting>
  <conditionalFormatting sqref="AB47">
    <cfRule type="cellIs" dxfId="948" priority="1228" stopIfTrue="1" operator="equal">
      <formula>$AW$166</formula>
    </cfRule>
  </conditionalFormatting>
  <conditionalFormatting sqref="AI48">
    <cfRule type="cellIs" dxfId="947" priority="1227" stopIfTrue="1" operator="equal">
      <formula>$AW$158</formula>
    </cfRule>
  </conditionalFormatting>
  <conditionalFormatting sqref="AP48">
    <cfRule type="cellIs" dxfId="946" priority="1226" stopIfTrue="1" operator="equal">
      <formula>$AW$158</formula>
    </cfRule>
  </conditionalFormatting>
  <conditionalFormatting sqref="AD48">
    <cfRule type="cellIs" dxfId="945" priority="1225" stopIfTrue="1" operator="equal">
      <formula>$AW$158</formula>
    </cfRule>
  </conditionalFormatting>
  <conditionalFormatting sqref="P48">
    <cfRule type="cellIs" dxfId="944" priority="1224" stopIfTrue="1" operator="equal">
      <formula>$AW$158</formula>
    </cfRule>
  </conditionalFormatting>
  <conditionalFormatting sqref="H48">
    <cfRule type="cellIs" dxfId="943" priority="1223" stopIfTrue="1" operator="equal">
      <formula>$AW$158</formula>
    </cfRule>
  </conditionalFormatting>
  <conditionalFormatting sqref="AE48">
    <cfRule type="cellIs" dxfId="942" priority="1222" stopIfTrue="1" operator="equal">
      <formula>$AW$158</formula>
    </cfRule>
  </conditionalFormatting>
  <conditionalFormatting sqref="Q48">
    <cfRule type="cellIs" dxfId="941" priority="1221" stopIfTrue="1" operator="equal">
      <formula>$AW$158</formula>
    </cfRule>
  </conditionalFormatting>
  <conditionalFormatting sqref="AJ48">
    <cfRule type="cellIs" dxfId="940" priority="1220" stopIfTrue="1" operator="equal">
      <formula>$AW$158</formula>
    </cfRule>
  </conditionalFormatting>
  <conditionalFormatting sqref="T48:U48">
    <cfRule type="cellIs" dxfId="939" priority="1219" stopIfTrue="1" operator="equal">
      <formula>$AW$158</formula>
    </cfRule>
  </conditionalFormatting>
  <conditionalFormatting sqref="F48">
    <cfRule type="cellIs" dxfId="938" priority="1218" stopIfTrue="1" operator="equal">
      <formula>$AW$158</formula>
    </cfRule>
  </conditionalFormatting>
  <conditionalFormatting sqref="AH48">
    <cfRule type="cellIs" dxfId="937" priority="1217" stopIfTrue="1" operator="equal">
      <formula>$AW$158</formula>
    </cfRule>
  </conditionalFormatting>
  <conditionalFormatting sqref="AK48">
    <cfRule type="cellIs" dxfId="936" priority="1216" stopIfTrue="1" operator="equal">
      <formula>$AW$158</formula>
    </cfRule>
  </conditionalFormatting>
  <conditionalFormatting sqref="G48">
    <cfRule type="cellIs" dxfId="935" priority="1215" stopIfTrue="1" operator="equal">
      <formula>$AW$158</formula>
    </cfRule>
  </conditionalFormatting>
  <conditionalFormatting sqref="V48">
    <cfRule type="cellIs" dxfId="934" priority="1214" stopIfTrue="1" operator="equal">
      <formula>$AW$158</formula>
    </cfRule>
  </conditionalFormatting>
  <conditionalFormatting sqref="W48">
    <cfRule type="cellIs" dxfId="933" priority="1213" stopIfTrue="1" operator="equal">
      <formula>$AW$158</formula>
    </cfRule>
  </conditionalFormatting>
  <conditionalFormatting sqref="Z48:AA48">
    <cfRule type="cellIs" dxfId="932" priority="1210" stopIfTrue="1" operator="equal">
      <formula>$AW$158</formula>
    </cfRule>
  </conditionalFormatting>
  <conditionalFormatting sqref="AF48:AG48">
    <cfRule type="cellIs" dxfId="931" priority="1212" stopIfTrue="1" operator="equal">
      <formula>$AW$158</formula>
    </cfRule>
  </conditionalFormatting>
  <conditionalFormatting sqref="AC48">
    <cfRule type="cellIs" dxfId="930" priority="1211" stopIfTrue="1" operator="equal">
      <formula>$AW$158</formula>
    </cfRule>
  </conditionalFormatting>
  <conditionalFormatting sqref="E48">
    <cfRule type="cellIs" dxfId="929" priority="1209" stopIfTrue="1" operator="equal">
      <formula>$AW$158</formula>
    </cfRule>
  </conditionalFormatting>
  <conditionalFormatting sqref="M48:O48">
    <cfRule type="cellIs" dxfId="928" priority="1208" stopIfTrue="1" operator="equal">
      <formula>$AW$158</formula>
    </cfRule>
  </conditionalFormatting>
  <conditionalFormatting sqref="C48:D48">
    <cfRule type="cellIs" dxfId="927" priority="1207" stopIfTrue="1" operator="equal">
      <formula>$AW$158</formula>
    </cfRule>
  </conditionalFormatting>
  <conditionalFormatting sqref="L48">
    <cfRule type="cellIs" dxfId="926" priority="1206" stopIfTrue="1" operator="equal">
      <formula>$AX$194</formula>
    </cfRule>
  </conditionalFormatting>
  <conditionalFormatting sqref="S48">
    <cfRule type="cellIs" dxfId="925" priority="1205" stopIfTrue="1" operator="equal">
      <formula>$AW$157</formula>
    </cfRule>
  </conditionalFormatting>
  <conditionalFormatting sqref="AN47">
    <cfRule type="iconSet" priority="1385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48">
    <cfRule type="cellIs" dxfId="924" priority="1204" stopIfTrue="1" operator="equal">
      <formula>$AW$166</formula>
    </cfRule>
  </conditionalFormatting>
  <conditionalFormatting sqref="AN48">
    <cfRule type="iconSet" priority="1386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49">
    <cfRule type="cellIs" dxfId="923" priority="1203" stopIfTrue="1" operator="equal">
      <formula>$AW$166</formula>
    </cfRule>
  </conditionalFormatting>
  <conditionalFormatting sqref="AI50">
    <cfRule type="cellIs" dxfId="922" priority="1202" stopIfTrue="1" operator="equal">
      <formula>$AW$158</formula>
    </cfRule>
  </conditionalFormatting>
  <conditionalFormatting sqref="AP50">
    <cfRule type="cellIs" dxfId="921" priority="1201" stopIfTrue="1" operator="equal">
      <formula>$AW$158</formula>
    </cfRule>
  </conditionalFormatting>
  <conditionalFormatting sqref="AD50">
    <cfRule type="cellIs" dxfId="920" priority="1200" stopIfTrue="1" operator="equal">
      <formula>$AW$158</formula>
    </cfRule>
  </conditionalFormatting>
  <conditionalFormatting sqref="P50">
    <cfRule type="cellIs" dxfId="919" priority="1199" stopIfTrue="1" operator="equal">
      <formula>$AW$158</formula>
    </cfRule>
  </conditionalFormatting>
  <conditionalFormatting sqref="H50">
    <cfRule type="cellIs" dxfId="918" priority="1198" stopIfTrue="1" operator="equal">
      <formula>$AW$158</formula>
    </cfRule>
  </conditionalFormatting>
  <conditionalFormatting sqref="AE50">
    <cfRule type="cellIs" dxfId="917" priority="1197" stopIfTrue="1" operator="equal">
      <formula>$AW$158</formula>
    </cfRule>
  </conditionalFormatting>
  <conditionalFormatting sqref="Q50">
    <cfRule type="cellIs" dxfId="916" priority="1196" stopIfTrue="1" operator="equal">
      <formula>$AW$158</formula>
    </cfRule>
  </conditionalFormatting>
  <conditionalFormatting sqref="AJ50">
    <cfRule type="cellIs" dxfId="915" priority="1195" stopIfTrue="1" operator="equal">
      <formula>$AW$158</formula>
    </cfRule>
  </conditionalFormatting>
  <conditionalFormatting sqref="T50:U50">
    <cfRule type="cellIs" dxfId="914" priority="1194" stopIfTrue="1" operator="equal">
      <formula>$AW$158</formula>
    </cfRule>
  </conditionalFormatting>
  <conditionalFormatting sqref="F50">
    <cfRule type="cellIs" dxfId="913" priority="1193" stopIfTrue="1" operator="equal">
      <formula>$AW$158</formula>
    </cfRule>
  </conditionalFormatting>
  <conditionalFormatting sqref="AH50">
    <cfRule type="cellIs" dxfId="912" priority="1192" stopIfTrue="1" operator="equal">
      <formula>$AW$158</formula>
    </cfRule>
  </conditionalFormatting>
  <conditionalFormatting sqref="AK50">
    <cfRule type="cellIs" dxfId="911" priority="1191" stopIfTrue="1" operator="equal">
      <formula>$AW$158</formula>
    </cfRule>
  </conditionalFormatting>
  <conditionalFormatting sqref="G50">
    <cfRule type="cellIs" dxfId="910" priority="1190" stopIfTrue="1" operator="equal">
      <formula>$AW$158</formula>
    </cfRule>
  </conditionalFormatting>
  <conditionalFormatting sqref="V50">
    <cfRule type="cellIs" dxfId="909" priority="1189" stopIfTrue="1" operator="equal">
      <formula>$AW$158</formula>
    </cfRule>
  </conditionalFormatting>
  <conditionalFormatting sqref="W50">
    <cfRule type="cellIs" dxfId="908" priority="1188" stopIfTrue="1" operator="equal">
      <formula>$AW$158</formula>
    </cfRule>
  </conditionalFormatting>
  <conditionalFormatting sqref="Z50:AA50">
    <cfRule type="cellIs" dxfId="907" priority="1185" stopIfTrue="1" operator="equal">
      <formula>$AW$158</formula>
    </cfRule>
  </conditionalFormatting>
  <conditionalFormatting sqref="AF50:AG50">
    <cfRule type="cellIs" dxfId="906" priority="1187" stopIfTrue="1" operator="equal">
      <formula>$AW$158</formula>
    </cfRule>
  </conditionalFormatting>
  <conditionalFormatting sqref="AC50">
    <cfRule type="cellIs" dxfId="905" priority="1186" stopIfTrue="1" operator="equal">
      <formula>$AW$158</formula>
    </cfRule>
  </conditionalFormatting>
  <conditionalFormatting sqref="E50">
    <cfRule type="cellIs" dxfId="904" priority="1184" stopIfTrue="1" operator="equal">
      <formula>$AW$158</formula>
    </cfRule>
  </conditionalFormatting>
  <conditionalFormatting sqref="M50:O50">
    <cfRule type="cellIs" dxfId="903" priority="1183" stopIfTrue="1" operator="equal">
      <formula>$AW$158</formula>
    </cfRule>
  </conditionalFormatting>
  <conditionalFormatting sqref="C50:D50">
    <cfRule type="cellIs" dxfId="902" priority="1182" stopIfTrue="1" operator="equal">
      <formula>$AW$158</formula>
    </cfRule>
  </conditionalFormatting>
  <conditionalFormatting sqref="L50">
    <cfRule type="cellIs" dxfId="901" priority="1181" stopIfTrue="1" operator="equal">
      <formula>$AX$194</formula>
    </cfRule>
  </conditionalFormatting>
  <conditionalFormatting sqref="S50">
    <cfRule type="cellIs" dxfId="900" priority="1180" stopIfTrue="1" operator="equal">
      <formula>$AW$157</formula>
    </cfRule>
  </conditionalFormatting>
  <conditionalFormatting sqref="AB50">
    <cfRule type="cellIs" dxfId="899" priority="1179" stopIfTrue="1" operator="equal">
      <formula>$AW$166</formula>
    </cfRule>
  </conditionalFormatting>
  <conditionalFormatting sqref="AI51 I51:K51 I58:K58">
    <cfRule type="cellIs" dxfId="898" priority="1178" stopIfTrue="1" operator="equal">
      <formula>$AW$171</formula>
    </cfRule>
  </conditionalFormatting>
  <conditionalFormatting sqref="AP51">
    <cfRule type="cellIs" dxfId="897" priority="1177" stopIfTrue="1" operator="equal">
      <formula>$AW$171</formula>
    </cfRule>
  </conditionalFormatting>
  <conditionalFormatting sqref="AD51">
    <cfRule type="cellIs" dxfId="896" priority="1176" stopIfTrue="1" operator="equal">
      <formula>$AW$171</formula>
    </cfRule>
  </conditionalFormatting>
  <conditionalFormatting sqref="P51">
    <cfRule type="cellIs" dxfId="895" priority="1175" stopIfTrue="1" operator="equal">
      <formula>$AW$171</formula>
    </cfRule>
  </conditionalFormatting>
  <conditionalFormatting sqref="H51">
    <cfRule type="cellIs" dxfId="894" priority="1174" stopIfTrue="1" operator="equal">
      <formula>$AW$171</formula>
    </cfRule>
  </conditionalFormatting>
  <conditionalFormatting sqref="AE51">
    <cfRule type="cellIs" dxfId="893" priority="1173" stopIfTrue="1" operator="equal">
      <formula>$AW$171</formula>
    </cfRule>
  </conditionalFormatting>
  <conditionalFormatting sqref="Q51">
    <cfRule type="cellIs" dxfId="892" priority="1172" stopIfTrue="1" operator="equal">
      <formula>$AW$171</formula>
    </cfRule>
  </conditionalFormatting>
  <conditionalFormatting sqref="AJ51">
    <cfRule type="cellIs" dxfId="891" priority="1171" stopIfTrue="1" operator="equal">
      <formula>$AW$171</formula>
    </cfRule>
  </conditionalFormatting>
  <conditionalFormatting sqref="T51:U51">
    <cfRule type="cellIs" dxfId="890" priority="1170" stopIfTrue="1" operator="equal">
      <formula>$AW$171</formula>
    </cfRule>
  </conditionalFormatting>
  <conditionalFormatting sqref="F51">
    <cfRule type="cellIs" dxfId="889" priority="1169" stopIfTrue="1" operator="equal">
      <formula>$AW$171</formula>
    </cfRule>
  </conditionalFormatting>
  <conditionalFormatting sqref="AH51">
    <cfRule type="cellIs" dxfId="888" priority="1168" stopIfTrue="1" operator="equal">
      <formula>$AW$171</formula>
    </cfRule>
  </conditionalFormatting>
  <conditionalFormatting sqref="AK51">
    <cfRule type="cellIs" dxfId="887" priority="1167" stopIfTrue="1" operator="equal">
      <formula>$AW$171</formula>
    </cfRule>
  </conditionalFormatting>
  <conditionalFormatting sqref="G51">
    <cfRule type="cellIs" dxfId="886" priority="1166" stopIfTrue="1" operator="equal">
      <formula>$AW$171</formula>
    </cfRule>
  </conditionalFormatting>
  <conditionalFormatting sqref="V51">
    <cfRule type="cellIs" dxfId="885" priority="1165" stopIfTrue="1" operator="equal">
      <formula>$AW$171</formula>
    </cfRule>
  </conditionalFormatting>
  <conditionalFormatting sqref="W51">
    <cfRule type="cellIs" dxfId="884" priority="1164" stopIfTrue="1" operator="equal">
      <formula>$AW$171</formula>
    </cfRule>
  </conditionalFormatting>
  <conditionalFormatting sqref="Z51:AA51">
    <cfRule type="cellIs" dxfId="883" priority="1161" stopIfTrue="1" operator="equal">
      <formula>$AW$171</formula>
    </cfRule>
  </conditionalFormatting>
  <conditionalFormatting sqref="AF51:AG51">
    <cfRule type="cellIs" dxfId="882" priority="1163" stopIfTrue="1" operator="equal">
      <formula>$AW$171</formula>
    </cfRule>
  </conditionalFormatting>
  <conditionalFormatting sqref="AC51">
    <cfRule type="cellIs" dxfId="881" priority="1162" stopIfTrue="1" operator="equal">
      <formula>$AW$171</formula>
    </cfRule>
  </conditionalFormatting>
  <conditionalFormatting sqref="E51">
    <cfRule type="cellIs" dxfId="880" priority="1160" stopIfTrue="1" operator="equal">
      <formula>$AW$171</formula>
    </cfRule>
  </conditionalFormatting>
  <conditionalFormatting sqref="M51:O51">
    <cfRule type="cellIs" dxfId="879" priority="1159" stopIfTrue="1" operator="equal">
      <formula>$AW$171</formula>
    </cfRule>
  </conditionalFormatting>
  <conditionalFormatting sqref="C51:D51">
    <cfRule type="cellIs" dxfId="878" priority="1158" stopIfTrue="1" operator="equal">
      <formula>$AW$171</formula>
    </cfRule>
  </conditionalFormatting>
  <conditionalFormatting sqref="L51">
    <cfRule type="cellIs" dxfId="877" priority="1157" stopIfTrue="1" operator="equal">
      <formula>$AX$207</formula>
    </cfRule>
  </conditionalFormatting>
  <conditionalFormatting sqref="S51">
    <cfRule type="cellIs" dxfId="876" priority="1156" stopIfTrue="1" operator="equal">
      <formula>$AW$170</formula>
    </cfRule>
  </conditionalFormatting>
  <conditionalFormatting sqref="AN50">
    <cfRule type="iconSet" priority="1387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51">
    <cfRule type="cellIs" dxfId="875" priority="1155" stopIfTrue="1" operator="equal">
      <formula>$AW$166</formula>
    </cfRule>
  </conditionalFormatting>
  <conditionalFormatting sqref="AI52 I52:K52 I60:K60">
    <cfRule type="cellIs" dxfId="874" priority="1154" stopIfTrue="1" operator="equal">
      <formula>$AW$169</formula>
    </cfRule>
  </conditionalFormatting>
  <conditionalFormatting sqref="AP52">
    <cfRule type="cellIs" dxfId="873" priority="1153" stopIfTrue="1" operator="equal">
      <formula>$AW$169</formula>
    </cfRule>
  </conditionalFormatting>
  <conditionalFormatting sqref="AD52">
    <cfRule type="cellIs" dxfId="872" priority="1152" stopIfTrue="1" operator="equal">
      <formula>$AW$169</formula>
    </cfRule>
  </conditionalFormatting>
  <conditionalFormatting sqref="P52">
    <cfRule type="cellIs" dxfId="871" priority="1151" stopIfTrue="1" operator="equal">
      <formula>$AW$169</formula>
    </cfRule>
  </conditionalFormatting>
  <conditionalFormatting sqref="H52">
    <cfRule type="cellIs" dxfId="870" priority="1150" stopIfTrue="1" operator="equal">
      <formula>$AW$169</formula>
    </cfRule>
  </conditionalFormatting>
  <conditionalFormatting sqref="AE52">
    <cfRule type="cellIs" dxfId="869" priority="1149" stopIfTrue="1" operator="equal">
      <formula>$AW$169</formula>
    </cfRule>
  </conditionalFormatting>
  <conditionalFormatting sqref="Q52">
    <cfRule type="cellIs" dxfId="868" priority="1148" stopIfTrue="1" operator="equal">
      <formula>$AW$169</formula>
    </cfRule>
  </conditionalFormatting>
  <conditionalFormatting sqref="AJ52">
    <cfRule type="cellIs" dxfId="867" priority="1147" stopIfTrue="1" operator="equal">
      <formula>$AW$169</formula>
    </cfRule>
  </conditionalFormatting>
  <conditionalFormatting sqref="T52:U52">
    <cfRule type="cellIs" dxfId="866" priority="1146" stopIfTrue="1" operator="equal">
      <formula>$AW$169</formula>
    </cfRule>
  </conditionalFormatting>
  <conditionalFormatting sqref="F52">
    <cfRule type="cellIs" dxfId="865" priority="1145" stopIfTrue="1" operator="equal">
      <formula>$AW$169</formula>
    </cfRule>
  </conditionalFormatting>
  <conditionalFormatting sqref="AH52">
    <cfRule type="cellIs" dxfId="864" priority="1144" stopIfTrue="1" operator="equal">
      <formula>$AW$169</formula>
    </cfRule>
  </conditionalFormatting>
  <conditionalFormatting sqref="AK52">
    <cfRule type="cellIs" dxfId="863" priority="1143" stopIfTrue="1" operator="equal">
      <formula>$AW$169</formula>
    </cfRule>
  </conditionalFormatting>
  <conditionalFormatting sqref="G52">
    <cfRule type="cellIs" dxfId="862" priority="1142" stopIfTrue="1" operator="equal">
      <formula>$AW$169</formula>
    </cfRule>
  </conditionalFormatting>
  <conditionalFormatting sqref="V52">
    <cfRule type="cellIs" dxfId="861" priority="1141" stopIfTrue="1" operator="equal">
      <formula>$AW$169</formula>
    </cfRule>
  </conditionalFormatting>
  <conditionalFormatting sqref="AF52:AG52">
    <cfRule type="cellIs" dxfId="860" priority="1139" stopIfTrue="1" operator="equal">
      <formula>$AW$169</formula>
    </cfRule>
  </conditionalFormatting>
  <conditionalFormatting sqref="W52">
    <cfRule type="cellIs" dxfId="859" priority="1140" stopIfTrue="1" operator="equal">
      <formula>$AW$169</formula>
    </cfRule>
  </conditionalFormatting>
  <conditionalFormatting sqref="Z52:AA52">
    <cfRule type="cellIs" dxfId="858" priority="1137" stopIfTrue="1" operator="equal">
      <formula>$AW$169</formula>
    </cfRule>
  </conditionalFormatting>
  <conditionalFormatting sqref="AC52">
    <cfRule type="cellIs" dxfId="857" priority="1138" stopIfTrue="1" operator="equal">
      <formula>$AW$169</formula>
    </cfRule>
  </conditionalFormatting>
  <conditionalFormatting sqref="E52">
    <cfRule type="cellIs" dxfId="856" priority="1136" stopIfTrue="1" operator="equal">
      <formula>$AW$169</formula>
    </cfRule>
  </conditionalFormatting>
  <conditionalFormatting sqref="M52:O52">
    <cfRule type="cellIs" dxfId="855" priority="1135" stopIfTrue="1" operator="equal">
      <formula>$AW$169</formula>
    </cfRule>
  </conditionalFormatting>
  <conditionalFormatting sqref="C52:D52">
    <cfRule type="cellIs" dxfId="854" priority="1134" stopIfTrue="1" operator="equal">
      <formula>$AW$169</formula>
    </cfRule>
  </conditionalFormatting>
  <conditionalFormatting sqref="L52">
    <cfRule type="cellIs" dxfId="853" priority="1133" stopIfTrue="1" operator="equal">
      <formula>$AX$205</formula>
    </cfRule>
  </conditionalFormatting>
  <conditionalFormatting sqref="S52 I59:K59">
    <cfRule type="cellIs" dxfId="852" priority="1132" stopIfTrue="1" operator="equal">
      <formula>$AW$168</formula>
    </cfRule>
  </conditionalFormatting>
  <conditionalFormatting sqref="AN51">
    <cfRule type="iconSet" priority="1388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52">
    <cfRule type="cellIs" dxfId="851" priority="1131" stopIfTrue="1" operator="equal">
      <formula>$AW$166</formula>
    </cfRule>
  </conditionalFormatting>
  <conditionalFormatting sqref="AI53 I53:K53">
    <cfRule type="cellIs" dxfId="850" priority="1130" stopIfTrue="1" operator="equal">
      <formula>$AW$163</formula>
    </cfRule>
  </conditionalFormatting>
  <conditionalFormatting sqref="AN53">
    <cfRule type="iconSet" priority="1129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P53">
    <cfRule type="cellIs" dxfId="849" priority="1128" stopIfTrue="1" operator="equal">
      <formula>$AW$163</formula>
    </cfRule>
  </conditionalFormatting>
  <conditionalFormatting sqref="AD53">
    <cfRule type="cellIs" dxfId="848" priority="1127" stopIfTrue="1" operator="equal">
      <formula>$AW$163</formula>
    </cfRule>
  </conditionalFormatting>
  <conditionalFormatting sqref="P53">
    <cfRule type="cellIs" dxfId="847" priority="1126" stopIfTrue="1" operator="equal">
      <formula>$AW$163</formula>
    </cfRule>
  </conditionalFormatting>
  <conditionalFormatting sqref="H53">
    <cfRule type="cellIs" dxfId="846" priority="1125" stopIfTrue="1" operator="equal">
      <formula>$AW$163</formula>
    </cfRule>
  </conditionalFormatting>
  <conditionalFormatting sqref="AE53">
    <cfRule type="cellIs" dxfId="845" priority="1124" stopIfTrue="1" operator="equal">
      <formula>$AW$163</formula>
    </cfRule>
  </conditionalFormatting>
  <conditionalFormatting sqref="Q53">
    <cfRule type="cellIs" dxfId="844" priority="1123" stopIfTrue="1" operator="equal">
      <formula>$AW$163</formula>
    </cfRule>
  </conditionalFormatting>
  <conditionalFormatting sqref="AJ53">
    <cfRule type="cellIs" dxfId="843" priority="1122" stopIfTrue="1" operator="equal">
      <formula>$AW$163</formula>
    </cfRule>
  </conditionalFormatting>
  <conditionalFormatting sqref="T53:U53">
    <cfRule type="cellIs" dxfId="842" priority="1121" stopIfTrue="1" operator="equal">
      <formula>$AW$163</formula>
    </cfRule>
  </conditionalFormatting>
  <conditionalFormatting sqref="F53">
    <cfRule type="cellIs" dxfId="841" priority="1120" stopIfTrue="1" operator="equal">
      <formula>$AW$163</formula>
    </cfRule>
  </conditionalFormatting>
  <conditionalFormatting sqref="AH53">
    <cfRule type="cellIs" dxfId="840" priority="1119" stopIfTrue="1" operator="equal">
      <formula>$AW$163</formula>
    </cfRule>
  </conditionalFormatting>
  <conditionalFormatting sqref="AK53">
    <cfRule type="cellIs" dxfId="839" priority="1118" stopIfTrue="1" operator="equal">
      <formula>$AW$163</formula>
    </cfRule>
  </conditionalFormatting>
  <conditionalFormatting sqref="G53">
    <cfRule type="cellIs" dxfId="838" priority="1117" stopIfTrue="1" operator="equal">
      <formula>$AW$163</formula>
    </cfRule>
  </conditionalFormatting>
  <conditionalFormatting sqref="V53">
    <cfRule type="cellIs" dxfId="837" priority="1116" stopIfTrue="1" operator="equal">
      <formula>$AW$163</formula>
    </cfRule>
  </conditionalFormatting>
  <conditionalFormatting sqref="W53">
    <cfRule type="cellIs" dxfId="836" priority="1115" stopIfTrue="1" operator="equal">
      <formula>$AW$163</formula>
    </cfRule>
  </conditionalFormatting>
  <conditionalFormatting sqref="Z53:AA53">
    <cfRule type="cellIs" dxfId="835" priority="1112" stopIfTrue="1" operator="equal">
      <formula>$AW$163</formula>
    </cfRule>
  </conditionalFormatting>
  <conditionalFormatting sqref="AF53:AG53">
    <cfRule type="cellIs" dxfId="834" priority="1114" stopIfTrue="1" operator="equal">
      <formula>$AW$163</formula>
    </cfRule>
  </conditionalFormatting>
  <conditionalFormatting sqref="AC53">
    <cfRule type="cellIs" dxfId="833" priority="1113" stopIfTrue="1" operator="equal">
      <formula>$AW$163</formula>
    </cfRule>
  </conditionalFormatting>
  <conditionalFormatting sqref="E53">
    <cfRule type="cellIs" dxfId="832" priority="1111" stopIfTrue="1" operator="equal">
      <formula>$AW$163</formula>
    </cfRule>
  </conditionalFormatting>
  <conditionalFormatting sqref="M53:O53">
    <cfRule type="cellIs" dxfId="831" priority="1110" stopIfTrue="1" operator="equal">
      <formula>$AW$163</formula>
    </cfRule>
  </conditionalFormatting>
  <conditionalFormatting sqref="C53:D53">
    <cfRule type="cellIs" dxfId="830" priority="1109" stopIfTrue="1" operator="equal">
      <formula>$AW$163</formula>
    </cfRule>
  </conditionalFormatting>
  <conditionalFormatting sqref="L53">
    <cfRule type="cellIs" dxfId="829" priority="1108" stopIfTrue="1" operator="equal">
      <formula>$AX$199</formula>
    </cfRule>
  </conditionalFormatting>
  <conditionalFormatting sqref="S53">
    <cfRule type="cellIs" dxfId="828" priority="1107" stopIfTrue="1" operator="equal">
      <formula>$AW$162</formula>
    </cfRule>
  </conditionalFormatting>
  <conditionalFormatting sqref="AN52">
    <cfRule type="iconSet" priority="1389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53">
    <cfRule type="cellIs" dxfId="827" priority="1106" stopIfTrue="1" operator="equal">
      <formula>$AW$166</formula>
    </cfRule>
  </conditionalFormatting>
  <conditionalFormatting sqref="I54:K54">
    <cfRule type="cellIs" dxfId="826" priority="1105" stopIfTrue="1" operator="equal">
      <formula>$AW$167</formula>
    </cfRule>
  </conditionalFormatting>
  <conditionalFormatting sqref="AI54">
    <cfRule type="cellIs" dxfId="825" priority="1104" stopIfTrue="1" operator="equal">
      <formula>$AW$167</formula>
    </cfRule>
  </conditionalFormatting>
  <conditionalFormatting sqref="AP54">
    <cfRule type="cellIs" dxfId="824" priority="1103" stopIfTrue="1" operator="equal">
      <formula>$AW$167</formula>
    </cfRule>
  </conditionalFormatting>
  <conditionalFormatting sqref="AD54">
    <cfRule type="cellIs" dxfId="823" priority="1102" stopIfTrue="1" operator="equal">
      <formula>$AW$167</formula>
    </cfRule>
  </conditionalFormatting>
  <conditionalFormatting sqref="P54">
    <cfRule type="cellIs" dxfId="822" priority="1101" stopIfTrue="1" operator="equal">
      <formula>$AW$167</formula>
    </cfRule>
  </conditionalFormatting>
  <conditionalFormatting sqref="H54">
    <cfRule type="cellIs" dxfId="821" priority="1100" stopIfTrue="1" operator="equal">
      <formula>$AW$167</formula>
    </cfRule>
  </conditionalFormatting>
  <conditionalFormatting sqref="AE54">
    <cfRule type="cellIs" dxfId="820" priority="1099" stopIfTrue="1" operator="equal">
      <formula>$AW$167</formula>
    </cfRule>
  </conditionalFormatting>
  <conditionalFormatting sqref="Q54">
    <cfRule type="cellIs" dxfId="819" priority="1098" stopIfTrue="1" operator="equal">
      <formula>$AW$167</formula>
    </cfRule>
  </conditionalFormatting>
  <conditionalFormatting sqref="AJ54">
    <cfRule type="cellIs" dxfId="818" priority="1097" stopIfTrue="1" operator="equal">
      <formula>$AW$167</formula>
    </cfRule>
  </conditionalFormatting>
  <conditionalFormatting sqref="T54:U54">
    <cfRule type="cellIs" dxfId="817" priority="1096" stopIfTrue="1" operator="equal">
      <formula>$AW$167</formula>
    </cfRule>
  </conditionalFormatting>
  <conditionalFormatting sqref="F54">
    <cfRule type="cellIs" dxfId="816" priority="1095" stopIfTrue="1" operator="equal">
      <formula>$AW$167</formula>
    </cfRule>
  </conditionalFormatting>
  <conditionalFormatting sqref="AH54">
    <cfRule type="cellIs" dxfId="815" priority="1094" stopIfTrue="1" operator="equal">
      <formula>$AW$167</formula>
    </cfRule>
  </conditionalFormatting>
  <conditionalFormatting sqref="AK54">
    <cfRule type="cellIs" dxfId="814" priority="1093" stopIfTrue="1" operator="equal">
      <formula>$AW$167</formula>
    </cfRule>
  </conditionalFormatting>
  <conditionalFormatting sqref="G54">
    <cfRule type="cellIs" dxfId="813" priority="1092" stopIfTrue="1" operator="equal">
      <formula>$AW$167</formula>
    </cfRule>
  </conditionalFormatting>
  <conditionalFormatting sqref="V54">
    <cfRule type="cellIs" dxfId="812" priority="1091" stopIfTrue="1" operator="equal">
      <formula>$AW$167</formula>
    </cfRule>
  </conditionalFormatting>
  <conditionalFormatting sqref="W54">
    <cfRule type="cellIs" dxfId="811" priority="1090" stopIfTrue="1" operator="equal">
      <formula>$AW$167</formula>
    </cfRule>
  </conditionalFormatting>
  <conditionalFormatting sqref="Z54:AA54">
    <cfRule type="cellIs" dxfId="810" priority="1087" stopIfTrue="1" operator="equal">
      <formula>$AW$167</formula>
    </cfRule>
  </conditionalFormatting>
  <conditionalFormatting sqref="AF54:AG54">
    <cfRule type="cellIs" dxfId="809" priority="1089" stopIfTrue="1" operator="equal">
      <formula>$AW$167</formula>
    </cfRule>
  </conditionalFormatting>
  <conditionalFormatting sqref="AC54">
    <cfRule type="cellIs" dxfId="808" priority="1088" stopIfTrue="1" operator="equal">
      <formula>$AW$167</formula>
    </cfRule>
  </conditionalFormatting>
  <conditionalFormatting sqref="E54">
    <cfRule type="cellIs" dxfId="807" priority="1086" stopIfTrue="1" operator="equal">
      <formula>$AW$167</formula>
    </cfRule>
  </conditionalFormatting>
  <conditionalFormatting sqref="M54:O54">
    <cfRule type="cellIs" dxfId="806" priority="1085" stopIfTrue="1" operator="equal">
      <formula>$AW$167</formula>
    </cfRule>
  </conditionalFormatting>
  <conditionalFormatting sqref="C54:D54">
    <cfRule type="cellIs" dxfId="805" priority="1084" stopIfTrue="1" operator="equal">
      <formula>$AW$167</formula>
    </cfRule>
  </conditionalFormatting>
  <conditionalFormatting sqref="L54">
    <cfRule type="cellIs" dxfId="804" priority="1083" stopIfTrue="1" operator="equal">
      <formula>$AX$203</formula>
    </cfRule>
  </conditionalFormatting>
  <conditionalFormatting sqref="S54">
    <cfRule type="cellIs" dxfId="803" priority="1082" stopIfTrue="1" operator="equal">
      <formula>$AW$166</formula>
    </cfRule>
  </conditionalFormatting>
  <conditionalFormatting sqref="AN54">
    <cfRule type="iconSet" priority="1390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54">
    <cfRule type="cellIs" dxfId="802" priority="1081" stopIfTrue="1" operator="equal">
      <formula>$AW$166</formula>
    </cfRule>
  </conditionalFormatting>
  <conditionalFormatting sqref="AI55:AI57">
    <cfRule type="cellIs" dxfId="801" priority="1080" stopIfTrue="1" operator="equal">
      <formula>$AW$166</formula>
    </cfRule>
  </conditionalFormatting>
  <conditionalFormatting sqref="AP55">
    <cfRule type="cellIs" dxfId="800" priority="1079" stopIfTrue="1" operator="equal">
      <formula>$AW$166</formula>
    </cfRule>
  </conditionalFormatting>
  <conditionalFormatting sqref="AD55">
    <cfRule type="cellIs" dxfId="799" priority="1078" stopIfTrue="1" operator="equal">
      <formula>$AW$166</formula>
    </cfRule>
  </conditionalFormatting>
  <conditionalFormatting sqref="P55">
    <cfRule type="cellIs" dxfId="798" priority="1077" stopIfTrue="1" operator="equal">
      <formula>$AW$166</formula>
    </cfRule>
  </conditionalFormatting>
  <conditionalFormatting sqref="H55">
    <cfRule type="cellIs" dxfId="797" priority="1076" stopIfTrue="1" operator="equal">
      <formula>$AW$166</formula>
    </cfRule>
  </conditionalFormatting>
  <conditionalFormatting sqref="AE55">
    <cfRule type="cellIs" dxfId="796" priority="1075" stopIfTrue="1" operator="equal">
      <formula>$AW$166</formula>
    </cfRule>
  </conditionalFormatting>
  <conditionalFormatting sqref="Q55">
    <cfRule type="cellIs" dxfId="795" priority="1074" stopIfTrue="1" operator="equal">
      <formula>$AW$166</formula>
    </cfRule>
  </conditionalFormatting>
  <conditionalFormatting sqref="AJ55">
    <cfRule type="cellIs" dxfId="794" priority="1073" stopIfTrue="1" operator="equal">
      <formula>$AW$166</formula>
    </cfRule>
  </conditionalFormatting>
  <conditionalFormatting sqref="T55:U55">
    <cfRule type="cellIs" dxfId="793" priority="1072" stopIfTrue="1" operator="equal">
      <formula>$AW$166</formula>
    </cfRule>
  </conditionalFormatting>
  <conditionalFormatting sqref="F55">
    <cfRule type="cellIs" dxfId="792" priority="1071" stopIfTrue="1" operator="equal">
      <formula>$AW$166</formula>
    </cfRule>
  </conditionalFormatting>
  <conditionalFormatting sqref="AH55">
    <cfRule type="cellIs" dxfId="791" priority="1070" stopIfTrue="1" operator="equal">
      <formula>$AW$166</formula>
    </cfRule>
  </conditionalFormatting>
  <conditionalFormatting sqref="AK55">
    <cfRule type="cellIs" dxfId="790" priority="1069" stopIfTrue="1" operator="equal">
      <formula>$AW$166</formula>
    </cfRule>
  </conditionalFormatting>
  <conditionalFormatting sqref="G55">
    <cfRule type="cellIs" dxfId="789" priority="1068" stopIfTrue="1" operator="equal">
      <formula>$AW$166</formula>
    </cfRule>
  </conditionalFormatting>
  <conditionalFormatting sqref="V55">
    <cfRule type="cellIs" dxfId="788" priority="1067" stopIfTrue="1" operator="equal">
      <formula>$AW$166</formula>
    </cfRule>
  </conditionalFormatting>
  <conditionalFormatting sqref="W55">
    <cfRule type="cellIs" dxfId="787" priority="1066" stopIfTrue="1" operator="equal">
      <formula>$AW$166</formula>
    </cfRule>
  </conditionalFormatting>
  <conditionalFormatting sqref="Z55:AA55">
    <cfRule type="cellIs" dxfId="786" priority="1063" stopIfTrue="1" operator="equal">
      <formula>$AW$166</formula>
    </cfRule>
  </conditionalFormatting>
  <conditionalFormatting sqref="AF55:AG55">
    <cfRule type="cellIs" dxfId="785" priority="1065" stopIfTrue="1" operator="equal">
      <formula>$AW$166</formula>
    </cfRule>
  </conditionalFormatting>
  <conditionalFormatting sqref="AC55">
    <cfRule type="cellIs" dxfId="784" priority="1064" stopIfTrue="1" operator="equal">
      <formula>$AW$166</formula>
    </cfRule>
  </conditionalFormatting>
  <conditionalFormatting sqref="E55">
    <cfRule type="cellIs" dxfId="783" priority="1062" stopIfTrue="1" operator="equal">
      <formula>$AW$166</formula>
    </cfRule>
  </conditionalFormatting>
  <conditionalFormatting sqref="M55:O55">
    <cfRule type="cellIs" dxfId="782" priority="1061" stopIfTrue="1" operator="equal">
      <formula>$AW$166</formula>
    </cfRule>
  </conditionalFormatting>
  <conditionalFormatting sqref="C55:D55">
    <cfRule type="cellIs" dxfId="781" priority="1060" stopIfTrue="1" operator="equal">
      <formula>$AW$166</formula>
    </cfRule>
  </conditionalFormatting>
  <conditionalFormatting sqref="L55">
    <cfRule type="cellIs" dxfId="780" priority="1059" stopIfTrue="1" operator="equal">
      <formula>$AX$202</formula>
    </cfRule>
  </conditionalFormatting>
  <conditionalFormatting sqref="S55">
    <cfRule type="cellIs" dxfId="779" priority="1058" stopIfTrue="1" operator="equal">
      <formula>$AW$165</formula>
    </cfRule>
  </conditionalFormatting>
  <conditionalFormatting sqref="AP56">
    <cfRule type="cellIs" dxfId="778" priority="1057" stopIfTrue="1" operator="equal">
      <formula>$AW$166</formula>
    </cfRule>
  </conditionalFormatting>
  <conditionalFormatting sqref="AD56">
    <cfRule type="cellIs" dxfId="777" priority="1056" stopIfTrue="1" operator="equal">
      <formula>$AW$166</formula>
    </cfRule>
  </conditionalFormatting>
  <conditionalFormatting sqref="P56">
    <cfRule type="cellIs" dxfId="776" priority="1055" stopIfTrue="1" operator="equal">
      <formula>$AW$166</formula>
    </cfRule>
  </conditionalFormatting>
  <conditionalFormatting sqref="H56">
    <cfRule type="cellIs" dxfId="775" priority="1054" stopIfTrue="1" operator="equal">
      <formula>$AW$166</formula>
    </cfRule>
  </conditionalFormatting>
  <conditionalFormatting sqref="AE56">
    <cfRule type="cellIs" dxfId="774" priority="1053" stopIfTrue="1" operator="equal">
      <formula>$AW$166</formula>
    </cfRule>
  </conditionalFormatting>
  <conditionalFormatting sqref="Q56">
    <cfRule type="cellIs" dxfId="773" priority="1052" stopIfTrue="1" operator="equal">
      <formula>$AW$166</formula>
    </cfRule>
  </conditionalFormatting>
  <conditionalFormatting sqref="AJ56">
    <cfRule type="cellIs" dxfId="772" priority="1051" stopIfTrue="1" operator="equal">
      <formula>$AW$166</formula>
    </cfRule>
  </conditionalFormatting>
  <conditionalFormatting sqref="T56:U56">
    <cfRule type="cellIs" dxfId="771" priority="1050" stopIfTrue="1" operator="equal">
      <formula>$AW$166</formula>
    </cfRule>
  </conditionalFormatting>
  <conditionalFormatting sqref="F56">
    <cfRule type="cellIs" dxfId="770" priority="1049" stopIfTrue="1" operator="equal">
      <formula>$AW$166</formula>
    </cfRule>
  </conditionalFormatting>
  <conditionalFormatting sqref="AH56">
    <cfRule type="cellIs" dxfId="769" priority="1048" stopIfTrue="1" operator="equal">
      <formula>$AW$166</formula>
    </cfRule>
  </conditionalFormatting>
  <conditionalFormatting sqref="AK56">
    <cfRule type="cellIs" dxfId="768" priority="1047" stopIfTrue="1" operator="equal">
      <formula>$AW$166</formula>
    </cfRule>
  </conditionalFormatting>
  <conditionalFormatting sqref="G56">
    <cfRule type="cellIs" dxfId="767" priority="1046" stopIfTrue="1" operator="equal">
      <formula>$AW$166</formula>
    </cfRule>
  </conditionalFormatting>
  <conditionalFormatting sqref="V56">
    <cfRule type="cellIs" dxfId="766" priority="1045" stopIfTrue="1" operator="equal">
      <formula>$AW$166</formula>
    </cfRule>
  </conditionalFormatting>
  <conditionalFormatting sqref="W56">
    <cfRule type="cellIs" dxfId="765" priority="1044" stopIfTrue="1" operator="equal">
      <formula>$AW$166</formula>
    </cfRule>
  </conditionalFormatting>
  <conditionalFormatting sqref="Z56:AA56">
    <cfRule type="cellIs" dxfId="764" priority="1041" stopIfTrue="1" operator="equal">
      <formula>$AW$166</formula>
    </cfRule>
  </conditionalFormatting>
  <conditionalFormatting sqref="AF56:AG56">
    <cfRule type="cellIs" dxfId="763" priority="1043" stopIfTrue="1" operator="equal">
      <formula>$AW$166</formula>
    </cfRule>
  </conditionalFormatting>
  <conditionalFormatting sqref="AC56">
    <cfRule type="cellIs" dxfId="762" priority="1042" stopIfTrue="1" operator="equal">
      <formula>$AW$166</formula>
    </cfRule>
  </conditionalFormatting>
  <conditionalFormatting sqref="E56">
    <cfRule type="cellIs" dxfId="761" priority="1040" stopIfTrue="1" operator="equal">
      <formula>$AW$166</formula>
    </cfRule>
  </conditionalFormatting>
  <conditionalFormatting sqref="M56:O56">
    <cfRule type="cellIs" dxfId="760" priority="1039" stopIfTrue="1" operator="equal">
      <formula>$AW$166</formula>
    </cfRule>
  </conditionalFormatting>
  <conditionalFormatting sqref="C56:D56">
    <cfRule type="cellIs" dxfId="759" priority="1038" stopIfTrue="1" operator="equal">
      <formula>$AW$166</formula>
    </cfRule>
  </conditionalFormatting>
  <conditionalFormatting sqref="L56">
    <cfRule type="cellIs" dxfId="758" priority="1037" stopIfTrue="1" operator="equal">
      <formula>$AX$202</formula>
    </cfRule>
  </conditionalFormatting>
  <conditionalFormatting sqref="S56">
    <cfRule type="cellIs" dxfId="757" priority="1036" stopIfTrue="1" operator="equal">
      <formula>$AW$165</formula>
    </cfRule>
  </conditionalFormatting>
  <conditionalFormatting sqref="AP57">
    <cfRule type="cellIs" dxfId="756" priority="1035" stopIfTrue="1" operator="equal">
      <formula>$AW$166</formula>
    </cfRule>
  </conditionalFormatting>
  <conditionalFormatting sqref="AD57">
    <cfRule type="cellIs" dxfId="755" priority="1034" stopIfTrue="1" operator="equal">
      <formula>$AW$166</formula>
    </cfRule>
  </conditionalFormatting>
  <conditionalFormatting sqref="P57">
    <cfRule type="cellIs" dxfId="754" priority="1033" stopIfTrue="1" operator="equal">
      <formula>$AW$166</formula>
    </cfRule>
  </conditionalFormatting>
  <conditionalFormatting sqref="H57">
    <cfRule type="cellIs" dxfId="753" priority="1032" stopIfTrue="1" operator="equal">
      <formula>$AW$166</formula>
    </cfRule>
  </conditionalFormatting>
  <conditionalFormatting sqref="AE57">
    <cfRule type="cellIs" dxfId="752" priority="1031" stopIfTrue="1" operator="equal">
      <formula>$AW$166</formula>
    </cfRule>
  </conditionalFormatting>
  <conditionalFormatting sqref="Q57">
    <cfRule type="cellIs" dxfId="751" priority="1030" stopIfTrue="1" operator="equal">
      <formula>$AW$166</formula>
    </cfRule>
  </conditionalFormatting>
  <conditionalFormatting sqref="AJ57">
    <cfRule type="cellIs" dxfId="750" priority="1029" stopIfTrue="1" operator="equal">
      <formula>$AW$166</formula>
    </cfRule>
  </conditionalFormatting>
  <conditionalFormatting sqref="T57:U57">
    <cfRule type="cellIs" dxfId="749" priority="1028" stopIfTrue="1" operator="equal">
      <formula>$AW$166</formula>
    </cfRule>
  </conditionalFormatting>
  <conditionalFormatting sqref="F57">
    <cfRule type="cellIs" dxfId="748" priority="1027" stopIfTrue="1" operator="equal">
      <formula>$AW$166</formula>
    </cfRule>
  </conditionalFormatting>
  <conditionalFormatting sqref="AH57">
    <cfRule type="cellIs" dxfId="747" priority="1026" stopIfTrue="1" operator="equal">
      <formula>$AW$166</formula>
    </cfRule>
  </conditionalFormatting>
  <conditionalFormatting sqref="AK57">
    <cfRule type="cellIs" dxfId="746" priority="1025" stopIfTrue="1" operator="equal">
      <formula>$AW$166</formula>
    </cfRule>
  </conditionalFormatting>
  <conditionalFormatting sqref="G57">
    <cfRule type="cellIs" dxfId="745" priority="1024" stopIfTrue="1" operator="equal">
      <formula>$AW$166</formula>
    </cfRule>
  </conditionalFormatting>
  <conditionalFormatting sqref="V57">
    <cfRule type="cellIs" dxfId="744" priority="1023" stopIfTrue="1" operator="equal">
      <formula>$AW$166</formula>
    </cfRule>
  </conditionalFormatting>
  <conditionalFormatting sqref="W57">
    <cfRule type="cellIs" dxfId="743" priority="1022" stopIfTrue="1" operator="equal">
      <formula>$AW$166</formula>
    </cfRule>
  </conditionalFormatting>
  <conditionalFormatting sqref="Z57:AA57">
    <cfRule type="cellIs" dxfId="742" priority="1019" stopIfTrue="1" operator="equal">
      <formula>$AW$166</formula>
    </cfRule>
  </conditionalFormatting>
  <conditionalFormatting sqref="AF57:AG57">
    <cfRule type="cellIs" dxfId="741" priority="1021" stopIfTrue="1" operator="equal">
      <formula>$AW$166</formula>
    </cfRule>
  </conditionalFormatting>
  <conditionalFormatting sqref="AC57">
    <cfRule type="cellIs" dxfId="740" priority="1020" stopIfTrue="1" operator="equal">
      <formula>$AW$166</formula>
    </cfRule>
  </conditionalFormatting>
  <conditionalFormatting sqref="E57">
    <cfRule type="cellIs" dxfId="739" priority="1018" stopIfTrue="1" operator="equal">
      <formula>$AW$166</formula>
    </cfRule>
  </conditionalFormatting>
  <conditionalFormatting sqref="M57:O57">
    <cfRule type="cellIs" dxfId="738" priority="1017" stopIfTrue="1" operator="equal">
      <formula>$AW$166</formula>
    </cfRule>
  </conditionalFormatting>
  <conditionalFormatting sqref="C57:D57">
    <cfRule type="cellIs" dxfId="737" priority="1016" stopIfTrue="1" operator="equal">
      <formula>$AW$166</formula>
    </cfRule>
  </conditionalFormatting>
  <conditionalFormatting sqref="L57">
    <cfRule type="cellIs" dxfId="736" priority="1015" stopIfTrue="1" operator="equal">
      <formula>$AX$202</formula>
    </cfRule>
  </conditionalFormatting>
  <conditionalFormatting sqref="S57">
    <cfRule type="cellIs" dxfId="735" priority="1014" stopIfTrue="1" operator="equal">
      <formula>$AW$165</formula>
    </cfRule>
  </conditionalFormatting>
  <conditionalFormatting sqref="AB55:AB57">
    <cfRule type="cellIs" dxfId="734" priority="1013" stopIfTrue="1" operator="equal">
      <formula>$AW$166</formula>
    </cfRule>
  </conditionalFormatting>
  <conditionalFormatting sqref="AI58">
    <cfRule type="cellIs" dxfId="733" priority="1012" stopIfTrue="1" operator="equal">
      <formula>$AW$171</formula>
    </cfRule>
  </conditionalFormatting>
  <conditionalFormatting sqref="AP58">
    <cfRule type="cellIs" dxfId="732" priority="1011" stopIfTrue="1" operator="equal">
      <formula>$AW$171</formula>
    </cfRule>
  </conditionalFormatting>
  <conditionalFormatting sqref="AD58">
    <cfRule type="cellIs" dxfId="731" priority="1010" stopIfTrue="1" operator="equal">
      <formula>$AW$171</formula>
    </cfRule>
  </conditionalFormatting>
  <conditionalFormatting sqref="P58">
    <cfRule type="cellIs" dxfId="730" priority="1009" stopIfTrue="1" operator="equal">
      <formula>$AW$171</formula>
    </cfRule>
  </conditionalFormatting>
  <conditionalFormatting sqref="H58">
    <cfRule type="cellIs" dxfId="729" priority="1008" stopIfTrue="1" operator="equal">
      <formula>$AW$171</formula>
    </cfRule>
  </conditionalFormatting>
  <conditionalFormatting sqref="AE58">
    <cfRule type="cellIs" dxfId="728" priority="1007" stopIfTrue="1" operator="equal">
      <formula>$AW$171</formula>
    </cfRule>
  </conditionalFormatting>
  <conditionalFormatting sqref="Q58">
    <cfRule type="cellIs" dxfId="727" priority="1006" stopIfTrue="1" operator="equal">
      <formula>$AW$171</formula>
    </cfRule>
  </conditionalFormatting>
  <conditionalFormatting sqref="AJ58">
    <cfRule type="cellIs" dxfId="726" priority="1005" stopIfTrue="1" operator="equal">
      <formula>$AW$171</formula>
    </cfRule>
  </conditionalFormatting>
  <conditionalFormatting sqref="T58:U58">
    <cfRule type="cellIs" dxfId="725" priority="1004" stopIfTrue="1" operator="equal">
      <formula>$AW$171</formula>
    </cfRule>
  </conditionalFormatting>
  <conditionalFormatting sqref="F58">
    <cfRule type="cellIs" dxfId="724" priority="1003" stopIfTrue="1" operator="equal">
      <formula>$AW$171</formula>
    </cfRule>
  </conditionalFormatting>
  <conditionalFormatting sqref="AH58">
    <cfRule type="cellIs" dxfId="723" priority="1002" stopIfTrue="1" operator="equal">
      <formula>$AW$171</formula>
    </cfRule>
  </conditionalFormatting>
  <conditionalFormatting sqref="AK58">
    <cfRule type="cellIs" dxfId="722" priority="1001" stopIfTrue="1" operator="equal">
      <formula>$AW$171</formula>
    </cfRule>
  </conditionalFormatting>
  <conditionalFormatting sqref="G58">
    <cfRule type="cellIs" dxfId="721" priority="1000" stopIfTrue="1" operator="equal">
      <formula>$AW$171</formula>
    </cfRule>
  </conditionalFormatting>
  <conditionalFormatting sqref="V58">
    <cfRule type="cellIs" dxfId="720" priority="999" stopIfTrue="1" operator="equal">
      <formula>$AW$171</formula>
    </cfRule>
  </conditionalFormatting>
  <conditionalFormatting sqref="W58">
    <cfRule type="cellIs" dxfId="719" priority="998" stopIfTrue="1" operator="equal">
      <formula>$AW$171</formula>
    </cfRule>
  </conditionalFormatting>
  <conditionalFormatting sqref="Z58:AA58">
    <cfRule type="cellIs" dxfId="718" priority="995" stopIfTrue="1" operator="equal">
      <formula>$AW$171</formula>
    </cfRule>
  </conditionalFormatting>
  <conditionalFormatting sqref="AF58:AG58">
    <cfRule type="cellIs" dxfId="717" priority="997" stopIfTrue="1" operator="equal">
      <formula>$AW$171</formula>
    </cfRule>
  </conditionalFormatting>
  <conditionalFormatting sqref="AC58">
    <cfRule type="cellIs" dxfId="716" priority="996" stopIfTrue="1" operator="equal">
      <formula>$AW$171</formula>
    </cfRule>
  </conditionalFormatting>
  <conditionalFormatting sqref="E58">
    <cfRule type="cellIs" dxfId="715" priority="994" stopIfTrue="1" operator="equal">
      <formula>$AW$171</formula>
    </cfRule>
  </conditionalFormatting>
  <conditionalFormatting sqref="M58:O58">
    <cfRule type="cellIs" dxfId="714" priority="993" stopIfTrue="1" operator="equal">
      <formula>$AW$171</formula>
    </cfRule>
  </conditionalFormatting>
  <conditionalFormatting sqref="C58:D58">
    <cfRule type="cellIs" dxfId="713" priority="992" stopIfTrue="1" operator="equal">
      <formula>$AW$171</formula>
    </cfRule>
  </conditionalFormatting>
  <conditionalFormatting sqref="L58">
    <cfRule type="cellIs" dxfId="712" priority="991" stopIfTrue="1" operator="equal">
      <formula>$AX$207</formula>
    </cfRule>
  </conditionalFormatting>
  <conditionalFormatting sqref="S58">
    <cfRule type="cellIs" dxfId="711" priority="990" stopIfTrue="1" operator="equal">
      <formula>$AW$170</formula>
    </cfRule>
  </conditionalFormatting>
  <conditionalFormatting sqref="AB58">
    <cfRule type="cellIs" dxfId="710" priority="989" stopIfTrue="1" operator="equal">
      <formula>$AW$166</formula>
    </cfRule>
  </conditionalFormatting>
  <conditionalFormatting sqref="AI59">
    <cfRule type="cellIs" dxfId="709" priority="988" stopIfTrue="1" operator="equal">
      <formula>$AW$168</formula>
    </cfRule>
  </conditionalFormatting>
  <conditionalFormatting sqref="AP59">
    <cfRule type="cellIs" dxfId="708" priority="987" stopIfTrue="1" operator="equal">
      <formula>$AW$168</formula>
    </cfRule>
  </conditionalFormatting>
  <conditionalFormatting sqref="AD59">
    <cfRule type="cellIs" dxfId="707" priority="986" stopIfTrue="1" operator="equal">
      <formula>$AW$168</formula>
    </cfRule>
  </conditionalFormatting>
  <conditionalFormatting sqref="P59">
    <cfRule type="cellIs" dxfId="706" priority="985" stopIfTrue="1" operator="equal">
      <formula>$AW$168</formula>
    </cfRule>
  </conditionalFormatting>
  <conditionalFormatting sqref="H59">
    <cfRule type="cellIs" dxfId="705" priority="984" stopIfTrue="1" operator="equal">
      <formula>$AW$168</formula>
    </cfRule>
  </conditionalFormatting>
  <conditionalFormatting sqref="AE59">
    <cfRule type="cellIs" dxfId="704" priority="983" stopIfTrue="1" operator="equal">
      <formula>$AW$168</formula>
    </cfRule>
  </conditionalFormatting>
  <conditionalFormatting sqref="Q59">
    <cfRule type="cellIs" dxfId="703" priority="982" stopIfTrue="1" operator="equal">
      <formula>$AW$168</formula>
    </cfRule>
  </conditionalFormatting>
  <conditionalFormatting sqref="AJ59">
    <cfRule type="cellIs" dxfId="702" priority="981" stopIfTrue="1" operator="equal">
      <formula>$AW$168</formula>
    </cfRule>
  </conditionalFormatting>
  <conditionalFormatting sqref="T59:U59">
    <cfRule type="cellIs" dxfId="701" priority="980" stopIfTrue="1" operator="equal">
      <formula>$AW$168</formula>
    </cfRule>
  </conditionalFormatting>
  <conditionalFormatting sqref="F59">
    <cfRule type="cellIs" dxfId="700" priority="979" stopIfTrue="1" operator="equal">
      <formula>$AW$168</formula>
    </cfRule>
  </conditionalFormatting>
  <conditionalFormatting sqref="AH59">
    <cfRule type="cellIs" dxfId="699" priority="978" stopIfTrue="1" operator="equal">
      <formula>$AW$168</formula>
    </cfRule>
  </conditionalFormatting>
  <conditionalFormatting sqref="AK59">
    <cfRule type="cellIs" dxfId="698" priority="977" stopIfTrue="1" operator="equal">
      <formula>$AW$168</formula>
    </cfRule>
  </conditionalFormatting>
  <conditionalFormatting sqref="G59">
    <cfRule type="cellIs" dxfId="697" priority="976" stopIfTrue="1" operator="equal">
      <formula>$AW$168</formula>
    </cfRule>
  </conditionalFormatting>
  <conditionalFormatting sqref="V59">
    <cfRule type="cellIs" dxfId="696" priority="975" stopIfTrue="1" operator="equal">
      <formula>$AW$168</formula>
    </cfRule>
  </conditionalFormatting>
  <conditionalFormatting sqref="W59">
    <cfRule type="cellIs" dxfId="695" priority="974" stopIfTrue="1" operator="equal">
      <formula>$AW$168</formula>
    </cfRule>
  </conditionalFormatting>
  <conditionalFormatting sqref="Z59:AA59">
    <cfRule type="cellIs" dxfId="694" priority="971" stopIfTrue="1" operator="equal">
      <formula>$AW$168</formula>
    </cfRule>
  </conditionalFormatting>
  <conditionalFormatting sqref="AF59:AG59">
    <cfRule type="cellIs" dxfId="693" priority="973" stopIfTrue="1" operator="equal">
      <formula>$AW$168</formula>
    </cfRule>
  </conditionalFormatting>
  <conditionalFormatting sqref="AC59">
    <cfRule type="cellIs" dxfId="692" priority="972" stopIfTrue="1" operator="equal">
      <formula>$AW$168</formula>
    </cfRule>
  </conditionalFormatting>
  <conditionalFormatting sqref="E59">
    <cfRule type="cellIs" dxfId="691" priority="970" stopIfTrue="1" operator="equal">
      <formula>$AW$168</formula>
    </cfRule>
  </conditionalFormatting>
  <conditionalFormatting sqref="M59:O59">
    <cfRule type="cellIs" dxfId="690" priority="969" stopIfTrue="1" operator="equal">
      <formula>$AW$168</formula>
    </cfRule>
  </conditionalFormatting>
  <conditionalFormatting sqref="C59:D59">
    <cfRule type="cellIs" dxfId="689" priority="968" stopIfTrue="1" operator="equal">
      <formula>$AW$168</formula>
    </cfRule>
  </conditionalFormatting>
  <conditionalFormatting sqref="L59">
    <cfRule type="cellIs" dxfId="688" priority="967" stopIfTrue="1" operator="equal">
      <formula>$AX$204</formula>
    </cfRule>
  </conditionalFormatting>
  <conditionalFormatting sqref="S59">
    <cfRule type="cellIs" dxfId="687" priority="966" stopIfTrue="1" operator="equal">
      <formula>$AW$167</formula>
    </cfRule>
  </conditionalFormatting>
  <conditionalFormatting sqref="AN58">
    <cfRule type="iconSet" priority="1391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59">
    <cfRule type="cellIs" dxfId="686" priority="965" stopIfTrue="1" operator="equal">
      <formula>$AW$166</formula>
    </cfRule>
  </conditionalFormatting>
  <conditionalFormatting sqref="AI60">
    <cfRule type="cellIs" dxfId="685" priority="964" stopIfTrue="1" operator="equal">
      <formula>$AW$169</formula>
    </cfRule>
  </conditionalFormatting>
  <conditionalFormatting sqref="AP60">
    <cfRule type="cellIs" dxfId="684" priority="963" stopIfTrue="1" operator="equal">
      <formula>$AW$169</formula>
    </cfRule>
  </conditionalFormatting>
  <conditionalFormatting sqref="AD60">
    <cfRule type="cellIs" dxfId="683" priority="962" stopIfTrue="1" operator="equal">
      <formula>$AW$169</formula>
    </cfRule>
  </conditionalFormatting>
  <conditionalFormatting sqref="P60">
    <cfRule type="cellIs" dxfId="682" priority="961" stopIfTrue="1" operator="equal">
      <formula>$AW$169</formula>
    </cfRule>
  </conditionalFormatting>
  <conditionalFormatting sqref="H60">
    <cfRule type="cellIs" dxfId="681" priority="960" stopIfTrue="1" operator="equal">
      <formula>$AW$169</formula>
    </cfRule>
  </conditionalFormatting>
  <conditionalFormatting sqref="AE60">
    <cfRule type="cellIs" dxfId="680" priority="959" stopIfTrue="1" operator="equal">
      <formula>$AW$169</formula>
    </cfRule>
  </conditionalFormatting>
  <conditionalFormatting sqref="Q60">
    <cfRule type="cellIs" dxfId="679" priority="958" stopIfTrue="1" operator="equal">
      <formula>$AW$169</formula>
    </cfRule>
  </conditionalFormatting>
  <conditionalFormatting sqref="AJ60">
    <cfRule type="cellIs" dxfId="678" priority="957" stopIfTrue="1" operator="equal">
      <formula>$AW$169</formula>
    </cfRule>
  </conditionalFormatting>
  <conditionalFormatting sqref="T60:U60">
    <cfRule type="cellIs" dxfId="677" priority="956" stopIfTrue="1" operator="equal">
      <formula>$AW$169</formula>
    </cfRule>
  </conditionalFormatting>
  <conditionalFormatting sqref="F60">
    <cfRule type="cellIs" dxfId="676" priority="955" stopIfTrue="1" operator="equal">
      <formula>$AW$169</formula>
    </cfRule>
  </conditionalFormatting>
  <conditionalFormatting sqref="AH60">
    <cfRule type="cellIs" dxfId="675" priority="954" stopIfTrue="1" operator="equal">
      <formula>$AW$169</formula>
    </cfRule>
  </conditionalFormatting>
  <conditionalFormatting sqref="AK60">
    <cfRule type="cellIs" dxfId="674" priority="953" stopIfTrue="1" operator="equal">
      <formula>$AW$169</formula>
    </cfRule>
  </conditionalFormatting>
  <conditionalFormatting sqref="G60">
    <cfRule type="cellIs" dxfId="673" priority="952" stopIfTrue="1" operator="equal">
      <formula>$AW$169</formula>
    </cfRule>
  </conditionalFormatting>
  <conditionalFormatting sqref="V60">
    <cfRule type="cellIs" dxfId="672" priority="951" stopIfTrue="1" operator="equal">
      <formula>$AW$169</formula>
    </cfRule>
  </conditionalFormatting>
  <conditionalFormatting sqref="W60">
    <cfRule type="cellIs" dxfId="671" priority="950" stopIfTrue="1" operator="equal">
      <formula>$AW$169</formula>
    </cfRule>
  </conditionalFormatting>
  <conditionalFormatting sqref="Z60:AA60">
    <cfRule type="cellIs" dxfId="670" priority="947" stopIfTrue="1" operator="equal">
      <formula>$AW$169</formula>
    </cfRule>
  </conditionalFormatting>
  <conditionalFormatting sqref="AF60:AG60">
    <cfRule type="cellIs" dxfId="669" priority="949" stopIfTrue="1" operator="equal">
      <formula>$AW$169</formula>
    </cfRule>
  </conditionalFormatting>
  <conditionalFormatting sqref="AC60">
    <cfRule type="cellIs" dxfId="668" priority="948" stopIfTrue="1" operator="equal">
      <formula>$AW$169</formula>
    </cfRule>
  </conditionalFormatting>
  <conditionalFormatting sqref="E60">
    <cfRule type="cellIs" dxfId="667" priority="946" stopIfTrue="1" operator="equal">
      <formula>$AW$169</formula>
    </cfRule>
  </conditionalFormatting>
  <conditionalFormatting sqref="M60:O60">
    <cfRule type="cellIs" dxfId="666" priority="945" stopIfTrue="1" operator="equal">
      <formula>$AW$169</formula>
    </cfRule>
  </conditionalFormatting>
  <conditionalFormatting sqref="C60:D60">
    <cfRule type="cellIs" dxfId="665" priority="944" stopIfTrue="1" operator="equal">
      <formula>$AW$169</formula>
    </cfRule>
  </conditionalFormatting>
  <conditionalFormatting sqref="L60">
    <cfRule type="cellIs" dxfId="664" priority="943" stopIfTrue="1" operator="equal">
      <formula>$AX$205</formula>
    </cfRule>
  </conditionalFormatting>
  <conditionalFormatting sqref="S60">
    <cfRule type="cellIs" dxfId="663" priority="942" stopIfTrue="1" operator="equal">
      <formula>$AW$168</formula>
    </cfRule>
  </conditionalFormatting>
  <conditionalFormatting sqref="AN59">
    <cfRule type="iconSet" priority="1392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60">
    <cfRule type="cellIs" dxfId="662" priority="941" stopIfTrue="1" operator="equal">
      <formula>$AW$166</formula>
    </cfRule>
  </conditionalFormatting>
  <conditionalFormatting sqref="AI61">
    <cfRule type="cellIs" dxfId="661" priority="940" stopIfTrue="1" operator="equal">
      <formula>$AW$158</formula>
    </cfRule>
  </conditionalFormatting>
  <conditionalFormatting sqref="AP61">
    <cfRule type="cellIs" dxfId="660" priority="939" stopIfTrue="1" operator="equal">
      <formula>$AW$158</formula>
    </cfRule>
  </conditionalFormatting>
  <conditionalFormatting sqref="AD61">
    <cfRule type="cellIs" dxfId="659" priority="938" stopIfTrue="1" operator="equal">
      <formula>$AW$158</formula>
    </cfRule>
  </conditionalFormatting>
  <conditionalFormatting sqref="P61">
    <cfRule type="cellIs" dxfId="658" priority="937" stopIfTrue="1" operator="equal">
      <formula>$AW$158</formula>
    </cfRule>
  </conditionalFormatting>
  <conditionalFormatting sqref="H61">
    <cfRule type="cellIs" dxfId="657" priority="936" stopIfTrue="1" operator="equal">
      <formula>$AW$158</formula>
    </cfRule>
  </conditionalFormatting>
  <conditionalFormatting sqref="AE61">
    <cfRule type="cellIs" dxfId="656" priority="935" stopIfTrue="1" operator="equal">
      <formula>$AW$158</formula>
    </cfRule>
  </conditionalFormatting>
  <conditionalFormatting sqref="Q61">
    <cfRule type="cellIs" dxfId="655" priority="934" stopIfTrue="1" operator="equal">
      <formula>$AW$158</formula>
    </cfRule>
  </conditionalFormatting>
  <conditionalFormatting sqref="AJ61">
    <cfRule type="cellIs" dxfId="654" priority="933" stopIfTrue="1" operator="equal">
      <formula>$AW$158</formula>
    </cfRule>
  </conditionalFormatting>
  <conditionalFormatting sqref="T61:U61">
    <cfRule type="cellIs" dxfId="653" priority="932" stopIfTrue="1" operator="equal">
      <formula>$AW$158</formula>
    </cfRule>
  </conditionalFormatting>
  <conditionalFormatting sqref="F61">
    <cfRule type="cellIs" dxfId="652" priority="931" stopIfTrue="1" operator="equal">
      <formula>$AW$158</formula>
    </cfRule>
  </conditionalFormatting>
  <conditionalFormatting sqref="AH61">
    <cfRule type="cellIs" dxfId="651" priority="930" stopIfTrue="1" operator="equal">
      <formula>$AW$158</formula>
    </cfRule>
  </conditionalFormatting>
  <conditionalFormatting sqref="AK61">
    <cfRule type="cellIs" dxfId="650" priority="929" stopIfTrue="1" operator="equal">
      <formula>$AW$158</formula>
    </cfRule>
  </conditionalFormatting>
  <conditionalFormatting sqref="G61">
    <cfRule type="cellIs" dxfId="649" priority="928" stopIfTrue="1" operator="equal">
      <formula>$AW$158</formula>
    </cfRule>
  </conditionalFormatting>
  <conditionalFormatting sqref="V61">
    <cfRule type="cellIs" dxfId="648" priority="927" stopIfTrue="1" operator="equal">
      <formula>$AW$158</formula>
    </cfRule>
  </conditionalFormatting>
  <conditionalFormatting sqref="W61">
    <cfRule type="cellIs" dxfId="647" priority="926" stopIfTrue="1" operator="equal">
      <formula>$AW$158</formula>
    </cfRule>
  </conditionalFormatting>
  <conditionalFormatting sqref="Z61:AA61">
    <cfRule type="cellIs" dxfId="646" priority="923" stopIfTrue="1" operator="equal">
      <formula>$AW$158</formula>
    </cfRule>
  </conditionalFormatting>
  <conditionalFormatting sqref="AF61:AG61">
    <cfRule type="cellIs" dxfId="645" priority="925" stopIfTrue="1" operator="equal">
      <formula>$AW$158</formula>
    </cfRule>
  </conditionalFormatting>
  <conditionalFormatting sqref="AC61">
    <cfRule type="cellIs" dxfId="644" priority="924" stopIfTrue="1" operator="equal">
      <formula>$AW$158</formula>
    </cfRule>
  </conditionalFormatting>
  <conditionalFormatting sqref="E61">
    <cfRule type="cellIs" dxfId="643" priority="922" stopIfTrue="1" operator="equal">
      <formula>$AW$158</formula>
    </cfRule>
  </conditionalFormatting>
  <conditionalFormatting sqref="M61:O61">
    <cfRule type="cellIs" dxfId="642" priority="921" stopIfTrue="1" operator="equal">
      <formula>$AW$158</formula>
    </cfRule>
  </conditionalFormatting>
  <conditionalFormatting sqref="C61:D61">
    <cfRule type="cellIs" dxfId="641" priority="920" stopIfTrue="1" operator="equal">
      <formula>$AW$158</formula>
    </cfRule>
  </conditionalFormatting>
  <conditionalFormatting sqref="L61">
    <cfRule type="cellIs" dxfId="640" priority="919" stopIfTrue="1" operator="equal">
      <formula>$AX$194</formula>
    </cfRule>
  </conditionalFormatting>
  <conditionalFormatting sqref="S61">
    <cfRule type="cellIs" dxfId="639" priority="918" stopIfTrue="1" operator="equal">
      <formula>$AW$157</formula>
    </cfRule>
  </conditionalFormatting>
  <conditionalFormatting sqref="AN60">
    <cfRule type="iconSet" priority="1393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N55:AN57">
    <cfRule type="iconSet" priority="1394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I62:AI64 I62:K64">
    <cfRule type="cellIs" dxfId="638" priority="917" stopIfTrue="1" operator="equal">
      <formula>$AX$160</formula>
    </cfRule>
  </conditionalFormatting>
  <conditionalFormatting sqref="AD62">
    <cfRule type="cellIs" dxfId="637" priority="916" stopIfTrue="1" operator="equal">
      <formula>$AX$160</formula>
    </cfRule>
  </conditionalFormatting>
  <conditionalFormatting sqref="P62">
    <cfRule type="cellIs" dxfId="636" priority="915" stopIfTrue="1" operator="equal">
      <formula>$AX$160</formula>
    </cfRule>
  </conditionalFormatting>
  <conditionalFormatting sqref="H62">
    <cfRule type="cellIs" dxfId="635" priority="914" stopIfTrue="1" operator="equal">
      <formula>$AX$160</formula>
    </cfRule>
  </conditionalFormatting>
  <conditionalFormatting sqref="AE62">
    <cfRule type="cellIs" dxfId="634" priority="913" stopIfTrue="1" operator="equal">
      <formula>$AX$160</formula>
    </cfRule>
  </conditionalFormatting>
  <conditionalFormatting sqref="Q62">
    <cfRule type="cellIs" dxfId="633" priority="912" stopIfTrue="1" operator="equal">
      <formula>$AX$160</formula>
    </cfRule>
  </conditionalFormatting>
  <conditionalFormatting sqref="AJ62">
    <cfRule type="cellIs" dxfId="632" priority="911" stopIfTrue="1" operator="equal">
      <formula>$AX$160</formula>
    </cfRule>
  </conditionalFormatting>
  <conditionalFormatting sqref="T62:U62">
    <cfRule type="cellIs" dxfId="631" priority="910" stopIfTrue="1" operator="equal">
      <formula>$AX$160</formula>
    </cfRule>
  </conditionalFormatting>
  <conditionalFormatting sqref="F62">
    <cfRule type="cellIs" dxfId="630" priority="909" stopIfTrue="1" operator="equal">
      <formula>$AX$160</formula>
    </cfRule>
  </conditionalFormatting>
  <conditionalFormatting sqref="AH62">
    <cfRule type="cellIs" dxfId="629" priority="908" stopIfTrue="1" operator="equal">
      <formula>$AX$160</formula>
    </cfRule>
  </conditionalFormatting>
  <conditionalFormatting sqref="AK62">
    <cfRule type="cellIs" dxfId="628" priority="907" stopIfTrue="1" operator="equal">
      <formula>$AX$160</formula>
    </cfRule>
  </conditionalFormatting>
  <conditionalFormatting sqref="G62">
    <cfRule type="cellIs" dxfId="627" priority="906" stopIfTrue="1" operator="equal">
      <formula>$AX$160</formula>
    </cfRule>
  </conditionalFormatting>
  <conditionalFormatting sqref="V62">
    <cfRule type="cellIs" dxfId="626" priority="905" stopIfTrue="1" operator="equal">
      <formula>$AX$160</formula>
    </cfRule>
  </conditionalFormatting>
  <conditionalFormatting sqref="W62">
    <cfRule type="cellIs" dxfId="625" priority="904" stopIfTrue="1" operator="equal">
      <formula>$AX$160</formula>
    </cfRule>
  </conditionalFormatting>
  <conditionalFormatting sqref="Z62:AA62">
    <cfRule type="cellIs" dxfId="624" priority="901" stopIfTrue="1" operator="equal">
      <formula>$AX$160</formula>
    </cfRule>
  </conditionalFormatting>
  <conditionalFormatting sqref="AF62:AG62">
    <cfRule type="cellIs" dxfId="623" priority="903" stopIfTrue="1" operator="equal">
      <formula>$AX$160</formula>
    </cfRule>
  </conditionalFormatting>
  <conditionalFormatting sqref="AC62">
    <cfRule type="cellIs" dxfId="622" priority="902" stopIfTrue="1" operator="equal">
      <formula>$AX$160</formula>
    </cfRule>
  </conditionalFormatting>
  <conditionalFormatting sqref="E62">
    <cfRule type="cellIs" dxfId="621" priority="900" stopIfTrue="1" operator="equal">
      <formula>$AX$160</formula>
    </cfRule>
  </conditionalFormatting>
  <conditionalFormatting sqref="M62:O62">
    <cfRule type="cellIs" dxfId="620" priority="899" stopIfTrue="1" operator="equal">
      <formula>$AX$160</formula>
    </cfRule>
  </conditionalFormatting>
  <conditionalFormatting sqref="C62:D62">
    <cfRule type="cellIs" dxfId="619" priority="898" stopIfTrue="1" operator="equal">
      <formula>$AX$160</formula>
    </cfRule>
  </conditionalFormatting>
  <conditionalFormatting sqref="L62">
    <cfRule type="cellIs" dxfId="618" priority="897" stopIfTrue="1" operator="equal">
      <formula>$AY$196</formula>
    </cfRule>
  </conditionalFormatting>
  <conditionalFormatting sqref="S62 I67:K69">
    <cfRule type="cellIs" dxfId="617" priority="896" stopIfTrue="1" operator="equal">
      <formula>$AX$159</formula>
    </cfRule>
  </conditionalFormatting>
  <conditionalFormatting sqref="AD63">
    <cfRule type="cellIs" dxfId="616" priority="895" stopIfTrue="1" operator="equal">
      <formula>$AX$160</formula>
    </cfRule>
  </conditionalFormatting>
  <conditionalFormatting sqref="P63">
    <cfRule type="cellIs" dxfId="615" priority="894" stopIfTrue="1" operator="equal">
      <formula>$AX$160</formula>
    </cfRule>
  </conditionalFormatting>
  <conditionalFormatting sqref="H63">
    <cfRule type="cellIs" dxfId="614" priority="893" stopIfTrue="1" operator="equal">
      <formula>$AX$160</formula>
    </cfRule>
  </conditionalFormatting>
  <conditionalFormatting sqref="AE63">
    <cfRule type="cellIs" dxfId="613" priority="892" stopIfTrue="1" operator="equal">
      <formula>$AX$160</formula>
    </cfRule>
  </conditionalFormatting>
  <conditionalFormatting sqref="Q63">
    <cfRule type="cellIs" dxfId="612" priority="891" stopIfTrue="1" operator="equal">
      <formula>$AX$160</formula>
    </cfRule>
  </conditionalFormatting>
  <conditionalFormatting sqref="AJ63">
    <cfRule type="cellIs" dxfId="611" priority="890" stopIfTrue="1" operator="equal">
      <formula>$AX$160</formula>
    </cfRule>
  </conditionalFormatting>
  <conditionalFormatting sqref="T63:U63">
    <cfRule type="cellIs" dxfId="610" priority="889" stopIfTrue="1" operator="equal">
      <formula>$AX$160</formula>
    </cfRule>
  </conditionalFormatting>
  <conditionalFormatting sqref="F63">
    <cfRule type="cellIs" dxfId="609" priority="888" stopIfTrue="1" operator="equal">
      <formula>$AX$160</formula>
    </cfRule>
  </conditionalFormatting>
  <conditionalFormatting sqref="AH63">
    <cfRule type="cellIs" dxfId="608" priority="887" stopIfTrue="1" operator="equal">
      <formula>$AX$160</formula>
    </cfRule>
  </conditionalFormatting>
  <conditionalFormatting sqref="AK63">
    <cfRule type="cellIs" dxfId="607" priority="886" stopIfTrue="1" operator="equal">
      <formula>$AX$160</formula>
    </cfRule>
  </conditionalFormatting>
  <conditionalFormatting sqref="G63">
    <cfRule type="cellIs" dxfId="606" priority="885" stopIfTrue="1" operator="equal">
      <formula>$AX$160</formula>
    </cfRule>
  </conditionalFormatting>
  <conditionalFormatting sqref="V63">
    <cfRule type="cellIs" dxfId="605" priority="884" stopIfTrue="1" operator="equal">
      <formula>$AX$160</formula>
    </cfRule>
  </conditionalFormatting>
  <conditionalFormatting sqref="W63">
    <cfRule type="cellIs" dxfId="604" priority="883" stopIfTrue="1" operator="equal">
      <formula>$AX$160</formula>
    </cfRule>
  </conditionalFormatting>
  <conditionalFormatting sqref="Z63:AA63">
    <cfRule type="cellIs" dxfId="603" priority="880" stopIfTrue="1" operator="equal">
      <formula>$AX$160</formula>
    </cfRule>
  </conditionalFormatting>
  <conditionalFormatting sqref="AF63:AG63">
    <cfRule type="cellIs" dxfId="602" priority="882" stopIfTrue="1" operator="equal">
      <formula>$AX$160</formula>
    </cfRule>
  </conditionalFormatting>
  <conditionalFormatting sqref="AC63">
    <cfRule type="cellIs" dxfId="601" priority="881" stopIfTrue="1" operator="equal">
      <formula>$AX$160</formula>
    </cfRule>
  </conditionalFormatting>
  <conditionalFormatting sqref="E63">
    <cfRule type="cellIs" dxfId="600" priority="879" stopIfTrue="1" operator="equal">
      <formula>$AX$160</formula>
    </cfRule>
  </conditionalFormatting>
  <conditionalFormatting sqref="M63:O63">
    <cfRule type="cellIs" dxfId="599" priority="878" stopIfTrue="1" operator="equal">
      <formula>$AX$160</formula>
    </cfRule>
  </conditionalFormatting>
  <conditionalFormatting sqref="C63:D63">
    <cfRule type="cellIs" dxfId="598" priority="877" stopIfTrue="1" operator="equal">
      <formula>$AX$160</formula>
    </cfRule>
  </conditionalFormatting>
  <conditionalFormatting sqref="L63">
    <cfRule type="cellIs" dxfId="597" priority="876" stopIfTrue="1" operator="equal">
      <formula>$AY$196</formula>
    </cfRule>
  </conditionalFormatting>
  <conditionalFormatting sqref="S63">
    <cfRule type="cellIs" dxfId="596" priority="875" stopIfTrue="1" operator="equal">
      <formula>$AX$159</formula>
    </cfRule>
  </conditionalFormatting>
  <conditionalFormatting sqref="AD64">
    <cfRule type="cellIs" dxfId="595" priority="874" stopIfTrue="1" operator="equal">
      <formula>$AX$160</formula>
    </cfRule>
  </conditionalFormatting>
  <conditionalFormatting sqref="P64">
    <cfRule type="cellIs" dxfId="594" priority="873" stopIfTrue="1" operator="equal">
      <formula>$AX$160</formula>
    </cfRule>
  </conditionalFormatting>
  <conditionalFormatting sqref="H64">
    <cfRule type="cellIs" dxfId="593" priority="872" stopIfTrue="1" operator="equal">
      <formula>$AX$160</formula>
    </cfRule>
  </conditionalFormatting>
  <conditionalFormatting sqref="AE64">
    <cfRule type="cellIs" dxfId="592" priority="871" stopIfTrue="1" operator="equal">
      <formula>$AX$160</formula>
    </cfRule>
  </conditionalFormatting>
  <conditionalFormatting sqref="Q64">
    <cfRule type="cellIs" dxfId="591" priority="870" stopIfTrue="1" operator="equal">
      <formula>$AX$160</formula>
    </cfRule>
  </conditionalFormatting>
  <conditionalFormatting sqref="AJ64">
    <cfRule type="cellIs" dxfId="590" priority="869" stopIfTrue="1" operator="equal">
      <formula>$AX$160</formula>
    </cfRule>
  </conditionalFormatting>
  <conditionalFormatting sqref="T64:U64">
    <cfRule type="cellIs" dxfId="589" priority="868" stopIfTrue="1" operator="equal">
      <formula>$AX$160</formula>
    </cfRule>
  </conditionalFormatting>
  <conditionalFormatting sqref="F64">
    <cfRule type="cellIs" dxfId="588" priority="867" stopIfTrue="1" operator="equal">
      <formula>$AX$160</formula>
    </cfRule>
  </conditionalFormatting>
  <conditionalFormatting sqref="AH64">
    <cfRule type="cellIs" dxfId="587" priority="866" stopIfTrue="1" operator="equal">
      <formula>$AX$160</formula>
    </cfRule>
  </conditionalFormatting>
  <conditionalFormatting sqref="AK64">
    <cfRule type="cellIs" dxfId="586" priority="865" stopIfTrue="1" operator="equal">
      <formula>$AX$160</formula>
    </cfRule>
  </conditionalFormatting>
  <conditionalFormatting sqref="G64">
    <cfRule type="cellIs" dxfId="585" priority="864" stopIfTrue="1" operator="equal">
      <formula>$AX$160</formula>
    </cfRule>
  </conditionalFormatting>
  <conditionalFormatting sqref="V64">
    <cfRule type="cellIs" dxfId="584" priority="863" stopIfTrue="1" operator="equal">
      <formula>$AX$160</formula>
    </cfRule>
  </conditionalFormatting>
  <conditionalFormatting sqref="W64">
    <cfRule type="cellIs" dxfId="583" priority="862" stopIfTrue="1" operator="equal">
      <formula>$AX$160</formula>
    </cfRule>
  </conditionalFormatting>
  <conditionalFormatting sqref="Z64:AA64">
    <cfRule type="cellIs" dxfId="582" priority="859" stopIfTrue="1" operator="equal">
      <formula>$AX$160</formula>
    </cfRule>
  </conditionalFormatting>
  <conditionalFormatting sqref="AF64:AG64">
    <cfRule type="cellIs" dxfId="581" priority="861" stopIfTrue="1" operator="equal">
      <formula>$AX$160</formula>
    </cfRule>
  </conditionalFormatting>
  <conditionalFormatting sqref="AC64">
    <cfRule type="cellIs" dxfId="580" priority="860" stopIfTrue="1" operator="equal">
      <formula>$AX$160</formula>
    </cfRule>
  </conditionalFormatting>
  <conditionalFormatting sqref="E64">
    <cfRule type="cellIs" dxfId="579" priority="858" stopIfTrue="1" operator="equal">
      <formula>$AX$160</formula>
    </cfRule>
  </conditionalFormatting>
  <conditionalFormatting sqref="M64:O64">
    <cfRule type="cellIs" dxfId="578" priority="857" stopIfTrue="1" operator="equal">
      <formula>$AX$160</formula>
    </cfRule>
  </conditionalFormatting>
  <conditionalFormatting sqref="C64:D64">
    <cfRule type="cellIs" dxfId="577" priority="856" stopIfTrue="1" operator="equal">
      <formula>$AX$160</formula>
    </cfRule>
  </conditionalFormatting>
  <conditionalFormatting sqref="L64">
    <cfRule type="cellIs" dxfId="576" priority="855" stopIfTrue="1" operator="equal">
      <formula>$AY$196</formula>
    </cfRule>
  </conditionalFormatting>
  <conditionalFormatting sqref="S64">
    <cfRule type="cellIs" dxfId="575" priority="854" stopIfTrue="1" operator="equal">
      <formula>$AX$159</formula>
    </cfRule>
  </conditionalFormatting>
  <conditionalFormatting sqref="I65:K66">
    <cfRule type="cellIs" dxfId="574" priority="853" stopIfTrue="1" operator="equal">
      <formula>$AX$162</formula>
    </cfRule>
  </conditionalFormatting>
  <conditionalFormatting sqref="AN61">
    <cfRule type="iconSet" priority="1395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61">
    <cfRule type="cellIs" dxfId="573" priority="852" stopIfTrue="1" operator="equal">
      <formula>$AW$166</formula>
    </cfRule>
  </conditionalFormatting>
  <conditionalFormatting sqref="AB62">
    <cfRule type="cellIs" dxfId="572" priority="851" stopIfTrue="1" operator="equal">
      <formula>$AW$166</formula>
    </cfRule>
  </conditionalFormatting>
  <conditionalFormatting sqref="AB63">
    <cfRule type="cellIs" dxfId="571" priority="850" stopIfTrue="1" operator="equal">
      <formula>$AW$166</formula>
    </cfRule>
  </conditionalFormatting>
  <conditionalFormatting sqref="AB64">
    <cfRule type="cellIs" dxfId="570" priority="849" stopIfTrue="1" operator="equal">
      <formula>$AW$166</formula>
    </cfRule>
  </conditionalFormatting>
  <conditionalFormatting sqref="AI65:AI66">
    <cfRule type="cellIs" dxfId="569" priority="848" stopIfTrue="1" operator="equal">
      <formula>$AX$162</formula>
    </cfRule>
  </conditionalFormatting>
  <conditionalFormatting sqref="AD65">
    <cfRule type="cellIs" dxfId="568" priority="847" stopIfTrue="1" operator="equal">
      <formula>$AX$162</formula>
    </cfRule>
  </conditionalFormatting>
  <conditionalFormatting sqref="P65">
    <cfRule type="cellIs" dxfId="567" priority="846" stopIfTrue="1" operator="equal">
      <formula>$AX$162</formula>
    </cfRule>
  </conditionalFormatting>
  <conditionalFormatting sqref="H65">
    <cfRule type="cellIs" dxfId="566" priority="845" stopIfTrue="1" operator="equal">
      <formula>$AX$162</formula>
    </cfRule>
  </conditionalFormatting>
  <conditionalFormatting sqref="AE65">
    <cfRule type="cellIs" dxfId="565" priority="844" stopIfTrue="1" operator="equal">
      <formula>$AX$162</formula>
    </cfRule>
  </conditionalFormatting>
  <conditionalFormatting sqref="Q65">
    <cfRule type="cellIs" dxfId="564" priority="843" stopIfTrue="1" operator="equal">
      <formula>$AX$162</formula>
    </cfRule>
  </conditionalFormatting>
  <conditionalFormatting sqref="AJ65">
    <cfRule type="cellIs" dxfId="563" priority="842" stopIfTrue="1" operator="equal">
      <formula>$AX$162</formula>
    </cfRule>
  </conditionalFormatting>
  <conditionalFormatting sqref="T65:U65">
    <cfRule type="cellIs" dxfId="562" priority="841" stopIfTrue="1" operator="equal">
      <formula>$AX$162</formula>
    </cfRule>
  </conditionalFormatting>
  <conditionalFormatting sqref="F65">
    <cfRule type="cellIs" dxfId="561" priority="840" stopIfTrue="1" operator="equal">
      <formula>$AX$162</formula>
    </cfRule>
  </conditionalFormatting>
  <conditionalFormatting sqref="AH65">
    <cfRule type="cellIs" dxfId="560" priority="839" stopIfTrue="1" operator="equal">
      <formula>$AX$162</formula>
    </cfRule>
  </conditionalFormatting>
  <conditionalFormatting sqref="AK65">
    <cfRule type="cellIs" dxfId="559" priority="838" stopIfTrue="1" operator="equal">
      <formula>$AX$162</formula>
    </cfRule>
  </conditionalFormatting>
  <conditionalFormatting sqref="G65">
    <cfRule type="cellIs" dxfId="558" priority="837" stopIfTrue="1" operator="equal">
      <formula>$AX$162</formula>
    </cfRule>
  </conditionalFormatting>
  <conditionalFormatting sqref="V65">
    <cfRule type="cellIs" dxfId="557" priority="836" stopIfTrue="1" operator="equal">
      <formula>$AX$162</formula>
    </cfRule>
  </conditionalFormatting>
  <conditionalFormatting sqref="AF65:AG65">
    <cfRule type="cellIs" dxfId="556" priority="834" stopIfTrue="1" operator="equal">
      <formula>$AX$162</formula>
    </cfRule>
  </conditionalFormatting>
  <conditionalFormatting sqref="W65">
    <cfRule type="cellIs" dxfId="555" priority="835" stopIfTrue="1" operator="equal">
      <formula>$AX$162</formula>
    </cfRule>
  </conditionalFormatting>
  <conditionalFormatting sqref="Z65:AA65">
    <cfRule type="cellIs" dxfId="554" priority="832" stopIfTrue="1" operator="equal">
      <formula>$AX$162</formula>
    </cfRule>
  </conditionalFormatting>
  <conditionalFormatting sqref="AC65">
    <cfRule type="cellIs" dxfId="553" priority="833" stopIfTrue="1" operator="equal">
      <formula>$AX$162</formula>
    </cfRule>
  </conditionalFormatting>
  <conditionalFormatting sqref="E65">
    <cfRule type="cellIs" dxfId="552" priority="831" stopIfTrue="1" operator="equal">
      <formula>$AX$162</formula>
    </cfRule>
  </conditionalFormatting>
  <conditionalFormatting sqref="M65:O65">
    <cfRule type="cellIs" dxfId="551" priority="830" stopIfTrue="1" operator="equal">
      <formula>$AX$162</formula>
    </cfRule>
  </conditionalFormatting>
  <conditionalFormatting sqref="C65:D65">
    <cfRule type="cellIs" dxfId="550" priority="829" stopIfTrue="1" operator="equal">
      <formula>$AX$162</formula>
    </cfRule>
  </conditionalFormatting>
  <conditionalFormatting sqref="L65">
    <cfRule type="cellIs" dxfId="549" priority="828" stopIfTrue="1" operator="equal">
      <formula>$AY$198</formula>
    </cfRule>
  </conditionalFormatting>
  <conditionalFormatting sqref="S65">
    <cfRule type="cellIs" dxfId="548" priority="827" stopIfTrue="1" operator="equal">
      <formula>$AX$161</formula>
    </cfRule>
  </conditionalFormatting>
  <conditionalFormatting sqref="AD66">
    <cfRule type="cellIs" dxfId="547" priority="826" stopIfTrue="1" operator="equal">
      <formula>$AX$162</formula>
    </cfRule>
  </conditionalFormatting>
  <conditionalFormatting sqref="P66">
    <cfRule type="cellIs" dxfId="546" priority="825" stopIfTrue="1" operator="equal">
      <formula>$AX$162</formula>
    </cfRule>
  </conditionalFormatting>
  <conditionalFormatting sqref="H66">
    <cfRule type="cellIs" dxfId="545" priority="824" stopIfTrue="1" operator="equal">
      <formula>$AX$162</formula>
    </cfRule>
  </conditionalFormatting>
  <conditionalFormatting sqref="AE66">
    <cfRule type="cellIs" dxfId="544" priority="823" stopIfTrue="1" operator="equal">
      <formula>$AX$162</formula>
    </cfRule>
  </conditionalFormatting>
  <conditionalFormatting sqref="Q66">
    <cfRule type="cellIs" dxfId="543" priority="822" stopIfTrue="1" operator="equal">
      <formula>$AX$162</formula>
    </cfRule>
  </conditionalFormatting>
  <conditionalFormatting sqref="AJ66">
    <cfRule type="cellIs" dxfId="542" priority="821" stopIfTrue="1" operator="equal">
      <formula>$AX$162</formula>
    </cfRule>
  </conditionalFormatting>
  <conditionalFormatting sqref="T66:U66">
    <cfRule type="cellIs" dxfId="541" priority="820" stopIfTrue="1" operator="equal">
      <formula>$AX$162</formula>
    </cfRule>
  </conditionalFormatting>
  <conditionalFormatting sqref="F66">
    <cfRule type="cellIs" dxfId="540" priority="819" stopIfTrue="1" operator="equal">
      <formula>$AX$162</formula>
    </cfRule>
  </conditionalFormatting>
  <conditionalFormatting sqref="AH66">
    <cfRule type="cellIs" dxfId="539" priority="818" stopIfTrue="1" operator="equal">
      <formula>$AX$162</formula>
    </cfRule>
  </conditionalFormatting>
  <conditionalFormatting sqref="AK66">
    <cfRule type="cellIs" dxfId="538" priority="817" stopIfTrue="1" operator="equal">
      <formula>$AX$162</formula>
    </cfRule>
  </conditionalFormatting>
  <conditionalFormatting sqref="G66">
    <cfRule type="cellIs" dxfId="537" priority="816" stopIfTrue="1" operator="equal">
      <formula>$AX$162</formula>
    </cfRule>
  </conditionalFormatting>
  <conditionalFormatting sqref="V66">
    <cfRule type="cellIs" dxfId="536" priority="815" stopIfTrue="1" operator="equal">
      <formula>$AX$162</formula>
    </cfRule>
  </conditionalFormatting>
  <conditionalFormatting sqref="AF66:AG66">
    <cfRule type="cellIs" dxfId="535" priority="813" stopIfTrue="1" operator="equal">
      <formula>$AX$162</formula>
    </cfRule>
  </conditionalFormatting>
  <conditionalFormatting sqref="W66">
    <cfRule type="cellIs" dxfId="534" priority="814" stopIfTrue="1" operator="equal">
      <formula>$AX$162</formula>
    </cfRule>
  </conditionalFormatting>
  <conditionalFormatting sqref="Z66:AA66">
    <cfRule type="cellIs" dxfId="533" priority="811" stopIfTrue="1" operator="equal">
      <formula>$AX$162</formula>
    </cfRule>
  </conditionalFormatting>
  <conditionalFormatting sqref="AC66">
    <cfRule type="cellIs" dxfId="532" priority="812" stopIfTrue="1" operator="equal">
      <formula>$AX$162</formula>
    </cfRule>
  </conditionalFormatting>
  <conditionalFormatting sqref="E66">
    <cfRule type="cellIs" dxfId="531" priority="810" stopIfTrue="1" operator="equal">
      <formula>$AX$162</formula>
    </cfRule>
  </conditionalFormatting>
  <conditionalFormatting sqref="M66:O66">
    <cfRule type="cellIs" dxfId="530" priority="809" stopIfTrue="1" operator="equal">
      <formula>$AX$162</formula>
    </cfRule>
  </conditionalFormatting>
  <conditionalFormatting sqref="C66:D66">
    <cfRule type="cellIs" dxfId="529" priority="808" stopIfTrue="1" operator="equal">
      <formula>$AX$162</formula>
    </cfRule>
  </conditionalFormatting>
  <conditionalFormatting sqref="L66">
    <cfRule type="cellIs" dxfId="528" priority="807" stopIfTrue="1" operator="equal">
      <formula>$AY$198</formula>
    </cfRule>
  </conditionalFormatting>
  <conditionalFormatting sqref="S66">
    <cfRule type="cellIs" dxfId="527" priority="806" stopIfTrue="1" operator="equal">
      <formula>$AX$161</formula>
    </cfRule>
  </conditionalFormatting>
  <conditionalFormatting sqref="AN62:AN64">
    <cfRule type="iconSet" priority="1396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65">
    <cfRule type="cellIs" dxfId="526" priority="805" stopIfTrue="1" operator="equal">
      <formula>$AW$166</formula>
    </cfRule>
  </conditionalFormatting>
  <conditionalFormatting sqref="AB66">
    <cfRule type="cellIs" dxfId="525" priority="804" stopIfTrue="1" operator="equal">
      <formula>$AW$166</formula>
    </cfRule>
  </conditionalFormatting>
  <conditionalFormatting sqref="AN65:AN66">
    <cfRule type="iconSet" priority="1397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I67:AI69">
    <cfRule type="cellIs" dxfId="524" priority="803" stopIfTrue="1" operator="equal">
      <formula>$AX$159</formula>
    </cfRule>
  </conditionalFormatting>
  <conditionalFormatting sqref="AN67:AN69">
    <cfRule type="iconSet" priority="802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D67">
    <cfRule type="cellIs" dxfId="523" priority="801" stopIfTrue="1" operator="equal">
      <formula>$AX$159</formula>
    </cfRule>
  </conditionalFormatting>
  <conditionalFormatting sqref="P67">
    <cfRule type="cellIs" dxfId="522" priority="800" stopIfTrue="1" operator="equal">
      <formula>$AX$159</formula>
    </cfRule>
  </conditionalFormatting>
  <conditionalFormatting sqref="H67">
    <cfRule type="cellIs" dxfId="521" priority="799" stopIfTrue="1" operator="equal">
      <formula>$AX$159</formula>
    </cfRule>
  </conditionalFormatting>
  <conditionalFormatting sqref="AE67">
    <cfRule type="cellIs" dxfId="520" priority="798" stopIfTrue="1" operator="equal">
      <formula>$AX$159</formula>
    </cfRule>
  </conditionalFormatting>
  <conditionalFormatting sqref="Q67">
    <cfRule type="cellIs" dxfId="519" priority="797" stopIfTrue="1" operator="equal">
      <formula>$AX$159</formula>
    </cfRule>
  </conditionalFormatting>
  <conditionalFormatting sqref="AJ67">
    <cfRule type="cellIs" dxfId="518" priority="796" stopIfTrue="1" operator="equal">
      <formula>$AX$159</formula>
    </cfRule>
  </conditionalFormatting>
  <conditionalFormatting sqref="T67:U67">
    <cfRule type="cellIs" dxfId="517" priority="795" stopIfTrue="1" operator="equal">
      <formula>$AX$159</formula>
    </cfRule>
  </conditionalFormatting>
  <conditionalFormatting sqref="F67">
    <cfRule type="cellIs" dxfId="516" priority="794" stopIfTrue="1" operator="equal">
      <formula>$AX$159</formula>
    </cfRule>
  </conditionalFormatting>
  <conditionalFormatting sqref="AH67">
    <cfRule type="cellIs" dxfId="515" priority="793" stopIfTrue="1" operator="equal">
      <formula>$AX$159</formula>
    </cfRule>
  </conditionalFormatting>
  <conditionalFormatting sqref="AK67">
    <cfRule type="cellIs" dxfId="514" priority="792" stopIfTrue="1" operator="equal">
      <formula>$AX$159</formula>
    </cfRule>
  </conditionalFormatting>
  <conditionalFormatting sqref="G67">
    <cfRule type="cellIs" dxfId="513" priority="791" stopIfTrue="1" operator="equal">
      <formula>$AX$159</formula>
    </cfRule>
  </conditionalFormatting>
  <conditionalFormatting sqref="V67">
    <cfRule type="cellIs" dxfId="512" priority="790" stopIfTrue="1" operator="equal">
      <formula>$AX$159</formula>
    </cfRule>
  </conditionalFormatting>
  <conditionalFormatting sqref="AB67">
    <cfRule type="cellIs" dxfId="511" priority="789" stopIfTrue="1" operator="equal">
      <formula>$AX$159</formula>
    </cfRule>
  </conditionalFormatting>
  <conditionalFormatting sqref="W67">
    <cfRule type="cellIs" dxfId="510" priority="788" stopIfTrue="1" operator="equal">
      <formula>$AX$159</formula>
    </cfRule>
  </conditionalFormatting>
  <conditionalFormatting sqref="Z67:AA67">
    <cfRule type="cellIs" dxfId="509" priority="785" stopIfTrue="1" operator="equal">
      <formula>$AX$159</formula>
    </cfRule>
  </conditionalFormatting>
  <conditionalFormatting sqref="AF67:AG67">
    <cfRule type="cellIs" dxfId="508" priority="787" stopIfTrue="1" operator="equal">
      <formula>$AX$159</formula>
    </cfRule>
  </conditionalFormatting>
  <conditionalFormatting sqref="AC67">
    <cfRule type="cellIs" dxfId="507" priority="786" stopIfTrue="1" operator="equal">
      <formula>$AX$159</formula>
    </cfRule>
  </conditionalFormatting>
  <conditionalFormatting sqref="E67">
    <cfRule type="cellIs" dxfId="506" priority="784" stopIfTrue="1" operator="equal">
      <formula>$AX$159</formula>
    </cfRule>
  </conditionalFormatting>
  <conditionalFormatting sqref="M67:O67">
    <cfRule type="cellIs" dxfId="505" priority="783" stopIfTrue="1" operator="equal">
      <formula>$AX$159</formula>
    </cfRule>
  </conditionalFormatting>
  <conditionalFormatting sqref="C67:D67">
    <cfRule type="cellIs" dxfId="504" priority="782" stopIfTrue="1" operator="equal">
      <formula>$AX$159</formula>
    </cfRule>
  </conditionalFormatting>
  <conditionalFormatting sqref="L67">
    <cfRule type="cellIs" dxfId="503" priority="781" stopIfTrue="1" operator="equal">
      <formula>$AY$195</formula>
    </cfRule>
  </conditionalFormatting>
  <conditionalFormatting sqref="S67 I71:K71">
    <cfRule type="cellIs" dxfId="502" priority="780" stopIfTrue="1" operator="equal">
      <formula>$AX$158</formula>
    </cfRule>
  </conditionalFormatting>
  <conditionalFormatting sqref="AD68">
    <cfRule type="cellIs" dxfId="501" priority="779" stopIfTrue="1" operator="equal">
      <formula>$AX$159</formula>
    </cfRule>
  </conditionalFormatting>
  <conditionalFormatting sqref="P68">
    <cfRule type="cellIs" dxfId="500" priority="778" stopIfTrue="1" operator="equal">
      <formula>$AX$159</formula>
    </cfRule>
  </conditionalFormatting>
  <conditionalFormatting sqref="H68">
    <cfRule type="cellIs" dxfId="499" priority="777" stopIfTrue="1" operator="equal">
      <formula>$AX$159</formula>
    </cfRule>
  </conditionalFormatting>
  <conditionalFormatting sqref="AE68">
    <cfRule type="cellIs" dxfId="498" priority="776" stopIfTrue="1" operator="equal">
      <formula>$AX$159</formula>
    </cfRule>
  </conditionalFormatting>
  <conditionalFormatting sqref="Q68">
    <cfRule type="cellIs" dxfId="497" priority="775" stopIfTrue="1" operator="equal">
      <formula>$AX$159</formula>
    </cfRule>
  </conditionalFormatting>
  <conditionalFormatting sqref="AJ68">
    <cfRule type="cellIs" dxfId="496" priority="774" stopIfTrue="1" operator="equal">
      <formula>$AX$159</formula>
    </cfRule>
  </conditionalFormatting>
  <conditionalFormatting sqref="T68:U68">
    <cfRule type="cellIs" dxfId="495" priority="773" stopIfTrue="1" operator="equal">
      <formula>$AX$159</formula>
    </cfRule>
  </conditionalFormatting>
  <conditionalFormatting sqref="F68">
    <cfRule type="cellIs" dxfId="494" priority="772" stopIfTrue="1" operator="equal">
      <formula>$AX$159</formula>
    </cfRule>
  </conditionalFormatting>
  <conditionalFormatting sqref="AH68">
    <cfRule type="cellIs" dxfId="493" priority="771" stopIfTrue="1" operator="equal">
      <formula>$AX$159</formula>
    </cfRule>
  </conditionalFormatting>
  <conditionalFormatting sqref="AK68">
    <cfRule type="cellIs" dxfId="492" priority="770" stopIfTrue="1" operator="equal">
      <formula>$AX$159</formula>
    </cfRule>
  </conditionalFormatting>
  <conditionalFormatting sqref="G68">
    <cfRule type="cellIs" dxfId="491" priority="769" stopIfTrue="1" operator="equal">
      <formula>$AX$159</formula>
    </cfRule>
  </conditionalFormatting>
  <conditionalFormatting sqref="V68">
    <cfRule type="cellIs" dxfId="490" priority="768" stopIfTrue="1" operator="equal">
      <formula>$AX$159</formula>
    </cfRule>
  </conditionalFormatting>
  <conditionalFormatting sqref="AB68">
    <cfRule type="cellIs" dxfId="489" priority="767" stopIfTrue="1" operator="equal">
      <formula>$AX$159</formula>
    </cfRule>
  </conditionalFormatting>
  <conditionalFormatting sqref="W68">
    <cfRule type="cellIs" dxfId="488" priority="766" stopIfTrue="1" operator="equal">
      <formula>$AX$159</formula>
    </cfRule>
  </conditionalFormatting>
  <conditionalFormatting sqref="Z68:AA68">
    <cfRule type="cellIs" dxfId="487" priority="763" stopIfTrue="1" operator="equal">
      <formula>$AX$159</formula>
    </cfRule>
  </conditionalFormatting>
  <conditionalFormatting sqref="AF68:AG68">
    <cfRule type="cellIs" dxfId="486" priority="765" stopIfTrue="1" operator="equal">
      <formula>$AX$159</formula>
    </cfRule>
  </conditionalFormatting>
  <conditionalFormatting sqref="AC68">
    <cfRule type="cellIs" dxfId="485" priority="764" stopIfTrue="1" operator="equal">
      <formula>$AX$159</formula>
    </cfRule>
  </conditionalFormatting>
  <conditionalFormatting sqref="E68">
    <cfRule type="cellIs" dxfId="484" priority="762" stopIfTrue="1" operator="equal">
      <formula>$AX$159</formula>
    </cfRule>
  </conditionalFormatting>
  <conditionalFormatting sqref="M68:O68">
    <cfRule type="cellIs" dxfId="483" priority="761" stopIfTrue="1" operator="equal">
      <formula>$AX$159</formula>
    </cfRule>
  </conditionalFormatting>
  <conditionalFormatting sqref="C68:D68">
    <cfRule type="cellIs" dxfId="482" priority="760" stopIfTrue="1" operator="equal">
      <formula>$AX$159</formula>
    </cfRule>
  </conditionalFormatting>
  <conditionalFormatting sqref="L68">
    <cfRule type="cellIs" dxfId="481" priority="759" stopIfTrue="1" operator="equal">
      <formula>$AY$195</formula>
    </cfRule>
  </conditionalFormatting>
  <conditionalFormatting sqref="S68">
    <cfRule type="cellIs" dxfId="480" priority="758" stopIfTrue="1" operator="equal">
      <formula>$AX$158</formula>
    </cfRule>
  </conditionalFormatting>
  <conditionalFormatting sqref="AD69">
    <cfRule type="cellIs" dxfId="479" priority="757" stopIfTrue="1" operator="equal">
      <formula>$AX$159</formula>
    </cfRule>
  </conditionalFormatting>
  <conditionalFormatting sqref="P69">
    <cfRule type="cellIs" dxfId="478" priority="756" stopIfTrue="1" operator="equal">
      <formula>$AX$159</formula>
    </cfRule>
  </conditionalFormatting>
  <conditionalFormatting sqref="H69">
    <cfRule type="cellIs" dxfId="477" priority="755" stopIfTrue="1" operator="equal">
      <formula>$AX$159</formula>
    </cfRule>
  </conditionalFormatting>
  <conditionalFormatting sqref="AE69">
    <cfRule type="cellIs" dxfId="476" priority="754" stopIfTrue="1" operator="equal">
      <formula>$AX$159</formula>
    </cfRule>
  </conditionalFormatting>
  <conditionalFormatting sqref="Q69">
    <cfRule type="cellIs" dxfId="475" priority="753" stopIfTrue="1" operator="equal">
      <formula>$AX$159</formula>
    </cfRule>
  </conditionalFormatting>
  <conditionalFormatting sqref="AJ69">
    <cfRule type="cellIs" dxfId="474" priority="752" stopIfTrue="1" operator="equal">
      <formula>$AX$159</formula>
    </cfRule>
  </conditionalFormatting>
  <conditionalFormatting sqref="T69:U69">
    <cfRule type="cellIs" dxfId="473" priority="751" stopIfTrue="1" operator="equal">
      <formula>$AX$159</formula>
    </cfRule>
  </conditionalFormatting>
  <conditionalFormatting sqref="F69">
    <cfRule type="cellIs" dxfId="472" priority="750" stopIfTrue="1" operator="equal">
      <formula>$AX$159</formula>
    </cfRule>
  </conditionalFormatting>
  <conditionalFormatting sqref="AH69">
    <cfRule type="cellIs" dxfId="471" priority="749" stopIfTrue="1" operator="equal">
      <formula>$AX$159</formula>
    </cfRule>
  </conditionalFormatting>
  <conditionalFormatting sqref="AK69">
    <cfRule type="cellIs" dxfId="470" priority="748" stopIfTrue="1" operator="equal">
      <formula>$AX$159</formula>
    </cfRule>
  </conditionalFormatting>
  <conditionalFormatting sqref="G69">
    <cfRule type="cellIs" dxfId="469" priority="747" stopIfTrue="1" operator="equal">
      <formula>$AX$159</formula>
    </cfRule>
  </conditionalFormatting>
  <conditionalFormatting sqref="V69">
    <cfRule type="cellIs" dxfId="468" priority="746" stopIfTrue="1" operator="equal">
      <formula>$AX$159</formula>
    </cfRule>
  </conditionalFormatting>
  <conditionalFormatting sqref="AB69">
    <cfRule type="cellIs" dxfId="467" priority="745" stopIfTrue="1" operator="equal">
      <formula>$AX$159</formula>
    </cfRule>
  </conditionalFormatting>
  <conditionalFormatting sqref="W69">
    <cfRule type="cellIs" dxfId="466" priority="744" stopIfTrue="1" operator="equal">
      <formula>$AX$159</formula>
    </cfRule>
  </conditionalFormatting>
  <conditionalFormatting sqref="Z69:AA69">
    <cfRule type="cellIs" dxfId="465" priority="741" stopIfTrue="1" operator="equal">
      <formula>$AX$159</formula>
    </cfRule>
  </conditionalFormatting>
  <conditionalFormatting sqref="AF69:AG69">
    <cfRule type="cellIs" dxfId="464" priority="743" stopIfTrue="1" operator="equal">
      <formula>$AX$159</formula>
    </cfRule>
  </conditionalFormatting>
  <conditionalFormatting sqref="AC69">
    <cfRule type="cellIs" dxfId="463" priority="742" stopIfTrue="1" operator="equal">
      <formula>$AX$159</formula>
    </cfRule>
  </conditionalFormatting>
  <conditionalFormatting sqref="E69">
    <cfRule type="cellIs" dxfId="462" priority="740" stopIfTrue="1" operator="equal">
      <formula>$AX$159</formula>
    </cfRule>
  </conditionalFormatting>
  <conditionalFormatting sqref="M69:O69">
    <cfRule type="cellIs" dxfId="461" priority="739" stopIfTrue="1" operator="equal">
      <formula>$AX$159</formula>
    </cfRule>
  </conditionalFormatting>
  <conditionalFormatting sqref="C69:D69">
    <cfRule type="cellIs" dxfId="460" priority="738" stopIfTrue="1" operator="equal">
      <formula>$AX$159</formula>
    </cfRule>
  </conditionalFormatting>
  <conditionalFormatting sqref="L69">
    <cfRule type="cellIs" dxfId="459" priority="737" stopIfTrue="1" operator="equal">
      <formula>$AY$195</formula>
    </cfRule>
  </conditionalFormatting>
  <conditionalFormatting sqref="S69">
    <cfRule type="cellIs" dxfId="458" priority="736" stopIfTrue="1" operator="equal">
      <formula>$AX$158</formula>
    </cfRule>
  </conditionalFormatting>
  <conditionalFormatting sqref="AI70 I70:K70">
    <cfRule type="cellIs" dxfId="457" priority="735" stopIfTrue="1" operator="equal">
      <formula>$AX$157</formula>
    </cfRule>
  </conditionalFormatting>
  <conditionalFormatting sqref="AD70">
    <cfRule type="cellIs" dxfId="456" priority="734" stopIfTrue="1" operator="equal">
      <formula>$AX$157</formula>
    </cfRule>
  </conditionalFormatting>
  <conditionalFormatting sqref="P70">
    <cfRule type="cellIs" dxfId="455" priority="733" stopIfTrue="1" operator="equal">
      <formula>$AX$157</formula>
    </cfRule>
  </conditionalFormatting>
  <conditionalFormatting sqref="H70">
    <cfRule type="cellIs" dxfId="454" priority="732" stopIfTrue="1" operator="equal">
      <formula>$AX$157</formula>
    </cfRule>
  </conditionalFormatting>
  <conditionalFormatting sqref="AE70">
    <cfRule type="cellIs" dxfId="453" priority="731" stopIfTrue="1" operator="equal">
      <formula>$AX$157</formula>
    </cfRule>
  </conditionalFormatting>
  <conditionalFormatting sqref="Q70">
    <cfRule type="cellIs" dxfId="452" priority="730" stopIfTrue="1" operator="equal">
      <formula>$AX$157</formula>
    </cfRule>
  </conditionalFormatting>
  <conditionalFormatting sqref="AJ70">
    <cfRule type="cellIs" dxfId="451" priority="729" stopIfTrue="1" operator="equal">
      <formula>$AX$157</formula>
    </cfRule>
  </conditionalFormatting>
  <conditionalFormatting sqref="T70:U70">
    <cfRule type="cellIs" dxfId="450" priority="728" stopIfTrue="1" operator="equal">
      <formula>$AX$157</formula>
    </cfRule>
  </conditionalFormatting>
  <conditionalFormatting sqref="F70">
    <cfRule type="cellIs" dxfId="449" priority="727" stopIfTrue="1" operator="equal">
      <formula>$AX$157</formula>
    </cfRule>
  </conditionalFormatting>
  <conditionalFormatting sqref="AH70">
    <cfRule type="cellIs" dxfId="448" priority="726" stopIfTrue="1" operator="equal">
      <formula>$AX$157</formula>
    </cfRule>
  </conditionalFormatting>
  <conditionalFormatting sqref="AK70">
    <cfRule type="cellIs" dxfId="447" priority="725" stopIfTrue="1" operator="equal">
      <formula>$AX$157</formula>
    </cfRule>
  </conditionalFormatting>
  <conditionalFormatting sqref="G70">
    <cfRule type="cellIs" dxfId="446" priority="724" stopIfTrue="1" operator="equal">
      <formula>$AX$157</formula>
    </cfRule>
  </conditionalFormatting>
  <conditionalFormatting sqref="V70">
    <cfRule type="cellIs" dxfId="445" priority="723" stopIfTrue="1" operator="equal">
      <formula>$AX$157</formula>
    </cfRule>
  </conditionalFormatting>
  <conditionalFormatting sqref="AB70">
    <cfRule type="cellIs" dxfId="444" priority="722" stopIfTrue="1" operator="equal">
      <formula>$AX$157</formula>
    </cfRule>
  </conditionalFormatting>
  <conditionalFormatting sqref="W70">
    <cfRule type="cellIs" dxfId="443" priority="721" stopIfTrue="1" operator="equal">
      <formula>$AX$157</formula>
    </cfRule>
  </conditionalFormatting>
  <conditionalFormatting sqref="Z70:AA70">
    <cfRule type="cellIs" dxfId="442" priority="718" stopIfTrue="1" operator="equal">
      <formula>$AX$157</formula>
    </cfRule>
  </conditionalFormatting>
  <conditionalFormatting sqref="AF70:AG70">
    <cfRule type="cellIs" dxfId="441" priority="720" stopIfTrue="1" operator="equal">
      <formula>$AX$157</formula>
    </cfRule>
  </conditionalFormatting>
  <conditionalFormatting sqref="AC70">
    <cfRule type="cellIs" dxfId="440" priority="719" stopIfTrue="1" operator="equal">
      <formula>$AX$157</formula>
    </cfRule>
  </conditionalFormatting>
  <conditionalFormatting sqref="E70">
    <cfRule type="cellIs" dxfId="439" priority="717" stopIfTrue="1" operator="equal">
      <formula>$AX$157</formula>
    </cfRule>
  </conditionalFormatting>
  <conditionalFormatting sqref="M70:O70">
    <cfRule type="cellIs" dxfId="438" priority="716" stopIfTrue="1" operator="equal">
      <formula>$AX$157</formula>
    </cfRule>
  </conditionalFormatting>
  <conditionalFormatting sqref="C70:D70">
    <cfRule type="cellIs" dxfId="437" priority="715" stopIfTrue="1" operator="equal">
      <formula>$AX$157</formula>
    </cfRule>
  </conditionalFormatting>
  <conditionalFormatting sqref="L70">
    <cfRule type="cellIs" dxfId="436" priority="714" stopIfTrue="1" operator="equal">
      <formula>$AY$193</formula>
    </cfRule>
  </conditionalFormatting>
  <conditionalFormatting sqref="S70 I74:K74">
    <cfRule type="cellIs" dxfId="435" priority="713" stopIfTrue="1" operator="equal">
      <formula>$AX$156</formula>
    </cfRule>
  </conditionalFormatting>
  <conditionalFormatting sqref="AI71">
    <cfRule type="cellIs" dxfId="434" priority="712" stopIfTrue="1" operator="equal">
      <formula>$AX$158</formula>
    </cfRule>
  </conditionalFormatting>
  <conditionalFormatting sqref="AD71">
    <cfRule type="cellIs" dxfId="433" priority="710" stopIfTrue="1" operator="equal">
      <formula>$AX$158</formula>
    </cfRule>
  </conditionalFormatting>
  <conditionalFormatting sqref="P71">
    <cfRule type="cellIs" dxfId="432" priority="709" stopIfTrue="1" operator="equal">
      <formula>$AX$158</formula>
    </cfRule>
  </conditionalFormatting>
  <conditionalFormatting sqref="H71">
    <cfRule type="cellIs" dxfId="431" priority="708" stopIfTrue="1" operator="equal">
      <formula>$AX$158</formula>
    </cfRule>
  </conditionalFormatting>
  <conditionalFormatting sqref="AE71">
    <cfRule type="cellIs" dxfId="430" priority="707" stopIfTrue="1" operator="equal">
      <formula>$AX$158</formula>
    </cfRule>
  </conditionalFormatting>
  <conditionalFormatting sqref="Q71">
    <cfRule type="cellIs" dxfId="429" priority="706" stopIfTrue="1" operator="equal">
      <formula>$AX$158</formula>
    </cfRule>
  </conditionalFormatting>
  <conditionalFormatting sqref="AJ71">
    <cfRule type="cellIs" dxfId="428" priority="705" stopIfTrue="1" operator="equal">
      <formula>$AX$158</formula>
    </cfRule>
  </conditionalFormatting>
  <conditionalFormatting sqref="T71:U71">
    <cfRule type="cellIs" dxfId="427" priority="704" stopIfTrue="1" operator="equal">
      <formula>$AX$158</formula>
    </cfRule>
  </conditionalFormatting>
  <conditionalFormatting sqref="F71">
    <cfRule type="cellIs" dxfId="426" priority="703" stopIfTrue="1" operator="equal">
      <formula>$AX$158</formula>
    </cfRule>
  </conditionalFormatting>
  <conditionalFormatting sqref="AH71">
    <cfRule type="cellIs" dxfId="425" priority="702" stopIfTrue="1" operator="equal">
      <formula>$AX$158</formula>
    </cfRule>
  </conditionalFormatting>
  <conditionalFormatting sqref="AK71">
    <cfRule type="cellIs" dxfId="424" priority="701" stopIfTrue="1" operator="equal">
      <formula>$AX$158</formula>
    </cfRule>
  </conditionalFormatting>
  <conditionalFormatting sqref="G71">
    <cfRule type="cellIs" dxfId="423" priority="700" stopIfTrue="1" operator="equal">
      <formula>$AX$158</formula>
    </cfRule>
  </conditionalFormatting>
  <conditionalFormatting sqref="V71">
    <cfRule type="cellIs" dxfId="422" priority="699" stopIfTrue="1" operator="equal">
      <formula>$AX$158</formula>
    </cfRule>
  </conditionalFormatting>
  <conditionalFormatting sqref="AB71">
    <cfRule type="cellIs" dxfId="421" priority="698" stopIfTrue="1" operator="equal">
      <formula>$AX$158</formula>
    </cfRule>
  </conditionalFormatting>
  <conditionalFormatting sqref="W71">
    <cfRule type="cellIs" dxfId="420" priority="697" stopIfTrue="1" operator="equal">
      <formula>$AX$158</formula>
    </cfRule>
  </conditionalFormatting>
  <conditionalFormatting sqref="Z71:AA71">
    <cfRule type="cellIs" dxfId="419" priority="694" stopIfTrue="1" operator="equal">
      <formula>$AX$158</formula>
    </cfRule>
  </conditionalFormatting>
  <conditionalFormatting sqref="AF71:AG71">
    <cfRule type="cellIs" dxfId="418" priority="696" stopIfTrue="1" operator="equal">
      <formula>$AX$158</formula>
    </cfRule>
  </conditionalFormatting>
  <conditionalFormatting sqref="AC71">
    <cfRule type="cellIs" dxfId="417" priority="695" stopIfTrue="1" operator="equal">
      <formula>$AX$158</formula>
    </cfRule>
  </conditionalFormatting>
  <conditionalFormatting sqref="E71">
    <cfRule type="cellIs" dxfId="416" priority="693" stopIfTrue="1" operator="equal">
      <formula>$AX$158</formula>
    </cfRule>
  </conditionalFormatting>
  <conditionalFormatting sqref="M71:O71">
    <cfRule type="cellIs" dxfId="415" priority="692" stopIfTrue="1" operator="equal">
      <formula>$AX$158</formula>
    </cfRule>
  </conditionalFormatting>
  <conditionalFormatting sqref="C71:D71">
    <cfRule type="cellIs" dxfId="414" priority="691" stopIfTrue="1" operator="equal">
      <formula>$AX$158</formula>
    </cfRule>
  </conditionalFormatting>
  <conditionalFormatting sqref="L71">
    <cfRule type="cellIs" dxfId="413" priority="690" stopIfTrue="1" operator="equal">
      <formula>$AY$194</formula>
    </cfRule>
  </conditionalFormatting>
  <conditionalFormatting sqref="S71">
    <cfRule type="cellIs" dxfId="412" priority="689" stopIfTrue="1" operator="equal">
      <formula>$AX$157</formula>
    </cfRule>
  </conditionalFormatting>
  <conditionalFormatting sqref="AN70">
    <cfRule type="iconSet" priority="1398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I72 I72:K72 I75:K75">
    <cfRule type="cellIs" dxfId="411" priority="666" stopIfTrue="1" operator="equal">
      <formula>$AX$154</formula>
    </cfRule>
  </conditionalFormatting>
  <conditionalFormatting sqref="AD72">
    <cfRule type="cellIs" dxfId="410" priority="664" stopIfTrue="1" operator="equal">
      <formula>$AX$154</formula>
    </cfRule>
  </conditionalFormatting>
  <conditionalFormatting sqref="P72">
    <cfRule type="cellIs" dxfId="409" priority="663" stopIfTrue="1" operator="equal">
      <formula>$AX$154</formula>
    </cfRule>
  </conditionalFormatting>
  <conditionalFormatting sqref="H72">
    <cfRule type="cellIs" dxfId="408" priority="662" stopIfTrue="1" operator="equal">
      <formula>$AX$154</formula>
    </cfRule>
  </conditionalFormatting>
  <conditionalFormatting sqref="AE72">
    <cfRule type="cellIs" dxfId="407" priority="661" stopIfTrue="1" operator="equal">
      <formula>$AX$154</formula>
    </cfRule>
  </conditionalFormatting>
  <conditionalFormatting sqref="Q72">
    <cfRule type="cellIs" dxfId="406" priority="660" stopIfTrue="1" operator="equal">
      <formula>$AX$154</formula>
    </cfRule>
  </conditionalFormatting>
  <conditionalFormatting sqref="AJ72">
    <cfRule type="cellIs" dxfId="405" priority="659" stopIfTrue="1" operator="equal">
      <formula>$AX$154</formula>
    </cfRule>
  </conditionalFormatting>
  <conditionalFormatting sqref="T72:U72">
    <cfRule type="cellIs" dxfId="404" priority="658" stopIfTrue="1" operator="equal">
      <formula>$AX$154</formula>
    </cfRule>
  </conditionalFormatting>
  <conditionalFormatting sqref="F72">
    <cfRule type="cellIs" dxfId="403" priority="657" stopIfTrue="1" operator="equal">
      <formula>$AX$154</formula>
    </cfRule>
  </conditionalFormatting>
  <conditionalFormatting sqref="AH72">
    <cfRule type="cellIs" dxfId="402" priority="656" stopIfTrue="1" operator="equal">
      <formula>$AX$154</formula>
    </cfRule>
  </conditionalFormatting>
  <conditionalFormatting sqref="AK72">
    <cfRule type="cellIs" dxfId="401" priority="655" stopIfTrue="1" operator="equal">
      <formula>$AX$154</formula>
    </cfRule>
  </conditionalFormatting>
  <conditionalFormatting sqref="G72">
    <cfRule type="cellIs" dxfId="400" priority="654" stopIfTrue="1" operator="equal">
      <formula>$AX$154</formula>
    </cfRule>
  </conditionalFormatting>
  <conditionalFormatting sqref="V72">
    <cfRule type="cellIs" dxfId="399" priority="653" stopIfTrue="1" operator="equal">
      <formula>$AX$154</formula>
    </cfRule>
  </conditionalFormatting>
  <conditionalFormatting sqref="AB72">
    <cfRule type="cellIs" dxfId="398" priority="652" stopIfTrue="1" operator="equal">
      <formula>$AX$154</formula>
    </cfRule>
  </conditionalFormatting>
  <conditionalFormatting sqref="W72">
    <cfRule type="cellIs" dxfId="397" priority="651" stopIfTrue="1" operator="equal">
      <formula>$AX$154</formula>
    </cfRule>
  </conditionalFormatting>
  <conditionalFormatting sqref="Z72:AA72">
    <cfRule type="cellIs" dxfId="396" priority="648" stopIfTrue="1" operator="equal">
      <formula>$AX$154</formula>
    </cfRule>
  </conditionalFormatting>
  <conditionalFormatting sqref="AF72:AG72">
    <cfRule type="cellIs" dxfId="395" priority="650" stopIfTrue="1" operator="equal">
      <formula>$AX$154</formula>
    </cfRule>
  </conditionalFormatting>
  <conditionalFormatting sqref="AC72">
    <cfRule type="cellIs" dxfId="394" priority="649" stopIfTrue="1" operator="equal">
      <formula>$AX$154</formula>
    </cfRule>
  </conditionalFormatting>
  <conditionalFormatting sqref="E72">
    <cfRule type="cellIs" dxfId="393" priority="647" stopIfTrue="1" operator="equal">
      <formula>$AX$154</formula>
    </cfRule>
  </conditionalFormatting>
  <conditionalFormatting sqref="M72:O72">
    <cfRule type="cellIs" dxfId="392" priority="646" stopIfTrue="1" operator="equal">
      <formula>$AX$154</formula>
    </cfRule>
  </conditionalFormatting>
  <conditionalFormatting sqref="C72:D72">
    <cfRule type="cellIs" dxfId="391" priority="645" stopIfTrue="1" operator="equal">
      <formula>$AX$154</formula>
    </cfRule>
  </conditionalFormatting>
  <conditionalFormatting sqref="L72">
    <cfRule type="cellIs" dxfId="390" priority="644" stopIfTrue="1" operator="equal">
      <formula>$AY$190</formula>
    </cfRule>
  </conditionalFormatting>
  <conditionalFormatting sqref="S72">
    <cfRule type="cellIs" dxfId="389" priority="643" stopIfTrue="1" operator="equal">
      <formula>$AX$153</formula>
    </cfRule>
  </conditionalFormatting>
  <conditionalFormatting sqref="I73:K73 I76:K76">
    <cfRule type="cellIs" dxfId="388" priority="642" stopIfTrue="1" operator="equal">
      <formula>$AX$155</formula>
    </cfRule>
  </conditionalFormatting>
  <conditionalFormatting sqref="AN71">
    <cfRule type="iconSet" priority="1416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I73">
    <cfRule type="cellIs" dxfId="387" priority="620" stopIfTrue="1" operator="equal">
      <formula>$AX$155</formula>
    </cfRule>
  </conditionalFormatting>
  <conditionalFormatting sqref="AD73">
    <cfRule type="cellIs" dxfId="386" priority="618" stopIfTrue="1" operator="equal">
      <formula>$AX$155</formula>
    </cfRule>
  </conditionalFormatting>
  <conditionalFormatting sqref="P73">
    <cfRule type="cellIs" dxfId="385" priority="617" stopIfTrue="1" operator="equal">
      <formula>$AX$155</formula>
    </cfRule>
  </conditionalFormatting>
  <conditionalFormatting sqref="H73">
    <cfRule type="cellIs" dxfId="384" priority="616" stopIfTrue="1" operator="equal">
      <formula>$AX$155</formula>
    </cfRule>
  </conditionalFormatting>
  <conditionalFormatting sqref="AE73">
    <cfRule type="cellIs" dxfId="383" priority="615" stopIfTrue="1" operator="equal">
      <formula>$AX$155</formula>
    </cfRule>
  </conditionalFormatting>
  <conditionalFormatting sqref="Q73">
    <cfRule type="cellIs" dxfId="382" priority="614" stopIfTrue="1" operator="equal">
      <formula>$AX$155</formula>
    </cfRule>
  </conditionalFormatting>
  <conditionalFormatting sqref="AJ73">
    <cfRule type="cellIs" dxfId="381" priority="613" stopIfTrue="1" operator="equal">
      <formula>$AX$155</formula>
    </cfRule>
  </conditionalFormatting>
  <conditionalFormatting sqref="T73:U73">
    <cfRule type="cellIs" dxfId="380" priority="612" stopIfTrue="1" operator="equal">
      <formula>$AX$155</formula>
    </cfRule>
  </conditionalFormatting>
  <conditionalFormatting sqref="F73">
    <cfRule type="cellIs" dxfId="379" priority="611" stopIfTrue="1" operator="equal">
      <formula>$AX$155</formula>
    </cfRule>
  </conditionalFormatting>
  <conditionalFormatting sqref="AH73">
    <cfRule type="cellIs" dxfId="378" priority="610" stopIfTrue="1" operator="equal">
      <formula>$AX$155</formula>
    </cfRule>
  </conditionalFormatting>
  <conditionalFormatting sqref="AK73">
    <cfRule type="cellIs" dxfId="377" priority="609" stopIfTrue="1" operator="equal">
      <formula>$AX$155</formula>
    </cfRule>
  </conditionalFormatting>
  <conditionalFormatting sqref="G73">
    <cfRule type="cellIs" dxfId="376" priority="608" stopIfTrue="1" operator="equal">
      <formula>$AX$155</formula>
    </cfRule>
  </conditionalFormatting>
  <conditionalFormatting sqref="V73">
    <cfRule type="cellIs" dxfId="375" priority="607" stopIfTrue="1" operator="equal">
      <formula>$AX$155</formula>
    </cfRule>
  </conditionalFormatting>
  <conditionalFormatting sqref="AB73">
    <cfRule type="cellIs" dxfId="374" priority="606" stopIfTrue="1" operator="equal">
      <formula>$AX$155</formula>
    </cfRule>
  </conditionalFormatting>
  <conditionalFormatting sqref="W73">
    <cfRule type="cellIs" dxfId="373" priority="605" stopIfTrue="1" operator="equal">
      <formula>$AX$155</formula>
    </cfRule>
  </conditionalFormatting>
  <conditionalFormatting sqref="Z73:AA73">
    <cfRule type="cellIs" dxfId="372" priority="602" stopIfTrue="1" operator="equal">
      <formula>$AX$155</formula>
    </cfRule>
  </conditionalFormatting>
  <conditionalFormatting sqref="AF73:AG73">
    <cfRule type="cellIs" dxfId="371" priority="604" stopIfTrue="1" operator="equal">
      <formula>$AX$155</formula>
    </cfRule>
  </conditionalFormatting>
  <conditionalFormatting sqref="AC73">
    <cfRule type="cellIs" dxfId="370" priority="603" stopIfTrue="1" operator="equal">
      <formula>$AX$155</formula>
    </cfRule>
  </conditionalFormatting>
  <conditionalFormatting sqref="E73">
    <cfRule type="cellIs" dxfId="369" priority="601" stopIfTrue="1" operator="equal">
      <formula>$AX$155</formula>
    </cfRule>
  </conditionalFormatting>
  <conditionalFormatting sqref="M73:O73">
    <cfRule type="cellIs" dxfId="368" priority="600" stopIfTrue="1" operator="equal">
      <formula>$AX$155</formula>
    </cfRule>
  </conditionalFormatting>
  <conditionalFormatting sqref="C73:D73">
    <cfRule type="cellIs" dxfId="367" priority="599" stopIfTrue="1" operator="equal">
      <formula>$AX$155</formula>
    </cfRule>
  </conditionalFormatting>
  <conditionalFormatting sqref="L73">
    <cfRule type="cellIs" dxfId="366" priority="598" stopIfTrue="1" operator="equal">
      <formula>$AY$191</formula>
    </cfRule>
  </conditionalFormatting>
  <conditionalFormatting sqref="S73">
    <cfRule type="cellIs" dxfId="365" priority="597" stopIfTrue="1" operator="equal">
      <formula>$AX$154</formula>
    </cfRule>
  </conditionalFormatting>
  <conditionalFormatting sqref="AN72">
    <cfRule type="iconSet" priority="1435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I74">
    <cfRule type="cellIs" dxfId="364" priority="574" stopIfTrue="1" operator="equal">
      <formula>$AX$156</formula>
    </cfRule>
  </conditionalFormatting>
  <conditionalFormatting sqref="AD74">
    <cfRule type="cellIs" dxfId="363" priority="572" stopIfTrue="1" operator="equal">
      <formula>$AX$156</formula>
    </cfRule>
  </conditionalFormatting>
  <conditionalFormatting sqref="P74">
    <cfRule type="cellIs" dxfId="362" priority="571" stopIfTrue="1" operator="equal">
      <formula>$AX$156</formula>
    </cfRule>
  </conditionalFormatting>
  <conditionalFormatting sqref="H74">
    <cfRule type="cellIs" dxfId="361" priority="570" stopIfTrue="1" operator="equal">
      <formula>$AX$156</formula>
    </cfRule>
  </conditionalFormatting>
  <conditionalFormatting sqref="AE74">
    <cfRule type="cellIs" dxfId="360" priority="569" stopIfTrue="1" operator="equal">
      <formula>$AX$156</formula>
    </cfRule>
  </conditionalFormatting>
  <conditionalFormatting sqref="Q74">
    <cfRule type="cellIs" dxfId="359" priority="568" stopIfTrue="1" operator="equal">
      <formula>$AX$156</formula>
    </cfRule>
  </conditionalFormatting>
  <conditionalFormatting sqref="AJ74">
    <cfRule type="cellIs" dxfId="358" priority="567" stopIfTrue="1" operator="equal">
      <formula>$AX$156</formula>
    </cfRule>
  </conditionalFormatting>
  <conditionalFormatting sqref="T74:U74">
    <cfRule type="cellIs" dxfId="357" priority="566" stopIfTrue="1" operator="equal">
      <formula>$AX$156</formula>
    </cfRule>
  </conditionalFormatting>
  <conditionalFormatting sqref="F74">
    <cfRule type="cellIs" dxfId="356" priority="565" stopIfTrue="1" operator="equal">
      <formula>$AX$156</formula>
    </cfRule>
  </conditionalFormatting>
  <conditionalFormatting sqref="AH74">
    <cfRule type="cellIs" dxfId="355" priority="564" stopIfTrue="1" operator="equal">
      <formula>$AX$156</formula>
    </cfRule>
  </conditionalFormatting>
  <conditionalFormatting sqref="AK74">
    <cfRule type="cellIs" dxfId="354" priority="563" stopIfTrue="1" operator="equal">
      <formula>$AX$156</formula>
    </cfRule>
  </conditionalFormatting>
  <conditionalFormatting sqref="G74">
    <cfRule type="cellIs" dxfId="353" priority="562" stopIfTrue="1" operator="equal">
      <formula>$AX$156</formula>
    </cfRule>
  </conditionalFormatting>
  <conditionalFormatting sqref="V74">
    <cfRule type="cellIs" dxfId="352" priority="561" stopIfTrue="1" operator="equal">
      <formula>$AX$156</formula>
    </cfRule>
  </conditionalFormatting>
  <conditionalFormatting sqref="AB74">
    <cfRule type="cellIs" dxfId="351" priority="560" stopIfTrue="1" operator="equal">
      <formula>$AX$156</formula>
    </cfRule>
  </conditionalFormatting>
  <conditionalFormatting sqref="W74">
    <cfRule type="cellIs" dxfId="350" priority="559" stopIfTrue="1" operator="equal">
      <formula>$AX$156</formula>
    </cfRule>
  </conditionalFormatting>
  <conditionalFormatting sqref="Z74:AA74">
    <cfRule type="cellIs" dxfId="349" priority="556" stopIfTrue="1" operator="equal">
      <formula>$AX$156</formula>
    </cfRule>
  </conditionalFormatting>
  <conditionalFormatting sqref="AF74:AG74">
    <cfRule type="cellIs" dxfId="348" priority="558" stopIfTrue="1" operator="equal">
      <formula>$AX$156</formula>
    </cfRule>
  </conditionalFormatting>
  <conditionalFormatting sqref="AC74">
    <cfRule type="cellIs" dxfId="347" priority="557" stopIfTrue="1" operator="equal">
      <formula>$AX$156</formula>
    </cfRule>
  </conditionalFormatting>
  <conditionalFormatting sqref="E74">
    <cfRule type="cellIs" dxfId="346" priority="555" stopIfTrue="1" operator="equal">
      <formula>$AX$156</formula>
    </cfRule>
  </conditionalFormatting>
  <conditionalFormatting sqref="M74:O74">
    <cfRule type="cellIs" dxfId="345" priority="554" stopIfTrue="1" operator="equal">
      <formula>$AX$156</formula>
    </cfRule>
  </conditionalFormatting>
  <conditionalFormatting sqref="C74:D74">
    <cfRule type="cellIs" dxfId="344" priority="553" stopIfTrue="1" operator="equal">
      <formula>$AX$156</formula>
    </cfRule>
  </conditionalFormatting>
  <conditionalFormatting sqref="L74">
    <cfRule type="cellIs" dxfId="343" priority="552" stopIfTrue="1" operator="equal">
      <formula>$AY$192</formula>
    </cfRule>
  </conditionalFormatting>
  <conditionalFormatting sqref="S74">
    <cfRule type="cellIs" dxfId="342" priority="551" stopIfTrue="1" operator="equal">
      <formula>$AX$155</formula>
    </cfRule>
  </conditionalFormatting>
  <conditionalFormatting sqref="AN73">
    <cfRule type="iconSet" priority="1454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I75">
    <cfRule type="cellIs" dxfId="341" priority="528" stopIfTrue="1" operator="equal">
      <formula>$AX$154</formula>
    </cfRule>
  </conditionalFormatting>
  <conditionalFormatting sqref="AD75">
    <cfRule type="cellIs" dxfId="340" priority="526" stopIfTrue="1" operator="equal">
      <formula>$AX$154</formula>
    </cfRule>
  </conditionalFormatting>
  <conditionalFormatting sqref="P75">
    <cfRule type="cellIs" dxfId="339" priority="525" stopIfTrue="1" operator="equal">
      <formula>$AX$154</formula>
    </cfRule>
  </conditionalFormatting>
  <conditionalFormatting sqref="H75">
    <cfRule type="cellIs" dxfId="338" priority="524" stopIfTrue="1" operator="equal">
      <formula>$AX$154</formula>
    </cfRule>
  </conditionalFormatting>
  <conditionalFormatting sqref="AE75">
    <cfRule type="cellIs" dxfId="337" priority="523" stopIfTrue="1" operator="equal">
      <formula>$AX$154</formula>
    </cfRule>
  </conditionalFormatting>
  <conditionalFormatting sqref="Q75">
    <cfRule type="cellIs" dxfId="336" priority="522" stopIfTrue="1" operator="equal">
      <formula>$AX$154</formula>
    </cfRule>
  </conditionalFormatting>
  <conditionalFormatting sqref="AJ75">
    <cfRule type="cellIs" dxfId="335" priority="521" stopIfTrue="1" operator="equal">
      <formula>$AX$154</formula>
    </cfRule>
  </conditionalFormatting>
  <conditionalFormatting sqref="T75:U75">
    <cfRule type="cellIs" dxfId="334" priority="520" stopIfTrue="1" operator="equal">
      <formula>$AX$154</formula>
    </cfRule>
  </conditionalFormatting>
  <conditionalFormatting sqref="F75">
    <cfRule type="cellIs" dxfId="333" priority="519" stopIfTrue="1" operator="equal">
      <formula>$AX$154</formula>
    </cfRule>
  </conditionalFormatting>
  <conditionalFormatting sqref="AH75">
    <cfRule type="cellIs" dxfId="332" priority="518" stopIfTrue="1" operator="equal">
      <formula>$AX$154</formula>
    </cfRule>
  </conditionalFormatting>
  <conditionalFormatting sqref="AK75">
    <cfRule type="cellIs" dxfId="331" priority="517" stopIfTrue="1" operator="equal">
      <formula>$AX$154</formula>
    </cfRule>
  </conditionalFormatting>
  <conditionalFormatting sqref="G75">
    <cfRule type="cellIs" dxfId="330" priority="516" stopIfTrue="1" operator="equal">
      <formula>$AX$154</formula>
    </cfRule>
  </conditionalFormatting>
  <conditionalFormatting sqref="V75">
    <cfRule type="cellIs" dxfId="329" priority="515" stopIfTrue="1" operator="equal">
      <formula>$AX$154</formula>
    </cfRule>
  </conditionalFormatting>
  <conditionalFormatting sqref="AB75">
    <cfRule type="cellIs" dxfId="328" priority="514" stopIfTrue="1" operator="equal">
      <formula>$AX$154</formula>
    </cfRule>
  </conditionalFormatting>
  <conditionalFormatting sqref="W75">
    <cfRule type="cellIs" dxfId="327" priority="513" stopIfTrue="1" operator="equal">
      <formula>$AX$154</formula>
    </cfRule>
  </conditionalFormatting>
  <conditionalFormatting sqref="Z75:AA75">
    <cfRule type="cellIs" dxfId="326" priority="510" stopIfTrue="1" operator="equal">
      <formula>$AX$154</formula>
    </cfRule>
  </conditionalFormatting>
  <conditionalFormatting sqref="AF75:AG75">
    <cfRule type="cellIs" dxfId="325" priority="512" stopIfTrue="1" operator="equal">
      <formula>$AX$154</formula>
    </cfRule>
  </conditionalFormatting>
  <conditionalFormatting sqref="AC75">
    <cfRule type="cellIs" dxfId="324" priority="511" stopIfTrue="1" operator="equal">
      <formula>$AX$154</formula>
    </cfRule>
  </conditionalFormatting>
  <conditionalFormatting sqref="E75">
    <cfRule type="cellIs" dxfId="323" priority="509" stopIfTrue="1" operator="equal">
      <formula>$AX$154</formula>
    </cfRule>
  </conditionalFormatting>
  <conditionalFormatting sqref="M75:O75">
    <cfRule type="cellIs" dxfId="322" priority="508" stopIfTrue="1" operator="equal">
      <formula>$AX$154</formula>
    </cfRule>
  </conditionalFormatting>
  <conditionalFormatting sqref="C75:D75">
    <cfRule type="cellIs" dxfId="321" priority="507" stopIfTrue="1" operator="equal">
      <formula>$AX$154</formula>
    </cfRule>
  </conditionalFormatting>
  <conditionalFormatting sqref="L75">
    <cfRule type="cellIs" dxfId="320" priority="506" stopIfTrue="1" operator="equal">
      <formula>$AY$190</formula>
    </cfRule>
  </conditionalFormatting>
  <conditionalFormatting sqref="S75">
    <cfRule type="cellIs" dxfId="319" priority="505" stopIfTrue="1" operator="equal">
      <formula>$AX$153</formula>
    </cfRule>
  </conditionalFormatting>
  <conditionalFormatting sqref="AN74">
    <cfRule type="iconSet" priority="1474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I76">
    <cfRule type="cellIs" dxfId="318" priority="482" stopIfTrue="1" operator="equal">
      <formula>$AX$155</formula>
    </cfRule>
  </conditionalFormatting>
  <conditionalFormatting sqref="AD76">
    <cfRule type="cellIs" dxfId="317" priority="480" stopIfTrue="1" operator="equal">
      <formula>$AX$155</formula>
    </cfRule>
  </conditionalFormatting>
  <conditionalFormatting sqref="P76">
    <cfRule type="cellIs" dxfId="316" priority="479" stopIfTrue="1" operator="equal">
      <formula>$AX$155</formula>
    </cfRule>
  </conditionalFormatting>
  <conditionalFormatting sqref="H76">
    <cfRule type="cellIs" dxfId="315" priority="478" stopIfTrue="1" operator="equal">
      <formula>$AX$155</formula>
    </cfRule>
  </conditionalFormatting>
  <conditionalFormatting sqref="AE76">
    <cfRule type="cellIs" dxfId="314" priority="477" stopIfTrue="1" operator="equal">
      <formula>$AX$155</formula>
    </cfRule>
  </conditionalFormatting>
  <conditionalFormatting sqref="Q76">
    <cfRule type="cellIs" dxfId="313" priority="476" stopIfTrue="1" operator="equal">
      <formula>$AX$155</formula>
    </cfRule>
  </conditionalFormatting>
  <conditionalFormatting sqref="AJ76">
    <cfRule type="cellIs" dxfId="312" priority="475" stopIfTrue="1" operator="equal">
      <formula>$AX$155</formula>
    </cfRule>
  </conditionalFormatting>
  <conditionalFormatting sqref="T76:U76">
    <cfRule type="cellIs" dxfId="311" priority="474" stopIfTrue="1" operator="equal">
      <formula>$AX$155</formula>
    </cfRule>
  </conditionalFormatting>
  <conditionalFormatting sqref="F76">
    <cfRule type="cellIs" dxfId="310" priority="473" stopIfTrue="1" operator="equal">
      <formula>$AX$155</formula>
    </cfRule>
  </conditionalFormatting>
  <conditionalFormatting sqref="AH76">
    <cfRule type="cellIs" dxfId="309" priority="472" stopIfTrue="1" operator="equal">
      <formula>$AX$155</formula>
    </cfRule>
  </conditionalFormatting>
  <conditionalFormatting sqref="AK76">
    <cfRule type="cellIs" dxfId="308" priority="471" stopIfTrue="1" operator="equal">
      <formula>$AX$155</formula>
    </cfRule>
  </conditionalFormatting>
  <conditionalFormatting sqref="G76">
    <cfRule type="cellIs" dxfId="307" priority="470" stopIfTrue="1" operator="equal">
      <formula>$AX$155</formula>
    </cfRule>
  </conditionalFormatting>
  <conditionalFormatting sqref="V76">
    <cfRule type="cellIs" dxfId="306" priority="469" stopIfTrue="1" operator="equal">
      <formula>$AX$155</formula>
    </cfRule>
  </conditionalFormatting>
  <conditionalFormatting sqref="AB76">
    <cfRule type="cellIs" dxfId="305" priority="468" stopIfTrue="1" operator="equal">
      <formula>$AX$155</formula>
    </cfRule>
  </conditionalFormatting>
  <conditionalFormatting sqref="W76">
    <cfRule type="cellIs" dxfId="304" priority="467" stopIfTrue="1" operator="equal">
      <formula>$AX$155</formula>
    </cfRule>
  </conditionalFormatting>
  <conditionalFormatting sqref="Z76:AA76">
    <cfRule type="cellIs" dxfId="303" priority="464" stopIfTrue="1" operator="equal">
      <formula>$AX$155</formula>
    </cfRule>
  </conditionalFormatting>
  <conditionalFormatting sqref="AF76:AG76">
    <cfRule type="cellIs" dxfId="302" priority="466" stopIfTrue="1" operator="equal">
      <formula>$AX$155</formula>
    </cfRule>
  </conditionalFormatting>
  <conditionalFormatting sqref="AC76">
    <cfRule type="cellIs" dxfId="301" priority="465" stopIfTrue="1" operator="equal">
      <formula>$AX$155</formula>
    </cfRule>
  </conditionalFormatting>
  <conditionalFormatting sqref="E76">
    <cfRule type="cellIs" dxfId="300" priority="463" stopIfTrue="1" operator="equal">
      <formula>$AX$155</formula>
    </cfRule>
  </conditionalFormatting>
  <conditionalFormatting sqref="M76:O76">
    <cfRule type="cellIs" dxfId="299" priority="462" stopIfTrue="1" operator="equal">
      <formula>$AX$155</formula>
    </cfRule>
  </conditionalFormatting>
  <conditionalFormatting sqref="C76:D76">
    <cfRule type="cellIs" dxfId="298" priority="461" stopIfTrue="1" operator="equal">
      <formula>$AX$155</formula>
    </cfRule>
  </conditionalFormatting>
  <conditionalFormatting sqref="L76">
    <cfRule type="cellIs" dxfId="297" priority="460" stopIfTrue="1" operator="equal">
      <formula>$AY$191</formula>
    </cfRule>
  </conditionalFormatting>
  <conditionalFormatting sqref="S76">
    <cfRule type="cellIs" dxfId="296" priority="459" stopIfTrue="1" operator="equal">
      <formula>$AX$154</formula>
    </cfRule>
  </conditionalFormatting>
  <conditionalFormatting sqref="AN75">
    <cfRule type="iconSet" priority="1496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I77 I77:K77">
    <cfRule type="cellIs" dxfId="295" priority="436" stopIfTrue="1" operator="equal">
      <formula>$AX$151</formula>
    </cfRule>
  </conditionalFormatting>
  <conditionalFormatting sqref="AD77">
    <cfRule type="cellIs" dxfId="294" priority="434" stopIfTrue="1" operator="equal">
      <formula>$AX$151</formula>
    </cfRule>
  </conditionalFormatting>
  <conditionalFormatting sqref="P77">
    <cfRule type="cellIs" dxfId="293" priority="433" stopIfTrue="1" operator="equal">
      <formula>$AX$151</formula>
    </cfRule>
  </conditionalFormatting>
  <conditionalFormatting sqref="H77">
    <cfRule type="cellIs" dxfId="292" priority="432" stopIfTrue="1" operator="equal">
      <formula>$AX$151</formula>
    </cfRule>
  </conditionalFormatting>
  <conditionalFormatting sqref="AE77">
    <cfRule type="cellIs" dxfId="291" priority="431" stopIfTrue="1" operator="equal">
      <formula>$AX$151</formula>
    </cfRule>
  </conditionalFormatting>
  <conditionalFormatting sqref="Q77">
    <cfRule type="cellIs" dxfId="290" priority="430" stopIfTrue="1" operator="equal">
      <formula>$AX$151</formula>
    </cfRule>
  </conditionalFormatting>
  <conditionalFormatting sqref="AJ77">
    <cfRule type="cellIs" dxfId="289" priority="429" stopIfTrue="1" operator="equal">
      <formula>$AX$151</formula>
    </cfRule>
  </conditionalFormatting>
  <conditionalFormatting sqref="T77:U77">
    <cfRule type="cellIs" dxfId="288" priority="428" stopIfTrue="1" operator="equal">
      <formula>$AX$151</formula>
    </cfRule>
  </conditionalFormatting>
  <conditionalFormatting sqref="F77">
    <cfRule type="cellIs" dxfId="287" priority="427" stopIfTrue="1" operator="equal">
      <formula>$AX$151</formula>
    </cfRule>
  </conditionalFormatting>
  <conditionalFormatting sqref="AH77">
    <cfRule type="cellIs" dxfId="286" priority="426" stopIfTrue="1" operator="equal">
      <formula>$AX$151</formula>
    </cfRule>
  </conditionalFormatting>
  <conditionalFormatting sqref="AK77">
    <cfRule type="cellIs" dxfId="285" priority="425" stopIfTrue="1" operator="equal">
      <formula>$AX$151</formula>
    </cfRule>
  </conditionalFormatting>
  <conditionalFormatting sqref="G77">
    <cfRule type="cellIs" dxfId="284" priority="424" stopIfTrue="1" operator="equal">
      <formula>$AX$151</formula>
    </cfRule>
  </conditionalFormatting>
  <conditionalFormatting sqref="V77">
    <cfRule type="cellIs" dxfId="283" priority="423" stopIfTrue="1" operator="equal">
      <formula>$AX$151</formula>
    </cfRule>
  </conditionalFormatting>
  <conditionalFormatting sqref="AB77">
    <cfRule type="cellIs" dxfId="282" priority="422" stopIfTrue="1" operator="equal">
      <formula>$AX$151</formula>
    </cfRule>
  </conditionalFormatting>
  <conditionalFormatting sqref="W77">
    <cfRule type="cellIs" dxfId="281" priority="421" stopIfTrue="1" operator="equal">
      <formula>$AX$151</formula>
    </cfRule>
  </conditionalFormatting>
  <conditionalFormatting sqref="Z77:AA77">
    <cfRule type="cellIs" dxfId="280" priority="418" stopIfTrue="1" operator="equal">
      <formula>$AX$151</formula>
    </cfRule>
  </conditionalFormatting>
  <conditionalFormatting sqref="AF77:AG77">
    <cfRule type="cellIs" dxfId="279" priority="420" stopIfTrue="1" operator="equal">
      <formula>$AX$151</formula>
    </cfRule>
  </conditionalFormatting>
  <conditionalFormatting sqref="AC77">
    <cfRule type="cellIs" dxfId="278" priority="419" stopIfTrue="1" operator="equal">
      <formula>$AX$151</formula>
    </cfRule>
  </conditionalFormatting>
  <conditionalFormatting sqref="E77">
    <cfRule type="cellIs" dxfId="277" priority="417" stopIfTrue="1" operator="equal">
      <formula>$AX$151</formula>
    </cfRule>
  </conditionalFormatting>
  <conditionalFormatting sqref="M77:O77">
    <cfRule type="cellIs" dxfId="276" priority="416" stopIfTrue="1" operator="equal">
      <formula>$AX$151</formula>
    </cfRule>
  </conditionalFormatting>
  <conditionalFormatting sqref="C77:D77">
    <cfRule type="cellIs" dxfId="275" priority="415" stopIfTrue="1" operator="equal">
      <formula>$AX$151</formula>
    </cfRule>
  </conditionalFormatting>
  <conditionalFormatting sqref="L77">
    <cfRule type="cellIs" dxfId="274" priority="414" stopIfTrue="1" operator="equal">
      <formula>$AY$187</formula>
    </cfRule>
  </conditionalFormatting>
  <conditionalFormatting sqref="S77 I80:K80">
    <cfRule type="cellIs" dxfId="273" priority="413" stopIfTrue="1" operator="equal">
      <formula>$AX$150</formula>
    </cfRule>
  </conditionalFormatting>
  <conditionalFormatting sqref="I78:K78">
    <cfRule type="cellIs" dxfId="272" priority="412" stopIfTrue="1" operator="equal">
      <formula>$AX$152</formula>
    </cfRule>
  </conditionalFormatting>
  <conditionalFormatting sqref="AN76">
    <cfRule type="iconSet" priority="1518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I78">
    <cfRule type="cellIs" dxfId="271" priority="390" stopIfTrue="1" operator="equal">
      <formula>$AX$152</formula>
    </cfRule>
  </conditionalFormatting>
  <conditionalFormatting sqref="AN78">
    <cfRule type="iconSet" priority="389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D78">
    <cfRule type="cellIs" dxfId="270" priority="388" stopIfTrue="1" operator="equal">
      <formula>$AX$152</formula>
    </cfRule>
  </conditionalFormatting>
  <conditionalFormatting sqref="P78">
    <cfRule type="cellIs" dxfId="269" priority="387" stopIfTrue="1" operator="equal">
      <formula>$AX$152</formula>
    </cfRule>
  </conditionalFormatting>
  <conditionalFormatting sqref="H78">
    <cfRule type="cellIs" dxfId="268" priority="386" stopIfTrue="1" operator="equal">
      <formula>$AX$152</formula>
    </cfRule>
  </conditionalFormatting>
  <conditionalFormatting sqref="AE78">
    <cfRule type="cellIs" dxfId="267" priority="385" stopIfTrue="1" operator="equal">
      <formula>$AX$152</formula>
    </cfRule>
  </conditionalFormatting>
  <conditionalFormatting sqref="Q78">
    <cfRule type="cellIs" dxfId="266" priority="384" stopIfTrue="1" operator="equal">
      <formula>$AX$152</formula>
    </cfRule>
  </conditionalFormatting>
  <conditionalFormatting sqref="AJ78">
    <cfRule type="cellIs" dxfId="265" priority="383" stopIfTrue="1" operator="equal">
      <formula>$AX$152</formula>
    </cfRule>
  </conditionalFormatting>
  <conditionalFormatting sqref="T78:U78">
    <cfRule type="cellIs" dxfId="264" priority="382" stopIfTrue="1" operator="equal">
      <formula>$AX$152</formula>
    </cfRule>
  </conditionalFormatting>
  <conditionalFormatting sqref="F78">
    <cfRule type="cellIs" dxfId="263" priority="381" stopIfTrue="1" operator="equal">
      <formula>$AX$152</formula>
    </cfRule>
  </conditionalFormatting>
  <conditionalFormatting sqref="AH78">
    <cfRule type="cellIs" dxfId="262" priority="380" stopIfTrue="1" operator="equal">
      <formula>$AX$152</formula>
    </cfRule>
  </conditionalFormatting>
  <conditionalFormatting sqref="AK78">
    <cfRule type="cellIs" dxfId="261" priority="379" stopIfTrue="1" operator="equal">
      <formula>$AX$152</formula>
    </cfRule>
  </conditionalFormatting>
  <conditionalFormatting sqref="G78">
    <cfRule type="cellIs" dxfId="260" priority="378" stopIfTrue="1" operator="equal">
      <formula>$AX$152</formula>
    </cfRule>
  </conditionalFormatting>
  <conditionalFormatting sqref="V78">
    <cfRule type="cellIs" dxfId="259" priority="377" stopIfTrue="1" operator="equal">
      <formula>$AX$152</formula>
    </cfRule>
  </conditionalFormatting>
  <conditionalFormatting sqref="AB78">
    <cfRule type="cellIs" dxfId="258" priority="376" stopIfTrue="1" operator="equal">
      <formula>$AX$152</formula>
    </cfRule>
  </conditionalFormatting>
  <conditionalFormatting sqref="W78">
    <cfRule type="cellIs" dxfId="257" priority="375" stopIfTrue="1" operator="equal">
      <formula>$AX$152</formula>
    </cfRule>
  </conditionalFormatting>
  <conditionalFormatting sqref="Z78:AA78">
    <cfRule type="cellIs" dxfId="256" priority="372" stopIfTrue="1" operator="equal">
      <formula>$AX$152</formula>
    </cfRule>
  </conditionalFormatting>
  <conditionalFormatting sqref="AF78:AG78">
    <cfRule type="cellIs" dxfId="255" priority="374" stopIfTrue="1" operator="equal">
      <formula>$AX$152</formula>
    </cfRule>
  </conditionalFormatting>
  <conditionalFormatting sqref="AC78">
    <cfRule type="cellIs" dxfId="254" priority="373" stopIfTrue="1" operator="equal">
      <formula>$AX$152</formula>
    </cfRule>
  </conditionalFormatting>
  <conditionalFormatting sqref="E78">
    <cfRule type="cellIs" dxfId="253" priority="371" stopIfTrue="1" operator="equal">
      <formula>$AX$152</formula>
    </cfRule>
  </conditionalFormatting>
  <conditionalFormatting sqref="M78:O78">
    <cfRule type="cellIs" dxfId="252" priority="370" stopIfTrue="1" operator="equal">
      <formula>$AX$152</formula>
    </cfRule>
  </conditionalFormatting>
  <conditionalFormatting sqref="C78:D78">
    <cfRule type="cellIs" dxfId="251" priority="369" stopIfTrue="1" operator="equal">
      <formula>$AX$152</formula>
    </cfRule>
  </conditionalFormatting>
  <conditionalFormatting sqref="L78">
    <cfRule type="cellIs" dxfId="250" priority="368" stopIfTrue="1" operator="equal">
      <formula>$AY$188</formula>
    </cfRule>
  </conditionalFormatting>
  <conditionalFormatting sqref="S78">
    <cfRule type="cellIs" dxfId="249" priority="367" stopIfTrue="1" operator="equal">
      <formula>$AX$151</formula>
    </cfRule>
  </conditionalFormatting>
  <conditionalFormatting sqref="AN77">
    <cfRule type="iconSet" priority="1541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I79 I79:K79">
    <cfRule type="cellIs" dxfId="248" priority="344" stopIfTrue="1" operator="equal">
      <formula>$AX$149</formula>
    </cfRule>
  </conditionalFormatting>
  <conditionalFormatting sqref="AD79">
    <cfRule type="cellIs" dxfId="247" priority="342" stopIfTrue="1" operator="equal">
      <formula>$AX$149</formula>
    </cfRule>
  </conditionalFormatting>
  <conditionalFormatting sqref="P79">
    <cfRule type="cellIs" dxfId="246" priority="341" stopIfTrue="1" operator="equal">
      <formula>$AX$149</formula>
    </cfRule>
  </conditionalFormatting>
  <conditionalFormatting sqref="H79">
    <cfRule type="cellIs" dxfId="245" priority="340" stopIfTrue="1" operator="equal">
      <formula>$AX$149</formula>
    </cfRule>
  </conditionalFormatting>
  <conditionalFormatting sqref="AE79">
    <cfRule type="cellIs" dxfId="244" priority="339" stopIfTrue="1" operator="equal">
      <formula>$AX$149</formula>
    </cfRule>
  </conditionalFormatting>
  <conditionalFormatting sqref="Q79">
    <cfRule type="cellIs" dxfId="243" priority="338" stopIfTrue="1" operator="equal">
      <formula>$AX$149</formula>
    </cfRule>
  </conditionalFormatting>
  <conditionalFormatting sqref="AJ79">
    <cfRule type="cellIs" dxfId="242" priority="337" stopIfTrue="1" operator="equal">
      <formula>$AX$149</formula>
    </cfRule>
  </conditionalFormatting>
  <conditionalFormatting sqref="T79:U79">
    <cfRule type="cellIs" dxfId="241" priority="336" stopIfTrue="1" operator="equal">
      <formula>$AX$149</formula>
    </cfRule>
  </conditionalFormatting>
  <conditionalFormatting sqref="F79">
    <cfRule type="cellIs" dxfId="240" priority="335" stopIfTrue="1" operator="equal">
      <formula>$AX$149</formula>
    </cfRule>
  </conditionalFormatting>
  <conditionalFormatting sqref="AH79">
    <cfRule type="cellIs" dxfId="239" priority="334" stopIfTrue="1" operator="equal">
      <formula>$AX$149</formula>
    </cfRule>
  </conditionalFormatting>
  <conditionalFormatting sqref="AK79">
    <cfRule type="cellIs" dxfId="238" priority="333" stopIfTrue="1" operator="equal">
      <formula>$AX$149</formula>
    </cfRule>
  </conditionalFormatting>
  <conditionalFormatting sqref="G79">
    <cfRule type="cellIs" dxfId="237" priority="332" stopIfTrue="1" operator="equal">
      <formula>$AX$149</formula>
    </cfRule>
  </conditionalFormatting>
  <conditionalFormatting sqref="V79">
    <cfRule type="cellIs" dxfId="236" priority="331" stopIfTrue="1" operator="equal">
      <formula>$AX$149</formula>
    </cfRule>
  </conditionalFormatting>
  <conditionalFormatting sqref="AB79">
    <cfRule type="cellIs" dxfId="235" priority="330" stopIfTrue="1" operator="equal">
      <formula>$AX$149</formula>
    </cfRule>
  </conditionalFormatting>
  <conditionalFormatting sqref="W79">
    <cfRule type="cellIs" dxfId="234" priority="329" stopIfTrue="1" operator="equal">
      <formula>$AX$149</formula>
    </cfRule>
  </conditionalFormatting>
  <conditionalFormatting sqref="Z79:AA79">
    <cfRule type="cellIs" dxfId="233" priority="326" stopIfTrue="1" operator="equal">
      <formula>$AX$149</formula>
    </cfRule>
  </conditionalFormatting>
  <conditionalFormatting sqref="AF79:AG79">
    <cfRule type="cellIs" dxfId="232" priority="328" stopIfTrue="1" operator="equal">
      <formula>$AX$149</formula>
    </cfRule>
  </conditionalFormatting>
  <conditionalFormatting sqref="AC79">
    <cfRule type="cellIs" dxfId="231" priority="327" stopIfTrue="1" operator="equal">
      <formula>$AX$149</formula>
    </cfRule>
  </conditionalFormatting>
  <conditionalFormatting sqref="E79">
    <cfRule type="cellIs" dxfId="230" priority="325" stopIfTrue="1" operator="equal">
      <formula>$AX$149</formula>
    </cfRule>
  </conditionalFormatting>
  <conditionalFormatting sqref="M79:O79">
    <cfRule type="cellIs" dxfId="229" priority="324" stopIfTrue="1" operator="equal">
      <formula>$AX$149</formula>
    </cfRule>
  </conditionalFormatting>
  <conditionalFormatting sqref="C79:D79">
    <cfRule type="cellIs" dxfId="228" priority="323" stopIfTrue="1" operator="equal">
      <formula>$AX$149</formula>
    </cfRule>
  </conditionalFormatting>
  <conditionalFormatting sqref="L79">
    <cfRule type="cellIs" dxfId="227" priority="322" stopIfTrue="1" operator="equal">
      <formula>$AY$185</formula>
    </cfRule>
  </conditionalFormatting>
  <conditionalFormatting sqref="S79">
    <cfRule type="cellIs" dxfId="226" priority="321" stopIfTrue="1" operator="equal">
      <formula>$AX$148</formula>
    </cfRule>
  </conditionalFormatting>
  <conditionalFormatting sqref="AI80">
    <cfRule type="cellIs" dxfId="225" priority="298" stopIfTrue="1" operator="equal">
      <formula>$AX$150</formula>
    </cfRule>
  </conditionalFormatting>
  <conditionalFormatting sqref="AD80">
    <cfRule type="cellIs" dxfId="224" priority="296" stopIfTrue="1" operator="equal">
      <formula>$AX$150</formula>
    </cfRule>
  </conditionalFormatting>
  <conditionalFormatting sqref="P80">
    <cfRule type="cellIs" dxfId="223" priority="295" stopIfTrue="1" operator="equal">
      <formula>$AX$150</formula>
    </cfRule>
  </conditionalFormatting>
  <conditionalFormatting sqref="H80">
    <cfRule type="cellIs" dxfId="222" priority="294" stopIfTrue="1" operator="equal">
      <formula>$AX$150</formula>
    </cfRule>
  </conditionalFormatting>
  <conditionalFormatting sqref="AE80">
    <cfRule type="cellIs" dxfId="221" priority="293" stopIfTrue="1" operator="equal">
      <formula>$AX$150</formula>
    </cfRule>
  </conditionalFormatting>
  <conditionalFormatting sqref="Q80">
    <cfRule type="cellIs" dxfId="220" priority="292" stopIfTrue="1" operator="equal">
      <formula>$AX$150</formula>
    </cfRule>
  </conditionalFormatting>
  <conditionalFormatting sqref="AJ80">
    <cfRule type="cellIs" dxfId="219" priority="291" stopIfTrue="1" operator="equal">
      <formula>$AX$150</formula>
    </cfRule>
  </conditionalFormatting>
  <conditionalFormatting sqref="T80:U80">
    <cfRule type="cellIs" dxfId="218" priority="290" stopIfTrue="1" operator="equal">
      <formula>$AX$150</formula>
    </cfRule>
  </conditionalFormatting>
  <conditionalFormatting sqref="F80">
    <cfRule type="cellIs" dxfId="217" priority="289" stopIfTrue="1" operator="equal">
      <formula>$AX$150</formula>
    </cfRule>
  </conditionalFormatting>
  <conditionalFormatting sqref="AH80">
    <cfRule type="cellIs" dxfId="216" priority="288" stopIfTrue="1" operator="equal">
      <formula>$AX$150</formula>
    </cfRule>
  </conditionalFormatting>
  <conditionalFormatting sqref="AK80">
    <cfRule type="cellIs" dxfId="215" priority="287" stopIfTrue="1" operator="equal">
      <formula>$AX$150</formula>
    </cfRule>
  </conditionalFormatting>
  <conditionalFormatting sqref="G80">
    <cfRule type="cellIs" dxfId="214" priority="286" stopIfTrue="1" operator="equal">
      <formula>$AX$150</formula>
    </cfRule>
  </conditionalFormatting>
  <conditionalFormatting sqref="V80">
    <cfRule type="cellIs" dxfId="213" priority="285" stopIfTrue="1" operator="equal">
      <formula>$AX$150</formula>
    </cfRule>
  </conditionalFormatting>
  <conditionalFormatting sqref="AB80">
    <cfRule type="cellIs" dxfId="212" priority="284" stopIfTrue="1" operator="equal">
      <formula>$AX$150</formula>
    </cfRule>
  </conditionalFormatting>
  <conditionalFormatting sqref="W80">
    <cfRule type="cellIs" dxfId="211" priority="283" stopIfTrue="1" operator="equal">
      <formula>$AX$150</formula>
    </cfRule>
  </conditionalFormatting>
  <conditionalFormatting sqref="Z80:AA80">
    <cfRule type="cellIs" dxfId="210" priority="280" stopIfTrue="1" operator="equal">
      <formula>$AX$150</formula>
    </cfRule>
  </conditionalFormatting>
  <conditionalFormatting sqref="AF80:AG80">
    <cfRule type="cellIs" dxfId="209" priority="282" stopIfTrue="1" operator="equal">
      <formula>$AX$150</formula>
    </cfRule>
  </conditionalFormatting>
  <conditionalFormatting sqref="AC80">
    <cfRule type="cellIs" dxfId="208" priority="281" stopIfTrue="1" operator="equal">
      <formula>$AX$150</formula>
    </cfRule>
  </conditionalFormatting>
  <conditionalFormatting sqref="E80">
    <cfRule type="cellIs" dxfId="207" priority="279" stopIfTrue="1" operator="equal">
      <formula>$AX$150</formula>
    </cfRule>
  </conditionalFormatting>
  <conditionalFormatting sqref="M80:O80">
    <cfRule type="cellIs" dxfId="206" priority="278" stopIfTrue="1" operator="equal">
      <formula>$AX$150</formula>
    </cfRule>
  </conditionalFormatting>
  <conditionalFormatting sqref="C80:D80">
    <cfRule type="cellIs" dxfId="205" priority="277" stopIfTrue="1" operator="equal">
      <formula>$AX$150</formula>
    </cfRule>
  </conditionalFormatting>
  <conditionalFormatting sqref="L80">
    <cfRule type="cellIs" dxfId="204" priority="276" stopIfTrue="1" operator="equal">
      <formula>$AY$186</formula>
    </cfRule>
  </conditionalFormatting>
  <conditionalFormatting sqref="S80">
    <cfRule type="cellIs" dxfId="203" priority="275" stopIfTrue="1" operator="equal">
      <formula>$AX$149</formula>
    </cfRule>
  </conditionalFormatting>
  <conditionalFormatting sqref="AN79">
    <cfRule type="iconSet" priority="1565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I81:AI84 I81:K84">
    <cfRule type="cellIs" dxfId="202" priority="252" stopIfTrue="1" operator="equal">
      <formula>$AX$147</formula>
    </cfRule>
  </conditionalFormatting>
  <conditionalFormatting sqref="AN81:AN84">
    <cfRule type="iconSet" priority="251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D81">
    <cfRule type="cellIs" dxfId="201" priority="250" stopIfTrue="1" operator="equal">
      <formula>$AX$147</formula>
    </cfRule>
  </conditionalFormatting>
  <conditionalFormatting sqref="P81">
    <cfRule type="cellIs" dxfId="200" priority="249" stopIfTrue="1" operator="equal">
      <formula>$AX$147</formula>
    </cfRule>
  </conditionalFormatting>
  <conditionalFormatting sqref="H81">
    <cfRule type="cellIs" dxfId="199" priority="248" stopIfTrue="1" operator="equal">
      <formula>$AX$147</formula>
    </cfRule>
  </conditionalFormatting>
  <conditionalFormatting sqref="AE81">
    <cfRule type="cellIs" dxfId="198" priority="247" stopIfTrue="1" operator="equal">
      <formula>$AX$147</formula>
    </cfRule>
  </conditionalFormatting>
  <conditionalFormatting sqref="Q81">
    <cfRule type="cellIs" dxfId="197" priority="246" stopIfTrue="1" operator="equal">
      <formula>$AX$147</formula>
    </cfRule>
  </conditionalFormatting>
  <conditionalFormatting sqref="AJ81">
    <cfRule type="cellIs" dxfId="196" priority="245" stopIfTrue="1" operator="equal">
      <formula>$AX$147</formula>
    </cfRule>
  </conditionalFormatting>
  <conditionalFormatting sqref="T81:U81">
    <cfRule type="cellIs" dxfId="195" priority="244" stopIfTrue="1" operator="equal">
      <formula>$AX$147</formula>
    </cfRule>
  </conditionalFormatting>
  <conditionalFormatting sqref="F81">
    <cfRule type="cellIs" dxfId="194" priority="243" stopIfTrue="1" operator="equal">
      <formula>$AX$147</formula>
    </cfRule>
  </conditionalFormatting>
  <conditionalFormatting sqref="AH81">
    <cfRule type="cellIs" dxfId="193" priority="242" stopIfTrue="1" operator="equal">
      <formula>$AX$147</formula>
    </cfRule>
  </conditionalFormatting>
  <conditionalFormatting sqref="AK81">
    <cfRule type="cellIs" dxfId="192" priority="241" stopIfTrue="1" operator="equal">
      <formula>$AX$147</formula>
    </cfRule>
  </conditionalFormatting>
  <conditionalFormatting sqref="G81">
    <cfRule type="cellIs" dxfId="191" priority="240" stopIfTrue="1" operator="equal">
      <formula>$AX$147</formula>
    </cfRule>
  </conditionalFormatting>
  <conditionalFormatting sqref="V81">
    <cfRule type="cellIs" dxfId="190" priority="239" stopIfTrue="1" operator="equal">
      <formula>$AX$147</formula>
    </cfRule>
  </conditionalFormatting>
  <conditionalFormatting sqref="AB81">
    <cfRule type="cellIs" dxfId="189" priority="238" stopIfTrue="1" operator="equal">
      <formula>$AX$147</formula>
    </cfRule>
  </conditionalFormatting>
  <conditionalFormatting sqref="W81">
    <cfRule type="cellIs" dxfId="188" priority="237" stopIfTrue="1" operator="equal">
      <formula>$AX$147</formula>
    </cfRule>
  </conditionalFormatting>
  <conditionalFormatting sqref="Z81:AA81">
    <cfRule type="cellIs" dxfId="187" priority="234" stopIfTrue="1" operator="equal">
      <formula>$AX$147</formula>
    </cfRule>
  </conditionalFormatting>
  <conditionalFormatting sqref="AF81:AG81">
    <cfRule type="cellIs" dxfId="186" priority="236" stopIfTrue="1" operator="equal">
      <formula>$AX$147</formula>
    </cfRule>
  </conditionalFormatting>
  <conditionalFormatting sqref="AC81">
    <cfRule type="cellIs" dxfId="185" priority="235" stopIfTrue="1" operator="equal">
      <formula>$AX$147</formula>
    </cfRule>
  </conditionalFormatting>
  <conditionalFormatting sqref="E81">
    <cfRule type="cellIs" dxfId="184" priority="233" stopIfTrue="1" operator="equal">
      <formula>$AX$147</formula>
    </cfRule>
  </conditionalFormatting>
  <conditionalFormatting sqref="M81:O81">
    <cfRule type="cellIs" dxfId="183" priority="232" stopIfTrue="1" operator="equal">
      <formula>$AX$147</formula>
    </cfRule>
  </conditionalFormatting>
  <conditionalFormatting sqref="C81:D81">
    <cfRule type="cellIs" dxfId="182" priority="231" stopIfTrue="1" operator="equal">
      <formula>$AX$147</formula>
    </cfRule>
  </conditionalFormatting>
  <conditionalFormatting sqref="L81">
    <cfRule type="cellIs" dxfId="181" priority="230" stopIfTrue="1" operator="equal">
      <formula>$AY$183</formula>
    </cfRule>
  </conditionalFormatting>
  <conditionalFormatting sqref="S81">
    <cfRule type="cellIs" dxfId="180" priority="229" stopIfTrue="1" operator="equal">
      <formula>$AX$146</formula>
    </cfRule>
  </conditionalFormatting>
  <conditionalFormatting sqref="AD82">
    <cfRule type="cellIs" dxfId="179" priority="228" stopIfTrue="1" operator="equal">
      <formula>$AX$147</formula>
    </cfRule>
  </conditionalFormatting>
  <conditionalFormatting sqref="P82">
    <cfRule type="cellIs" dxfId="178" priority="227" stopIfTrue="1" operator="equal">
      <formula>$AX$147</formula>
    </cfRule>
  </conditionalFormatting>
  <conditionalFormatting sqref="H82">
    <cfRule type="cellIs" dxfId="177" priority="226" stopIfTrue="1" operator="equal">
      <formula>$AX$147</formula>
    </cfRule>
  </conditionalFormatting>
  <conditionalFormatting sqref="AE82">
    <cfRule type="cellIs" dxfId="176" priority="225" stopIfTrue="1" operator="equal">
      <formula>$AX$147</formula>
    </cfRule>
  </conditionalFormatting>
  <conditionalFormatting sqref="Q82">
    <cfRule type="cellIs" dxfId="175" priority="224" stopIfTrue="1" operator="equal">
      <formula>$AX$147</formula>
    </cfRule>
  </conditionalFormatting>
  <conditionalFormatting sqref="AJ82">
    <cfRule type="cellIs" dxfId="174" priority="223" stopIfTrue="1" operator="equal">
      <formula>$AX$147</formula>
    </cfRule>
  </conditionalFormatting>
  <conditionalFormatting sqref="T82:U82">
    <cfRule type="cellIs" dxfId="173" priority="222" stopIfTrue="1" operator="equal">
      <formula>$AX$147</formula>
    </cfRule>
  </conditionalFormatting>
  <conditionalFormatting sqref="F82">
    <cfRule type="cellIs" dxfId="172" priority="221" stopIfTrue="1" operator="equal">
      <formula>$AX$147</formula>
    </cfRule>
  </conditionalFormatting>
  <conditionalFormatting sqref="AH82">
    <cfRule type="cellIs" dxfId="171" priority="220" stopIfTrue="1" operator="equal">
      <formula>$AX$147</formula>
    </cfRule>
  </conditionalFormatting>
  <conditionalFormatting sqref="AK82">
    <cfRule type="cellIs" dxfId="170" priority="219" stopIfTrue="1" operator="equal">
      <formula>$AX$147</formula>
    </cfRule>
  </conditionalFormatting>
  <conditionalFormatting sqref="G82">
    <cfRule type="cellIs" dxfId="169" priority="218" stopIfTrue="1" operator="equal">
      <formula>$AX$147</formula>
    </cfRule>
  </conditionalFormatting>
  <conditionalFormatting sqref="V82">
    <cfRule type="cellIs" dxfId="168" priority="217" stopIfTrue="1" operator="equal">
      <formula>$AX$147</formula>
    </cfRule>
  </conditionalFormatting>
  <conditionalFormatting sqref="AB82">
    <cfRule type="cellIs" dxfId="167" priority="216" stopIfTrue="1" operator="equal">
      <formula>$AX$147</formula>
    </cfRule>
  </conditionalFormatting>
  <conditionalFormatting sqref="W82">
    <cfRule type="cellIs" dxfId="166" priority="215" stopIfTrue="1" operator="equal">
      <formula>$AX$147</formula>
    </cfRule>
  </conditionalFormatting>
  <conditionalFormatting sqref="Z82:AA82">
    <cfRule type="cellIs" dxfId="165" priority="212" stopIfTrue="1" operator="equal">
      <formula>$AX$147</formula>
    </cfRule>
  </conditionalFormatting>
  <conditionalFormatting sqref="AF82:AG82">
    <cfRule type="cellIs" dxfId="164" priority="214" stopIfTrue="1" operator="equal">
      <formula>$AX$147</formula>
    </cfRule>
  </conditionalFormatting>
  <conditionalFormatting sqref="AC82">
    <cfRule type="cellIs" dxfId="163" priority="213" stopIfTrue="1" operator="equal">
      <formula>$AX$147</formula>
    </cfRule>
  </conditionalFormatting>
  <conditionalFormatting sqref="E82">
    <cfRule type="cellIs" dxfId="162" priority="211" stopIfTrue="1" operator="equal">
      <formula>$AX$147</formula>
    </cfRule>
  </conditionalFormatting>
  <conditionalFormatting sqref="M82:O82">
    <cfRule type="cellIs" dxfId="161" priority="210" stopIfTrue="1" operator="equal">
      <formula>$AX$147</formula>
    </cfRule>
  </conditionalFormatting>
  <conditionalFormatting sqref="C82:D82">
    <cfRule type="cellIs" dxfId="160" priority="209" stopIfTrue="1" operator="equal">
      <formula>$AX$147</formula>
    </cfRule>
  </conditionalFormatting>
  <conditionalFormatting sqref="L82">
    <cfRule type="cellIs" dxfId="159" priority="208" stopIfTrue="1" operator="equal">
      <formula>$AY$183</formula>
    </cfRule>
  </conditionalFormatting>
  <conditionalFormatting sqref="S82">
    <cfRule type="cellIs" dxfId="158" priority="207" stopIfTrue="1" operator="equal">
      <formula>$AX$146</formula>
    </cfRule>
  </conditionalFormatting>
  <conditionalFormatting sqref="AD83">
    <cfRule type="cellIs" dxfId="157" priority="206" stopIfTrue="1" operator="equal">
      <formula>$AX$147</formula>
    </cfRule>
  </conditionalFormatting>
  <conditionalFormatting sqref="P83">
    <cfRule type="cellIs" dxfId="156" priority="205" stopIfTrue="1" operator="equal">
      <formula>$AX$147</formula>
    </cfRule>
  </conditionalFormatting>
  <conditionalFormatting sqref="H83">
    <cfRule type="cellIs" dxfId="155" priority="204" stopIfTrue="1" operator="equal">
      <formula>$AX$147</formula>
    </cfRule>
  </conditionalFormatting>
  <conditionalFormatting sqref="AE83">
    <cfRule type="cellIs" dxfId="154" priority="203" stopIfTrue="1" operator="equal">
      <formula>$AX$147</formula>
    </cfRule>
  </conditionalFormatting>
  <conditionalFormatting sqref="Q83">
    <cfRule type="cellIs" dxfId="153" priority="202" stopIfTrue="1" operator="equal">
      <formula>$AX$147</formula>
    </cfRule>
  </conditionalFormatting>
  <conditionalFormatting sqref="AJ83">
    <cfRule type="cellIs" dxfId="152" priority="201" stopIfTrue="1" operator="equal">
      <formula>$AX$147</formula>
    </cfRule>
  </conditionalFormatting>
  <conditionalFormatting sqref="T83:U83">
    <cfRule type="cellIs" dxfId="151" priority="200" stopIfTrue="1" operator="equal">
      <formula>$AX$147</formula>
    </cfRule>
  </conditionalFormatting>
  <conditionalFormatting sqref="F83">
    <cfRule type="cellIs" dxfId="150" priority="199" stopIfTrue="1" operator="equal">
      <formula>$AX$147</formula>
    </cfRule>
  </conditionalFormatting>
  <conditionalFormatting sqref="AH83">
    <cfRule type="cellIs" dxfId="149" priority="198" stopIfTrue="1" operator="equal">
      <formula>$AX$147</formula>
    </cfRule>
  </conditionalFormatting>
  <conditionalFormatting sqref="AK83">
    <cfRule type="cellIs" dxfId="148" priority="197" stopIfTrue="1" operator="equal">
      <formula>$AX$147</formula>
    </cfRule>
  </conditionalFormatting>
  <conditionalFormatting sqref="G83">
    <cfRule type="cellIs" dxfId="147" priority="196" stopIfTrue="1" operator="equal">
      <formula>$AX$147</formula>
    </cfRule>
  </conditionalFormatting>
  <conditionalFormatting sqref="V83">
    <cfRule type="cellIs" dxfId="146" priority="195" stopIfTrue="1" operator="equal">
      <formula>$AX$147</formula>
    </cfRule>
  </conditionalFormatting>
  <conditionalFormatting sqref="AB83">
    <cfRule type="cellIs" dxfId="145" priority="194" stopIfTrue="1" operator="equal">
      <formula>$AX$147</formula>
    </cfRule>
  </conditionalFormatting>
  <conditionalFormatting sqref="W83">
    <cfRule type="cellIs" dxfId="144" priority="193" stopIfTrue="1" operator="equal">
      <formula>$AX$147</formula>
    </cfRule>
  </conditionalFormatting>
  <conditionalFormatting sqref="Z83:AA83">
    <cfRule type="cellIs" dxfId="143" priority="190" stopIfTrue="1" operator="equal">
      <formula>$AX$147</formula>
    </cfRule>
  </conditionalFormatting>
  <conditionalFormatting sqref="AF83:AG83">
    <cfRule type="cellIs" dxfId="142" priority="192" stopIfTrue="1" operator="equal">
      <formula>$AX$147</formula>
    </cfRule>
  </conditionalFormatting>
  <conditionalFormatting sqref="AC83">
    <cfRule type="cellIs" dxfId="141" priority="191" stopIfTrue="1" operator="equal">
      <formula>$AX$147</formula>
    </cfRule>
  </conditionalFormatting>
  <conditionalFormatting sqref="E83">
    <cfRule type="cellIs" dxfId="140" priority="189" stopIfTrue="1" operator="equal">
      <formula>$AX$147</formula>
    </cfRule>
  </conditionalFormatting>
  <conditionalFormatting sqref="M83:O83">
    <cfRule type="cellIs" dxfId="139" priority="188" stopIfTrue="1" operator="equal">
      <formula>$AX$147</formula>
    </cfRule>
  </conditionalFormatting>
  <conditionalFormatting sqref="C83:D83">
    <cfRule type="cellIs" dxfId="138" priority="187" stopIfTrue="1" operator="equal">
      <formula>$AX$147</formula>
    </cfRule>
  </conditionalFormatting>
  <conditionalFormatting sqref="L83">
    <cfRule type="cellIs" dxfId="137" priority="186" stopIfTrue="1" operator="equal">
      <formula>$AY$183</formula>
    </cfRule>
  </conditionalFormatting>
  <conditionalFormatting sqref="S83">
    <cfRule type="cellIs" dxfId="136" priority="185" stopIfTrue="1" operator="equal">
      <formula>$AX$146</formula>
    </cfRule>
  </conditionalFormatting>
  <conditionalFormatting sqref="AD84">
    <cfRule type="cellIs" dxfId="135" priority="184" stopIfTrue="1" operator="equal">
      <formula>$AX$147</formula>
    </cfRule>
  </conditionalFormatting>
  <conditionalFormatting sqref="P84">
    <cfRule type="cellIs" dxfId="134" priority="183" stopIfTrue="1" operator="equal">
      <formula>$AX$147</formula>
    </cfRule>
  </conditionalFormatting>
  <conditionalFormatting sqref="H84">
    <cfRule type="cellIs" dxfId="133" priority="182" stopIfTrue="1" operator="equal">
      <formula>$AX$147</formula>
    </cfRule>
  </conditionalFormatting>
  <conditionalFormatting sqref="AE84">
    <cfRule type="cellIs" dxfId="132" priority="181" stopIfTrue="1" operator="equal">
      <formula>$AX$147</formula>
    </cfRule>
  </conditionalFormatting>
  <conditionalFormatting sqref="Q84">
    <cfRule type="cellIs" dxfId="131" priority="180" stopIfTrue="1" operator="equal">
      <formula>$AX$147</formula>
    </cfRule>
  </conditionalFormatting>
  <conditionalFormatting sqref="AJ84">
    <cfRule type="cellIs" dxfId="130" priority="179" stopIfTrue="1" operator="equal">
      <formula>$AX$147</formula>
    </cfRule>
  </conditionalFormatting>
  <conditionalFormatting sqref="T84:U84">
    <cfRule type="cellIs" dxfId="129" priority="178" stopIfTrue="1" operator="equal">
      <formula>$AX$147</formula>
    </cfRule>
  </conditionalFormatting>
  <conditionalFormatting sqref="F84">
    <cfRule type="cellIs" dxfId="128" priority="177" stopIfTrue="1" operator="equal">
      <formula>$AX$147</formula>
    </cfRule>
  </conditionalFormatting>
  <conditionalFormatting sqref="AH84">
    <cfRule type="cellIs" dxfId="127" priority="176" stopIfTrue="1" operator="equal">
      <formula>$AX$147</formula>
    </cfRule>
  </conditionalFormatting>
  <conditionalFormatting sqref="AK84">
    <cfRule type="cellIs" dxfId="126" priority="175" stopIfTrue="1" operator="equal">
      <formula>$AX$147</formula>
    </cfRule>
  </conditionalFormatting>
  <conditionalFormatting sqref="G84">
    <cfRule type="cellIs" dxfId="125" priority="174" stopIfTrue="1" operator="equal">
      <formula>$AX$147</formula>
    </cfRule>
  </conditionalFormatting>
  <conditionalFormatting sqref="V84">
    <cfRule type="cellIs" dxfId="124" priority="173" stopIfTrue="1" operator="equal">
      <formula>$AX$147</formula>
    </cfRule>
  </conditionalFormatting>
  <conditionalFormatting sqref="AB84">
    <cfRule type="cellIs" dxfId="123" priority="172" stopIfTrue="1" operator="equal">
      <formula>$AX$147</formula>
    </cfRule>
  </conditionalFormatting>
  <conditionalFormatting sqref="W84">
    <cfRule type="cellIs" dxfId="122" priority="171" stopIfTrue="1" operator="equal">
      <formula>$AX$147</formula>
    </cfRule>
  </conditionalFormatting>
  <conditionalFormatting sqref="Z84:AA84">
    <cfRule type="cellIs" dxfId="121" priority="168" stopIfTrue="1" operator="equal">
      <formula>$AX$147</formula>
    </cfRule>
  </conditionalFormatting>
  <conditionalFormatting sqref="AF84:AG84">
    <cfRule type="cellIs" dxfId="120" priority="170" stopIfTrue="1" operator="equal">
      <formula>$AX$147</formula>
    </cfRule>
  </conditionalFormatting>
  <conditionalFormatting sqref="AC84">
    <cfRule type="cellIs" dxfId="119" priority="169" stopIfTrue="1" operator="equal">
      <formula>$AX$147</formula>
    </cfRule>
  </conditionalFormatting>
  <conditionalFormatting sqref="E84">
    <cfRule type="cellIs" dxfId="118" priority="167" stopIfTrue="1" operator="equal">
      <formula>$AX$147</formula>
    </cfRule>
  </conditionalFormatting>
  <conditionalFormatting sqref="M84:O84">
    <cfRule type="cellIs" dxfId="117" priority="166" stopIfTrue="1" operator="equal">
      <formula>$AX$147</formula>
    </cfRule>
  </conditionalFormatting>
  <conditionalFormatting sqref="C84:D84">
    <cfRule type="cellIs" dxfId="116" priority="165" stopIfTrue="1" operator="equal">
      <formula>$AX$147</formula>
    </cfRule>
  </conditionalFormatting>
  <conditionalFormatting sqref="L84">
    <cfRule type="cellIs" dxfId="115" priority="164" stopIfTrue="1" operator="equal">
      <formula>$AY$183</formula>
    </cfRule>
  </conditionalFormatting>
  <conditionalFormatting sqref="S84">
    <cfRule type="cellIs" dxfId="114" priority="163" stopIfTrue="1" operator="equal">
      <formula>$AX$146</formula>
    </cfRule>
  </conditionalFormatting>
  <conditionalFormatting sqref="AN80">
    <cfRule type="iconSet" priority="1590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D87 AI87 I87:K90">
    <cfRule type="cellIs" dxfId="113" priority="138" stopIfTrue="1" operator="equal">
      <formula>$AX$141</formula>
    </cfRule>
  </conditionalFormatting>
  <conditionalFormatting sqref="P87">
    <cfRule type="cellIs" dxfId="112" priority="137" stopIfTrue="1" operator="equal">
      <formula>$AX$141</formula>
    </cfRule>
  </conditionalFormatting>
  <conditionalFormatting sqref="H87">
    <cfRule type="cellIs" dxfId="111" priority="136" stopIfTrue="1" operator="equal">
      <formula>$AX$141</formula>
    </cfRule>
  </conditionalFormatting>
  <conditionalFormatting sqref="AE87">
    <cfRule type="cellIs" dxfId="110" priority="135" stopIfTrue="1" operator="equal">
      <formula>$AX$141</formula>
    </cfRule>
  </conditionalFormatting>
  <conditionalFormatting sqref="Q87">
    <cfRule type="cellIs" dxfId="109" priority="134" stopIfTrue="1" operator="equal">
      <formula>$AX$141</formula>
    </cfRule>
  </conditionalFormatting>
  <conditionalFormatting sqref="AJ87">
    <cfRule type="cellIs" dxfId="108" priority="133" stopIfTrue="1" operator="equal">
      <formula>$AX$141</formula>
    </cfRule>
  </conditionalFormatting>
  <conditionalFormatting sqref="T87:U87">
    <cfRule type="cellIs" dxfId="107" priority="132" stopIfTrue="1" operator="equal">
      <formula>$AX$141</formula>
    </cfRule>
  </conditionalFormatting>
  <conditionalFormatting sqref="F87">
    <cfRule type="cellIs" dxfId="106" priority="131" stopIfTrue="1" operator="equal">
      <formula>$AX$141</formula>
    </cfRule>
  </conditionalFormatting>
  <conditionalFormatting sqref="AH87">
    <cfRule type="cellIs" dxfId="105" priority="130" stopIfTrue="1" operator="equal">
      <formula>$AX$141</formula>
    </cfRule>
  </conditionalFormatting>
  <conditionalFormatting sqref="AK87">
    <cfRule type="cellIs" dxfId="104" priority="129" stopIfTrue="1" operator="equal">
      <formula>$AX$141</formula>
    </cfRule>
  </conditionalFormatting>
  <conditionalFormatting sqref="G87">
    <cfRule type="cellIs" dxfId="103" priority="128" stopIfTrue="1" operator="equal">
      <formula>$AX$141</formula>
    </cfRule>
  </conditionalFormatting>
  <conditionalFormatting sqref="V87">
    <cfRule type="cellIs" dxfId="102" priority="127" stopIfTrue="1" operator="equal">
      <formula>$AX$141</formula>
    </cfRule>
  </conditionalFormatting>
  <conditionalFormatting sqref="AB87">
    <cfRule type="cellIs" dxfId="101" priority="126" stopIfTrue="1" operator="equal">
      <formula>$AX$141</formula>
    </cfRule>
  </conditionalFormatting>
  <conditionalFormatting sqref="W87">
    <cfRule type="cellIs" dxfId="100" priority="125" stopIfTrue="1" operator="equal">
      <formula>$AX$141</formula>
    </cfRule>
  </conditionalFormatting>
  <conditionalFormatting sqref="Z87:AA87">
    <cfRule type="cellIs" dxfId="99" priority="122" stopIfTrue="1" operator="equal">
      <formula>$AX$141</formula>
    </cfRule>
  </conditionalFormatting>
  <conditionalFormatting sqref="AF87:AG87">
    <cfRule type="cellIs" dxfId="98" priority="124" stopIfTrue="1" operator="equal">
      <formula>$AX$141</formula>
    </cfRule>
  </conditionalFormatting>
  <conditionalFormatting sqref="AC87">
    <cfRule type="cellIs" dxfId="97" priority="123" stopIfTrue="1" operator="equal">
      <formula>$AX$141</formula>
    </cfRule>
  </conditionalFormatting>
  <conditionalFormatting sqref="E87">
    <cfRule type="cellIs" dxfId="96" priority="121" stopIfTrue="1" operator="equal">
      <formula>$AX$141</formula>
    </cfRule>
  </conditionalFormatting>
  <conditionalFormatting sqref="M87:O87">
    <cfRule type="cellIs" dxfId="95" priority="120" stopIfTrue="1" operator="equal">
      <formula>$AX$141</formula>
    </cfRule>
  </conditionalFormatting>
  <conditionalFormatting sqref="C87:D87">
    <cfRule type="cellIs" dxfId="94" priority="119" stopIfTrue="1" operator="equal">
      <formula>$AX$141</formula>
    </cfRule>
  </conditionalFormatting>
  <conditionalFormatting sqref="S87">
    <cfRule type="cellIs" dxfId="93" priority="118" stopIfTrue="1" operator="equal">
      <formula>$AX$140</formula>
    </cfRule>
  </conditionalFormatting>
  <conditionalFormatting sqref="L87">
    <cfRule type="cellIs" dxfId="92" priority="162" stopIfTrue="1" operator="equal">
      <formula>#REF!</formula>
    </cfRule>
  </conditionalFormatting>
  <conditionalFormatting sqref="AI86 I86:K86">
    <cfRule type="cellIs" dxfId="91" priority="94" stopIfTrue="1" operator="equal">
      <formula>$AX$143</formula>
    </cfRule>
  </conditionalFormatting>
  <conditionalFormatting sqref="AN86">
    <cfRule type="iconSet" priority="93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D86">
    <cfRule type="cellIs" dxfId="90" priority="92" stopIfTrue="1" operator="equal">
      <formula>$AX$143</formula>
    </cfRule>
  </conditionalFormatting>
  <conditionalFormatting sqref="P86">
    <cfRule type="cellIs" dxfId="89" priority="91" stopIfTrue="1" operator="equal">
      <formula>$AX$143</formula>
    </cfRule>
  </conditionalFormatting>
  <conditionalFormatting sqref="H86">
    <cfRule type="cellIs" dxfId="88" priority="90" stopIfTrue="1" operator="equal">
      <formula>$AX$143</formula>
    </cfRule>
  </conditionalFormatting>
  <conditionalFormatting sqref="AE86">
    <cfRule type="cellIs" dxfId="87" priority="89" stopIfTrue="1" operator="equal">
      <formula>$AX$143</formula>
    </cfRule>
  </conditionalFormatting>
  <conditionalFormatting sqref="Q86">
    <cfRule type="cellIs" dxfId="86" priority="88" stopIfTrue="1" operator="equal">
      <formula>$AX$143</formula>
    </cfRule>
  </conditionalFormatting>
  <conditionalFormatting sqref="AJ86">
    <cfRule type="cellIs" dxfId="85" priority="87" stopIfTrue="1" operator="equal">
      <formula>$AX$143</formula>
    </cfRule>
  </conditionalFormatting>
  <conditionalFormatting sqref="T86:U86">
    <cfRule type="cellIs" dxfId="84" priority="86" stopIfTrue="1" operator="equal">
      <formula>$AX$143</formula>
    </cfRule>
  </conditionalFormatting>
  <conditionalFormatting sqref="F86">
    <cfRule type="cellIs" dxfId="83" priority="85" stopIfTrue="1" operator="equal">
      <formula>$AX$143</formula>
    </cfRule>
  </conditionalFormatting>
  <conditionalFormatting sqref="AH86">
    <cfRule type="cellIs" dxfId="82" priority="84" stopIfTrue="1" operator="equal">
      <formula>$AX$143</formula>
    </cfRule>
  </conditionalFormatting>
  <conditionalFormatting sqref="AK86">
    <cfRule type="cellIs" dxfId="81" priority="83" stopIfTrue="1" operator="equal">
      <formula>$AX$143</formula>
    </cfRule>
  </conditionalFormatting>
  <conditionalFormatting sqref="G86">
    <cfRule type="cellIs" dxfId="80" priority="82" stopIfTrue="1" operator="equal">
      <formula>$AX$143</formula>
    </cfRule>
  </conditionalFormatting>
  <conditionalFormatting sqref="V86">
    <cfRule type="cellIs" dxfId="79" priority="81" stopIfTrue="1" operator="equal">
      <formula>$AX$143</formula>
    </cfRule>
  </conditionalFormatting>
  <conditionalFormatting sqref="AB86">
    <cfRule type="cellIs" dxfId="78" priority="80" stopIfTrue="1" operator="equal">
      <formula>$AX$143</formula>
    </cfRule>
  </conditionalFormatting>
  <conditionalFormatting sqref="W86">
    <cfRule type="cellIs" dxfId="77" priority="79" stopIfTrue="1" operator="equal">
      <formula>$AX$143</formula>
    </cfRule>
  </conditionalFormatting>
  <conditionalFormatting sqref="Z86:AA86">
    <cfRule type="cellIs" dxfId="76" priority="76" stopIfTrue="1" operator="equal">
      <formula>$AX$143</formula>
    </cfRule>
  </conditionalFormatting>
  <conditionalFormatting sqref="AF86:AG86">
    <cfRule type="cellIs" dxfId="75" priority="78" stopIfTrue="1" operator="equal">
      <formula>$AX$143</formula>
    </cfRule>
  </conditionalFormatting>
  <conditionalFormatting sqref="AC86">
    <cfRule type="cellIs" dxfId="74" priority="77" stopIfTrue="1" operator="equal">
      <formula>$AX$143</formula>
    </cfRule>
  </conditionalFormatting>
  <conditionalFormatting sqref="E86">
    <cfRule type="cellIs" dxfId="73" priority="75" stopIfTrue="1" operator="equal">
      <formula>$AX$143</formula>
    </cfRule>
  </conditionalFormatting>
  <conditionalFormatting sqref="M86:O86">
    <cfRule type="cellIs" dxfId="72" priority="74" stopIfTrue="1" operator="equal">
      <formula>$AX$143</formula>
    </cfRule>
  </conditionalFormatting>
  <conditionalFormatting sqref="C86:D86">
    <cfRule type="cellIs" dxfId="71" priority="73" stopIfTrue="1" operator="equal">
      <formula>$AX$143</formula>
    </cfRule>
  </conditionalFormatting>
  <conditionalFormatting sqref="S86">
    <cfRule type="cellIs" dxfId="70" priority="72" stopIfTrue="1" operator="equal">
      <formula>$AX$142</formula>
    </cfRule>
  </conditionalFormatting>
  <conditionalFormatting sqref="L86">
    <cfRule type="cellIs" dxfId="69" priority="95" stopIfTrue="1" operator="equal">
      <formula>#REF!</formula>
    </cfRule>
  </conditionalFormatting>
  <conditionalFormatting sqref="AI88:AI90">
    <cfRule type="cellIs" dxfId="68" priority="71" stopIfTrue="1" operator="equal">
      <formula>$AX$141</formula>
    </cfRule>
  </conditionalFormatting>
  <conditionalFormatting sqref="AN88:AN90">
    <cfRule type="iconSet" priority="70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D88">
    <cfRule type="cellIs" dxfId="67" priority="68" stopIfTrue="1" operator="equal">
      <formula>$AX$141</formula>
    </cfRule>
  </conditionalFormatting>
  <conditionalFormatting sqref="P88">
    <cfRule type="cellIs" dxfId="66" priority="67" stopIfTrue="1" operator="equal">
      <formula>$AX$141</formula>
    </cfRule>
  </conditionalFormatting>
  <conditionalFormatting sqref="H88">
    <cfRule type="cellIs" dxfId="65" priority="66" stopIfTrue="1" operator="equal">
      <formula>$AX$141</formula>
    </cfRule>
  </conditionalFormatting>
  <conditionalFormatting sqref="AE88">
    <cfRule type="cellIs" dxfId="64" priority="65" stopIfTrue="1" operator="equal">
      <formula>$AX$141</formula>
    </cfRule>
  </conditionalFormatting>
  <conditionalFormatting sqref="Q88">
    <cfRule type="cellIs" dxfId="63" priority="64" stopIfTrue="1" operator="equal">
      <formula>$AX$141</formula>
    </cfRule>
  </conditionalFormatting>
  <conditionalFormatting sqref="AJ88">
    <cfRule type="cellIs" dxfId="62" priority="63" stopIfTrue="1" operator="equal">
      <formula>$AX$141</formula>
    </cfRule>
  </conditionalFormatting>
  <conditionalFormatting sqref="T88:U88">
    <cfRule type="cellIs" dxfId="61" priority="62" stopIfTrue="1" operator="equal">
      <formula>$AX$141</formula>
    </cfRule>
  </conditionalFormatting>
  <conditionalFormatting sqref="F88">
    <cfRule type="cellIs" dxfId="60" priority="61" stopIfTrue="1" operator="equal">
      <formula>$AX$141</formula>
    </cfRule>
  </conditionalFormatting>
  <conditionalFormatting sqref="AH88">
    <cfRule type="cellIs" dxfId="59" priority="60" stopIfTrue="1" operator="equal">
      <formula>$AX$141</formula>
    </cfRule>
  </conditionalFormatting>
  <conditionalFormatting sqref="AK88">
    <cfRule type="cellIs" dxfId="58" priority="59" stopIfTrue="1" operator="equal">
      <formula>$AX$141</formula>
    </cfRule>
  </conditionalFormatting>
  <conditionalFormatting sqref="G88">
    <cfRule type="cellIs" dxfId="57" priority="58" stopIfTrue="1" operator="equal">
      <formula>$AX$141</formula>
    </cfRule>
  </conditionalFormatting>
  <conditionalFormatting sqref="V88">
    <cfRule type="cellIs" dxfId="56" priority="57" stopIfTrue="1" operator="equal">
      <formula>$AX$141</formula>
    </cfRule>
  </conditionalFormatting>
  <conditionalFormatting sqref="AB88">
    <cfRule type="cellIs" dxfId="55" priority="56" stopIfTrue="1" operator="equal">
      <formula>$AX$141</formula>
    </cfRule>
  </conditionalFormatting>
  <conditionalFormatting sqref="W88">
    <cfRule type="cellIs" dxfId="54" priority="55" stopIfTrue="1" operator="equal">
      <formula>$AX$141</formula>
    </cfRule>
  </conditionalFormatting>
  <conditionalFormatting sqref="Z88:AA88">
    <cfRule type="cellIs" dxfId="53" priority="52" stopIfTrue="1" operator="equal">
      <formula>$AX$141</formula>
    </cfRule>
  </conditionalFormatting>
  <conditionalFormatting sqref="AF88:AG88">
    <cfRule type="cellIs" dxfId="52" priority="54" stopIfTrue="1" operator="equal">
      <formula>$AX$141</formula>
    </cfRule>
  </conditionalFormatting>
  <conditionalFormatting sqref="AC88">
    <cfRule type="cellIs" dxfId="51" priority="53" stopIfTrue="1" operator="equal">
      <formula>$AX$141</formula>
    </cfRule>
  </conditionalFormatting>
  <conditionalFormatting sqref="E88">
    <cfRule type="cellIs" dxfId="50" priority="51" stopIfTrue="1" operator="equal">
      <formula>$AX$141</formula>
    </cfRule>
  </conditionalFormatting>
  <conditionalFormatting sqref="M88:O88">
    <cfRule type="cellIs" dxfId="49" priority="50" stopIfTrue="1" operator="equal">
      <formula>$AX$141</formula>
    </cfRule>
  </conditionalFormatting>
  <conditionalFormatting sqref="C88:D88">
    <cfRule type="cellIs" dxfId="48" priority="49" stopIfTrue="1" operator="equal">
      <formula>$AX$141</formula>
    </cfRule>
  </conditionalFormatting>
  <conditionalFormatting sqref="S88">
    <cfRule type="cellIs" dxfId="47" priority="48" stopIfTrue="1" operator="equal">
      <formula>$AX$140</formula>
    </cfRule>
  </conditionalFormatting>
  <conditionalFormatting sqref="L88">
    <cfRule type="cellIs" dxfId="46" priority="69" stopIfTrue="1" operator="equal">
      <formula>#REF!</formula>
    </cfRule>
  </conditionalFormatting>
  <conditionalFormatting sqref="AD89">
    <cfRule type="cellIs" dxfId="45" priority="46" stopIfTrue="1" operator="equal">
      <formula>$AX$141</formula>
    </cfRule>
  </conditionalFormatting>
  <conditionalFormatting sqref="P89">
    <cfRule type="cellIs" dxfId="44" priority="45" stopIfTrue="1" operator="equal">
      <formula>$AX$141</formula>
    </cfRule>
  </conditionalFormatting>
  <conditionalFormatting sqref="H89">
    <cfRule type="cellIs" dxfId="43" priority="44" stopIfTrue="1" operator="equal">
      <formula>$AX$141</formula>
    </cfRule>
  </conditionalFormatting>
  <conditionalFormatting sqref="AE89">
    <cfRule type="cellIs" dxfId="42" priority="43" stopIfTrue="1" operator="equal">
      <formula>$AX$141</formula>
    </cfRule>
  </conditionalFormatting>
  <conditionalFormatting sqref="Q89">
    <cfRule type="cellIs" dxfId="41" priority="42" stopIfTrue="1" operator="equal">
      <formula>$AX$141</formula>
    </cfRule>
  </conditionalFormatting>
  <conditionalFormatting sqref="AJ89">
    <cfRule type="cellIs" dxfId="40" priority="41" stopIfTrue="1" operator="equal">
      <formula>$AX$141</formula>
    </cfRule>
  </conditionalFormatting>
  <conditionalFormatting sqref="T89:U89">
    <cfRule type="cellIs" dxfId="39" priority="40" stopIfTrue="1" operator="equal">
      <formula>$AX$141</formula>
    </cfRule>
  </conditionalFormatting>
  <conditionalFormatting sqref="F89">
    <cfRule type="cellIs" dxfId="38" priority="39" stopIfTrue="1" operator="equal">
      <formula>$AX$141</formula>
    </cfRule>
  </conditionalFormatting>
  <conditionalFormatting sqref="AH89">
    <cfRule type="cellIs" dxfId="37" priority="38" stopIfTrue="1" operator="equal">
      <formula>$AX$141</formula>
    </cfRule>
  </conditionalFormatting>
  <conditionalFormatting sqref="AK89">
    <cfRule type="cellIs" dxfId="36" priority="37" stopIfTrue="1" operator="equal">
      <formula>$AX$141</formula>
    </cfRule>
  </conditionalFormatting>
  <conditionalFormatting sqref="G89">
    <cfRule type="cellIs" dxfId="35" priority="36" stopIfTrue="1" operator="equal">
      <formula>$AX$141</formula>
    </cfRule>
  </conditionalFormatting>
  <conditionalFormatting sqref="V89">
    <cfRule type="cellIs" dxfId="34" priority="35" stopIfTrue="1" operator="equal">
      <formula>$AX$141</formula>
    </cfRule>
  </conditionalFormatting>
  <conditionalFormatting sqref="AB89">
    <cfRule type="cellIs" dxfId="33" priority="34" stopIfTrue="1" operator="equal">
      <formula>$AX$141</formula>
    </cfRule>
  </conditionalFormatting>
  <conditionalFormatting sqref="W89">
    <cfRule type="cellIs" dxfId="32" priority="33" stopIfTrue="1" operator="equal">
      <formula>$AX$141</formula>
    </cfRule>
  </conditionalFormatting>
  <conditionalFormatting sqref="Z89:AA89">
    <cfRule type="cellIs" dxfId="31" priority="30" stopIfTrue="1" operator="equal">
      <formula>$AX$141</formula>
    </cfRule>
  </conditionalFormatting>
  <conditionalFormatting sqref="AF89:AG89">
    <cfRule type="cellIs" dxfId="30" priority="32" stopIfTrue="1" operator="equal">
      <formula>$AX$141</formula>
    </cfRule>
  </conditionalFormatting>
  <conditionalFormatting sqref="AC89">
    <cfRule type="cellIs" dxfId="29" priority="31" stopIfTrue="1" operator="equal">
      <formula>$AX$141</formula>
    </cfRule>
  </conditionalFormatting>
  <conditionalFormatting sqref="E89">
    <cfRule type="cellIs" dxfId="28" priority="29" stopIfTrue="1" operator="equal">
      <formula>$AX$141</formula>
    </cfRule>
  </conditionalFormatting>
  <conditionalFormatting sqref="M89:O89">
    <cfRule type="cellIs" dxfId="27" priority="28" stopIfTrue="1" operator="equal">
      <formula>$AX$141</formula>
    </cfRule>
  </conditionalFormatting>
  <conditionalFormatting sqref="C89:D89">
    <cfRule type="cellIs" dxfId="26" priority="27" stopIfTrue="1" operator="equal">
      <formula>$AX$141</formula>
    </cfRule>
  </conditionalFormatting>
  <conditionalFormatting sqref="S89">
    <cfRule type="cellIs" dxfId="25" priority="26" stopIfTrue="1" operator="equal">
      <formula>$AX$140</formula>
    </cfRule>
  </conditionalFormatting>
  <conditionalFormatting sqref="L89">
    <cfRule type="cellIs" dxfId="24" priority="47" stopIfTrue="1" operator="equal">
      <formula>#REF!</formula>
    </cfRule>
  </conditionalFormatting>
  <conditionalFormatting sqref="AD90">
    <cfRule type="cellIs" dxfId="23" priority="24" stopIfTrue="1" operator="equal">
      <formula>$AX$141</formula>
    </cfRule>
  </conditionalFormatting>
  <conditionalFormatting sqref="P90">
    <cfRule type="cellIs" dxfId="22" priority="23" stopIfTrue="1" operator="equal">
      <formula>$AX$141</formula>
    </cfRule>
  </conditionalFormatting>
  <conditionalFormatting sqref="H90">
    <cfRule type="cellIs" dxfId="21" priority="22" stopIfTrue="1" operator="equal">
      <formula>$AX$141</formula>
    </cfRule>
  </conditionalFormatting>
  <conditionalFormatting sqref="AE90">
    <cfRule type="cellIs" dxfId="20" priority="21" stopIfTrue="1" operator="equal">
      <formula>$AX$141</formula>
    </cfRule>
  </conditionalFormatting>
  <conditionalFormatting sqref="Q90">
    <cfRule type="cellIs" dxfId="19" priority="20" stopIfTrue="1" operator="equal">
      <formula>$AX$141</formula>
    </cfRule>
  </conditionalFormatting>
  <conditionalFormatting sqref="AJ90">
    <cfRule type="cellIs" dxfId="18" priority="19" stopIfTrue="1" operator="equal">
      <formula>$AX$141</formula>
    </cfRule>
  </conditionalFormatting>
  <conditionalFormatting sqref="T90:U90">
    <cfRule type="cellIs" dxfId="17" priority="18" stopIfTrue="1" operator="equal">
      <formula>$AX$141</formula>
    </cfRule>
  </conditionalFormatting>
  <conditionalFormatting sqref="F90">
    <cfRule type="cellIs" dxfId="16" priority="17" stopIfTrue="1" operator="equal">
      <formula>$AX$141</formula>
    </cfRule>
  </conditionalFormatting>
  <conditionalFormatting sqref="AH90">
    <cfRule type="cellIs" dxfId="15" priority="16" stopIfTrue="1" operator="equal">
      <formula>$AX$141</formula>
    </cfRule>
  </conditionalFormatting>
  <conditionalFormatting sqref="AK90">
    <cfRule type="cellIs" dxfId="14" priority="15" stopIfTrue="1" operator="equal">
      <formula>$AX$141</formula>
    </cfRule>
  </conditionalFormatting>
  <conditionalFormatting sqref="G90">
    <cfRule type="cellIs" dxfId="13" priority="14" stopIfTrue="1" operator="equal">
      <formula>$AX$141</formula>
    </cfRule>
  </conditionalFormatting>
  <conditionalFormatting sqref="V90">
    <cfRule type="cellIs" dxfId="12" priority="13" stopIfTrue="1" operator="equal">
      <formula>$AX$141</formula>
    </cfRule>
  </conditionalFormatting>
  <conditionalFormatting sqref="AB90">
    <cfRule type="cellIs" dxfId="11" priority="12" stopIfTrue="1" operator="equal">
      <formula>$AX$141</formula>
    </cfRule>
  </conditionalFormatting>
  <conditionalFormatting sqref="W90">
    <cfRule type="cellIs" dxfId="10" priority="11" stopIfTrue="1" operator="equal">
      <formula>$AX$141</formula>
    </cfRule>
  </conditionalFormatting>
  <conditionalFormatting sqref="Z90:AA90">
    <cfRule type="cellIs" dxfId="9" priority="8" stopIfTrue="1" operator="equal">
      <formula>$AX$141</formula>
    </cfRule>
  </conditionalFormatting>
  <conditionalFormatting sqref="AF90:AG90">
    <cfRule type="cellIs" dxfId="8" priority="10" stopIfTrue="1" operator="equal">
      <formula>$AX$141</formula>
    </cfRule>
  </conditionalFormatting>
  <conditionalFormatting sqref="AC90">
    <cfRule type="cellIs" dxfId="7" priority="9" stopIfTrue="1" operator="equal">
      <formula>$AX$141</formula>
    </cfRule>
  </conditionalFormatting>
  <conditionalFormatting sqref="E90">
    <cfRule type="cellIs" dxfId="6" priority="7" stopIfTrue="1" operator="equal">
      <formula>$AX$141</formula>
    </cfRule>
  </conditionalFormatting>
  <conditionalFormatting sqref="M90:O90">
    <cfRule type="cellIs" dxfId="5" priority="6" stopIfTrue="1" operator="equal">
      <formula>$AX$141</formula>
    </cfRule>
  </conditionalFormatting>
  <conditionalFormatting sqref="C90:D90">
    <cfRule type="cellIs" dxfId="4" priority="5" stopIfTrue="1" operator="equal">
      <formula>$AX$141</formula>
    </cfRule>
  </conditionalFormatting>
  <conditionalFormatting sqref="S90">
    <cfRule type="cellIs" dxfId="3" priority="4" stopIfTrue="1" operator="equal">
      <formula>$AX$140</formula>
    </cfRule>
  </conditionalFormatting>
  <conditionalFormatting sqref="L90">
    <cfRule type="cellIs" dxfId="2" priority="25" stopIfTrue="1" operator="equal">
      <formula>#REF!</formula>
    </cfRule>
  </conditionalFormatting>
  <conditionalFormatting sqref="AM94:AM96">
    <cfRule type="iconSet" priority="3">
      <iconSet iconSet="5Arrows">
        <cfvo type="percent" val="0"/>
        <cfvo type="num" val="-0.05"/>
        <cfvo type="num" val="-0.01"/>
        <cfvo type="num" val="0.01"/>
        <cfvo type="num" val="0.05"/>
      </iconSet>
    </cfRule>
  </conditionalFormatting>
  <conditionalFormatting sqref="C94:AK96">
    <cfRule type="cellIs" dxfId="1" priority="2" operator="greaterThanOrEqual">
      <formula>0</formula>
    </cfRule>
  </conditionalFormatting>
  <conditionalFormatting sqref="AL94:AL96">
    <cfRule type="cellIs" dxfId="0" priority="1" operator="between">
      <formula>#REF!</formula>
      <formula>#REF!</formula>
    </cfRule>
  </conditionalFormatting>
  <conditionalFormatting sqref="AN87">
    <cfRule type="iconSet" priority="1646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hyperlinks>
    <hyperlink ref="A2" r:id="rId1"/>
    <hyperlink ref="A2:O2" r:id="rId2" display="http://ec.europa.eu/agriculture/market-observatory/meat/pigmeat/statistics_en.htm"/>
  </hyperlinks>
  <pageMargins left="0.7" right="0.7" top="0.75" bottom="0.75" header="0.3" footer="0.3"/>
  <pageSetup paperSize="9" orientation="portrait" r:id="rId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30"/>
  <sheetViews>
    <sheetView showGridLines="0" topLeftCell="A6" zoomScale="70" zoomScaleNormal="70" workbookViewId="0">
      <selection activeCell="T43" sqref="T43"/>
    </sheetView>
  </sheetViews>
  <sheetFormatPr defaultColWidth="8.7109375" defaultRowHeight="12.75"/>
  <cols>
    <col min="1" max="1" width="19.5703125" style="790" customWidth="1"/>
    <col min="2" max="2" width="15.42578125" style="790" customWidth="1"/>
    <col min="3" max="3" width="13" style="790" customWidth="1"/>
    <col min="4" max="11" width="11.140625" style="790" customWidth="1"/>
    <col min="12" max="12" width="12.7109375" style="790" customWidth="1"/>
    <col min="13" max="14" width="11.140625" style="790" customWidth="1"/>
    <col min="15" max="15" width="13.85546875" style="790" customWidth="1"/>
    <col min="16" max="16" width="21.140625" style="790" customWidth="1"/>
    <col min="17" max="17" width="8.85546875" style="790" customWidth="1"/>
    <col min="18" max="16384" width="8.7109375" style="790"/>
  </cols>
  <sheetData>
    <row r="1" spans="1:17" ht="26.25" customHeight="1"/>
    <row r="2" spans="1:17" ht="35.25" customHeight="1">
      <c r="A2" s="2094" t="s">
        <v>635</v>
      </c>
      <c r="B2" s="2094"/>
      <c r="C2" s="2094"/>
      <c r="D2" s="2094"/>
      <c r="E2" s="2094"/>
      <c r="F2" s="2094"/>
      <c r="G2" s="2094"/>
      <c r="H2" s="2094"/>
      <c r="I2" s="2094"/>
      <c r="J2" s="2094"/>
      <c r="K2" s="2094"/>
      <c r="L2" s="2094"/>
      <c r="M2" s="2094"/>
      <c r="N2" s="2094"/>
      <c r="O2" s="2094"/>
      <c r="P2" s="2094"/>
    </row>
    <row r="3" spans="1:17" ht="15.75" customHeight="1" thickBot="1"/>
    <row r="4" spans="1:17" ht="28.5" customHeight="1" thickBot="1">
      <c r="A4" s="2090"/>
      <c r="B4" s="2091"/>
      <c r="C4" s="1872">
        <v>43952</v>
      </c>
      <c r="D4" s="1873">
        <v>43983</v>
      </c>
      <c r="E4" s="1873">
        <v>44013</v>
      </c>
      <c r="F4" s="1873">
        <v>44044</v>
      </c>
      <c r="G4" s="1873">
        <v>44075</v>
      </c>
      <c r="H4" s="1873">
        <v>44105</v>
      </c>
      <c r="I4" s="1873">
        <v>44136</v>
      </c>
      <c r="J4" s="1873">
        <v>44166</v>
      </c>
      <c r="K4" s="1873">
        <v>44197</v>
      </c>
      <c r="L4" s="1873">
        <v>44228</v>
      </c>
      <c r="M4" s="1873">
        <v>44256</v>
      </c>
      <c r="N4" s="1873">
        <v>44287</v>
      </c>
      <c r="O4" s="1874">
        <v>44317</v>
      </c>
      <c r="P4" s="1906" t="s">
        <v>610</v>
      </c>
    </row>
    <row r="5" spans="1:17" ht="16.5" customHeight="1" thickBot="1">
      <c r="A5" s="2092"/>
      <c r="B5" s="2093"/>
      <c r="C5" s="1635"/>
      <c r="D5" s="1636"/>
      <c r="E5" s="1636"/>
      <c r="F5" s="1636"/>
      <c r="G5" s="1636"/>
      <c r="H5" s="1636"/>
      <c r="I5" s="1636"/>
      <c r="J5" s="1636"/>
      <c r="K5" s="1636"/>
      <c r="L5" s="1636"/>
      <c r="M5" s="1636"/>
      <c r="N5" s="1636"/>
      <c r="O5" s="1637"/>
      <c r="P5" s="1907"/>
    </row>
    <row r="6" spans="1:17" ht="15.95" customHeight="1">
      <c r="A6" s="157" t="s">
        <v>86</v>
      </c>
      <c r="B6" s="1422" t="s">
        <v>87</v>
      </c>
      <c r="C6" s="1423">
        <v>130.52000000000001</v>
      </c>
      <c r="D6" s="1234">
        <v>136.26</v>
      </c>
      <c r="E6" s="1234">
        <v>121.2</v>
      </c>
      <c r="F6" s="1234">
        <v>117.26</v>
      </c>
      <c r="G6" s="1234">
        <v>116.67</v>
      </c>
      <c r="H6" s="1234">
        <v>106.13</v>
      </c>
      <c r="I6" s="1234">
        <v>98.54</v>
      </c>
      <c r="J6" s="1234">
        <v>86.88</v>
      </c>
      <c r="K6" s="1234">
        <v>97.96</v>
      </c>
      <c r="L6" s="1234">
        <v>108.11</v>
      </c>
      <c r="M6" s="1234">
        <v>134.61000000000001</v>
      </c>
      <c r="N6" s="1234">
        <v>138.72</v>
      </c>
      <c r="O6" s="1424">
        <v>133.26</v>
      </c>
      <c r="P6" s="1425">
        <v>2.0992951271835647E-2</v>
      </c>
      <c r="Q6" s="796"/>
    </row>
    <row r="7" spans="1:17" ht="15.95" customHeight="1">
      <c r="A7" s="157" t="s">
        <v>128</v>
      </c>
      <c r="B7" s="1426" t="s">
        <v>87</v>
      </c>
      <c r="C7" s="1423">
        <v>207.91</v>
      </c>
      <c r="D7" s="1234">
        <v>187.04</v>
      </c>
      <c r="E7" s="1234">
        <v>192.57</v>
      </c>
      <c r="F7" s="1234">
        <v>193.32</v>
      </c>
      <c r="G7" s="1234">
        <v>194.06</v>
      </c>
      <c r="H7" s="1234">
        <v>187.05</v>
      </c>
      <c r="I7" s="1234">
        <v>181.67</v>
      </c>
      <c r="J7" s="1234">
        <v>176.7</v>
      </c>
      <c r="K7" s="1234">
        <v>173.17</v>
      </c>
      <c r="L7" s="1234">
        <v>174.45</v>
      </c>
      <c r="M7" s="1234">
        <v>175.37</v>
      </c>
      <c r="N7" s="1234">
        <v>177.93</v>
      </c>
      <c r="O7" s="1424">
        <v>178.39</v>
      </c>
      <c r="P7" s="1425">
        <v>-0.14198451252945987</v>
      </c>
      <c r="Q7" s="796"/>
    </row>
    <row r="8" spans="1:17" ht="15.95" customHeight="1">
      <c r="A8" s="157"/>
      <c r="B8" s="1426" t="s">
        <v>130</v>
      </c>
      <c r="C8" s="1427">
        <v>406.63</v>
      </c>
      <c r="D8" s="1233">
        <v>365.81</v>
      </c>
      <c r="E8" s="1233">
        <v>376.63</v>
      </c>
      <c r="F8" s="1233">
        <v>378.09</v>
      </c>
      <c r="G8" s="1233">
        <v>379.54</v>
      </c>
      <c r="H8" s="1233">
        <v>365.84</v>
      </c>
      <c r="I8" s="1233">
        <v>355.32</v>
      </c>
      <c r="J8" s="1233">
        <v>345.59</v>
      </c>
      <c r="K8" s="1233">
        <v>338.69</v>
      </c>
      <c r="L8" s="1233">
        <v>341.19</v>
      </c>
      <c r="M8" s="1233">
        <v>342.99</v>
      </c>
      <c r="N8" s="1233">
        <v>348</v>
      </c>
      <c r="O8" s="1428">
        <v>348.9</v>
      </c>
      <c r="P8" s="1429">
        <v>-0.14197181713105289</v>
      </c>
      <c r="Q8" s="796"/>
    </row>
    <row r="9" spans="1:17" ht="15.95" customHeight="1">
      <c r="A9" s="157" t="s">
        <v>108</v>
      </c>
      <c r="B9" s="1430" t="s">
        <v>87</v>
      </c>
      <c r="C9" s="1423">
        <v>154.26</v>
      </c>
      <c r="D9" s="1234">
        <v>154.94999999999999</v>
      </c>
      <c r="E9" s="1234">
        <v>146.57</v>
      </c>
      <c r="F9" s="1234">
        <v>145.22</v>
      </c>
      <c r="G9" s="1234">
        <v>137.66999999999999</v>
      </c>
      <c r="H9" s="1234">
        <v>130.32</v>
      </c>
      <c r="I9" s="1234">
        <v>132.19999999999999</v>
      </c>
      <c r="J9" s="1234">
        <v>128.4</v>
      </c>
      <c r="K9" s="1234">
        <v>126.76</v>
      </c>
      <c r="L9" s="1234">
        <v>123.72</v>
      </c>
      <c r="M9" s="1234">
        <v>133.47</v>
      </c>
      <c r="N9" s="1234">
        <v>142.9</v>
      </c>
      <c r="O9" s="1424">
        <v>144.94</v>
      </c>
      <c r="P9" s="1425">
        <v>-6.0417476986905139E-2</v>
      </c>
      <c r="Q9" s="796"/>
    </row>
    <row r="10" spans="1:17" ht="15.95" customHeight="1">
      <c r="A10" s="157"/>
      <c r="B10" s="1430" t="s">
        <v>172</v>
      </c>
      <c r="C10" s="1427">
        <v>4204.16</v>
      </c>
      <c r="D10" s="1233">
        <v>4134.57</v>
      </c>
      <c r="E10" s="1233">
        <v>3892.19</v>
      </c>
      <c r="F10" s="1233">
        <v>3801.06</v>
      </c>
      <c r="G10" s="1233">
        <v>3672.8</v>
      </c>
      <c r="H10" s="1233">
        <v>3544.94</v>
      </c>
      <c r="I10" s="1233">
        <v>3506.33</v>
      </c>
      <c r="J10" s="1233">
        <v>3377.68</v>
      </c>
      <c r="K10" s="1233">
        <v>3315.58</v>
      </c>
      <c r="L10" s="1233">
        <v>3201.5</v>
      </c>
      <c r="M10" s="1233">
        <v>3493.71</v>
      </c>
      <c r="N10" s="1233">
        <v>3708.4</v>
      </c>
      <c r="O10" s="1428">
        <v>3708.07</v>
      </c>
      <c r="P10" s="1429">
        <v>-0.11799979068351341</v>
      </c>
      <c r="Q10" s="796"/>
    </row>
    <row r="11" spans="1:17" ht="15.95" customHeight="1">
      <c r="A11" s="157" t="s">
        <v>88</v>
      </c>
      <c r="B11" s="1426" t="s">
        <v>87</v>
      </c>
      <c r="C11" s="1423">
        <v>180.7</v>
      </c>
      <c r="D11" s="1234">
        <v>167.56</v>
      </c>
      <c r="E11" s="1234">
        <v>160.05000000000001</v>
      </c>
      <c r="F11" s="1234">
        <v>158.51</v>
      </c>
      <c r="G11" s="1234">
        <v>158.51</v>
      </c>
      <c r="H11" s="1234">
        <v>155.05000000000001</v>
      </c>
      <c r="I11" s="1234">
        <v>150.15</v>
      </c>
      <c r="J11" s="1234">
        <v>142.83000000000001</v>
      </c>
      <c r="K11" s="1234">
        <v>143.68</v>
      </c>
      <c r="L11" s="1234">
        <v>143.34</v>
      </c>
      <c r="M11" s="1234">
        <v>149.85</v>
      </c>
      <c r="N11" s="1234">
        <v>158.21</v>
      </c>
      <c r="O11" s="1424">
        <v>167.51</v>
      </c>
      <c r="P11" s="1425">
        <v>-7.2993912562257846E-2</v>
      </c>
      <c r="Q11" s="796"/>
    </row>
    <row r="12" spans="1:17" ht="15.95" customHeight="1">
      <c r="A12" s="157"/>
      <c r="B12" s="1430" t="s">
        <v>89</v>
      </c>
      <c r="C12" s="1427">
        <v>1347.65</v>
      </c>
      <c r="D12" s="1233">
        <v>1249.1300000000001</v>
      </c>
      <c r="E12" s="1233">
        <v>1191.94</v>
      </c>
      <c r="F12" s="1233">
        <v>1180.26</v>
      </c>
      <c r="G12" s="1233">
        <v>1179.53</v>
      </c>
      <c r="H12" s="1233">
        <v>1153.97</v>
      </c>
      <c r="I12" s="1233">
        <v>1118.03</v>
      </c>
      <c r="J12" s="1233">
        <v>1062.8399999999999</v>
      </c>
      <c r="K12" s="1233">
        <v>1068.77</v>
      </c>
      <c r="L12" s="1233">
        <v>1066</v>
      </c>
      <c r="M12" s="1233">
        <v>1114.3499999999999</v>
      </c>
      <c r="N12" s="1233">
        <v>1176.5999999999999</v>
      </c>
      <c r="O12" s="1428">
        <v>1245.6300000000001</v>
      </c>
      <c r="P12" s="1429">
        <v>-7.5702148183875662E-2</v>
      </c>
      <c r="Q12" s="796"/>
    </row>
    <row r="13" spans="1:17" ht="15.95" customHeight="1">
      <c r="A13" s="157" t="s">
        <v>90</v>
      </c>
      <c r="B13" s="1426" t="s">
        <v>87</v>
      </c>
      <c r="C13" s="1423">
        <v>170.14</v>
      </c>
      <c r="D13" s="1234">
        <v>171.73</v>
      </c>
      <c r="E13" s="1234">
        <v>156.16</v>
      </c>
      <c r="F13" s="1234">
        <v>152.26</v>
      </c>
      <c r="G13" s="1234">
        <v>140.18</v>
      </c>
      <c r="H13" s="1234">
        <v>131.74</v>
      </c>
      <c r="I13" s="1234">
        <v>128.22999999999999</v>
      </c>
      <c r="J13" s="1234">
        <v>123.56</v>
      </c>
      <c r="K13" s="1234">
        <v>124.23</v>
      </c>
      <c r="L13" s="1234">
        <v>126.26</v>
      </c>
      <c r="M13" s="1234">
        <v>151.22</v>
      </c>
      <c r="N13" s="1234">
        <v>153.56</v>
      </c>
      <c r="O13" s="1424">
        <v>153.31</v>
      </c>
      <c r="P13" s="1425">
        <v>-9.8918537674855922E-2</v>
      </c>
      <c r="Q13" s="796"/>
    </row>
    <row r="14" spans="1:17" ht="15.95" customHeight="1">
      <c r="A14" s="157" t="s">
        <v>107</v>
      </c>
      <c r="B14" s="1426" t="s">
        <v>87</v>
      </c>
      <c r="C14" s="1423">
        <v>169.91</v>
      </c>
      <c r="D14" s="1234">
        <v>160.59</v>
      </c>
      <c r="E14" s="1234">
        <v>157.31</v>
      </c>
      <c r="F14" s="1234">
        <v>152.34</v>
      </c>
      <c r="G14" s="1234">
        <v>148.57</v>
      </c>
      <c r="H14" s="1234">
        <v>144.16999999999999</v>
      </c>
      <c r="I14" s="1234">
        <v>143.88</v>
      </c>
      <c r="J14" s="1234" t="s">
        <v>367</v>
      </c>
      <c r="K14" s="1234">
        <v>138.5</v>
      </c>
      <c r="L14" s="1234">
        <v>137.54</v>
      </c>
      <c r="M14" s="1234">
        <v>142.79</v>
      </c>
      <c r="N14" s="1234">
        <v>149.16</v>
      </c>
      <c r="O14" s="1424">
        <v>152.44</v>
      </c>
      <c r="P14" s="1425">
        <v>-0.10281913954446475</v>
      </c>
      <c r="Q14" s="796"/>
    </row>
    <row r="15" spans="1:17" ht="15.95" customHeight="1">
      <c r="A15" s="157" t="s">
        <v>94</v>
      </c>
      <c r="B15" s="1426" t="s">
        <v>87</v>
      </c>
      <c r="C15" s="1423">
        <v>170.68</v>
      </c>
      <c r="D15" s="1234">
        <v>162.33000000000001</v>
      </c>
      <c r="E15" s="1234">
        <v>162.86000000000001</v>
      </c>
      <c r="F15" s="1234">
        <v>161.91</v>
      </c>
      <c r="G15" s="1234">
        <v>159.19999999999999</v>
      </c>
      <c r="H15" s="1234">
        <v>159.24</v>
      </c>
      <c r="I15" s="1234">
        <v>157.86000000000001</v>
      </c>
      <c r="J15" s="1234">
        <v>155.86000000000001</v>
      </c>
      <c r="K15" s="1234">
        <v>154.18</v>
      </c>
      <c r="L15" s="1234">
        <v>151.55000000000001</v>
      </c>
      <c r="M15" s="1234">
        <v>154.77000000000001</v>
      </c>
      <c r="N15" s="1234">
        <v>161.97</v>
      </c>
      <c r="O15" s="1424">
        <v>165.42</v>
      </c>
      <c r="P15" s="1425">
        <v>-3.0817904851183631E-2</v>
      </c>
      <c r="Q15" s="796"/>
    </row>
    <row r="16" spans="1:17" ht="15.95" customHeight="1">
      <c r="A16" s="157" t="s">
        <v>91</v>
      </c>
      <c r="B16" s="1426" t="s">
        <v>87</v>
      </c>
      <c r="C16" s="1423">
        <v>180.29</v>
      </c>
      <c r="D16" s="1234">
        <v>175.81</v>
      </c>
      <c r="E16" s="1234">
        <v>174.21</v>
      </c>
      <c r="F16" s="1234">
        <v>175.07</v>
      </c>
      <c r="G16" s="1234">
        <v>171.62</v>
      </c>
      <c r="H16" s="1234">
        <v>167.51</v>
      </c>
      <c r="I16" s="1234">
        <v>157.85</v>
      </c>
      <c r="J16" s="1234">
        <v>153.46</v>
      </c>
      <c r="K16" s="1234">
        <v>149.91999999999999</v>
      </c>
      <c r="L16" s="1234">
        <v>140.13999999999999</v>
      </c>
      <c r="M16" s="1234">
        <v>161.52000000000001</v>
      </c>
      <c r="N16" s="1234">
        <v>175.01</v>
      </c>
      <c r="O16" s="1424">
        <v>176.17</v>
      </c>
      <c r="P16" s="1425">
        <v>-2.2852071662321838E-2</v>
      </c>
      <c r="Q16" s="796"/>
    </row>
    <row r="17" spans="1:17" ht="15.95" customHeight="1">
      <c r="A17" s="157" t="s">
        <v>92</v>
      </c>
      <c r="B17" s="1430" t="s">
        <v>87</v>
      </c>
      <c r="C17" s="1423">
        <v>162.31</v>
      </c>
      <c r="D17" s="1234">
        <v>158.47</v>
      </c>
      <c r="E17" s="1234">
        <v>159.83000000000001</v>
      </c>
      <c r="F17" s="1234">
        <v>158.69999999999999</v>
      </c>
      <c r="G17" s="1234">
        <v>158.13</v>
      </c>
      <c r="H17" s="1234">
        <v>156.96</v>
      </c>
      <c r="I17" s="1234">
        <v>149.53</v>
      </c>
      <c r="J17" s="1234">
        <v>136.87</v>
      </c>
      <c r="K17" s="1234">
        <v>135.26</v>
      </c>
      <c r="L17" s="1234">
        <v>139.11000000000001</v>
      </c>
      <c r="M17" s="1234">
        <v>162.91999999999999</v>
      </c>
      <c r="N17" s="1234">
        <v>178.32</v>
      </c>
      <c r="O17" s="1424">
        <v>181.09</v>
      </c>
      <c r="P17" s="1425">
        <v>0.11570451604953491</v>
      </c>
      <c r="Q17" s="796"/>
    </row>
    <row r="18" spans="1:17" ht="15.95" customHeight="1">
      <c r="A18" s="157" t="s">
        <v>93</v>
      </c>
      <c r="B18" s="1426" t="s">
        <v>87</v>
      </c>
      <c r="C18" s="1423">
        <v>151.97</v>
      </c>
      <c r="D18" s="1234">
        <v>147</v>
      </c>
      <c r="E18" s="1234">
        <v>145.22999999999999</v>
      </c>
      <c r="F18" s="1234">
        <v>143.38999999999999</v>
      </c>
      <c r="G18" s="1234">
        <v>149.69999999999999</v>
      </c>
      <c r="H18" s="1234">
        <v>149.71</v>
      </c>
      <c r="I18" s="1234">
        <v>143.19999999999999</v>
      </c>
      <c r="J18" s="1234">
        <v>133.81</v>
      </c>
      <c r="K18" s="1234">
        <v>133</v>
      </c>
      <c r="L18" s="1234">
        <v>133.5</v>
      </c>
      <c r="M18" s="1234">
        <v>142.03</v>
      </c>
      <c r="N18" s="1234">
        <v>152.03</v>
      </c>
      <c r="O18" s="1424">
        <v>164.37</v>
      </c>
      <c r="P18" s="1425">
        <v>8.1595051654931972E-2</v>
      </c>
      <c r="Q18" s="796"/>
    </row>
    <row r="19" spans="1:17" ht="15.95" customHeight="1">
      <c r="A19" s="157" t="s">
        <v>190</v>
      </c>
      <c r="B19" s="1426" t="s">
        <v>192</v>
      </c>
      <c r="C19" s="1423">
        <v>170.55</v>
      </c>
      <c r="D19" s="1234">
        <v>171.22</v>
      </c>
      <c r="E19" s="1234">
        <v>163.54</v>
      </c>
      <c r="F19" s="1234">
        <v>159.94</v>
      </c>
      <c r="G19" s="1234">
        <v>149.54</v>
      </c>
      <c r="H19" s="1234">
        <v>139.22</v>
      </c>
      <c r="I19" s="1234">
        <v>136.51</v>
      </c>
      <c r="J19" s="1234">
        <v>130.05000000000001</v>
      </c>
      <c r="K19" s="1234">
        <v>126.39</v>
      </c>
      <c r="L19" s="1234">
        <v>125.29</v>
      </c>
      <c r="M19" s="1234">
        <v>142.58000000000001</v>
      </c>
      <c r="N19" s="1234">
        <v>146.59</v>
      </c>
      <c r="O19" s="1424">
        <v>143.41</v>
      </c>
      <c r="P19" s="1425">
        <v>-0.15913221929053067</v>
      </c>
      <c r="Q19" s="796"/>
    </row>
    <row r="20" spans="1:17" ht="15.95" customHeight="1">
      <c r="A20" s="157"/>
      <c r="B20" s="1430" t="s">
        <v>193</v>
      </c>
      <c r="C20" s="1427">
        <v>1291.71</v>
      </c>
      <c r="D20" s="1233">
        <v>1295.8</v>
      </c>
      <c r="E20" s="1233">
        <v>1232.06</v>
      </c>
      <c r="F20" s="1233">
        <v>1200.58</v>
      </c>
      <c r="G20" s="1233">
        <v>1127.7</v>
      </c>
      <c r="H20" s="1233">
        <v>1054.3900000000001</v>
      </c>
      <c r="I20" s="1233">
        <v>1032.53</v>
      </c>
      <c r="J20" s="1233">
        <v>980.87</v>
      </c>
      <c r="K20" s="1233">
        <v>955.84</v>
      </c>
      <c r="L20" s="1233">
        <v>948.75</v>
      </c>
      <c r="M20" s="1233">
        <v>1080.55</v>
      </c>
      <c r="N20" s="1233">
        <v>1109.57</v>
      </c>
      <c r="O20" s="1428">
        <v>1079.27</v>
      </c>
      <c r="P20" s="1429">
        <v>-0.16446415991205465</v>
      </c>
      <c r="Q20" s="796"/>
    </row>
    <row r="21" spans="1:17" ht="15.95" customHeight="1">
      <c r="A21" s="157" t="s">
        <v>109</v>
      </c>
      <c r="B21" s="1426" t="s">
        <v>87</v>
      </c>
      <c r="C21" s="1423">
        <v>163.28</v>
      </c>
      <c r="D21" s="1234">
        <v>166.16</v>
      </c>
      <c r="E21" s="1234">
        <v>189.57</v>
      </c>
      <c r="F21" s="1234">
        <v>187.7</v>
      </c>
      <c r="G21" s="1234">
        <v>187.23</v>
      </c>
      <c r="H21" s="1234">
        <v>158.36000000000001</v>
      </c>
      <c r="I21" s="1234">
        <v>134.22999999999999</v>
      </c>
      <c r="J21" s="1234">
        <v>123.82</v>
      </c>
      <c r="K21" s="1234">
        <v>126.14</v>
      </c>
      <c r="L21" s="1234">
        <v>157.69</v>
      </c>
      <c r="M21" s="1234">
        <v>161.35</v>
      </c>
      <c r="N21" s="1234">
        <v>170.87</v>
      </c>
      <c r="O21" s="1424">
        <v>177.98</v>
      </c>
      <c r="P21" s="1425">
        <v>9.0029397354238094E-2</v>
      </c>
      <c r="Q21" s="796"/>
    </row>
    <row r="22" spans="1:17" ht="15.95" customHeight="1">
      <c r="A22" s="157" t="s">
        <v>111</v>
      </c>
      <c r="B22" s="1426" t="s">
        <v>87</v>
      </c>
      <c r="C22" s="1423">
        <v>152.18</v>
      </c>
      <c r="D22" s="1234">
        <v>159.54</v>
      </c>
      <c r="E22" s="1234">
        <v>142.87</v>
      </c>
      <c r="F22" s="1234">
        <v>139.96</v>
      </c>
      <c r="G22" s="1234">
        <v>149.63999999999999</v>
      </c>
      <c r="H22" s="1234">
        <v>130.91999999999999</v>
      </c>
      <c r="I22" s="1234">
        <v>114.56</v>
      </c>
      <c r="J22" s="1234">
        <v>117.1</v>
      </c>
      <c r="K22" s="1234">
        <v>124.42</v>
      </c>
      <c r="L22" s="1234">
        <v>120.63</v>
      </c>
      <c r="M22" s="1234">
        <v>159.97</v>
      </c>
      <c r="N22" s="1234">
        <v>162.58000000000001</v>
      </c>
      <c r="O22" s="1424">
        <v>154.81</v>
      </c>
      <c r="P22" s="1425">
        <v>1.7282165856222775E-2</v>
      </c>
      <c r="Q22" s="796"/>
    </row>
    <row r="23" spans="1:17" ht="15.95" customHeight="1">
      <c r="A23" s="157" t="s">
        <v>110</v>
      </c>
      <c r="B23" s="1426" t="s">
        <v>87</v>
      </c>
      <c r="C23" s="1423">
        <v>149.49</v>
      </c>
      <c r="D23" s="1234">
        <v>154.32</v>
      </c>
      <c r="E23" s="1234">
        <v>138.41999999999999</v>
      </c>
      <c r="F23" s="1234">
        <v>138.68</v>
      </c>
      <c r="G23" s="1234">
        <v>142.66</v>
      </c>
      <c r="H23" s="1234">
        <v>124.62</v>
      </c>
      <c r="I23" s="1234">
        <v>110.17</v>
      </c>
      <c r="J23" s="1234">
        <v>112.11</v>
      </c>
      <c r="K23" s="1234">
        <v>122.47</v>
      </c>
      <c r="L23" s="1234">
        <v>119.76</v>
      </c>
      <c r="M23" s="1234">
        <v>151.97999999999999</v>
      </c>
      <c r="N23" s="1234">
        <v>152.93</v>
      </c>
      <c r="O23" s="1424">
        <v>148.4</v>
      </c>
      <c r="P23" s="1425">
        <v>-7.2914576225834304E-3</v>
      </c>
      <c r="Q23" s="796"/>
    </row>
    <row r="24" spans="1:17" ht="15.95" customHeight="1">
      <c r="A24" s="157" t="s">
        <v>112</v>
      </c>
      <c r="B24" s="1426" t="s">
        <v>87</v>
      </c>
      <c r="C24" s="1423">
        <v>161.44</v>
      </c>
      <c r="D24" s="1234">
        <v>163.18</v>
      </c>
      <c r="E24" s="1234">
        <v>151.29</v>
      </c>
      <c r="F24" s="1234">
        <v>152.37</v>
      </c>
      <c r="G24" s="1234">
        <v>142.38</v>
      </c>
      <c r="H24" s="1234">
        <v>135.19999999999999</v>
      </c>
      <c r="I24" s="1234">
        <v>132.9</v>
      </c>
      <c r="J24" s="1234">
        <v>127.2</v>
      </c>
      <c r="K24" s="1234">
        <v>125.09</v>
      </c>
      <c r="L24" s="1234">
        <v>124.85</v>
      </c>
      <c r="M24" s="1234">
        <v>147.28</v>
      </c>
      <c r="N24" s="1234">
        <v>152.41999999999999</v>
      </c>
      <c r="O24" s="1424">
        <v>149.52000000000001</v>
      </c>
      <c r="P24" s="1425">
        <v>-7.3835480673934528E-2</v>
      </c>
      <c r="Q24" s="796"/>
    </row>
    <row r="25" spans="1:17" ht="15.95" customHeight="1">
      <c r="A25" s="157"/>
      <c r="B25" s="1426" t="s">
        <v>117</v>
      </c>
      <c r="C25" s="1427">
        <v>56694.04</v>
      </c>
      <c r="D25" s="1233">
        <v>56680.13</v>
      </c>
      <c r="E25" s="1233">
        <v>53216.2</v>
      </c>
      <c r="F25" s="1233">
        <v>53122.39</v>
      </c>
      <c r="G25" s="1233">
        <v>51222.21</v>
      </c>
      <c r="H25" s="1233">
        <v>48999.81</v>
      </c>
      <c r="I25" s="1233">
        <v>47845.02</v>
      </c>
      <c r="J25" s="1233">
        <v>45642.22</v>
      </c>
      <c r="K25" s="1233">
        <v>44997.97</v>
      </c>
      <c r="L25" s="1233">
        <v>44725.35</v>
      </c>
      <c r="M25" s="1233">
        <v>53849.22</v>
      </c>
      <c r="N25" s="1233">
        <v>54999.77</v>
      </c>
      <c r="O25" s="1428">
        <v>52987.8</v>
      </c>
      <c r="P25" s="1429">
        <v>-6.5372656455599198E-2</v>
      </c>
      <c r="Q25" s="796"/>
    </row>
    <row r="26" spans="1:17" ht="15.95" customHeight="1">
      <c r="A26" s="157" t="s">
        <v>113</v>
      </c>
      <c r="B26" s="1426" t="s">
        <v>87</v>
      </c>
      <c r="C26" s="1423">
        <v>214</v>
      </c>
      <c r="D26" s="1234">
        <v>214</v>
      </c>
      <c r="E26" s="1234" t="s">
        <v>367</v>
      </c>
      <c r="F26" s="1234" t="s">
        <v>367</v>
      </c>
      <c r="G26" s="1234" t="s">
        <v>367</v>
      </c>
      <c r="H26" s="1234" t="s">
        <v>367</v>
      </c>
      <c r="I26" s="1234" t="s">
        <v>367</v>
      </c>
      <c r="J26" s="1234" t="s">
        <v>367</v>
      </c>
      <c r="K26" s="1234" t="s">
        <v>367</v>
      </c>
      <c r="L26" s="1234" t="s">
        <v>367</v>
      </c>
      <c r="M26" s="1234" t="s">
        <v>367</v>
      </c>
      <c r="N26" s="1234" t="s">
        <v>367</v>
      </c>
      <c r="O26" s="1424" t="s">
        <v>367</v>
      </c>
      <c r="P26" s="1425" t="s">
        <v>367</v>
      </c>
      <c r="Q26" s="796"/>
    </row>
    <row r="27" spans="1:17" ht="15.95" customHeight="1">
      <c r="A27" s="157" t="s">
        <v>432</v>
      </c>
      <c r="B27" s="1430" t="s">
        <v>87</v>
      </c>
      <c r="C27" s="1423">
        <v>144.61000000000001</v>
      </c>
      <c r="D27" s="1234">
        <v>143.22999999999999</v>
      </c>
      <c r="E27" s="1234">
        <v>129.80000000000001</v>
      </c>
      <c r="F27" s="1234">
        <v>129.24</v>
      </c>
      <c r="G27" s="1234">
        <v>129.88</v>
      </c>
      <c r="H27" s="1234">
        <v>128.94999999999999</v>
      </c>
      <c r="I27" s="1234">
        <v>122.2</v>
      </c>
      <c r="J27" s="1234">
        <v>115.19</v>
      </c>
      <c r="K27" s="1234">
        <v>115.31</v>
      </c>
      <c r="L27" s="1234">
        <v>116.94</v>
      </c>
      <c r="M27" s="1234">
        <v>140.97</v>
      </c>
      <c r="N27" s="1234">
        <v>147.63</v>
      </c>
      <c r="O27" s="1424">
        <v>147.61000000000001</v>
      </c>
      <c r="P27" s="1425">
        <v>2.0745453288154359E-2</v>
      </c>
      <c r="Q27" s="796"/>
    </row>
    <row r="28" spans="1:17" ht="15.95" customHeight="1">
      <c r="A28" s="157" t="s">
        <v>98</v>
      </c>
      <c r="B28" s="1431" t="s">
        <v>87</v>
      </c>
      <c r="C28" s="1423">
        <v>164.7</v>
      </c>
      <c r="D28" s="1234">
        <v>168.46</v>
      </c>
      <c r="E28" s="1234">
        <v>159.74</v>
      </c>
      <c r="F28" s="1234">
        <v>160.32</v>
      </c>
      <c r="G28" s="1234">
        <v>158.41</v>
      </c>
      <c r="H28" s="1234">
        <v>152.72999999999999</v>
      </c>
      <c r="I28" s="1234">
        <v>143.25</v>
      </c>
      <c r="J28" s="1234">
        <v>136.31</v>
      </c>
      <c r="K28" s="1234">
        <v>135.94</v>
      </c>
      <c r="L28" s="1234">
        <v>138.27000000000001</v>
      </c>
      <c r="M28" s="1234">
        <v>162.24</v>
      </c>
      <c r="N28" s="1234">
        <v>165.89</v>
      </c>
      <c r="O28" s="1424">
        <v>165.79</v>
      </c>
      <c r="P28" s="1425">
        <v>6.6180935033395283E-3</v>
      </c>
      <c r="Q28" s="796"/>
    </row>
    <row r="29" spans="1:17" ht="15.95" customHeight="1">
      <c r="A29" s="1516" t="s">
        <v>114</v>
      </c>
      <c r="B29" s="1517" t="s">
        <v>87</v>
      </c>
      <c r="C29" s="1518">
        <v>152.13</v>
      </c>
      <c r="D29" s="1519">
        <v>162.31</v>
      </c>
      <c r="E29" s="1519">
        <v>144.07</v>
      </c>
      <c r="F29" s="1519">
        <v>146.27000000000001</v>
      </c>
      <c r="G29" s="1519">
        <v>137.06</v>
      </c>
      <c r="H29" s="1519">
        <v>128.41</v>
      </c>
      <c r="I29" s="1519">
        <v>120.63</v>
      </c>
      <c r="J29" s="1519">
        <v>113.84</v>
      </c>
      <c r="K29" s="1519">
        <v>113.06</v>
      </c>
      <c r="L29" s="1519">
        <v>125.48</v>
      </c>
      <c r="M29" s="1519">
        <v>150.47</v>
      </c>
      <c r="N29" s="1519">
        <v>150.1</v>
      </c>
      <c r="O29" s="1520">
        <v>153.63999999999999</v>
      </c>
      <c r="P29" s="1521">
        <v>9.9257214224675039E-3</v>
      </c>
      <c r="Q29" s="796"/>
    </row>
    <row r="30" spans="1:17" ht="15.95" customHeight="1">
      <c r="A30" s="1516"/>
      <c r="B30" s="1522" t="s">
        <v>118</v>
      </c>
      <c r="C30" s="1518">
        <v>688.5</v>
      </c>
      <c r="D30" s="1519">
        <v>721.7</v>
      </c>
      <c r="E30" s="1519">
        <v>641.45000000000005</v>
      </c>
      <c r="F30" s="1519">
        <v>643.72</v>
      </c>
      <c r="G30" s="1519">
        <v>611.92999999999995</v>
      </c>
      <c r="H30" s="1519">
        <v>582.94000000000005</v>
      </c>
      <c r="I30" s="1519">
        <v>543.26</v>
      </c>
      <c r="J30" s="1519">
        <v>509.69</v>
      </c>
      <c r="K30" s="1519">
        <v>512.55999999999995</v>
      </c>
      <c r="L30" s="1519">
        <v>564.47</v>
      </c>
      <c r="M30" s="1519">
        <v>691.53</v>
      </c>
      <c r="N30" s="1519">
        <v>685.97</v>
      </c>
      <c r="O30" s="1520">
        <v>696.01</v>
      </c>
      <c r="P30" s="1521">
        <v>1.0907770515613535E-2</v>
      </c>
      <c r="Q30" s="796"/>
    </row>
    <row r="31" spans="1:17" ht="15.95" customHeight="1">
      <c r="A31" s="157" t="s">
        <v>99</v>
      </c>
      <c r="B31" s="1426" t="s">
        <v>87</v>
      </c>
      <c r="C31" s="1423">
        <v>166.29</v>
      </c>
      <c r="D31" s="1234">
        <v>164.63</v>
      </c>
      <c r="E31" s="1234">
        <v>169</v>
      </c>
      <c r="F31" s="1234">
        <v>167.29</v>
      </c>
      <c r="G31" s="1234">
        <v>168.6</v>
      </c>
      <c r="H31" s="1234">
        <v>169</v>
      </c>
      <c r="I31" s="1234">
        <v>161.1</v>
      </c>
      <c r="J31" s="1234">
        <v>145.19</v>
      </c>
      <c r="K31" s="1234">
        <v>144</v>
      </c>
      <c r="L31" s="1234">
        <v>149</v>
      </c>
      <c r="M31" s="1234">
        <v>176.74</v>
      </c>
      <c r="N31" s="1234">
        <v>193</v>
      </c>
      <c r="O31" s="1424">
        <v>193.47</v>
      </c>
      <c r="P31" s="1425">
        <v>0.16344939563413319</v>
      </c>
      <c r="Q31" s="796"/>
    </row>
    <row r="32" spans="1:17" ht="15.95" customHeight="1">
      <c r="A32" s="157" t="s">
        <v>127</v>
      </c>
      <c r="B32" s="1426" t="s">
        <v>87</v>
      </c>
      <c r="C32" s="1423">
        <v>153.96</v>
      </c>
      <c r="D32" s="1234">
        <v>153.80000000000001</v>
      </c>
      <c r="E32" s="1234">
        <v>148.02000000000001</v>
      </c>
      <c r="F32" s="1234">
        <v>153.29</v>
      </c>
      <c r="G32" s="1234">
        <v>149.76</v>
      </c>
      <c r="H32" s="1234">
        <v>146.69999999999999</v>
      </c>
      <c r="I32" s="1234">
        <v>139.37</v>
      </c>
      <c r="J32" s="1234">
        <v>147.94</v>
      </c>
      <c r="K32" s="1234">
        <v>122</v>
      </c>
      <c r="L32" s="1234">
        <v>115.03</v>
      </c>
      <c r="M32" s="1234">
        <v>139.76</v>
      </c>
      <c r="N32" s="1234">
        <v>144.9</v>
      </c>
      <c r="O32" s="1424">
        <v>140.91</v>
      </c>
      <c r="P32" s="1425">
        <v>-8.4762275915822416E-2</v>
      </c>
      <c r="Q32" s="796"/>
    </row>
    <row r="33" spans="1:17" ht="15.95" customHeight="1">
      <c r="A33" s="157"/>
      <c r="B33" s="1426" t="s">
        <v>129</v>
      </c>
      <c r="C33" s="1427">
        <v>744.85</v>
      </c>
      <c r="D33" s="1233">
        <v>744.28</v>
      </c>
      <c r="E33" s="1233">
        <v>716.22</v>
      </c>
      <c r="F33" s="1233">
        <v>741.53</v>
      </c>
      <c r="G33" s="1233">
        <v>727.72</v>
      </c>
      <c r="H33" s="1233">
        <v>715.08</v>
      </c>
      <c r="I33" s="1233">
        <v>678.81</v>
      </c>
      <c r="J33" s="1233">
        <v>720.51</v>
      </c>
      <c r="K33" s="1233">
        <v>594.49</v>
      </c>
      <c r="L33" s="1233">
        <v>560.78</v>
      </c>
      <c r="M33" s="1233">
        <v>682.97</v>
      </c>
      <c r="N33" s="1233">
        <v>713</v>
      </c>
      <c r="O33" s="1428">
        <v>694.05</v>
      </c>
      <c r="P33" s="1429">
        <v>-6.8201651339195868E-2</v>
      </c>
      <c r="Q33" s="796"/>
    </row>
    <row r="34" spans="1:17" ht="15.95" customHeight="1">
      <c r="A34" s="157" t="s">
        <v>119</v>
      </c>
      <c r="B34" s="1426" t="s">
        <v>87</v>
      </c>
      <c r="C34" s="1423">
        <v>171.51</v>
      </c>
      <c r="D34" s="1234">
        <v>172.3</v>
      </c>
      <c r="E34" s="1234">
        <v>165.53</v>
      </c>
      <c r="F34" s="1234">
        <v>165.5</v>
      </c>
      <c r="G34" s="1234">
        <v>166.7</v>
      </c>
      <c r="H34" s="1234">
        <v>159.44999999999999</v>
      </c>
      <c r="I34" s="1234">
        <v>151.9</v>
      </c>
      <c r="J34" s="1234">
        <v>140.43</v>
      </c>
      <c r="K34" s="1234">
        <v>139.44999999999999</v>
      </c>
      <c r="L34" s="1234">
        <v>141.96</v>
      </c>
      <c r="M34" s="1234">
        <v>164.84</v>
      </c>
      <c r="N34" s="1234">
        <v>169.23</v>
      </c>
      <c r="O34" s="1424">
        <v>167.97</v>
      </c>
      <c r="P34" s="1425">
        <v>-2.0640195906944103E-2</v>
      </c>
      <c r="Q34" s="796"/>
    </row>
    <row r="35" spans="1:17" ht="15.95" customHeight="1">
      <c r="A35" s="157" t="s">
        <v>115</v>
      </c>
      <c r="B35" s="1426" t="s">
        <v>87</v>
      </c>
      <c r="C35" s="1423">
        <v>150</v>
      </c>
      <c r="D35" s="1234">
        <v>158.09</v>
      </c>
      <c r="E35" s="1234">
        <v>147.25</v>
      </c>
      <c r="F35" s="1234">
        <v>151.19999999999999</v>
      </c>
      <c r="G35" s="1234">
        <v>145.78</v>
      </c>
      <c r="H35" s="1234">
        <v>139.88</v>
      </c>
      <c r="I35" s="1234">
        <v>135.19</v>
      </c>
      <c r="J35" s="1234">
        <v>133.12</v>
      </c>
      <c r="K35" s="1234">
        <v>122.6</v>
      </c>
      <c r="L35" s="1234">
        <v>119.81</v>
      </c>
      <c r="M35" s="1234">
        <v>144.47999999999999</v>
      </c>
      <c r="N35" s="1234">
        <v>146.08000000000001</v>
      </c>
      <c r="O35" s="1424">
        <v>142.97</v>
      </c>
      <c r="P35" s="1425">
        <v>-4.6866666666666723E-2</v>
      </c>
      <c r="Q35" s="796"/>
    </row>
    <row r="36" spans="1:17" ht="15.95" customHeight="1">
      <c r="A36" s="157" t="s">
        <v>100</v>
      </c>
      <c r="B36" s="1426" t="s">
        <v>87</v>
      </c>
      <c r="C36" s="1423">
        <v>172.43</v>
      </c>
      <c r="D36" s="1234">
        <v>173.41</v>
      </c>
      <c r="E36" s="1234">
        <v>172.43</v>
      </c>
      <c r="F36" s="1234">
        <v>169.71</v>
      </c>
      <c r="G36" s="1234">
        <v>167.15</v>
      </c>
      <c r="H36" s="1234">
        <v>165.47</v>
      </c>
      <c r="I36" s="1234">
        <v>163.06</v>
      </c>
      <c r="J36" s="1234">
        <v>163.08000000000001</v>
      </c>
      <c r="K36" s="1234">
        <v>160.02000000000001</v>
      </c>
      <c r="L36" s="1234">
        <v>158.84</v>
      </c>
      <c r="M36" s="1234">
        <v>158.85</v>
      </c>
      <c r="N36" s="1234">
        <v>159.76</v>
      </c>
      <c r="O36" s="1424">
        <v>159.61000000000001</v>
      </c>
      <c r="P36" s="1425">
        <v>-7.4349011192947789E-2</v>
      </c>
      <c r="Q36" s="796"/>
    </row>
    <row r="37" spans="1:17" ht="15.95" customHeight="1">
      <c r="A37" s="157" t="s">
        <v>101</v>
      </c>
      <c r="B37" s="1426" t="s">
        <v>87</v>
      </c>
      <c r="C37" s="1423">
        <v>185.19</v>
      </c>
      <c r="D37" s="1234">
        <v>187.2</v>
      </c>
      <c r="E37" s="1234">
        <v>190.95</v>
      </c>
      <c r="F37" s="1234">
        <v>193.12</v>
      </c>
      <c r="G37" s="1234">
        <v>191.98</v>
      </c>
      <c r="H37" s="1234">
        <v>191.86</v>
      </c>
      <c r="I37" s="1234">
        <v>196.53</v>
      </c>
      <c r="J37" s="1234">
        <v>197.49</v>
      </c>
      <c r="K37" s="1234">
        <v>198.36</v>
      </c>
      <c r="L37" s="1234">
        <v>198.48</v>
      </c>
      <c r="M37" s="1234">
        <v>196.71</v>
      </c>
      <c r="N37" s="1234">
        <v>196.51</v>
      </c>
      <c r="O37" s="1424">
        <v>197.35</v>
      </c>
      <c r="P37" s="1425">
        <v>6.5662292780387599E-2</v>
      </c>
      <c r="Q37" s="796"/>
    </row>
    <row r="38" spans="1:17" ht="15.95" customHeight="1">
      <c r="A38" s="802"/>
      <c r="B38" s="1432" t="s">
        <v>102</v>
      </c>
      <c r="C38" s="1427">
        <v>1964.81</v>
      </c>
      <c r="D38" s="1233">
        <v>1963.5</v>
      </c>
      <c r="E38" s="1233">
        <v>1978.84</v>
      </c>
      <c r="F38" s="1233">
        <v>1990.81</v>
      </c>
      <c r="G38" s="1233">
        <v>1999.2</v>
      </c>
      <c r="H38" s="1233">
        <v>1996.61</v>
      </c>
      <c r="I38" s="1233">
        <v>2013.17</v>
      </c>
      <c r="J38" s="1233">
        <v>2008.87</v>
      </c>
      <c r="K38" s="1233">
        <v>2001.26</v>
      </c>
      <c r="L38" s="1233">
        <v>2002.5</v>
      </c>
      <c r="M38" s="1233">
        <v>2000.39</v>
      </c>
      <c r="N38" s="1233">
        <v>1999.33</v>
      </c>
      <c r="O38" s="1428">
        <v>2001.67</v>
      </c>
      <c r="P38" s="1429">
        <v>1.8760083672212602E-2</v>
      </c>
      <c r="Q38" s="796"/>
    </row>
    <row r="39" spans="1:17" ht="10.5" customHeight="1" thickBot="1">
      <c r="A39" s="802"/>
      <c r="B39" s="1433"/>
      <c r="C39" s="1179"/>
      <c r="D39" s="1180"/>
      <c r="E39" s="1180"/>
      <c r="F39" s="1180"/>
      <c r="G39" s="1180"/>
      <c r="H39" s="1180"/>
      <c r="I39" s="1180"/>
      <c r="J39" s="1180"/>
      <c r="K39" s="1180"/>
      <c r="L39" s="1180"/>
      <c r="M39" s="1180"/>
      <c r="N39" s="1180"/>
      <c r="O39" s="1181"/>
      <c r="P39" s="1232"/>
      <c r="Q39" s="796"/>
    </row>
    <row r="40" spans="1:17" ht="19.5" customHeight="1" thickBot="1">
      <c r="A40" s="345" t="s">
        <v>120</v>
      </c>
      <c r="B40" s="1434" t="s">
        <v>87</v>
      </c>
      <c r="C40" s="1435">
        <v>162.31</v>
      </c>
      <c r="D40" s="1228">
        <v>162.51</v>
      </c>
      <c r="E40" s="1228">
        <v>151.96</v>
      </c>
      <c r="F40" s="1228">
        <v>150.77000000000001</v>
      </c>
      <c r="G40" s="1228">
        <v>145.55000000000001</v>
      </c>
      <c r="H40" s="1228">
        <v>140.19999999999999</v>
      </c>
      <c r="I40" s="1228">
        <v>134.9</v>
      </c>
      <c r="J40" s="1228">
        <v>128.52000000000001</v>
      </c>
      <c r="K40" s="1228">
        <v>127.9</v>
      </c>
      <c r="L40" s="1228">
        <v>131.15</v>
      </c>
      <c r="M40" s="1228">
        <v>151.38999999999999</v>
      </c>
      <c r="N40" s="1228">
        <v>156.5</v>
      </c>
      <c r="O40" s="1436">
        <v>158.66</v>
      </c>
      <c r="P40" s="1437">
        <v>-2.2487831926560342E-2</v>
      </c>
      <c r="Q40" s="796"/>
    </row>
    <row r="41" spans="1:17" ht="13.5" thickBot="1">
      <c r="A41" s="1223"/>
      <c r="B41" s="1224"/>
      <c r="C41" s="1438"/>
      <c r="D41" s="1231"/>
      <c r="E41" s="1231"/>
      <c r="F41" s="1231"/>
      <c r="G41" s="1231"/>
      <c r="H41" s="1231"/>
      <c r="I41" s="1231"/>
      <c r="J41" s="1231"/>
      <c r="K41" s="1231"/>
      <c r="L41" s="1231"/>
      <c r="M41" s="1231"/>
      <c r="N41" s="1231"/>
      <c r="O41" s="1439"/>
      <c r="P41" s="1523"/>
    </row>
    <row r="42" spans="1:17" ht="16.5" thickBot="1">
      <c r="A42" s="1210" t="s">
        <v>103</v>
      </c>
      <c r="B42" s="1440" t="s">
        <v>87</v>
      </c>
      <c r="C42" s="1908">
        <v>185.84</v>
      </c>
      <c r="D42" s="1230">
        <v>183.66</v>
      </c>
      <c r="E42" s="1230">
        <v>182.72</v>
      </c>
      <c r="F42" s="1230">
        <v>181.4</v>
      </c>
      <c r="G42" s="1230">
        <v>175.2</v>
      </c>
      <c r="H42" s="1230">
        <v>172.81</v>
      </c>
      <c r="I42" s="1230">
        <v>171.9</v>
      </c>
      <c r="J42" s="1230">
        <v>165.33</v>
      </c>
      <c r="K42" s="1230"/>
      <c r="L42" s="1230"/>
      <c r="M42" s="1230"/>
      <c r="N42" s="1230"/>
      <c r="O42" s="1441"/>
      <c r="P42" s="1909"/>
    </row>
    <row r="43" spans="1:17" ht="16.5" thickBot="1">
      <c r="A43" s="802"/>
      <c r="B43" s="1442" t="s">
        <v>104</v>
      </c>
      <c r="C43" s="1910">
        <v>164.46</v>
      </c>
      <c r="D43" s="1229">
        <v>165.03</v>
      </c>
      <c r="E43" s="1229">
        <v>165.34</v>
      </c>
      <c r="F43" s="1229">
        <v>163.41</v>
      </c>
      <c r="G43" s="1229">
        <v>159.30000000000001</v>
      </c>
      <c r="H43" s="1229">
        <v>156.88</v>
      </c>
      <c r="I43" s="1229">
        <v>154.19999999999999</v>
      </c>
      <c r="J43" s="1229">
        <v>149.78</v>
      </c>
      <c r="K43" s="1229"/>
      <c r="L43" s="1229"/>
      <c r="M43" s="1229"/>
      <c r="N43" s="1229"/>
      <c r="O43" s="1443"/>
      <c r="P43" s="1443"/>
    </row>
    <row r="44" spans="1:17">
      <c r="A44" s="1223"/>
      <c r="B44" s="1224"/>
      <c r="C44" s="1224"/>
      <c r="D44" s="1224"/>
      <c r="E44" s="1224"/>
      <c r="F44" s="1224"/>
      <c r="G44" s="1224"/>
      <c r="H44" s="1224"/>
      <c r="I44" s="1224"/>
      <c r="J44" s="1224"/>
      <c r="K44" s="1224"/>
      <c r="L44" s="1224"/>
      <c r="M44" s="1224"/>
      <c r="N44" s="1224"/>
      <c r="O44" s="1224"/>
      <c r="P44" s="1224"/>
    </row>
    <row r="47" spans="1:17" ht="15.75">
      <c r="F47" s="810"/>
      <c r="G47" s="811"/>
      <c r="I47" s="785"/>
      <c r="J47" s="1157"/>
      <c r="K47" s="1157"/>
      <c r="L47" s="921"/>
      <c r="M47" s="806"/>
      <c r="O47" s="812"/>
    </row>
    <row r="48" spans="1:17" ht="15.75">
      <c r="D48" s="790" t="s">
        <v>311</v>
      </c>
      <c r="E48" s="790" t="s">
        <v>310</v>
      </c>
      <c r="F48" s="811"/>
      <c r="G48" s="811"/>
      <c r="H48" s="785"/>
      <c r="I48" s="1157"/>
      <c r="J48" s="1157"/>
      <c r="K48" s="921"/>
      <c r="L48" s="921"/>
      <c r="M48" s="806"/>
      <c r="O48" s="812"/>
    </row>
    <row r="49" spans="2:29" ht="15.75">
      <c r="F49" s="811"/>
      <c r="G49" s="811"/>
      <c r="H49" s="785"/>
      <c r="I49" s="1226"/>
      <c r="J49" s="1227"/>
      <c r="K49" s="1225"/>
      <c r="L49" s="1227"/>
      <c r="M49" s="1225"/>
      <c r="O49" s="812"/>
    </row>
    <row r="50" spans="2:29" ht="15.75">
      <c r="B50" s="807" t="s">
        <v>309</v>
      </c>
      <c r="C50" s="790" t="s">
        <v>87</v>
      </c>
      <c r="D50" s="808">
        <f>+P6</f>
        <v>2.0992951271835647E-2</v>
      </c>
      <c r="E50" s="809">
        <f>+(O6/N6)-1</f>
        <v>-3.9359861591695577E-2</v>
      </c>
      <c r="F50" s="811"/>
      <c r="G50" s="811"/>
      <c r="H50" s="785"/>
      <c r="N50" s="791"/>
      <c r="O50" s="812"/>
    </row>
    <row r="51" spans="2:29">
      <c r="B51" s="807" t="s">
        <v>308</v>
      </c>
      <c r="C51" s="790" t="s">
        <v>87</v>
      </c>
      <c r="D51" s="808">
        <f>+P7</f>
        <v>-0.14198451252945987</v>
      </c>
      <c r="E51" s="809">
        <f>+(O7/N7)-1</f>
        <v>2.5852863485640309E-3</v>
      </c>
      <c r="F51" s="811"/>
      <c r="G51" s="811"/>
      <c r="I51" s="806"/>
      <c r="N51" s="791"/>
      <c r="AC51" s="791"/>
    </row>
    <row r="52" spans="2:29">
      <c r="B52" s="807" t="s">
        <v>307</v>
      </c>
      <c r="C52" s="790" t="s">
        <v>87</v>
      </c>
      <c r="D52" s="808">
        <f>+P9</f>
        <v>-6.0417476986905139E-2</v>
      </c>
      <c r="E52" s="809">
        <f>+(O9/N9)-1</f>
        <v>1.4275717284814471E-2</v>
      </c>
      <c r="F52" s="811"/>
      <c r="G52" s="811"/>
      <c r="I52" s="806"/>
      <c r="N52" s="791"/>
      <c r="AC52" s="791"/>
    </row>
    <row r="53" spans="2:29">
      <c r="B53" s="807" t="s">
        <v>306</v>
      </c>
      <c r="C53" s="790" t="s">
        <v>87</v>
      </c>
      <c r="D53" s="808">
        <f>+P11</f>
        <v>-7.2993912562257846E-2</v>
      </c>
      <c r="E53" s="809">
        <f>+(O11/N11)-1</f>
        <v>5.8782630680740633E-2</v>
      </c>
      <c r="F53" s="811"/>
      <c r="G53" s="811"/>
      <c r="I53" s="815"/>
      <c r="N53" s="791"/>
      <c r="O53" s="806"/>
      <c r="AC53" s="791"/>
    </row>
    <row r="54" spans="2:29">
      <c r="B54" s="807" t="s">
        <v>305</v>
      </c>
      <c r="C54" s="790" t="s">
        <v>87</v>
      </c>
      <c r="D54" s="808">
        <f t="shared" ref="D54:D60" si="0">+P13</f>
        <v>-9.8918537674855922E-2</v>
      </c>
      <c r="E54" s="809">
        <f t="shared" ref="E54:E60" si="1">+(O13/N13)-1</f>
        <v>-1.6280281323260981E-3</v>
      </c>
      <c r="F54" s="811"/>
      <c r="G54" s="811"/>
      <c r="I54" s="815"/>
      <c r="N54" s="791"/>
      <c r="O54" s="806"/>
      <c r="AC54" s="791"/>
    </row>
    <row r="55" spans="2:29">
      <c r="B55" s="807" t="s">
        <v>304</v>
      </c>
      <c r="C55" s="790" t="s">
        <v>87</v>
      </c>
      <c r="D55" s="808">
        <f t="shared" si="0"/>
        <v>-0.10281913954446475</v>
      </c>
      <c r="E55" s="809">
        <f t="shared" si="1"/>
        <v>2.1989809600429178E-2</v>
      </c>
      <c r="F55" s="811"/>
      <c r="G55" s="811"/>
      <c r="I55" s="812"/>
      <c r="N55" s="791"/>
      <c r="O55" s="815"/>
      <c r="AC55" s="791"/>
    </row>
    <row r="56" spans="2:29">
      <c r="B56" s="813" t="s">
        <v>303</v>
      </c>
      <c r="C56" s="790" t="s">
        <v>87</v>
      </c>
      <c r="D56" s="808">
        <f t="shared" si="0"/>
        <v>-3.0817904851183631E-2</v>
      </c>
      <c r="E56" s="809">
        <f t="shared" si="1"/>
        <v>2.1300240785330438E-2</v>
      </c>
      <c r="F56" s="811"/>
      <c r="G56" s="811"/>
      <c r="I56" s="791"/>
      <c r="O56" s="815"/>
      <c r="AC56" s="791"/>
    </row>
    <row r="57" spans="2:29" ht="15.75">
      <c r="B57" s="813" t="s">
        <v>302</v>
      </c>
      <c r="C57" s="790" t="s">
        <v>87</v>
      </c>
      <c r="D57" s="808">
        <f t="shared" si="0"/>
        <v>-2.2852071662321838E-2</v>
      </c>
      <c r="E57" s="809">
        <f t="shared" si="1"/>
        <v>6.6281926747042696E-3</v>
      </c>
      <c r="F57" s="811"/>
      <c r="G57" s="811"/>
      <c r="H57" s="811"/>
      <c r="I57" s="785"/>
      <c r="J57" s="1404"/>
      <c r="K57" s="1404"/>
      <c r="L57" s="1402"/>
      <c r="M57" s="1403"/>
      <c r="N57" s="815"/>
      <c r="O57" s="812"/>
    </row>
    <row r="58" spans="2:29" ht="15.75">
      <c r="B58" s="813" t="s">
        <v>301</v>
      </c>
      <c r="C58" s="790" t="s">
        <v>87</v>
      </c>
      <c r="D58" s="808">
        <f t="shared" si="0"/>
        <v>0.11570451604953491</v>
      </c>
      <c r="E58" s="809">
        <f t="shared" si="1"/>
        <v>1.5533871691341572E-2</v>
      </c>
      <c r="F58" s="811"/>
      <c r="G58" s="811"/>
      <c r="I58" s="785"/>
      <c r="J58" s="1157"/>
      <c r="K58" s="1406"/>
      <c r="L58" s="1402"/>
      <c r="M58" s="1403"/>
      <c r="N58" s="806"/>
      <c r="O58" s="791"/>
    </row>
    <row r="59" spans="2:29" ht="15.75">
      <c r="B59" s="813" t="s">
        <v>300</v>
      </c>
      <c r="C59" s="790" t="s">
        <v>87</v>
      </c>
      <c r="D59" s="808">
        <f t="shared" si="0"/>
        <v>8.1595051654931972E-2</v>
      </c>
      <c r="E59" s="809">
        <f t="shared" si="1"/>
        <v>8.1168190488719372E-2</v>
      </c>
      <c r="F59" s="811"/>
      <c r="G59" s="811"/>
      <c r="I59" s="785"/>
      <c r="J59" s="1405"/>
      <c r="K59" s="1157"/>
      <c r="N59" s="791"/>
      <c r="O59" s="791"/>
    </row>
    <row r="60" spans="2:29" ht="15.75">
      <c r="B60" s="813" t="s">
        <v>299</v>
      </c>
      <c r="C60" s="790" t="s">
        <v>87</v>
      </c>
      <c r="D60" s="808">
        <f t="shared" si="0"/>
        <v>-0.15913221929053067</v>
      </c>
      <c r="E60" s="809">
        <f t="shared" si="1"/>
        <v>-2.1693157787025075E-2</v>
      </c>
      <c r="F60" s="811"/>
      <c r="G60" s="811"/>
      <c r="I60" s="785"/>
      <c r="J60" s="1157"/>
      <c r="K60" s="1157"/>
      <c r="N60" s="791"/>
      <c r="O60" s="791"/>
    </row>
    <row r="61" spans="2:29" ht="15.75">
      <c r="B61" s="807" t="s">
        <v>298</v>
      </c>
      <c r="C61" s="790" t="s">
        <v>87</v>
      </c>
      <c r="D61" s="808">
        <f>+P21</f>
        <v>9.0029397354238094E-2</v>
      </c>
      <c r="E61" s="809">
        <f>+(O21/N21)-1</f>
        <v>4.1610581143559422E-2</v>
      </c>
      <c r="F61" s="811"/>
      <c r="G61" s="811"/>
      <c r="I61" s="785"/>
      <c r="J61" s="1405"/>
      <c r="K61" s="1404"/>
      <c r="N61" s="791"/>
    </row>
    <row r="62" spans="2:29" ht="15.75">
      <c r="B62" s="807" t="s">
        <v>297</v>
      </c>
      <c r="C62" s="790" t="s">
        <v>87</v>
      </c>
      <c r="D62" s="808">
        <f>+P22</f>
        <v>1.7282165856222775E-2</v>
      </c>
      <c r="E62" s="809">
        <f>+(O22/N22)-1</f>
        <v>-4.7791856316890202E-2</v>
      </c>
      <c r="F62" s="811"/>
      <c r="G62" s="811"/>
      <c r="I62" s="785"/>
      <c r="J62" s="1157"/>
      <c r="K62" s="1404"/>
      <c r="N62" s="791"/>
    </row>
    <row r="63" spans="2:29" ht="15.75">
      <c r="B63" s="807" t="s">
        <v>296</v>
      </c>
      <c r="C63" s="790" t="s">
        <v>87</v>
      </c>
      <c r="D63" s="808">
        <f>+P23</f>
        <v>-7.2914576225834304E-3</v>
      </c>
      <c r="E63" s="809">
        <f>+(O23/N23)-1</f>
        <v>-2.9621395409664575E-2</v>
      </c>
      <c r="F63" s="811"/>
      <c r="G63" s="811"/>
      <c r="I63" s="785"/>
      <c r="J63" s="1405"/>
      <c r="K63" s="1405"/>
      <c r="N63" s="791"/>
    </row>
    <row r="64" spans="2:29" ht="15.75">
      <c r="B64" s="807" t="s">
        <v>295</v>
      </c>
      <c r="C64" s="790" t="s">
        <v>87</v>
      </c>
      <c r="D64" s="808">
        <f>+P24</f>
        <v>-7.3835480673934528E-2</v>
      </c>
      <c r="E64" s="809">
        <f>+(O24/N24)-1</f>
        <v>-1.9026374491536435E-2</v>
      </c>
      <c r="F64" s="811"/>
      <c r="G64" s="811"/>
      <c r="I64" s="806"/>
      <c r="J64" s="806"/>
      <c r="K64" s="785"/>
      <c r="N64" s="791"/>
    </row>
    <row r="65" spans="2:13" ht="15.75">
      <c r="B65" s="807" t="s">
        <v>294</v>
      </c>
      <c r="C65" s="790" t="s">
        <v>87</v>
      </c>
      <c r="D65" s="808" t="str">
        <f>+P26</f>
        <v/>
      </c>
      <c r="E65" s="809" t="e">
        <f>+(O26/N26)-1</f>
        <v>#VALUE!</v>
      </c>
      <c r="F65" s="811"/>
      <c r="G65" s="811"/>
      <c r="I65" s="806"/>
      <c r="J65" s="806"/>
      <c r="K65" s="785"/>
      <c r="L65" s="784"/>
      <c r="M65" s="815"/>
    </row>
    <row r="66" spans="2:13" ht="15.75">
      <c r="B66" s="807" t="s">
        <v>293</v>
      </c>
      <c r="C66" s="790" t="s">
        <v>87</v>
      </c>
      <c r="D66" s="808">
        <f>+P27</f>
        <v>2.0745453288154359E-2</v>
      </c>
      <c r="E66" s="809">
        <f>+(O27/N27)-1</f>
        <v>-1.3547381968426198E-4</v>
      </c>
      <c r="F66" s="811"/>
      <c r="G66" s="811"/>
      <c r="I66" s="806"/>
      <c r="J66" s="806"/>
      <c r="K66" s="785"/>
      <c r="L66" s="784"/>
      <c r="M66" s="815"/>
    </row>
    <row r="67" spans="2:13" ht="15.75">
      <c r="B67" s="813" t="s">
        <v>292</v>
      </c>
      <c r="C67" s="790" t="s">
        <v>87</v>
      </c>
      <c r="D67" s="808">
        <f>+P28</f>
        <v>6.6180935033395283E-3</v>
      </c>
      <c r="E67" s="809">
        <f>+(O28/N28)-1</f>
        <v>-6.0280909036103392E-4</v>
      </c>
      <c r="F67" s="811"/>
      <c r="G67" s="811"/>
      <c r="I67" s="806"/>
      <c r="J67" s="806"/>
      <c r="K67" s="785"/>
      <c r="L67" s="784"/>
      <c r="M67" s="815"/>
    </row>
    <row r="68" spans="2:13">
      <c r="B68" s="816" t="s">
        <v>291</v>
      </c>
      <c r="C68" s="816" t="s">
        <v>87</v>
      </c>
      <c r="D68" s="817">
        <f>+P29</f>
        <v>9.9257214224675039E-3</v>
      </c>
      <c r="E68" s="818">
        <f>+(O29/N29)-1</f>
        <v>2.3584277148567478E-2</v>
      </c>
      <c r="F68" s="811"/>
      <c r="G68" s="811"/>
      <c r="H68" s="791"/>
      <c r="I68" s="806"/>
      <c r="J68" s="806"/>
      <c r="K68" s="806"/>
      <c r="L68" s="784"/>
      <c r="M68" s="815"/>
    </row>
    <row r="69" spans="2:13" ht="15">
      <c r="B69" s="807" t="s">
        <v>290</v>
      </c>
      <c r="C69" s="790" t="s">
        <v>87</v>
      </c>
      <c r="D69" s="808">
        <f>+P31</f>
        <v>0.16344939563413319</v>
      </c>
      <c r="E69" s="809">
        <f>+(O31/N31)-1</f>
        <v>2.4352331606216637E-3</v>
      </c>
      <c r="F69" s="811"/>
      <c r="G69" s="811"/>
      <c r="H69" s="920"/>
      <c r="I69" s="806"/>
      <c r="J69" s="921"/>
      <c r="K69" s="920"/>
      <c r="L69" s="784"/>
      <c r="M69" s="806"/>
    </row>
    <row r="70" spans="2:13" ht="15">
      <c r="B70" s="807" t="s">
        <v>289</v>
      </c>
      <c r="C70" s="790" t="s">
        <v>87</v>
      </c>
      <c r="D70" s="808">
        <f>+P32</f>
        <v>-8.4762275915822416E-2</v>
      </c>
      <c r="E70" s="809">
        <f>+(O32/N32)-1</f>
        <v>-2.7536231884058071E-2</v>
      </c>
      <c r="F70" s="811"/>
      <c r="G70" s="811"/>
      <c r="H70" s="920"/>
      <c r="I70" s="806"/>
      <c r="J70" s="921"/>
      <c r="K70" s="920"/>
      <c r="L70" s="784"/>
      <c r="M70" s="806"/>
    </row>
    <row r="71" spans="2:13" ht="15">
      <c r="B71" s="807" t="s">
        <v>288</v>
      </c>
      <c r="C71" s="790" t="s">
        <v>87</v>
      </c>
      <c r="D71" s="808">
        <f>+P34</f>
        <v>-2.0640195906944103E-2</v>
      </c>
      <c r="E71" s="809">
        <f>+(O34/N34)-1</f>
        <v>-7.4454883885834988E-3</v>
      </c>
      <c r="F71" s="811"/>
      <c r="G71" s="811"/>
      <c r="H71" s="920"/>
      <c r="J71" s="921"/>
      <c r="K71" s="920"/>
      <c r="L71" s="784"/>
      <c r="M71" s="806"/>
    </row>
    <row r="72" spans="2:13" ht="15">
      <c r="B72" s="807" t="s">
        <v>287</v>
      </c>
      <c r="C72" s="790" t="s">
        <v>87</v>
      </c>
      <c r="D72" s="808">
        <f>+P35</f>
        <v>-4.6866666666666723E-2</v>
      </c>
      <c r="E72" s="809">
        <f>+(O35/N35)-1</f>
        <v>-2.1289704271632126E-2</v>
      </c>
      <c r="F72" s="811"/>
      <c r="G72" s="811"/>
      <c r="H72" s="920"/>
      <c r="J72" s="921"/>
      <c r="K72" s="920"/>
      <c r="L72" s="784"/>
      <c r="M72" s="806"/>
    </row>
    <row r="73" spans="2:13" ht="15">
      <c r="B73" s="813" t="s">
        <v>286</v>
      </c>
      <c r="C73" s="790" t="s">
        <v>87</v>
      </c>
      <c r="D73" s="808">
        <f>+P36</f>
        <v>-7.4349011192947789E-2</v>
      </c>
      <c r="E73" s="809">
        <f>+(O36/N36)-1</f>
        <v>-9.3890836254362231E-4</v>
      </c>
      <c r="F73" s="811"/>
      <c r="G73" s="811"/>
      <c r="H73" s="920"/>
      <c r="J73" s="921"/>
      <c r="K73" s="920"/>
      <c r="L73" s="784"/>
      <c r="M73" s="806"/>
    </row>
    <row r="74" spans="2:13" ht="15.75">
      <c r="B74" s="813" t="s">
        <v>285</v>
      </c>
      <c r="C74" s="790" t="s">
        <v>87</v>
      </c>
      <c r="D74" s="808">
        <f>+P37</f>
        <v>6.5662292780387599E-2</v>
      </c>
      <c r="E74" s="809">
        <f>+(O37/N37)-1</f>
        <v>4.2745916238360326E-3</v>
      </c>
      <c r="K74" s="785"/>
      <c r="L74" s="784"/>
      <c r="M74" s="806"/>
    </row>
    <row r="75" spans="2:13" ht="15.75">
      <c r="B75" s="819" t="s">
        <v>283</v>
      </c>
      <c r="C75" s="816" t="s">
        <v>87</v>
      </c>
      <c r="D75" s="817">
        <f>+P40</f>
        <v>-2.2487831926560342E-2</v>
      </c>
      <c r="E75" s="818">
        <f>+(O40/N40)-1</f>
        <v>1.3801916932907332E-2</v>
      </c>
      <c r="K75" s="785"/>
      <c r="L75" s="784"/>
      <c r="M75" s="806"/>
    </row>
    <row r="76" spans="2:13" ht="15.75">
      <c r="K76" s="785"/>
      <c r="L76" s="784"/>
      <c r="M76" s="806"/>
    </row>
    <row r="77" spans="2:13" ht="15">
      <c r="K77" s="814"/>
      <c r="L77" s="784"/>
      <c r="M77" s="806"/>
    </row>
    <row r="78" spans="2:13" ht="15.75">
      <c r="E78" s="785"/>
      <c r="F78" s="784"/>
      <c r="G78" s="806"/>
    </row>
    <row r="79" spans="2:13" ht="15">
      <c r="E79" s="814"/>
      <c r="F79" s="784"/>
      <c r="G79" s="806"/>
    </row>
    <row r="80" spans="2:13" ht="15">
      <c r="E80" s="814"/>
      <c r="F80" s="1043"/>
      <c r="G80" s="806"/>
    </row>
    <row r="81" spans="5:13" ht="15.75">
      <c r="E81" s="785"/>
      <c r="F81" s="784"/>
      <c r="G81" s="806"/>
    </row>
    <row r="82" spans="5:13">
      <c r="E82" s="806"/>
      <c r="F82" s="806"/>
      <c r="G82" s="806"/>
    </row>
    <row r="83" spans="5:13">
      <c r="E83" s="806"/>
      <c r="F83" s="806"/>
      <c r="G83" s="806"/>
    </row>
    <row r="84" spans="5:13">
      <c r="K84" s="806"/>
      <c r="L84" s="806"/>
      <c r="M84" s="806"/>
    </row>
    <row r="85" spans="5:13">
      <c r="K85" s="806"/>
      <c r="L85" s="806"/>
      <c r="M85" s="806"/>
    </row>
    <row r="86" spans="5:13">
      <c r="K86" s="806"/>
      <c r="L86" s="806"/>
      <c r="M86" s="806"/>
    </row>
    <row r="87" spans="5:13">
      <c r="K87" s="806"/>
      <c r="L87" s="806"/>
      <c r="M87" s="806"/>
    </row>
    <row r="88" spans="5:13">
      <c r="K88" s="806"/>
      <c r="L88" s="806"/>
      <c r="M88" s="806"/>
    </row>
    <row r="89" spans="5:13">
      <c r="K89" s="806"/>
      <c r="L89" s="806"/>
      <c r="M89" s="806"/>
    </row>
    <row r="90" spans="5:13">
      <c r="K90" s="806"/>
      <c r="L90" s="806"/>
      <c r="M90" s="806"/>
    </row>
    <row r="91" spans="5:13">
      <c r="K91" s="806"/>
      <c r="L91" s="806"/>
      <c r="M91" s="806"/>
    </row>
    <row r="92" spans="5:13">
      <c r="K92" s="806"/>
      <c r="L92" s="806"/>
      <c r="M92" s="806"/>
    </row>
    <row r="93" spans="5:13">
      <c r="K93" s="806"/>
      <c r="L93" s="806"/>
      <c r="M93" s="806"/>
    </row>
    <row r="94" spans="5:13">
      <c r="K94" s="806"/>
      <c r="L94" s="806"/>
      <c r="M94" s="806"/>
    </row>
    <row r="95" spans="5:13">
      <c r="K95" s="806"/>
      <c r="L95" s="806"/>
      <c r="M95" s="806"/>
    </row>
    <row r="96" spans="5:13">
      <c r="K96" s="806"/>
      <c r="L96" s="806"/>
      <c r="M96" s="806"/>
    </row>
    <row r="97" spans="11:13">
      <c r="K97" s="806"/>
      <c r="L97" s="806"/>
      <c r="M97" s="806"/>
    </row>
    <row r="98" spans="11:13">
      <c r="K98" s="806"/>
      <c r="L98" s="806"/>
      <c r="M98" s="806"/>
    </row>
    <row r="99" spans="11:13">
      <c r="K99" s="806"/>
      <c r="L99" s="806"/>
      <c r="M99" s="806"/>
    </row>
    <row r="100" spans="11:13">
      <c r="K100" s="806"/>
      <c r="L100" s="806"/>
      <c r="M100" s="806"/>
    </row>
    <row r="101" spans="11:13">
      <c r="K101" s="806"/>
      <c r="L101" s="806"/>
      <c r="M101" s="806"/>
    </row>
    <row r="102" spans="11:13">
      <c r="K102" s="806"/>
      <c r="L102" s="806"/>
      <c r="M102" s="806"/>
    </row>
    <row r="103" spans="11:13">
      <c r="K103" s="806"/>
      <c r="L103" s="806"/>
      <c r="M103" s="806"/>
    </row>
    <row r="104" spans="11:13">
      <c r="K104" s="806"/>
      <c r="L104" s="806"/>
      <c r="M104" s="806"/>
    </row>
    <row r="105" spans="11:13">
      <c r="K105" s="806"/>
      <c r="L105" s="806"/>
      <c r="M105" s="806"/>
    </row>
    <row r="106" spans="11:13">
      <c r="K106" s="806"/>
      <c r="L106" s="806"/>
      <c r="M106" s="806"/>
    </row>
    <row r="107" spans="11:13">
      <c r="K107" s="806"/>
      <c r="L107" s="806"/>
      <c r="M107" s="806"/>
    </row>
    <row r="108" spans="11:13">
      <c r="K108" s="806"/>
      <c r="L108" s="806"/>
      <c r="M108" s="806"/>
    </row>
    <row r="109" spans="11:13">
      <c r="K109" s="806"/>
      <c r="L109" s="806"/>
      <c r="M109" s="806"/>
    </row>
    <row r="110" spans="11:13">
      <c r="K110" s="806"/>
      <c r="L110" s="806"/>
      <c r="M110" s="806"/>
    </row>
    <row r="111" spans="11:13">
      <c r="K111" s="806"/>
      <c r="L111" s="806"/>
      <c r="M111" s="806"/>
    </row>
    <row r="112" spans="11:13">
      <c r="K112" s="806"/>
      <c r="L112" s="806"/>
      <c r="M112" s="806"/>
    </row>
    <row r="113" spans="11:13">
      <c r="K113" s="806"/>
      <c r="L113" s="806"/>
      <c r="M113" s="806"/>
    </row>
    <row r="114" spans="11:13">
      <c r="K114" s="806"/>
      <c r="L114" s="806"/>
      <c r="M114" s="806"/>
    </row>
    <row r="115" spans="11:13">
      <c r="K115" s="806"/>
      <c r="L115" s="806"/>
      <c r="M115" s="806"/>
    </row>
    <row r="116" spans="11:13">
      <c r="K116" s="806"/>
      <c r="L116" s="806"/>
      <c r="M116" s="806"/>
    </row>
    <row r="117" spans="11:13">
      <c r="K117" s="806"/>
      <c r="L117" s="806"/>
      <c r="M117" s="806"/>
    </row>
    <row r="118" spans="11:13">
      <c r="K118" s="806"/>
      <c r="L118" s="806"/>
      <c r="M118" s="806"/>
    </row>
    <row r="119" spans="11:13">
      <c r="K119" s="806"/>
      <c r="L119" s="806"/>
      <c r="M119" s="806"/>
    </row>
    <row r="120" spans="11:13">
      <c r="K120" s="806"/>
      <c r="L120" s="806"/>
      <c r="M120" s="806"/>
    </row>
    <row r="121" spans="11:13">
      <c r="K121" s="806"/>
      <c r="L121" s="806"/>
      <c r="M121" s="806"/>
    </row>
    <row r="122" spans="11:13">
      <c r="K122" s="806"/>
      <c r="L122" s="806"/>
      <c r="M122" s="806"/>
    </row>
    <row r="123" spans="11:13">
      <c r="K123" s="806"/>
      <c r="L123" s="806"/>
      <c r="M123" s="806"/>
    </row>
    <row r="124" spans="11:13">
      <c r="K124" s="806"/>
      <c r="L124" s="806"/>
      <c r="M124" s="806"/>
    </row>
    <row r="125" spans="11:13">
      <c r="K125" s="806"/>
      <c r="L125" s="806"/>
      <c r="M125" s="806"/>
    </row>
    <row r="126" spans="11:13">
      <c r="K126" s="806"/>
      <c r="L126" s="806"/>
      <c r="M126" s="806"/>
    </row>
    <row r="127" spans="11:13">
      <c r="K127" s="806"/>
      <c r="L127" s="806"/>
      <c r="M127" s="806"/>
    </row>
    <row r="128" spans="11:13">
      <c r="K128" s="806"/>
      <c r="L128" s="806"/>
      <c r="M128" s="806"/>
    </row>
    <row r="129" spans="11:13">
      <c r="K129" s="806"/>
      <c r="L129" s="806"/>
      <c r="M129" s="806"/>
    </row>
    <row r="130" spans="11:13">
      <c r="K130" s="806"/>
      <c r="L130" s="806"/>
      <c r="M130" s="806"/>
    </row>
  </sheetData>
  <mergeCells count="2">
    <mergeCell ref="A4:B5"/>
    <mergeCell ref="A2:P2"/>
  </mergeCells>
  <pageMargins left="0.2" right="0.23" top="1" bottom="1" header="0.5" footer="0.5"/>
  <pageSetup paperSize="9" orientation="landscape" verticalDpi="300" r:id="rId1"/>
  <headerFooter alignWithMargins="0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99"/>
    <pageSetUpPr fitToPage="1"/>
  </sheetPr>
  <dimension ref="A1:DI79"/>
  <sheetViews>
    <sheetView showGridLines="0" topLeftCell="O1" zoomScaleNormal="100" workbookViewId="0">
      <selection sqref="A1:I1"/>
    </sheetView>
  </sheetViews>
  <sheetFormatPr defaultColWidth="9.140625" defaultRowHeight="12.75"/>
  <cols>
    <col min="1" max="1" width="17.7109375" style="1391" customWidth="1"/>
    <col min="2" max="17" width="13.140625" style="1391" customWidth="1"/>
    <col min="18" max="21" width="13.140625" style="170" customWidth="1"/>
    <col min="22" max="81" width="13.140625" style="1391" customWidth="1"/>
    <col min="82" max="16384" width="9.140625" style="1391"/>
  </cols>
  <sheetData>
    <row r="1" spans="1:113" ht="28.5" customHeight="1">
      <c r="A1" s="2086" t="s">
        <v>634</v>
      </c>
      <c r="B1" s="2086"/>
      <c r="C1" s="2086"/>
      <c r="D1" s="2086"/>
      <c r="E1" s="2086"/>
      <c r="F1" s="2086"/>
      <c r="G1" s="2086"/>
      <c r="H1" s="2086"/>
      <c r="I1" s="2086"/>
    </row>
    <row r="2" spans="1:113" ht="15.75">
      <c r="B2" s="1528" t="s">
        <v>502</v>
      </c>
      <c r="C2" s="1528" t="s">
        <v>503</v>
      </c>
      <c r="D2" s="1528" t="s">
        <v>504</v>
      </c>
      <c r="E2" s="1528" t="s">
        <v>505</v>
      </c>
      <c r="F2" s="1528" t="s">
        <v>506</v>
      </c>
      <c r="G2" s="1528" t="s">
        <v>507</v>
      </c>
      <c r="H2" s="1528" t="s">
        <v>508</v>
      </c>
      <c r="I2" s="1528" t="s">
        <v>509</v>
      </c>
      <c r="J2" s="1528" t="s">
        <v>510</v>
      </c>
      <c r="K2" s="1528" t="s">
        <v>511</v>
      </c>
      <c r="L2" s="1528" t="s">
        <v>512</v>
      </c>
      <c r="M2" s="1528" t="s">
        <v>513</v>
      </c>
      <c r="N2" s="1528" t="s">
        <v>514</v>
      </c>
      <c r="O2" s="1528" t="s">
        <v>515</v>
      </c>
      <c r="P2" s="1528" t="s">
        <v>516</v>
      </c>
      <c r="Q2" s="1528" t="s">
        <v>517</v>
      </c>
      <c r="R2" s="1528" t="s">
        <v>518</v>
      </c>
      <c r="S2" s="1528" t="s">
        <v>519</v>
      </c>
      <c r="T2" s="1528" t="s">
        <v>520</v>
      </c>
      <c r="U2" s="1528" t="s">
        <v>521</v>
      </c>
      <c r="V2" s="1528" t="s">
        <v>522</v>
      </c>
      <c r="W2" s="1528" t="s">
        <v>523</v>
      </c>
      <c r="X2" s="1528" t="s">
        <v>524</v>
      </c>
      <c r="Y2" s="1528" t="s">
        <v>525</v>
      </c>
      <c r="Z2" s="1528" t="s">
        <v>526</v>
      </c>
      <c r="AA2" s="1528" t="s">
        <v>527</v>
      </c>
      <c r="AB2" s="1528" t="s">
        <v>528</v>
      </c>
      <c r="AC2" s="1528" t="s">
        <v>529</v>
      </c>
      <c r="AD2" s="1528" t="s">
        <v>530</v>
      </c>
      <c r="AE2" s="1528" t="s">
        <v>531</v>
      </c>
      <c r="AF2" s="1528" t="s">
        <v>532</v>
      </c>
      <c r="AG2" s="1528" t="s">
        <v>533</v>
      </c>
      <c r="AH2" s="1528" t="s">
        <v>534</v>
      </c>
      <c r="AI2" s="1528" t="s">
        <v>535</v>
      </c>
      <c r="AJ2" s="1528" t="s">
        <v>536</v>
      </c>
      <c r="AK2" s="1528" t="s">
        <v>537</v>
      </c>
      <c r="AL2" s="1528" t="s">
        <v>538</v>
      </c>
      <c r="AM2" s="1528" t="s">
        <v>539</v>
      </c>
      <c r="AN2" s="1528" t="s">
        <v>540</v>
      </c>
      <c r="AO2" s="1528" t="s">
        <v>541</v>
      </c>
      <c r="AP2" s="1528" t="s">
        <v>542</v>
      </c>
      <c r="AQ2" s="1528" t="s">
        <v>543</v>
      </c>
      <c r="AR2" s="1528" t="s">
        <v>544</v>
      </c>
      <c r="AS2" s="1528" t="s">
        <v>545</v>
      </c>
      <c r="AT2" s="1528" t="s">
        <v>546</v>
      </c>
      <c r="AU2" s="1528" t="s">
        <v>547</v>
      </c>
      <c r="AV2" s="1528" t="s">
        <v>548</v>
      </c>
      <c r="AW2" s="1528" t="s">
        <v>549</v>
      </c>
      <c r="AX2" s="1528" t="s">
        <v>550</v>
      </c>
      <c r="AY2" s="1528" t="s">
        <v>551</v>
      </c>
      <c r="AZ2" s="1528" t="s">
        <v>552</v>
      </c>
      <c r="BA2" s="1528" t="s">
        <v>553</v>
      </c>
      <c r="BB2" s="1529"/>
      <c r="BC2" s="1529"/>
      <c r="BD2" s="1529"/>
      <c r="BE2" s="1529"/>
      <c r="BF2" s="1529"/>
      <c r="BG2" s="1529"/>
      <c r="BH2" s="1529"/>
      <c r="BI2" s="1529"/>
      <c r="BJ2" s="1529"/>
      <c r="BK2" s="1529"/>
      <c r="BL2" s="1529"/>
      <c r="BM2" s="1529"/>
      <c r="BN2" s="1529"/>
      <c r="BO2" s="1529"/>
      <c r="BP2" s="1529"/>
      <c r="BQ2" s="1529"/>
      <c r="BR2" s="1529"/>
      <c r="BS2" s="1529"/>
      <c r="BT2" s="1529"/>
      <c r="BU2" s="1529"/>
      <c r="BV2" s="1529"/>
      <c r="BW2" s="1529"/>
      <c r="BX2" s="1529"/>
      <c r="BY2" s="1529"/>
      <c r="BZ2" s="1529"/>
      <c r="CA2" s="1529"/>
      <c r="CB2" s="1529"/>
      <c r="CC2" s="1529"/>
      <c r="CD2" s="1529"/>
      <c r="CE2" s="1529"/>
      <c r="CF2" s="1529"/>
      <c r="CG2" s="1529"/>
      <c r="CH2" s="1529"/>
      <c r="CI2" s="1529"/>
      <c r="CJ2" s="1529"/>
      <c r="CK2" s="1529"/>
      <c r="CL2" s="1529"/>
      <c r="CM2" s="1529"/>
      <c r="CN2" s="1529"/>
      <c r="CO2" s="1529"/>
      <c r="CP2" s="1529"/>
      <c r="CQ2" s="1529"/>
      <c r="CR2" s="1529"/>
      <c r="CS2" s="1529"/>
      <c r="CT2" s="1529"/>
      <c r="CU2" s="1529"/>
      <c r="CV2" s="1529"/>
      <c r="CW2" s="1529"/>
      <c r="CX2" s="1529"/>
      <c r="CY2" s="1529"/>
      <c r="CZ2" s="1529"/>
      <c r="DA2" s="1529"/>
      <c r="DB2" s="1529"/>
      <c r="DC2" s="1529"/>
      <c r="DD2" s="1529"/>
      <c r="DE2" s="1529"/>
      <c r="DF2" s="1529"/>
      <c r="DG2" s="1529"/>
      <c r="DH2" s="1529"/>
      <c r="DI2" s="1529"/>
    </row>
    <row r="3" spans="1:113" ht="15">
      <c r="A3" s="1392"/>
      <c r="B3" s="1393">
        <v>43465</v>
      </c>
      <c r="C3" s="1393">
        <v>43472</v>
      </c>
      <c r="D3" s="1393">
        <v>43479</v>
      </c>
      <c r="E3" s="1393">
        <v>43486</v>
      </c>
      <c r="F3" s="1393">
        <v>43493</v>
      </c>
      <c r="G3" s="1393">
        <v>43500</v>
      </c>
      <c r="H3" s="1393">
        <v>43507</v>
      </c>
      <c r="I3" s="1393">
        <v>43514</v>
      </c>
      <c r="J3" s="1393">
        <v>43521</v>
      </c>
      <c r="K3" s="1393">
        <v>43528</v>
      </c>
      <c r="L3" s="1393">
        <v>43535</v>
      </c>
      <c r="M3" s="1393">
        <v>43542</v>
      </c>
      <c r="N3" s="1393">
        <v>43549</v>
      </c>
      <c r="O3" s="1393">
        <v>43556</v>
      </c>
      <c r="P3" s="1393">
        <v>43563</v>
      </c>
      <c r="Q3" s="1393">
        <v>43570</v>
      </c>
      <c r="R3" s="1393">
        <v>43577</v>
      </c>
      <c r="S3" s="1393">
        <v>43584</v>
      </c>
      <c r="T3" s="1393">
        <v>43591</v>
      </c>
      <c r="U3" s="1393">
        <v>43598</v>
      </c>
      <c r="V3" s="1393">
        <v>43605</v>
      </c>
      <c r="W3" s="1393">
        <v>43612</v>
      </c>
      <c r="X3" s="1393">
        <v>43619</v>
      </c>
      <c r="Y3" s="1393">
        <v>43626</v>
      </c>
      <c r="Z3" s="1393">
        <v>43633</v>
      </c>
      <c r="AA3" s="1393">
        <v>43640</v>
      </c>
      <c r="AB3" s="1393">
        <v>43647</v>
      </c>
      <c r="AC3" s="1393">
        <v>43654</v>
      </c>
      <c r="AD3" s="1393">
        <v>43661</v>
      </c>
      <c r="AE3" s="1393">
        <v>43668</v>
      </c>
      <c r="AF3" s="1393">
        <v>43675</v>
      </c>
      <c r="AG3" s="1393">
        <v>43682</v>
      </c>
      <c r="AH3" s="1393">
        <v>43689</v>
      </c>
      <c r="AI3" s="1393">
        <v>43696</v>
      </c>
      <c r="AJ3" s="1393">
        <v>43703</v>
      </c>
      <c r="AK3" s="1393">
        <v>43710</v>
      </c>
      <c r="AL3" s="1393">
        <v>43717</v>
      </c>
      <c r="AM3" s="1393">
        <v>43724</v>
      </c>
      <c r="AN3" s="1393">
        <v>43731</v>
      </c>
      <c r="AO3" s="1393">
        <v>43738</v>
      </c>
      <c r="AP3" s="1393">
        <v>43745</v>
      </c>
      <c r="AQ3" s="1393">
        <v>43752</v>
      </c>
      <c r="AR3" s="1393">
        <v>43759</v>
      </c>
      <c r="AS3" s="1393">
        <v>43766</v>
      </c>
      <c r="AT3" s="1393">
        <v>43773</v>
      </c>
      <c r="AU3" s="1393">
        <v>43780</v>
      </c>
      <c r="AV3" s="1393">
        <v>43787</v>
      </c>
      <c r="AW3" s="1393">
        <v>43794</v>
      </c>
      <c r="AX3" s="1393">
        <v>43801</v>
      </c>
      <c r="AY3" s="1393">
        <v>43808</v>
      </c>
      <c r="AZ3" s="1393">
        <v>43815</v>
      </c>
      <c r="BA3" s="1399">
        <v>43822</v>
      </c>
      <c r="BB3" s="1529"/>
      <c r="BC3" s="1529"/>
      <c r="BD3" s="1529"/>
      <c r="BE3" s="1529"/>
      <c r="BF3" s="1529"/>
      <c r="BG3" s="1529"/>
      <c r="BH3" s="1529"/>
      <c r="BI3" s="1529"/>
      <c r="BJ3" s="1529"/>
      <c r="BK3" s="1529"/>
      <c r="BL3" s="1529"/>
      <c r="BM3" s="1529"/>
      <c r="BN3" s="1529"/>
      <c r="BO3" s="1529"/>
      <c r="BP3" s="1529"/>
      <c r="BQ3" s="1529"/>
      <c r="BR3" s="1529"/>
      <c r="BS3" s="1529"/>
      <c r="BT3" s="1529"/>
      <c r="BU3" s="1529"/>
      <c r="BV3" s="1529"/>
      <c r="BW3" s="1529"/>
      <c r="BX3" s="1529"/>
      <c r="BY3" s="1529"/>
      <c r="BZ3" s="1529"/>
      <c r="CA3" s="1529"/>
      <c r="CB3" s="1529"/>
      <c r="CC3" s="1529"/>
      <c r="CD3" s="1529"/>
      <c r="CE3" s="1529"/>
      <c r="CF3" s="1529"/>
      <c r="CG3" s="1529"/>
      <c r="CH3" s="1529"/>
      <c r="CI3" s="1529"/>
      <c r="CJ3" s="1529"/>
      <c r="CK3" s="1529"/>
      <c r="CL3" s="1529"/>
      <c r="CM3" s="1529"/>
      <c r="CN3" s="1529"/>
      <c r="CO3" s="1529"/>
      <c r="CP3" s="1529"/>
      <c r="CQ3" s="1529"/>
      <c r="CR3" s="1529"/>
      <c r="CS3" s="1529"/>
      <c r="CT3" s="1529"/>
      <c r="CU3" s="1529"/>
      <c r="CV3" s="1529"/>
      <c r="CW3" s="1529"/>
      <c r="CX3" s="1529"/>
      <c r="CY3" s="1529"/>
      <c r="CZ3" s="1529"/>
      <c r="DA3" s="1529"/>
      <c r="DB3" s="1529"/>
      <c r="DC3" s="1529"/>
      <c r="DD3" s="1529"/>
      <c r="DE3" s="1529"/>
      <c r="DF3" s="1529"/>
      <c r="DG3" s="1529"/>
      <c r="DH3" s="1529"/>
      <c r="DI3" s="1529"/>
    </row>
    <row r="4" spans="1:113" ht="15.75">
      <c r="A4" s="1394" t="s">
        <v>554</v>
      </c>
      <c r="B4" s="1395">
        <v>105.9</v>
      </c>
      <c r="C4" s="1395">
        <v>105.4</v>
      </c>
      <c r="D4" s="1395">
        <v>105</v>
      </c>
      <c r="E4" s="1395">
        <v>103.10000000000001</v>
      </c>
      <c r="F4" s="1395">
        <v>103.7</v>
      </c>
      <c r="G4" s="1395">
        <v>103.60000000000001</v>
      </c>
      <c r="H4" s="1395">
        <v>104.7</v>
      </c>
      <c r="I4" s="1395">
        <v>108.5</v>
      </c>
      <c r="J4" s="1395">
        <v>109.10000000000001</v>
      </c>
      <c r="K4" s="1395">
        <v>111.10000000000001</v>
      </c>
      <c r="L4" s="1395">
        <v>111.3</v>
      </c>
      <c r="M4" s="1395">
        <v>113.8</v>
      </c>
      <c r="N4" s="1395">
        <v>122.5</v>
      </c>
      <c r="O4" s="1395">
        <v>133.69999999999999</v>
      </c>
      <c r="P4" s="1395">
        <v>144.70000000000002</v>
      </c>
      <c r="Q4" s="1395">
        <v>147.1</v>
      </c>
      <c r="R4" s="1395">
        <v>147.20000000000002</v>
      </c>
      <c r="S4" s="1395">
        <v>147.1</v>
      </c>
      <c r="T4" s="1395">
        <v>147.20000000000002</v>
      </c>
      <c r="U4" s="1395">
        <v>148.20000000000002</v>
      </c>
      <c r="V4" s="1395">
        <v>150.5</v>
      </c>
      <c r="W4" s="1395">
        <v>151.1</v>
      </c>
      <c r="X4" s="1395">
        <v>150.80000000000001</v>
      </c>
      <c r="Y4" s="1395">
        <v>150.80000000000001</v>
      </c>
      <c r="Z4" s="1395">
        <v>152.5</v>
      </c>
      <c r="AA4" s="1395">
        <v>153.30000000000001</v>
      </c>
      <c r="AB4" s="1395">
        <v>153.5</v>
      </c>
      <c r="AC4" s="1395">
        <v>147.80000000000001</v>
      </c>
      <c r="AD4" s="1395">
        <v>145.4</v>
      </c>
      <c r="AE4" s="1395">
        <v>142.30000000000001</v>
      </c>
      <c r="AF4" s="1395">
        <v>144.6</v>
      </c>
      <c r="AG4" s="1395">
        <v>150.4</v>
      </c>
      <c r="AH4" s="1395">
        <v>157.70000000000002</v>
      </c>
      <c r="AI4" s="1395">
        <v>159.9</v>
      </c>
      <c r="AJ4" s="1395">
        <v>157.5</v>
      </c>
      <c r="AK4" s="1395">
        <v>155</v>
      </c>
      <c r="AL4" s="1395">
        <v>155.30000000000001</v>
      </c>
      <c r="AM4" s="1395">
        <v>155.20000000000002</v>
      </c>
      <c r="AN4" s="1395">
        <v>155.20000000000002</v>
      </c>
      <c r="AO4" s="1395">
        <v>154.9</v>
      </c>
      <c r="AP4" s="1395">
        <v>154.9</v>
      </c>
      <c r="AQ4" s="1395">
        <v>154.70000000000002</v>
      </c>
      <c r="AR4" s="1395">
        <v>154.80000000000001</v>
      </c>
      <c r="AS4" s="1395">
        <v>154.80000000000001</v>
      </c>
      <c r="AT4" s="1395">
        <v>155.20000000000002</v>
      </c>
      <c r="AU4" s="1395">
        <v>154.70000000000002</v>
      </c>
      <c r="AV4" s="1395">
        <v>160.6</v>
      </c>
      <c r="AW4" s="1395">
        <v>166.8</v>
      </c>
      <c r="AX4" s="1395">
        <v>172.8</v>
      </c>
      <c r="AY4" s="1395">
        <v>175.20000000000002</v>
      </c>
      <c r="AZ4" s="1395">
        <v>173.20000000000002</v>
      </c>
      <c r="BA4" s="1395">
        <v>166.70000000000002</v>
      </c>
      <c r="BC4" s="1394" t="s">
        <v>554</v>
      </c>
      <c r="BD4" s="1529"/>
      <c r="BE4" s="1529"/>
      <c r="BF4" s="1529"/>
      <c r="BG4" s="1529"/>
      <c r="BH4" s="1529"/>
      <c r="BI4" s="1529"/>
      <c r="BJ4" s="1529"/>
      <c r="BK4" s="1529"/>
      <c r="BL4" s="1529"/>
      <c r="BM4" s="1529"/>
      <c r="BN4" s="1529"/>
      <c r="BO4" s="1529"/>
      <c r="BP4" s="1529"/>
      <c r="BQ4" s="1529"/>
      <c r="BR4" s="1529"/>
      <c r="BS4" s="1529"/>
      <c r="BT4" s="1529"/>
      <c r="BU4" s="1529"/>
      <c r="BV4" s="1529"/>
      <c r="BW4" s="1529"/>
      <c r="BX4" s="1529"/>
      <c r="BY4" s="1529"/>
      <c r="BZ4" s="1529"/>
      <c r="CA4" s="1529"/>
      <c r="CB4" s="1529"/>
      <c r="CC4" s="1529"/>
      <c r="CD4" s="1529"/>
      <c r="CE4" s="1529"/>
      <c r="CF4" s="1529"/>
      <c r="CG4" s="1529"/>
      <c r="CH4" s="1529"/>
      <c r="CI4" s="1529"/>
      <c r="CJ4" s="1529"/>
      <c r="CK4" s="1529"/>
      <c r="CL4" s="1529"/>
      <c r="CM4" s="1529"/>
      <c r="CN4" s="1529"/>
      <c r="CO4" s="1529"/>
      <c r="CP4" s="1529"/>
      <c r="CQ4" s="1529"/>
      <c r="CR4" s="1529"/>
      <c r="CS4" s="1529"/>
      <c r="CT4" s="1529"/>
      <c r="CU4" s="1529"/>
      <c r="CV4" s="1529"/>
      <c r="CW4" s="1529"/>
      <c r="CX4" s="1529"/>
      <c r="CY4" s="1529"/>
      <c r="CZ4" s="1529"/>
      <c r="DA4" s="1529"/>
      <c r="DB4" s="1529"/>
      <c r="DC4" s="1529"/>
      <c r="DD4" s="1529"/>
      <c r="DE4" s="1529"/>
      <c r="DF4" s="1529"/>
      <c r="DG4" s="1529"/>
      <c r="DH4" s="1529"/>
      <c r="DI4" s="1529"/>
    </row>
    <row r="5" spans="1:113" ht="15.75">
      <c r="A5" s="1394" t="s">
        <v>555</v>
      </c>
      <c r="B5" s="1395">
        <v>164.6</v>
      </c>
      <c r="C5" s="1395">
        <v>164</v>
      </c>
      <c r="D5" s="1395">
        <v>155.5</v>
      </c>
      <c r="E5" s="1395">
        <v>152.20000000000002</v>
      </c>
      <c r="F5" s="1395">
        <v>151.6</v>
      </c>
      <c r="G5" s="1395">
        <v>155.6</v>
      </c>
      <c r="H5" s="1395">
        <v>155.5</v>
      </c>
      <c r="I5" s="1395">
        <v>161.5</v>
      </c>
      <c r="J5" s="1395">
        <v>167.1</v>
      </c>
      <c r="K5" s="1395">
        <v>172.6</v>
      </c>
      <c r="L5" s="1395">
        <v>173</v>
      </c>
      <c r="M5" s="1395">
        <v>163.20000000000002</v>
      </c>
      <c r="N5" s="1395">
        <v>159.6</v>
      </c>
      <c r="O5" s="1395">
        <v>159.1</v>
      </c>
      <c r="P5" s="1395">
        <v>157</v>
      </c>
      <c r="Q5" s="1395">
        <v>152</v>
      </c>
      <c r="R5" s="1395">
        <v>149.30000000000001</v>
      </c>
      <c r="S5" s="1395">
        <v>144</v>
      </c>
      <c r="T5" s="1395">
        <v>139.6</v>
      </c>
      <c r="U5" s="1395">
        <v>128.5</v>
      </c>
      <c r="V5" s="1395">
        <v>121.8</v>
      </c>
      <c r="W5" s="1395">
        <v>126.4</v>
      </c>
      <c r="X5" s="1395">
        <v>135.9</v>
      </c>
      <c r="Y5" s="1395">
        <v>136.6</v>
      </c>
      <c r="Z5" s="1395">
        <v>136.80000000000001</v>
      </c>
      <c r="AA5" s="1395">
        <v>136.80000000000001</v>
      </c>
      <c r="AB5" s="1395">
        <v>132.6</v>
      </c>
      <c r="AC5" s="1395">
        <v>125.60000000000001</v>
      </c>
      <c r="AD5" s="1395">
        <v>117.2</v>
      </c>
      <c r="AE5" s="1395">
        <v>115.3</v>
      </c>
      <c r="AF5" s="1395">
        <v>117.5</v>
      </c>
      <c r="AG5" s="1395">
        <v>116.8</v>
      </c>
      <c r="AH5" s="1395">
        <v>115.9</v>
      </c>
      <c r="AI5" s="1395">
        <v>118.3</v>
      </c>
      <c r="AJ5" s="1395">
        <v>117.8</v>
      </c>
      <c r="AK5" s="1395">
        <v>118.60000000000001</v>
      </c>
      <c r="AL5" s="1395">
        <v>119.2</v>
      </c>
      <c r="AM5" s="1395">
        <v>117.8</v>
      </c>
      <c r="AN5" s="1395">
        <v>113.60000000000001</v>
      </c>
      <c r="AO5" s="1395">
        <v>111.4</v>
      </c>
      <c r="AP5" s="1395">
        <v>105.7</v>
      </c>
      <c r="AQ5" s="1395">
        <v>105.60000000000001</v>
      </c>
      <c r="AR5" s="1395">
        <v>105.4</v>
      </c>
      <c r="AS5" s="1395">
        <v>104.60000000000001</v>
      </c>
      <c r="AT5" s="1395">
        <v>104.5</v>
      </c>
      <c r="AU5" s="1395">
        <v>101.8</v>
      </c>
      <c r="AV5" s="1395">
        <v>98.7</v>
      </c>
      <c r="AW5" s="1395">
        <v>89.9</v>
      </c>
      <c r="AX5" s="1395">
        <v>87.2</v>
      </c>
      <c r="AY5" s="1395">
        <v>86.4</v>
      </c>
      <c r="AZ5" s="1395">
        <v>87.2</v>
      </c>
      <c r="BA5" s="1395">
        <v>86.8</v>
      </c>
      <c r="BC5" s="1394" t="s">
        <v>555</v>
      </c>
      <c r="BD5" s="1529"/>
      <c r="BE5" s="1529"/>
      <c r="BF5" s="1529"/>
      <c r="BG5" s="1529"/>
      <c r="BH5" s="1529"/>
      <c r="BI5" s="1529"/>
      <c r="BJ5" s="1529"/>
      <c r="BK5" s="1529"/>
      <c r="BL5" s="1529"/>
      <c r="BM5" s="1529"/>
      <c r="BN5" s="1529"/>
      <c r="BO5" s="1529"/>
      <c r="BP5" s="1529"/>
      <c r="BQ5" s="1529"/>
      <c r="BR5" s="1529"/>
      <c r="BS5" s="1529"/>
      <c r="BT5" s="1529"/>
      <c r="BU5" s="1529"/>
      <c r="BV5" s="1529"/>
      <c r="BW5" s="1529"/>
      <c r="BX5" s="1529"/>
      <c r="BY5" s="1529"/>
      <c r="BZ5" s="1529"/>
      <c r="CA5" s="1529"/>
      <c r="CB5" s="1529"/>
      <c r="CC5" s="1529"/>
      <c r="CD5" s="1529"/>
      <c r="CE5" s="1529"/>
      <c r="CF5" s="1529"/>
      <c r="CG5" s="1529"/>
      <c r="CH5" s="1529"/>
      <c r="CI5" s="1529"/>
      <c r="CJ5" s="1529"/>
      <c r="CK5" s="1529"/>
      <c r="CL5" s="1529"/>
      <c r="CM5" s="1529"/>
      <c r="CN5" s="1529"/>
      <c r="CO5" s="1529"/>
      <c r="CP5" s="1529"/>
      <c r="CQ5" s="1529"/>
      <c r="CR5" s="1529"/>
      <c r="CS5" s="1529"/>
      <c r="CT5" s="1529"/>
      <c r="CU5" s="1529"/>
      <c r="CV5" s="1529"/>
      <c r="CW5" s="1529"/>
      <c r="CX5" s="1529"/>
      <c r="CY5" s="1529"/>
      <c r="CZ5" s="1529"/>
      <c r="DA5" s="1529"/>
      <c r="DB5" s="1529"/>
      <c r="DC5" s="1529"/>
      <c r="DD5" s="1529"/>
      <c r="DE5" s="1529"/>
      <c r="DF5" s="1529"/>
      <c r="DG5" s="1529"/>
      <c r="DH5" s="1529"/>
      <c r="DI5" s="1529"/>
    </row>
    <row r="6" spans="1:113" ht="15.75">
      <c r="A6" s="1396" t="s">
        <v>556</v>
      </c>
      <c r="B6" s="1395">
        <v>139.76</v>
      </c>
      <c r="C6" s="1395">
        <v>140.07</v>
      </c>
      <c r="D6" s="1395">
        <v>140</v>
      </c>
      <c r="E6" s="1395">
        <v>140.33000000000001</v>
      </c>
      <c r="F6" s="1395">
        <v>140.32</v>
      </c>
      <c r="G6" s="1395">
        <v>141.92000000000002</v>
      </c>
      <c r="H6" s="1395">
        <v>143.59</v>
      </c>
      <c r="I6" s="1395">
        <v>144.1</v>
      </c>
      <c r="J6" s="1395">
        <v>144.61000000000001</v>
      </c>
      <c r="K6" s="1395">
        <v>144.62</v>
      </c>
      <c r="L6" s="1395">
        <v>146.31</v>
      </c>
      <c r="M6" s="1395">
        <v>151.24</v>
      </c>
      <c r="N6" s="1395">
        <v>160.05000000000001</v>
      </c>
      <c r="O6" s="1395">
        <v>170.23</v>
      </c>
      <c r="P6" s="1395">
        <v>176.34</v>
      </c>
      <c r="Q6" s="1395">
        <v>177.71</v>
      </c>
      <c r="R6" s="1395">
        <v>178.1</v>
      </c>
      <c r="S6" s="1395">
        <v>178.23</v>
      </c>
      <c r="T6" s="1395">
        <v>179.21</v>
      </c>
      <c r="U6" s="1395">
        <v>182.85</v>
      </c>
      <c r="V6" s="1395">
        <v>184.88</v>
      </c>
      <c r="W6" s="1395">
        <v>184.91</v>
      </c>
      <c r="X6" s="1395">
        <v>186.61</v>
      </c>
      <c r="Y6" s="1395">
        <v>187.84</v>
      </c>
      <c r="Z6" s="1395">
        <v>188.08</v>
      </c>
      <c r="AA6" s="1395">
        <v>187.86</v>
      </c>
      <c r="AB6" s="1395">
        <v>187.74</v>
      </c>
      <c r="AC6" s="1395">
        <v>184.82</v>
      </c>
      <c r="AD6" s="1395">
        <v>180.65</v>
      </c>
      <c r="AE6" s="1395">
        <v>179.17000000000002</v>
      </c>
      <c r="AF6" s="1395">
        <v>181.31</v>
      </c>
      <c r="AG6" s="1395">
        <v>186.94</v>
      </c>
      <c r="AH6" s="1395">
        <v>191.32</v>
      </c>
      <c r="AI6" s="1395">
        <v>191.15</v>
      </c>
      <c r="AJ6" s="1395">
        <v>190.25</v>
      </c>
      <c r="AK6" s="1395">
        <v>190.38</v>
      </c>
      <c r="AL6" s="1395">
        <v>190.18</v>
      </c>
      <c r="AM6" s="1395">
        <v>190.3</v>
      </c>
      <c r="AN6" s="1395">
        <v>190.36</v>
      </c>
      <c r="AO6" s="1395">
        <v>190.33</v>
      </c>
      <c r="AP6" s="1395">
        <v>190.31</v>
      </c>
      <c r="AQ6" s="1395">
        <v>190.35</v>
      </c>
      <c r="AR6" s="1395">
        <v>190.28</v>
      </c>
      <c r="AS6" s="1395">
        <v>190.34</v>
      </c>
      <c r="AT6" s="1395">
        <v>190.15</v>
      </c>
      <c r="AU6" s="1395">
        <v>192.06</v>
      </c>
      <c r="AV6" s="1395">
        <v>197.27</v>
      </c>
      <c r="AW6" s="1395">
        <v>202.70000000000002</v>
      </c>
      <c r="AX6" s="1395">
        <v>206.69</v>
      </c>
      <c r="AY6" s="1395">
        <v>208.15</v>
      </c>
      <c r="AZ6" s="1395">
        <v>204.5</v>
      </c>
      <c r="BA6" s="1395">
        <v>200.73000000000002</v>
      </c>
      <c r="BC6" s="1396" t="s">
        <v>556</v>
      </c>
      <c r="BD6" s="1529"/>
      <c r="BE6" s="1529"/>
      <c r="BF6" s="1529"/>
      <c r="BG6" s="1529"/>
      <c r="BH6" s="1529"/>
      <c r="BI6" s="1529"/>
      <c r="BJ6" s="1529"/>
      <c r="BK6" s="1529"/>
      <c r="BL6" s="1529"/>
      <c r="BM6" s="1529"/>
      <c r="BN6" s="1529"/>
      <c r="BO6" s="1529"/>
      <c r="BP6" s="1529"/>
      <c r="BQ6" s="1529"/>
      <c r="BR6" s="1529"/>
      <c r="BS6" s="1529"/>
      <c r="BT6" s="1529"/>
      <c r="BU6" s="1529"/>
      <c r="BV6" s="1529"/>
      <c r="BW6" s="1529"/>
      <c r="BX6" s="1529"/>
      <c r="BY6" s="1529"/>
      <c r="BZ6" s="1529"/>
      <c r="CA6" s="1529"/>
      <c r="CB6" s="1529"/>
      <c r="CC6" s="1529"/>
      <c r="CD6" s="1529"/>
      <c r="CE6" s="1529"/>
      <c r="CF6" s="1529"/>
      <c r="CG6" s="1529"/>
      <c r="CH6" s="1529"/>
      <c r="CI6" s="1529"/>
      <c r="CJ6" s="1529"/>
      <c r="CK6" s="1529"/>
      <c r="CL6" s="1529"/>
      <c r="CM6" s="1529"/>
      <c r="CN6" s="1529"/>
      <c r="CO6" s="1529"/>
      <c r="CP6" s="1529"/>
      <c r="CQ6" s="1529"/>
      <c r="CR6" s="1529"/>
      <c r="CS6" s="1529"/>
      <c r="CT6" s="1529"/>
      <c r="CU6" s="1529"/>
      <c r="CV6" s="1529"/>
      <c r="CW6" s="1529"/>
      <c r="CX6" s="1529"/>
      <c r="CY6" s="1529"/>
      <c r="CZ6" s="1529"/>
      <c r="DA6" s="1529"/>
      <c r="DB6" s="1529"/>
      <c r="DC6" s="1529"/>
      <c r="DD6" s="1529"/>
      <c r="DE6" s="1529"/>
      <c r="DF6" s="1529"/>
      <c r="DG6" s="1529"/>
      <c r="DH6" s="1529"/>
      <c r="DI6" s="1529"/>
    </row>
    <row r="7" spans="1:113" ht="15.75">
      <c r="A7" s="1397" t="s">
        <v>557</v>
      </c>
      <c r="B7" s="1395">
        <v>200.47</v>
      </c>
      <c r="C7" s="1395">
        <v>195.6</v>
      </c>
      <c r="D7" s="1395">
        <v>189.43</v>
      </c>
      <c r="E7" s="1395">
        <v>187.61</v>
      </c>
      <c r="F7" s="1395">
        <v>188.82</v>
      </c>
      <c r="G7" s="1395">
        <v>190.27</v>
      </c>
      <c r="H7" s="1395">
        <v>193.96</v>
      </c>
      <c r="I7" s="1395">
        <v>199.51</v>
      </c>
      <c r="J7" s="1395">
        <v>205.4</v>
      </c>
      <c r="K7" s="1395">
        <v>207.77</v>
      </c>
      <c r="L7" s="1395">
        <v>203.8</v>
      </c>
      <c r="M7" s="1395">
        <v>197.88</v>
      </c>
      <c r="N7" s="1395">
        <v>195.3</v>
      </c>
      <c r="O7" s="1395">
        <v>194.82</v>
      </c>
      <c r="P7" s="1395">
        <v>192.84</v>
      </c>
      <c r="Q7" s="1395">
        <v>189.5</v>
      </c>
      <c r="R7" s="1395">
        <v>184.51</v>
      </c>
      <c r="S7" s="1395">
        <v>178.95000000000002</v>
      </c>
      <c r="T7" s="1395">
        <v>170.71</v>
      </c>
      <c r="U7" s="1395">
        <v>166.04</v>
      </c>
      <c r="V7" s="1395">
        <v>168.83</v>
      </c>
      <c r="W7" s="1395">
        <v>171.21</v>
      </c>
      <c r="X7" s="1395">
        <v>172.07</v>
      </c>
      <c r="Y7" s="1395">
        <v>172.17000000000002</v>
      </c>
      <c r="Z7" s="1395">
        <v>171.75</v>
      </c>
      <c r="AA7" s="1395">
        <v>172</v>
      </c>
      <c r="AB7" s="1395">
        <v>168.01</v>
      </c>
      <c r="AC7" s="1395">
        <v>159.28</v>
      </c>
      <c r="AD7" s="1395">
        <v>151.91</v>
      </c>
      <c r="AE7" s="1395">
        <v>151.78</v>
      </c>
      <c r="AF7" s="1395">
        <v>152.04</v>
      </c>
      <c r="AG7" s="1395">
        <v>152.07</v>
      </c>
      <c r="AH7" s="1395">
        <v>152.41</v>
      </c>
      <c r="AI7" s="1395">
        <v>152.30000000000001</v>
      </c>
      <c r="AJ7" s="1395">
        <v>152.30000000000001</v>
      </c>
      <c r="AK7" s="1395">
        <v>152.45000000000002</v>
      </c>
      <c r="AL7" s="1395">
        <v>147.9</v>
      </c>
      <c r="AM7" s="1395">
        <v>132.9</v>
      </c>
      <c r="AN7" s="1395">
        <v>132.58000000000001</v>
      </c>
      <c r="AO7" s="1395">
        <v>132.38</v>
      </c>
      <c r="AP7" s="1395">
        <v>131.69</v>
      </c>
      <c r="AQ7" s="1395">
        <v>131.87</v>
      </c>
      <c r="AR7" s="1395">
        <v>131.44999999999999</v>
      </c>
      <c r="AS7" s="1395">
        <v>131.54</v>
      </c>
      <c r="AT7" s="1395">
        <v>131.5</v>
      </c>
      <c r="AU7" s="1395">
        <v>131.18</v>
      </c>
      <c r="AV7" s="1395">
        <v>127.06</v>
      </c>
      <c r="AW7" s="1395">
        <v>123.43</v>
      </c>
      <c r="AX7" s="1395">
        <v>123.15</v>
      </c>
      <c r="AY7" s="1395">
        <v>123.27</v>
      </c>
      <c r="AZ7" s="1395">
        <v>123.78</v>
      </c>
      <c r="BA7" s="1395">
        <v>123.75</v>
      </c>
      <c r="BC7" s="1397" t="s">
        <v>557</v>
      </c>
      <c r="BD7" s="1529"/>
      <c r="BE7" s="1529"/>
      <c r="BF7" s="1529"/>
      <c r="BG7" s="1529"/>
      <c r="BH7" s="1529"/>
      <c r="BI7" s="1529"/>
      <c r="BJ7" s="1529"/>
      <c r="BK7" s="1529"/>
      <c r="BL7" s="1529"/>
      <c r="BM7" s="1529"/>
      <c r="BN7" s="1529"/>
      <c r="BO7" s="1529"/>
      <c r="BP7" s="1529"/>
      <c r="BQ7" s="1529"/>
      <c r="BR7" s="1529"/>
      <c r="BS7" s="1529"/>
      <c r="BT7" s="1529"/>
      <c r="BU7" s="1529"/>
      <c r="BV7" s="1529"/>
      <c r="BW7" s="1529"/>
      <c r="BX7" s="1529"/>
      <c r="BY7" s="1529"/>
      <c r="BZ7" s="1529"/>
      <c r="CA7" s="1529"/>
      <c r="CB7" s="1529"/>
      <c r="CC7" s="1529"/>
      <c r="CD7" s="1529"/>
      <c r="CE7" s="1529"/>
      <c r="CF7" s="1529"/>
      <c r="CG7" s="1529"/>
      <c r="CH7" s="1529"/>
      <c r="CI7" s="1529"/>
      <c r="CJ7" s="1529"/>
      <c r="CK7" s="1529"/>
      <c r="CL7" s="1529"/>
      <c r="CM7" s="1529"/>
      <c r="CN7" s="1529"/>
      <c r="CO7" s="1529"/>
      <c r="CP7" s="1529"/>
      <c r="CQ7" s="1529"/>
      <c r="CR7" s="1529"/>
      <c r="CS7" s="1529"/>
      <c r="CT7" s="1529"/>
      <c r="CU7" s="1529"/>
      <c r="CV7" s="1529"/>
      <c r="CW7" s="1529"/>
      <c r="CX7" s="1529"/>
      <c r="CY7" s="1529"/>
      <c r="CZ7" s="1529"/>
      <c r="DA7" s="1529"/>
      <c r="DB7" s="1529"/>
      <c r="DC7" s="1529"/>
      <c r="DD7" s="1529"/>
      <c r="DE7" s="1529"/>
      <c r="DF7" s="1529"/>
      <c r="DG7" s="1529"/>
      <c r="DH7" s="1529"/>
      <c r="DI7" s="1529"/>
    </row>
    <row r="8" spans="1:113" ht="15.75">
      <c r="A8" s="1396" t="s">
        <v>558</v>
      </c>
      <c r="B8" s="1395">
        <v>133.84847542738959</v>
      </c>
      <c r="C8" s="1395">
        <v>133.69541423778506</v>
      </c>
      <c r="D8" s="1395">
        <v>133.74009397266224</v>
      </c>
      <c r="E8" s="1395">
        <v>133.3701371066953</v>
      </c>
      <c r="F8" s="1395">
        <v>133.27375468963675</v>
      </c>
      <c r="G8" s="1395">
        <v>133.65002169118392</v>
      </c>
      <c r="H8" s="1395">
        <v>135.04182178834554</v>
      </c>
      <c r="I8" s="1395">
        <v>135.70624171251299</v>
      </c>
      <c r="J8" s="1395">
        <v>136.52391581570618</v>
      </c>
      <c r="K8" s="1395">
        <v>137.21586476597693</v>
      </c>
      <c r="L8" s="1395">
        <v>138.76319297084146</v>
      </c>
      <c r="M8" s="1395">
        <v>142.63428227912465</v>
      </c>
      <c r="N8" s="1395">
        <v>149.6375430004361</v>
      </c>
      <c r="O8" s="1395">
        <v>158.76225344013275</v>
      </c>
      <c r="P8" s="1395">
        <v>166.50404750358805</v>
      </c>
      <c r="Q8" s="1395">
        <v>169.21879941330241</v>
      </c>
      <c r="R8" s="1395">
        <v>169.80001440139674</v>
      </c>
      <c r="S8" s="1395">
        <v>170.35810047582473</v>
      </c>
      <c r="T8" s="1395">
        <v>170.84427539566215</v>
      </c>
      <c r="U8" s="1395">
        <v>172.78004074190844</v>
      </c>
      <c r="V8" s="1395">
        <v>174.50528247747172</v>
      </c>
      <c r="W8" s="1395">
        <v>175.58229462645878</v>
      </c>
      <c r="X8" s="1395">
        <v>176.86281795867819</v>
      </c>
      <c r="Y8" s="1395">
        <v>178.43023784538357</v>
      </c>
      <c r="Z8" s="1395">
        <v>178.45673990258399</v>
      </c>
      <c r="AA8" s="1395">
        <v>178.69179614782672</v>
      </c>
      <c r="AB8" s="1395">
        <v>178.87449876516922</v>
      </c>
      <c r="AC8" s="1395">
        <v>177.24888204172873</v>
      </c>
      <c r="AD8" s="1395">
        <v>174.43685856929952</v>
      </c>
      <c r="AE8" s="1395">
        <v>173.12514586970406</v>
      </c>
      <c r="AF8" s="1395">
        <v>173.96465305514155</v>
      </c>
      <c r="AG8" s="1395">
        <v>177.07180754737064</v>
      </c>
      <c r="AH8" s="1395">
        <v>180.68626882052371</v>
      </c>
      <c r="AI8" s="1395">
        <v>181.03834610389617</v>
      </c>
      <c r="AJ8" s="1395">
        <v>181.07637750691927</v>
      </c>
      <c r="AK8" s="1395">
        <v>181.36677000212899</v>
      </c>
      <c r="AL8" s="1395">
        <v>182.14789019586965</v>
      </c>
      <c r="AM8" s="1395">
        <v>182.3647967638918</v>
      </c>
      <c r="AN8" s="1395">
        <v>182.25448865233133</v>
      </c>
      <c r="AO8" s="1395">
        <v>182.60249315520542</v>
      </c>
      <c r="AP8" s="1395">
        <v>182.69952220566319</v>
      </c>
      <c r="AQ8" s="1395">
        <v>182.89259517777305</v>
      </c>
      <c r="AR8" s="1395">
        <v>183.02581119863743</v>
      </c>
      <c r="AS8" s="1395">
        <v>183.35046505216093</v>
      </c>
      <c r="AT8" s="1395">
        <v>183.80485100063868</v>
      </c>
      <c r="AU8" s="1395">
        <v>184.6129957951884</v>
      </c>
      <c r="AV8" s="1395">
        <v>187.73926154992543</v>
      </c>
      <c r="AW8" s="1395">
        <v>191.95564222908234</v>
      </c>
      <c r="AX8" s="1395">
        <v>195.53470130934639</v>
      </c>
      <c r="AY8" s="1395">
        <v>197.21624278262715</v>
      </c>
      <c r="AZ8" s="1395">
        <v>195.97706720246964</v>
      </c>
      <c r="BA8" s="1395">
        <v>193.68466612731532</v>
      </c>
      <c r="BC8" s="1396" t="s">
        <v>558</v>
      </c>
      <c r="BD8" s="1529"/>
      <c r="BE8" s="1529"/>
      <c r="BF8" s="1529"/>
      <c r="BG8" s="1529"/>
      <c r="BH8" s="1529"/>
      <c r="BI8" s="1529"/>
      <c r="BJ8" s="1529"/>
      <c r="BK8" s="1529"/>
      <c r="BL8" s="1529"/>
      <c r="BM8" s="1529"/>
      <c r="BN8" s="1529"/>
      <c r="BO8" s="1529"/>
      <c r="BP8" s="1529"/>
      <c r="BQ8" s="1529"/>
      <c r="BR8" s="1529"/>
      <c r="BS8" s="1529"/>
      <c r="BT8" s="1529"/>
      <c r="BU8" s="1529"/>
      <c r="BV8" s="1529"/>
      <c r="BW8" s="1529"/>
      <c r="BX8" s="1529"/>
      <c r="BY8" s="1529"/>
      <c r="BZ8" s="1529"/>
      <c r="CA8" s="1529"/>
      <c r="CB8" s="1529"/>
      <c r="CC8" s="1529"/>
      <c r="CD8" s="1529"/>
      <c r="CE8" s="1529"/>
      <c r="CF8" s="1529"/>
      <c r="CG8" s="1529"/>
      <c r="CH8" s="1529"/>
      <c r="CI8" s="1529"/>
      <c r="CJ8" s="1529"/>
      <c r="CK8" s="1529"/>
      <c r="CL8" s="1529"/>
      <c r="CM8" s="1529"/>
      <c r="CN8" s="1529"/>
      <c r="CO8" s="1529"/>
      <c r="CP8" s="1529"/>
      <c r="CQ8" s="1529"/>
      <c r="CR8" s="1529"/>
      <c r="CS8" s="1529"/>
      <c r="CT8" s="1529"/>
      <c r="CU8" s="1529"/>
      <c r="CV8" s="1529"/>
      <c r="CW8" s="1529"/>
      <c r="CX8" s="1529"/>
      <c r="CY8" s="1529"/>
      <c r="CZ8" s="1529"/>
      <c r="DA8" s="1529"/>
      <c r="DB8" s="1529"/>
      <c r="DC8" s="1529"/>
      <c r="DD8" s="1529"/>
      <c r="DE8" s="1529"/>
      <c r="DF8" s="1529"/>
      <c r="DG8" s="1529"/>
      <c r="DH8" s="1529"/>
      <c r="DI8" s="1529"/>
    </row>
    <row r="9" spans="1:113" ht="15.75">
      <c r="A9" s="1397" t="s">
        <v>559</v>
      </c>
      <c r="B9" s="1395">
        <v>192.7092033851394</v>
      </c>
      <c r="C9" s="1395">
        <v>188.93102239727483</v>
      </c>
      <c r="D9" s="1395">
        <v>184.30623021077284</v>
      </c>
      <c r="E9" s="1395">
        <v>182.02111059186706</v>
      </c>
      <c r="F9" s="1395">
        <v>182.28178850329996</v>
      </c>
      <c r="G9" s="1395">
        <v>184.0755176921439</v>
      </c>
      <c r="H9" s="1395">
        <v>185.620215296998</v>
      </c>
      <c r="I9" s="1395">
        <v>188.97974090909091</v>
      </c>
      <c r="J9" s="1395">
        <v>192.86350781349793</v>
      </c>
      <c r="K9" s="1395">
        <v>195.39004151586121</v>
      </c>
      <c r="L9" s="1395">
        <v>194.45219881839472</v>
      </c>
      <c r="M9" s="1395">
        <v>188.91763846071962</v>
      </c>
      <c r="N9" s="1395">
        <v>186.24712534596549</v>
      </c>
      <c r="O9" s="1395">
        <v>185.9147717372791</v>
      </c>
      <c r="P9" s="1395">
        <v>184.67227282307854</v>
      </c>
      <c r="Q9" s="1395">
        <v>180.97863167979554</v>
      </c>
      <c r="R9" s="1395">
        <v>178.10509282520758</v>
      </c>
      <c r="S9" s="1395">
        <v>171.75782949755163</v>
      </c>
      <c r="T9" s="1395">
        <v>164.50675420481156</v>
      </c>
      <c r="U9" s="1395">
        <v>158.37408598041301</v>
      </c>
      <c r="V9" s="1395">
        <v>159.41805129870133</v>
      </c>
      <c r="W9" s="1395">
        <v>162.90796214605072</v>
      </c>
      <c r="X9" s="1395">
        <v>163.46975112837981</v>
      </c>
      <c r="Y9" s="1395">
        <v>163.36897749627417</v>
      </c>
      <c r="Z9" s="1395">
        <v>161.61829204557554</v>
      </c>
      <c r="AA9" s="1395">
        <v>162.4426840698541</v>
      </c>
      <c r="AB9" s="1395">
        <v>158.92303680930618</v>
      </c>
      <c r="AC9" s="1395">
        <v>153.70261628583302</v>
      </c>
      <c r="AD9" s="1395">
        <v>148.22904045492311</v>
      </c>
      <c r="AE9" s="1395">
        <v>149.89541199626089</v>
      </c>
      <c r="AF9" s="1395">
        <v>150.71560022850019</v>
      </c>
      <c r="AG9" s="1395">
        <v>151.02671419817202</v>
      </c>
      <c r="AH9" s="1395">
        <v>150.87499286456168</v>
      </c>
      <c r="AI9" s="1395">
        <v>150.61555900498544</v>
      </c>
      <c r="AJ9" s="1395">
        <v>150.57333610303283</v>
      </c>
      <c r="AK9" s="1395">
        <v>150.80290358329873</v>
      </c>
      <c r="AL9" s="1395">
        <v>149.8308052555048</v>
      </c>
      <c r="AM9" s="1395">
        <v>142.60767045076858</v>
      </c>
      <c r="AN9" s="1395">
        <v>141.63921967179058</v>
      </c>
      <c r="AO9" s="1395">
        <v>141.22102820938929</v>
      </c>
      <c r="AP9" s="1395">
        <v>140.67156837349401</v>
      </c>
      <c r="AQ9" s="1395">
        <v>140.41822094931447</v>
      </c>
      <c r="AR9" s="1395">
        <v>139.63391388658081</v>
      </c>
      <c r="AS9" s="1395">
        <v>139.33387601786458</v>
      </c>
      <c r="AT9" s="1395">
        <v>139.19735971125883</v>
      </c>
      <c r="AU9" s="1395">
        <v>137.01049210635645</v>
      </c>
      <c r="AV9" s="1395">
        <v>133.81062485459077</v>
      </c>
      <c r="AW9" s="1395">
        <v>129.78716533028668</v>
      </c>
      <c r="AX9" s="1395">
        <v>128.95493651848776</v>
      </c>
      <c r="AY9" s="1395">
        <v>128.58387203988369</v>
      </c>
      <c r="AZ9" s="1395">
        <v>128.85248987328623</v>
      </c>
      <c r="BA9" s="1395">
        <v>128.09585709389285</v>
      </c>
      <c r="BC9" s="1397" t="s">
        <v>559</v>
      </c>
      <c r="BD9" s="1529"/>
      <c r="BE9" s="1529"/>
      <c r="BF9" s="1529"/>
      <c r="BG9" s="1529"/>
      <c r="BH9" s="1529"/>
      <c r="BI9" s="1529"/>
      <c r="BJ9" s="1529"/>
      <c r="BK9" s="1529"/>
      <c r="BL9" s="1529"/>
      <c r="BM9" s="1529"/>
      <c r="BN9" s="1529"/>
      <c r="BO9" s="1529"/>
      <c r="BP9" s="1529"/>
      <c r="BQ9" s="1529"/>
      <c r="BR9" s="1529"/>
      <c r="BS9" s="1529"/>
      <c r="BT9" s="1529"/>
      <c r="BU9" s="1529"/>
      <c r="BV9" s="1529"/>
      <c r="BW9" s="1529"/>
      <c r="BX9" s="1529"/>
      <c r="BY9" s="1529"/>
      <c r="BZ9" s="1529"/>
      <c r="CA9" s="1529"/>
      <c r="CB9" s="1529"/>
      <c r="CC9" s="1529"/>
      <c r="CD9" s="1529"/>
      <c r="CE9" s="1529"/>
      <c r="CF9" s="1529"/>
      <c r="CG9" s="1529"/>
      <c r="CH9" s="1529"/>
      <c r="CI9" s="1529"/>
      <c r="CJ9" s="1529"/>
      <c r="CK9" s="1529"/>
      <c r="CL9" s="1529"/>
      <c r="CM9" s="1529"/>
      <c r="CN9" s="1529"/>
      <c r="CO9" s="1529"/>
      <c r="CP9" s="1529"/>
      <c r="CQ9" s="1529"/>
      <c r="CR9" s="1529"/>
      <c r="CS9" s="1529"/>
      <c r="CT9" s="1529"/>
      <c r="CU9" s="1529"/>
      <c r="CV9" s="1529"/>
      <c r="CW9" s="1529"/>
      <c r="CX9" s="1529"/>
      <c r="CY9" s="1529"/>
      <c r="CZ9" s="1529"/>
      <c r="DA9" s="1529"/>
      <c r="DB9" s="1529"/>
      <c r="DC9" s="1529"/>
      <c r="DD9" s="1529"/>
      <c r="DE9" s="1529"/>
      <c r="DF9" s="1529"/>
      <c r="DG9" s="1529"/>
      <c r="DH9" s="1529"/>
      <c r="DI9" s="1529"/>
    </row>
    <row r="10" spans="1:113" ht="15.75">
      <c r="A10" s="1396" t="s">
        <v>560</v>
      </c>
      <c r="B10" s="1395">
        <v>125.745</v>
      </c>
      <c r="C10" s="1395">
        <v>125.55430000000001</v>
      </c>
      <c r="D10" s="1395">
        <v>125.62140000000001</v>
      </c>
      <c r="E10" s="1395">
        <v>125.7119</v>
      </c>
      <c r="F10" s="1395">
        <v>126.033</v>
      </c>
      <c r="G10" s="1395">
        <v>126.60570000000001</v>
      </c>
      <c r="H10" s="1395">
        <v>127.84670000000001</v>
      </c>
      <c r="I10" s="1395">
        <v>127.84490000000001</v>
      </c>
      <c r="J10" s="1395">
        <v>128.82990000000001</v>
      </c>
      <c r="K10" s="1395">
        <v>130.05700000000002</v>
      </c>
      <c r="L10" s="1395">
        <v>131.65219999999999</v>
      </c>
      <c r="M10" s="1395">
        <v>137.87560000000002</v>
      </c>
      <c r="N10" s="1395">
        <v>149.7319</v>
      </c>
      <c r="O10" s="1395">
        <v>165.9633</v>
      </c>
      <c r="P10" s="1395">
        <v>177.19570000000002</v>
      </c>
      <c r="Q10" s="1395">
        <v>178.98140000000001</v>
      </c>
      <c r="R10" s="1395">
        <v>178.69110000000001</v>
      </c>
      <c r="S10" s="1395">
        <v>178.6756</v>
      </c>
      <c r="T10" s="1395">
        <v>177.7037</v>
      </c>
      <c r="U10" s="1395">
        <v>178.005</v>
      </c>
      <c r="V10" s="1395">
        <v>178.19760000000002</v>
      </c>
      <c r="W10" s="1395">
        <v>177.98180000000002</v>
      </c>
      <c r="X10" s="1395">
        <v>178.00830000000002</v>
      </c>
      <c r="Y10" s="1395">
        <v>179.60140000000001</v>
      </c>
      <c r="Z10" s="1395">
        <v>177.26760000000002</v>
      </c>
      <c r="AA10" s="1395">
        <v>177.285</v>
      </c>
      <c r="AB10" s="1395">
        <v>177.48869999999999</v>
      </c>
      <c r="AC10" s="1395">
        <v>175.4547</v>
      </c>
      <c r="AD10" s="1395">
        <v>171.35820000000001</v>
      </c>
      <c r="AE10" s="1395">
        <v>167.53900000000002</v>
      </c>
      <c r="AF10" s="1395">
        <v>168.8135</v>
      </c>
      <c r="AG10" s="1395">
        <v>173.5171</v>
      </c>
      <c r="AH10" s="1395">
        <v>177.27930000000001</v>
      </c>
      <c r="AI10" s="1395">
        <v>178.38660000000002</v>
      </c>
      <c r="AJ10" s="1395">
        <v>175.9599</v>
      </c>
      <c r="AK10" s="1395">
        <v>177.01670000000001</v>
      </c>
      <c r="AL10" s="1395">
        <v>178.3484</v>
      </c>
      <c r="AM10" s="1395">
        <v>178.80180000000001</v>
      </c>
      <c r="AN10" s="1395">
        <v>177.20600000000002</v>
      </c>
      <c r="AO10" s="1395">
        <v>177.74860000000001</v>
      </c>
      <c r="AP10" s="1395">
        <v>178.09970000000001</v>
      </c>
      <c r="AQ10" s="1395">
        <v>178.54730000000001</v>
      </c>
      <c r="AR10" s="1395">
        <v>178.48420000000002</v>
      </c>
      <c r="AS10" s="1395">
        <v>177.71860000000001</v>
      </c>
      <c r="AT10" s="1395">
        <v>177.32600000000002</v>
      </c>
      <c r="AU10" s="1395">
        <v>177.7148</v>
      </c>
      <c r="AV10" s="1395">
        <v>180.6174</v>
      </c>
      <c r="AW10" s="1395">
        <v>185.14400000000001</v>
      </c>
      <c r="AX10" s="1395">
        <v>190.87200000000001</v>
      </c>
      <c r="AY10" s="1395">
        <v>195.0378</v>
      </c>
      <c r="AZ10" s="1395">
        <v>193.78110000000001</v>
      </c>
      <c r="BA10" s="1395">
        <v>193.87790000000001</v>
      </c>
      <c r="BC10" s="1396" t="s">
        <v>560</v>
      </c>
      <c r="BD10" s="1529"/>
      <c r="BE10" s="1529"/>
      <c r="BF10" s="1529"/>
      <c r="BG10" s="1529"/>
      <c r="BH10" s="1529"/>
      <c r="BI10" s="1529"/>
      <c r="BJ10" s="1529"/>
      <c r="BK10" s="1529"/>
      <c r="BL10" s="1529"/>
      <c r="BM10" s="1529"/>
      <c r="BN10" s="1529"/>
      <c r="BO10" s="1529"/>
      <c r="BP10" s="1529"/>
      <c r="BQ10" s="1529"/>
      <c r="BR10" s="1529"/>
      <c r="BS10" s="1529"/>
      <c r="BT10" s="1529"/>
      <c r="BU10" s="1529"/>
      <c r="BV10" s="1529"/>
      <c r="BW10" s="1529"/>
      <c r="BX10" s="1529"/>
      <c r="BY10" s="1529"/>
      <c r="BZ10" s="1529"/>
      <c r="CA10" s="1529"/>
      <c r="CB10" s="1529"/>
      <c r="CC10" s="1529"/>
      <c r="CD10" s="1529"/>
      <c r="CE10" s="1529"/>
      <c r="CF10" s="1529"/>
      <c r="CG10" s="1529"/>
      <c r="CH10" s="1529"/>
      <c r="CI10" s="1529"/>
      <c r="CJ10" s="1529"/>
      <c r="CK10" s="1529"/>
      <c r="CL10" s="1529"/>
      <c r="CM10" s="1529"/>
      <c r="CN10" s="1529"/>
      <c r="CO10" s="1529"/>
      <c r="CP10" s="1529"/>
      <c r="CQ10" s="1529"/>
      <c r="CR10" s="1529"/>
      <c r="CS10" s="1529"/>
      <c r="CT10" s="1529"/>
      <c r="CU10" s="1529"/>
      <c r="CV10" s="1529"/>
      <c r="CW10" s="1529"/>
      <c r="CX10" s="1529"/>
      <c r="CY10" s="1529"/>
      <c r="CZ10" s="1529"/>
      <c r="DA10" s="1529"/>
      <c r="DB10" s="1529"/>
      <c r="DC10" s="1529"/>
      <c r="DD10" s="1529"/>
      <c r="DE10" s="1529"/>
      <c r="DF10" s="1529"/>
      <c r="DG10" s="1529"/>
      <c r="DH10" s="1529"/>
      <c r="DI10" s="1529"/>
    </row>
    <row r="11" spans="1:113" ht="15.75">
      <c r="A11" s="1396" t="s">
        <v>561</v>
      </c>
      <c r="B11" s="1395">
        <v>191.10820000000001</v>
      </c>
      <c r="C11" s="1395">
        <v>187.17140000000001</v>
      </c>
      <c r="D11" s="1395">
        <v>180.80780000000001</v>
      </c>
      <c r="E11" s="1395">
        <v>178.041</v>
      </c>
      <c r="F11" s="1395">
        <v>180.44900000000001</v>
      </c>
      <c r="G11" s="1395">
        <v>186.38460000000001</v>
      </c>
      <c r="H11" s="1395">
        <v>189.3295</v>
      </c>
      <c r="I11" s="1395">
        <v>193.38420000000002</v>
      </c>
      <c r="J11" s="1395">
        <v>197.0198</v>
      </c>
      <c r="K11" s="1395">
        <v>199.41150000000002</v>
      </c>
      <c r="L11" s="1395">
        <v>195.74450000000002</v>
      </c>
      <c r="M11" s="1395">
        <v>183.09829999999999</v>
      </c>
      <c r="N11" s="1395">
        <v>177.34900000000002</v>
      </c>
      <c r="O11" s="1395">
        <v>180.0909</v>
      </c>
      <c r="P11" s="1395">
        <v>178.42310000000001</v>
      </c>
      <c r="Q11" s="1395">
        <v>174.929</v>
      </c>
      <c r="R11" s="1395">
        <v>171.5848</v>
      </c>
      <c r="S11" s="1395">
        <v>158.5325</v>
      </c>
      <c r="T11" s="1395">
        <v>149.03140000000002</v>
      </c>
      <c r="U11" s="1395">
        <v>140.4854</v>
      </c>
      <c r="V11" s="1395">
        <v>149.08770000000001</v>
      </c>
      <c r="W11" s="1395">
        <v>167.18690000000001</v>
      </c>
      <c r="X11" s="1395">
        <v>166.80500000000001</v>
      </c>
      <c r="Y11" s="1395">
        <v>163.8895</v>
      </c>
      <c r="Z11" s="1395">
        <v>162.87690000000001</v>
      </c>
      <c r="AA11" s="1395">
        <v>158.15260000000001</v>
      </c>
      <c r="AB11" s="1395">
        <v>153.5754</v>
      </c>
      <c r="AC11" s="1395">
        <v>144.06399999999999</v>
      </c>
      <c r="AD11" s="1395">
        <v>133.7013</v>
      </c>
      <c r="AE11" s="1395">
        <v>144.0538</v>
      </c>
      <c r="AF11" s="1395">
        <v>149.0899</v>
      </c>
      <c r="AG11" s="1395">
        <v>148.7158</v>
      </c>
      <c r="AH11" s="1395">
        <v>146.80530000000002</v>
      </c>
      <c r="AI11" s="1395">
        <v>144.81140000000002</v>
      </c>
      <c r="AJ11" s="1395">
        <v>144.3099</v>
      </c>
      <c r="AK11" s="1395">
        <v>143.59440000000001</v>
      </c>
      <c r="AL11" s="1395">
        <v>142.45160000000001</v>
      </c>
      <c r="AM11" s="1395">
        <v>135.1772</v>
      </c>
      <c r="AN11" s="1395">
        <v>130.8673</v>
      </c>
      <c r="AO11" s="1395">
        <v>130.25190000000001</v>
      </c>
      <c r="AP11" s="1395">
        <v>130.7099</v>
      </c>
      <c r="AQ11" s="1395">
        <v>128.66070000000002</v>
      </c>
      <c r="AR11" s="1395">
        <v>126.88390000000001</v>
      </c>
      <c r="AS11" s="1395">
        <v>125.9646</v>
      </c>
      <c r="AT11" s="1395">
        <v>126.81880000000001</v>
      </c>
      <c r="AU11" s="1395">
        <v>123.35270000000001</v>
      </c>
      <c r="AV11" s="1395">
        <v>118.78320000000001</v>
      </c>
      <c r="AW11" s="1395">
        <v>113.83170000000001</v>
      </c>
      <c r="AX11" s="1395">
        <v>113.2878</v>
      </c>
      <c r="AY11" s="1395">
        <v>114.9132</v>
      </c>
      <c r="AZ11" s="1395">
        <v>115.9111</v>
      </c>
      <c r="BA11" s="1395">
        <v>112.48230000000001</v>
      </c>
      <c r="BC11" s="1396" t="s">
        <v>561</v>
      </c>
      <c r="BD11" s="1529"/>
      <c r="BE11" s="1529"/>
      <c r="BF11" s="1529"/>
      <c r="BG11" s="1529"/>
      <c r="BH11" s="1529"/>
      <c r="BI11" s="1529"/>
      <c r="BJ11" s="1529"/>
      <c r="BK11" s="1529"/>
      <c r="BL11" s="1529"/>
      <c r="BM11" s="1529"/>
      <c r="BN11" s="1529"/>
      <c r="BO11" s="1529"/>
      <c r="BP11" s="1529"/>
      <c r="BQ11" s="1529"/>
      <c r="BR11" s="1529"/>
      <c r="BS11" s="1529"/>
      <c r="BT11" s="1529"/>
      <c r="BU11" s="1529"/>
      <c r="BV11" s="1529"/>
      <c r="BW11" s="1529"/>
      <c r="BX11" s="1529"/>
      <c r="BY11" s="1529"/>
      <c r="BZ11" s="1529"/>
      <c r="CA11" s="1529"/>
      <c r="CB11" s="1529"/>
      <c r="CC11" s="1529"/>
      <c r="CD11" s="1529"/>
      <c r="CE11" s="1529"/>
      <c r="CF11" s="1529"/>
      <c r="CG11" s="1529"/>
      <c r="CH11" s="1529"/>
      <c r="CI11" s="1529"/>
      <c r="CJ11" s="1529"/>
      <c r="CK11" s="1529"/>
      <c r="CL11" s="1529"/>
      <c r="CM11" s="1529"/>
      <c r="CN11" s="1529"/>
      <c r="CO11" s="1529"/>
      <c r="CP11" s="1529"/>
      <c r="CQ11" s="1529"/>
      <c r="CR11" s="1529"/>
      <c r="CS11" s="1529"/>
      <c r="CT11" s="1529"/>
      <c r="CU11" s="1529"/>
      <c r="CV11" s="1529"/>
      <c r="CW11" s="1529"/>
      <c r="CX11" s="1529"/>
      <c r="CY11" s="1529"/>
      <c r="CZ11" s="1529"/>
      <c r="DA11" s="1529"/>
      <c r="DB11" s="1529"/>
      <c r="DC11" s="1529"/>
      <c r="DD11" s="1529"/>
      <c r="DE11" s="1529"/>
      <c r="DF11" s="1529"/>
      <c r="DG11" s="1529"/>
      <c r="DH11" s="1529"/>
      <c r="DI11" s="1529"/>
    </row>
    <row r="12" spans="1:113" ht="15.75">
      <c r="A12" s="1398" t="s">
        <v>562</v>
      </c>
      <c r="B12" s="1395">
        <v>127.75460000000001</v>
      </c>
      <c r="C12" s="1395">
        <v>127.10980000000001</v>
      </c>
      <c r="D12" s="1395">
        <v>127.40450000000001</v>
      </c>
      <c r="E12" s="1395">
        <v>126.5711</v>
      </c>
      <c r="F12" s="1395">
        <v>127.1195</v>
      </c>
      <c r="G12" s="1395">
        <v>127.8052</v>
      </c>
      <c r="H12" s="1395">
        <v>130.1232</v>
      </c>
      <c r="I12" s="1395">
        <v>130.26400000000001</v>
      </c>
      <c r="J12" s="1395">
        <v>130.1362</v>
      </c>
      <c r="K12" s="1395">
        <v>130.1454</v>
      </c>
      <c r="L12" s="1395">
        <v>132.6816</v>
      </c>
      <c r="M12" s="1395">
        <v>135.2099</v>
      </c>
      <c r="N12" s="1395">
        <v>138.24590000000001</v>
      </c>
      <c r="O12" s="1395">
        <v>144.41750000000002</v>
      </c>
      <c r="P12" s="1395">
        <v>153.7893</v>
      </c>
      <c r="Q12" s="1395">
        <v>158.2004</v>
      </c>
      <c r="R12" s="1395">
        <v>159.1207</v>
      </c>
      <c r="S12" s="1395">
        <v>160.61100000000002</v>
      </c>
      <c r="T12" s="1395">
        <v>161.2681</v>
      </c>
      <c r="U12" s="1395">
        <v>165.1095</v>
      </c>
      <c r="V12" s="1395">
        <v>168.98670000000001</v>
      </c>
      <c r="W12" s="1395">
        <v>170.04949999999999</v>
      </c>
      <c r="X12" s="1395">
        <v>170.8597</v>
      </c>
      <c r="Y12" s="1395">
        <v>172.33629999999999</v>
      </c>
      <c r="Z12" s="1395">
        <v>173.3031</v>
      </c>
      <c r="AA12" s="1395">
        <v>174.81980000000001</v>
      </c>
      <c r="AB12" s="1395">
        <v>174.84390000000002</v>
      </c>
      <c r="AC12" s="1395">
        <v>174.27800000000002</v>
      </c>
      <c r="AD12" s="1395">
        <v>169.14590000000001</v>
      </c>
      <c r="AE12" s="1395">
        <v>166.4932</v>
      </c>
      <c r="AF12" s="1395">
        <v>166.6121</v>
      </c>
      <c r="AG12" s="1395">
        <v>166.12890000000002</v>
      </c>
      <c r="AH12" s="1395">
        <v>168.87650000000002</v>
      </c>
      <c r="AI12" s="1395">
        <v>172.7296</v>
      </c>
      <c r="AJ12" s="1395">
        <v>176.88650000000001</v>
      </c>
      <c r="AK12" s="1395">
        <v>176.71250000000001</v>
      </c>
      <c r="AL12" s="1395">
        <v>176.74030000000002</v>
      </c>
      <c r="AM12" s="1395">
        <v>176.6405</v>
      </c>
      <c r="AN12" s="1395">
        <v>176.2705</v>
      </c>
      <c r="AO12" s="1395">
        <v>178.80680000000001</v>
      </c>
      <c r="AP12" s="1395">
        <v>181.03040000000001</v>
      </c>
      <c r="AQ12" s="1395">
        <v>183.8022</v>
      </c>
      <c r="AR12" s="1395">
        <v>186.0641</v>
      </c>
      <c r="AS12" s="1395">
        <v>189.53720000000001</v>
      </c>
      <c r="AT12" s="1395">
        <v>191.52080000000001</v>
      </c>
      <c r="AU12" s="1395">
        <v>195.65520000000001</v>
      </c>
      <c r="AV12" s="1395">
        <v>197.1183</v>
      </c>
      <c r="AW12" s="1395">
        <v>197.0112</v>
      </c>
      <c r="AX12" s="1395">
        <v>196.3409</v>
      </c>
      <c r="AY12" s="1395">
        <v>194.43780000000001</v>
      </c>
      <c r="AZ12" s="1395">
        <v>194.17830000000001</v>
      </c>
      <c r="BA12" s="1395">
        <v>194.21280000000002</v>
      </c>
      <c r="BC12" s="1398" t="s">
        <v>562</v>
      </c>
      <c r="BD12" s="1529"/>
      <c r="BE12" s="1529"/>
      <c r="BF12" s="1529"/>
      <c r="BG12" s="1529"/>
      <c r="BH12" s="1529"/>
      <c r="BI12" s="1529"/>
      <c r="BJ12" s="1529"/>
      <c r="BK12" s="1529"/>
      <c r="BL12" s="1529"/>
      <c r="BM12" s="1529"/>
      <c r="BN12" s="1529"/>
      <c r="BO12" s="1529"/>
      <c r="BP12" s="1529"/>
      <c r="BQ12" s="1529"/>
      <c r="BR12" s="1529"/>
      <c r="BS12" s="1529"/>
      <c r="BT12" s="1529"/>
      <c r="BU12" s="1529"/>
      <c r="BV12" s="1529"/>
      <c r="BW12" s="1529"/>
      <c r="BX12" s="1529"/>
      <c r="BY12" s="1529"/>
      <c r="BZ12" s="1529"/>
      <c r="CA12" s="1529"/>
      <c r="CB12" s="1529"/>
      <c r="CC12" s="1529"/>
      <c r="CD12" s="1529"/>
      <c r="CE12" s="1529"/>
      <c r="CF12" s="1529"/>
      <c r="CG12" s="1529"/>
      <c r="CH12" s="1529"/>
      <c r="CI12" s="1529"/>
      <c r="CJ12" s="1529"/>
      <c r="CK12" s="1529"/>
      <c r="CL12" s="1529"/>
      <c r="CM12" s="1529"/>
      <c r="CN12" s="1529"/>
      <c r="CO12" s="1529"/>
      <c r="CP12" s="1529"/>
      <c r="CQ12" s="1529"/>
      <c r="CR12" s="1529"/>
      <c r="CS12" s="1529"/>
      <c r="CT12" s="1529"/>
      <c r="CU12" s="1529"/>
      <c r="CV12" s="1529"/>
      <c r="CW12" s="1529"/>
      <c r="CX12" s="1529"/>
      <c r="CY12" s="1529"/>
      <c r="CZ12" s="1529"/>
      <c r="DA12" s="1529"/>
      <c r="DB12" s="1529"/>
      <c r="DC12" s="1529"/>
      <c r="DD12" s="1529"/>
      <c r="DE12" s="1529"/>
      <c r="DF12" s="1529"/>
      <c r="DG12" s="1529"/>
      <c r="DH12" s="1529"/>
      <c r="DI12" s="1529"/>
    </row>
    <row r="13" spans="1:113" ht="15.75">
      <c r="A13" s="1398" t="s">
        <v>563</v>
      </c>
      <c r="B13" s="1395">
        <v>193.399</v>
      </c>
      <c r="C13" s="1395">
        <v>194.1627</v>
      </c>
      <c r="D13" s="1395">
        <v>197.37800000000001</v>
      </c>
      <c r="E13" s="1395">
        <v>198.58500000000001</v>
      </c>
      <c r="F13" s="1395">
        <v>199.7878</v>
      </c>
      <c r="G13" s="1395">
        <v>201.93470000000002</v>
      </c>
      <c r="H13" s="1395">
        <v>202.3578</v>
      </c>
      <c r="I13" s="1395"/>
      <c r="J13" s="1395">
        <v>203.1806</v>
      </c>
      <c r="K13" s="1395">
        <v>206.5138</v>
      </c>
      <c r="L13" s="1395">
        <v>205.84180000000001</v>
      </c>
      <c r="M13" s="1395">
        <v>202.48930000000001</v>
      </c>
      <c r="N13" s="1395">
        <v>201.98270000000002</v>
      </c>
      <c r="O13" s="1395">
        <v>199.3005</v>
      </c>
      <c r="P13" s="1395">
        <v>199.6996</v>
      </c>
      <c r="Q13" s="1395">
        <v>189.874</v>
      </c>
      <c r="R13" s="1395">
        <v>194.8135</v>
      </c>
      <c r="S13" s="1395">
        <v>190.26510000000002</v>
      </c>
      <c r="T13" s="1395">
        <v>186.4479</v>
      </c>
      <c r="U13" s="1395">
        <v>179.67590000000001</v>
      </c>
      <c r="V13" s="1395">
        <v>178.631</v>
      </c>
      <c r="W13" s="1395">
        <v>173.9555</v>
      </c>
      <c r="X13" s="1395">
        <v>171.82640000000001</v>
      </c>
      <c r="Y13" s="1395">
        <v>167.7937</v>
      </c>
      <c r="Z13" s="1395">
        <v>166.18290000000002</v>
      </c>
      <c r="AA13" s="1395">
        <v>165.42600000000002</v>
      </c>
      <c r="AB13" s="1395">
        <v>164.11510000000001</v>
      </c>
      <c r="AC13" s="1395">
        <v>160.93470000000002</v>
      </c>
      <c r="AD13" s="1395">
        <v>159.4203</v>
      </c>
      <c r="AE13" s="1395">
        <v>158.36770000000001</v>
      </c>
      <c r="AF13" s="1395">
        <v>157.99170000000001</v>
      </c>
      <c r="AG13" s="1395">
        <v>158.57089999999999</v>
      </c>
      <c r="AH13" s="1395">
        <v>158.44490000000002</v>
      </c>
      <c r="AI13" s="1395">
        <v>158.88580000000002</v>
      </c>
      <c r="AJ13" s="1395">
        <v>158.12450000000001</v>
      </c>
      <c r="AK13" s="1395">
        <v>159.77160000000001</v>
      </c>
      <c r="AL13" s="1395">
        <v>161.14600000000002</v>
      </c>
      <c r="AM13" s="1395">
        <v>158.60400000000001</v>
      </c>
      <c r="AN13" s="1395">
        <v>156.11920000000001</v>
      </c>
      <c r="AO13" s="1395">
        <v>155.15380000000002</v>
      </c>
      <c r="AP13" s="1395">
        <v>155.34350000000001</v>
      </c>
      <c r="AQ13" s="1395">
        <v>155.18470000000002</v>
      </c>
      <c r="AR13" s="1395">
        <v>154.80600000000001</v>
      </c>
      <c r="AS13" s="1395">
        <v>154.76320000000001</v>
      </c>
      <c r="AT13" s="1395">
        <v>154.55530000000002</v>
      </c>
      <c r="AU13" s="1395">
        <v>152.96190000000001</v>
      </c>
      <c r="AV13" s="1395">
        <v>149.01609999999999</v>
      </c>
      <c r="AW13" s="1395">
        <v>144.6875</v>
      </c>
      <c r="AX13" s="1395">
        <v>141.07400000000001</v>
      </c>
      <c r="AY13" s="1395">
        <v>142.8193</v>
      </c>
      <c r="AZ13" s="1395">
        <v>144.065</v>
      </c>
      <c r="BA13" s="1395">
        <v>142.6234</v>
      </c>
      <c r="BC13" s="1398" t="s">
        <v>563</v>
      </c>
      <c r="BD13" s="1529"/>
      <c r="BE13" s="1529"/>
      <c r="BF13" s="1529"/>
      <c r="BG13" s="1529"/>
      <c r="BH13" s="1529"/>
      <c r="BI13" s="1529"/>
      <c r="BJ13" s="1529"/>
      <c r="BK13" s="1529"/>
      <c r="BL13" s="1529"/>
      <c r="BM13" s="1529"/>
      <c r="BN13" s="1529"/>
      <c r="BO13" s="1529"/>
      <c r="BP13" s="1529"/>
      <c r="BQ13" s="1529"/>
      <c r="BR13" s="1529"/>
      <c r="BS13" s="1529"/>
      <c r="BT13" s="1529"/>
      <c r="BU13" s="1529"/>
      <c r="BV13" s="1529"/>
      <c r="BW13" s="1529"/>
      <c r="BX13" s="1529"/>
      <c r="BY13" s="1529"/>
      <c r="BZ13" s="1529"/>
      <c r="CA13" s="1529"/>
      <c r="CB13" s="1529"/>
      <c r="CC13" s="1529"/>
      <c r="CD13" s="1529"/>
      <c r="CE13" s="1529"/>
      <c r="CF13" s="1529"/>
      <c r="CG13" s="1529"/>
      <c r="CH13" s="1529"/>
      <c r="CI13" s="1529"/>
      <c r="CJ13" s="1529"/>
      <c r="CK13" s="1529"/>
      <c r="CL13" s="1529"/>
      <c r="CM13" s="1529"/>
      <c r="CN13" s="1529"/>
      <c r="CO13" s="1529"/>
      <c r="CP13" s="1529"/>
      <c r="CQ13" s="1529"/>
      <c r="CR13" s="1529"/>
      <c r="CS13" s="1529"/>
      <c r="CT13" s="1529"/>
      <c r="CU13" s="1529"/>
      <c r="CV13" s="1529"/>
      <c r="CW13" s="1529"/>
      <c r="CX13" s="1529"/>
      <c r="CY13" s="1529"/>
      <c r="CZ13" s="1529"/>
      <c r="DA13" s="1529"/>
      <c r="DB13" s="1529"/>
      <c r="DC13" s="1529"/>
      <c r="DD13" s="1529"/>
      <c r="DE13" s="1529"/>
      <c r="DF13" s="1529"/>
      <c r="DG13" s="1529"/>
      <c r="DH13" s="1529"/>
      <c r="DI13" s="1529"/>
    </row>
    <row r="14" spans="1:113" ht="15">
      <c r="A14" s="170"/>
      <c r="B14" s="170"/>
      <c r="C14" s="170"/>
      <c r="D14" s="170"/>
      <c r="E14" s="170"/>
      <c r="F14" s="170"/>
      <c r="G14" s="170"/>
      <c r="H14" s="170"/>
      <c r="I14" s="170"/>
      <c r="J14" s="170"/>
      <c r="K14" s="170"/>
      <c r="L14" s="170"/>
      <c r="M14" s="170"/>
      <c r="N14" s="170"/>
      <c r="O14" s="170"/>
      <c r="P14" s="170"/>
      <c r="Q14" s="170"/>
      <c r="BB14" s="1529"/>
      <c r="BC14" s="1529"/>
      <c r="BD14" s="1529"/>
      <c r="BE14" s="1529"/>
      <c r="BF14" s="1529"/>
      <c r="BG14" s="1529"/>
      <c r="BH14" s="1529"/>
      <c r="BI14" s="1529"/>
      <c r="BJ14" s="1529"/>
      <c r="BK14" s="1529"/>
      <c r="BL14" s="1529"/>
      <c r="BM14" s="1529"/>
      <c r="BN14" s="1529"/>
      <c r="BO14" s="1529"/>
      <c r="BP14" s="1529"/>
      <c r="BQ14" s="1529"/>
      <c r="BR14" s="1529"/>
      <c r="BS14" s="1529"/>
      <c r="BT14" s="1529"/>
      <c r="BU14" s="1529"/>
      <c r="BV14" s="1529"/>
      <c r="BW14" s="1529"/>
      <c r="BX14" s="1529"/>
      <c r="BY14" s="1529"/>
      <c r="BZ14" s="1529"/>
      <c r="CA14" s="1529"/>
      <c r="CB14" s="1529"/>
      <c r="CC14" s="1529"/>
      <c r="CD14" s="1529"/>
      <c r="CE14" s="1529"/>
      <c r="CF14" s="1529"/>
      <c r="CG14" s="1529"/>
      <c r="CH14" s="1529"/>
      <c r="CI14" s="1529"/>
      <c r="CJ14" s="1529"/>
      <c r="CK14" s="1529"/>
      <c r="CL14" s="1529"/>
      <c r="CM14" s="1529"/>
      <c r="CN14" s="1529"/>
      <c r="CO14" s="1529"/>
      <c r="CP14" s="1529"/>
      <c r="CQ14" s="1529"/>
      <c r="CR14" s="1529"/>
      <c r="CS14" s="1529"/>
      <c r="CT14" s="1529"/>
      <c r="CU14" s="1529"/>
      <c r="CV14" s="1529"/>
      <c r="CW14" s="1529"/>
      <c r="CX14" s="1529"/>
      <c r="CY14" s="1529"/>
      <c r="CZ14" s="1529"/>
      <c r="DA14" s="1529"/>
      <c r="DB14" s="1529"/>
      <c r="DC14" s="1529"/>
      <c r="DD14" s="1529"/>
      <c r="DE14" s="1529"/>
      <c r="DF14" s="1529"/>
      <c r="DG14" s="1529"/>
      <c r="DH14" s="1529"/>
      <c r="DI14" s="1529"/>
    </row>
    <row r="15" spans="1:113">
      <c r="A15" s="170"/>
      <c r="B15" s="170"/>
      <c r="C15" s="170"/>
      <c r="D15" s="170"/>
      <c r="E15" s="170"/>
      <c r="F15" s="170"/>
      <c r="G15" s="170"/>
      <c r="H15" s="170"/>
      <c r="I15" s="170"/>
      <c r="J15" s="170"/>
      <c r="K15" s="170"/>
      <c r="L15" s="170"/>
      <c r="M15" s="170"/>
      <c r="N15" s="170"/>
      <c r="O15" s="170"/>
      <c r="P15" s="170"/>
      <c r="Q15" s="170"/>
    </row>
    <row r="16" spans="1:113" s="170" customFormat="1" ht="23.25">
      <c r="B16" s="200"/>
      <c r="V16" s="1391"/>
      <c r="W16" s="1391"/>
      <c r="X16" s="1391"/>
      <c r="Y16" s="1391"/>
      <c r="Z16" s="1391"/>
      <c r="AA16" s="1391"/>
      <c r="AB16" s="1391"/>
      <c r="AC16" s="1391"/>
      <c r="AD16" s="1391"/>
      <c r="AE16" s="1391"/>
      <c r="AF16" s="1391"/>
      <c r="AG16" s="1391"/>
      <c r="AH16" s="1391"/>
      <c r="AI16" s="1391"/>
      <c r="AJ16" s="1391"/>
      <c r="AK16" s="1391"/>
      <c r="AL16" s="1391"/>
      <c r="AM16" s="1391"/>
      <c r="AN16" s="1391"/>
      <c r="AO16" s="1513"/>
      <c r="AP16" s="1513"/>
      <c r="AQ16" s="1513"/>
      <c r="AR16" s="1514"/>
      <c r="AS16" s="875"/>
      <c r="AT16" s="875"/>
      <c r="AU16" s="1511"/>
      <c r="AV16" s="875"/>
      <c r="AW16" s="875"/>
      <c r="AX16" s="1391"/>
      <c r="AY16" s="1391"/>
      <c r="AZ16" s="1391"/>
      <c r="BA16" s="1391"/>
      <c r="BB16" s="1391"/>
      <c r="BC16" s="1391"/>
      <c r="BD16" s="1391"/>
      <c r="BE16" s="1391"/>
      <c r="BF16" s="1391"/>
      <c r="BG16" s="1391"/>
      <c r="BH16" s="1391"/>
      <c r="BI16" s="1391"/>
      <c r="BJ16" s="1391"/>
      <c r="BK16" s="1391"/>
      <c r="BL16" s="1391"/>
      <c r="BM16" s="1391"/>
      <c r="BN16" s="1391"/>
      <c r="BO16" s="1391"/>
      <c r="BP16" s="1391"/>
      <c r="BQ16" s="1391"/>
      <c r="BR16" s="1391"/>
      <c r="BS16" s="1391"/>
      <c r="BT16" s="1391"/>
      <c r="BU16" s="1391"/>
      <c r="BV16" s="1391"/>
      <c r="BW16" s="1391"/>
      <c r="BX16" s="1391"/>
      <c r="BY16" s="1391"/>
      <c r="BZ16" s="1391"/>
      <c r="CA16" s="1391"/>
      <c r="CB16" s="1391"/>
      <c r="CC16" s="1391"/>
      <c r="CD16" s="1391"/>
      <c r="CE16" s="1391"/>
      <c r="CF16" s="1391"/>
      <c r="CG16" s="1391"/>
      <c r="CH16" s="1391"/>
      <c r="CI16" s="1391"/>
      <c r="CJ16" s="1391"/>
      <c r="CK16" s="1391"/>
      <c r="CL16" s="1391"/>
      <c r="CM16" s="1391"/>
      <c r="CN16" s="1391"/>
      <c r="CO16" s="1391"/>
      <c r="CP16" s="1391"/>
      <c r="CQ16" s="1391"/>
      <c r="CR16" s="1391"/>
      <c r="CS16" s="1391"/>
      <c r="CT16" s="1391"/>
      <c r="CU16" s="1391"/>
      <c r="CV16" s="1391"/>
      <c r="CW16" s="1391"/>
      <c r="CX16" s="1391"/>
      <c r="CY16" s="1391"/>
      <c r="CZ16" s="1391"/>
      <c r="DA16" s="1391"/>
      <c r="DB16" s="1391"/>
      <c r="DC16" s="1391"/>
      <c r="DD16" s="1391"/>
      <c r="DE16" s="1391"/>
      <c r="DF16" s="1391"/>
      <c r="DG16" s="1391"/>
      <c r="DH16" s="1391"/>
      <c r="DI16" s="1391"/>
    </row>
    <row r="17" spans="3:113" s="170" customFormat="1" ht="15.75">
      <c r="O17" s="1400"/>
      <c r="P17" s="180"/>
      <c r="R17" s="1391"/>
      <c r="S17" s="1391"/>
      <c r="T17" s="1391"/>
      <c r="U17" s="1391"/>
      <c r="V17" s="1391"/>
      <c r="W17" s="1391"/>
      <c r="X17" s="1391"/>
      <c r="Y17" s="1391"/>
      <c r="Z17" s="1391"/>
      <c r="AA17" s="1391"/>
      <c r="AB17" s="1391"/>
      <c r="AC17" s="1391"/>
      <c r="AD17" s="1391"/>
      <c r="AE17" s="1391"/>
      <c r="AF17" s="1391"/>
      <c r="AG17" s="1391"/>
      <c r="AH17" s="1391"/>
      <c r="AI17" s="1391"/>
      <c r="AJ17" s="1391"/>
      <c r="AK17" s="1530"/>
      <c r="AL17" s="1530"/>
      <c r="AM17" s="1391"/>
      <c r="AN17" s="1391"/>
      <c r="AO17" s="875"/>
      <c r="AP17" s="875"/>
      <c r="AQ17" s="875"/>
      <c r="AR17" s="875"/>
      <c r="AS17" s="875"/>
      <c r="AT17" s="875"/>
      <c r="AU17" s="1511"/>
      <c r="AV17" s="1391"/>
      <c r="AW17" s="1391"/>
      <c r="AX17" s="1391"/>
      <c r="AY17" s="1391"/>
      <c r="AZ17" s="1391"/>
      <c r="BA17" s="1391"/>
      <c r="BB17" s="1391"/>
      <c r="BC17" s="1391"/>
      <c r="BD17" s="1391"/>
      <c r="BE17" s="1391"/>
      <c r="BF17" s="1391"/>
      <c r="BG17" s="1391"/>
      <c r="BH17" s="1391"/>
      <c r="BI17" s="1391"/>
      <c r="BJ17" s="1391"/>
      <c r="BK17" s="1391"/>
      <c r="BL17" s="1391"/>
      <c r="BM17" s="1391"/>
      <c r="BN17" s="1391"/>
      <c r="BO17" s="1391"/>
      <c r="BP17" s="1391"/>
      <c r="BQ17" s="1391"/>
      <c r="BR17" s="1391"/>
      <c r="BS17" s="1391"/>
      <c r="BT17" s="1391"/>
      <c r="BU17" s="1391"/>
      <c r="BV17" s="1391"/>
      <c r="BW17" s="1391"/>
      <c r="BX17" s="1391"/>
      <c r="BY17" s="1391"/>
      <c r="BZ17" s="1391"/>
      <c r="CA17" s="1391"/>
      <c r="CB17" s="1391"/>
      <c r="CC17" s="1391"/>
      <c r="CD17" s="1391"/>
      <c r="CE17" s="1391"/>
      <c r="CF17" s="1391"/>
      <c r="CG17" s="1391"/>
      <c r="CH17" s="1391"/>
      <c r="CI17" s="1391"/>
      <c r="CJ17" s="1391"/>
      <c r="CK17" s="1391"/>
      <c r="CL17" s="1391"/>
      <c r="CM17" s="1391"/>
      <c r="CN17" s="1391"/>
      <c r="CO17" s="1391"/>
      <c r="CP17" s="1391"/>
      <c r="CQ17" s="1391"/>
      <c r="CR17" s="1391"/>
      <c r="CS17" s="1391"/>
      <c r="CT17" s="1391"/>
      <c r="CU17" s="1391"/>
      <c r="CV17" s="1391"/>
      <c r="CW17" s="1391"/>
      <c r="CX17" s="1391"/>
      <c r="CY17" s="1391"/>
      <c r="CZ17" s="1391"/>
      <c r="DA17" s="1391"/>
      <c r="DB17" s="1391"/>
      <c r="DC17" s="1391"/>
      <c r="DD17" s="1391"/>
      <c r="DE17" s="1391"/>
      <c r="DF17" s="1391"/>
      <c r="DG17" s="1391"/>
      <c r="DH17" s="1391"/>
      <c r="DI17" s="1391"/>
    </row>
    <row r="18" spans="3:113" s="170" customFormat="1" ht="15.75">
      <c r="C18" s="200"/>
      <c r="R18" s="1391"/>
      <c r="S18" s="1391"/>
      <c r="T18" s="1391"/>
      <c r="U18" s="1391"/>
      <c r="V18" s="1391"/>
      <c r="W18" s="1391"/>
      <c r="X18" s="1391"/>
      <c r="Y18" s="1391"/>
      <c r="Z18" s="1391"/>
      <c r="AA18" s="1391"/>
      <c r="AM18" s="1391"/>
      <c r="AT18" s="875"/>
      <c r="AU18" s="1512"/>
      <c r="AV18" s="1391"/>
      <c r="AW18" s="1391"/>
      <c r="AX18" s="1391"/>
      <c r="AY18" s="1391"/>
      <c r="AZ18" s="1391"/>
      <c r="BA18" s="1391"/>
      <c r="BB18" s="1391"/>
      <c r="BC18" s="1391"/>
      <c r="BD18" s="1391"/>
      <c r="BE18" s="1391"/>
      <c r="BF18" s="1391"/>
      <c r="BG18" s="1391"/>
      <c r="BH18" s="1391"/>
      <c r="BI18" s="1391"/>
      <c r="BJ18" s="1391"/>
      <c r="BK18" s="1391"/>
      <c r="BL18" s="1391"/>
      <c r="BM18" s="1391"/>
      <c r="BN18" s="1391"/>
      <c r="BO18" s="1391"/>
      <c r="BP18" s="1391"/>
      <c r="BQ18" s="1391"/>
      <c r="BR18" s="1391"/>
      <c r="BS18" s="1391"/>
      <c r="BT18" s="1391"/>
      <c r="BU18" s="1391"/>
      <c r="BV18" s="1391"/>
      <c r="BW18" s="1391"/>
      <c r="BX18" s="1391"/>
      <c r="BY18" s="1391"/>
      <c r="BZ18" s="1391"/>
      <c r="CA18" s="1391"/>
      <c r="CB18" s="1391"/>
      <c r="CC18" s="1391"/>
      <c r="CD18" s="1391"/>
      <c r="CE18" s="1391"/>
      <c r="CF18" s="1391"/>
      <c r="CG18" s="1391"/>
      <c r="CH18" s="1391"/>
      <c r="CI18" s="1391"/>
      <c r="CJ18" s="1391"/>
      <c r="CK18" s="1391"/>
      <c r="CL18" s="1391"/>
      <c r="CM18" s="1391"/>
      <c r="CN18" s="1391"/>
      <c r="CO18" s="1391"/>
      <c r="CP18" s="1391"/>
      <c r="CQ18" s="1391"/>
      <c r="CR18" s="1391"/>
      <c r="CS18" s="1391"/>
      <c r="CT18" s="1391"/>
      <c r="CU18" s="1391"/>
      <c r="CV18" s="1391"/>
      <c r="CW18" s="1391"/>
      <c r="CX18" s="1391"/>
      <c r="CY18" s="1391"/>
      <c r="CZ18" s="1391"/>
      <c r="DA18" s="1391"/>
      <c r="DB18" s="1391"/>
      <c r="DC18" s="1391"/>
      <c r="DD18" s="1391"/>
      <c r="DE18" s="1391"/>
      <c r="DF18" s="1391"/>
      <c r="DG18" s="1391"/>
      <c r="DH18" s="1391"/>
      <c r="DI18" s="1391"/>
    </row>
    <row r="19" spans="3:113" s="170" customFormat="1">
      <c r="C19" s="200"/>
      <c r="R19" s="1391"/>
      <c r="S19" s="1391"/>
      <c r="T19" s="1391"/>
      <c r="U19" s="1391"/>
      <c r="V19" s="1391"/>
      <c r="W19" s="1391"/>
      <c r="X19" s="1391"/>
      <c r="Y19" s="1391"/>
      <c r="Z19" s="1391"/>
      <c r="AA19" s="1391"/>
      <c r="AM19" s="1391"/>
      <c r="AV19" s="1391"/>
      <c r="AW19" s="1391"/>
      <c r="AX19" s="1391"/>
      <c r="AY19" s="1391"/>
      <c r="AZ19" s="1391"/>
      <c r="BA19" s="1391"/>
      <c r="BB19" s="1391"/>
      <c r="BC19" s="1391"/>
      <c r="BD19" s="1391"/>
      <c r="BE19" s="1391"/>
      <c r="BF19" s="1391"/>
      <c r="BG19" s="1391"/>
      <c r="BH19" s="1391"/>
      <c r="BI19" s="1391"/>
      <c r="BJ19" s="1391"/>
      <c r="BK19" s="1391"/>
      <c r="BL19" s="1391"/>
      <c r="BM19" s="1391"/>
      <c r="BN19" s="1391"/>
      <c r="BO19" s="1391"/>
      <c r="BP19" s="1391"/>
      <c r="BQ19" s="1391"/>
      <c r="BR19" s="1391"/>
      <c r="BS19" s="1391"/>
      <c r="BT19" s="1391"/>
      <c r="BU19" s="1391"/>
      <c r="BV19" s="1391"/>
      <c r="BW19" s="1391"/>
      <c r="BX19" s="1391"/>
      <c r="BY19" s="1391"/>
      <c r="BZ19" s="1391"/>
      <c r="CA19" s="1391"/>
      <c r="CB19" s="1391"/>
      <c r="CC19" s="1391"/>
      <c r="CD19" s="1391"/>
      <c r="CE19" s="1391"/>
      <c r="CF19" s="1391"/>
      <c r="CG19" s="1391"/>
      <c r="CH19" s="1391"/>
      <c r="CI19" s="1391"/>
      <c r="CJ19" s="1391"/>
      <c r="CK19" s="1391"/>
      <c r="CL19" s="1391"/>
      <c r="CM19" s="1391"/>
      <c r="CN19" s="1391"/>
      <c r="CO19" s="1391"/>
      <c r="CP19" s="1391"/>
      <c r="CQ19" s="1391"/>
      <c r="CR19" s="1391"/>
      <c r="CS19" s="1391"/>
      <c r="CT19" s="1391"/>
      <c r="CU19" s="1391"/>
      <c r="CV19" s="1391"/>
      <c r="CW19" s="1391"/>
      <c r="CX19" s="1391"/>
      <c r="CY19" s="1391"/>
      <c r="CZ19" s="1391"/>
      <c r="DA19" s="1391"/>
      <c r="DB19" s="1391"/>
      <c r="DC19" s="1391"/>
      <c r="DD19" s="1391"/>
      <c r="DE19" s="1391"/>
      <c r="DF19" s="1391"/>
      <c r="DG19" s="1391"/>
      <c r="DH19" s="1391"/>
      <c r="DI19" s="1391"/>
    </row>
    <row r="20" spans="3:113" s="170" customFormat="1">
      <c r="C20" s="200"/>
      <c r="R20" s="1391"/>
      <c r="S20" s="1391"/>
      <c r="T20" s="1391"/>
      <c r="U20" s="1391"/>
      <c r="V20" s="1391"/>
      <c r="W20" s="1391"/>
      <c r="X20" s="1391"/>
      <c r="Y20" s="1391"/>
      <c r="Z20" s="1391"/>
      <c r="AA20" s="1391"/>
      <c r="AM20" s="1391"/>
      <c r="AV20" s="1391"/>
      <c r="AW20" s="1391"/>
      <c r="AX20" s="1391"/>
      <c r="AY20" s="1391"/>
      <c r="AZ20" s="1391"/>
      <c r="BA20" s="1391"/>
      <c r="BB20" s="1391"/>
      <c r="BC20" s="1391"/>
      <c r="BD20" s="1391"/>
      <c r="BE20" s="1391"/>
      <c r="BF20" s="1391"/>
      <c r="BG20" s="1391"/>
      <c r="BH20" s="1391"/>
      <c r="BI20" s="1391"/>
      <c r="BJ20" s="1391"/>
      <c r="BK20" s="1391"/>
      <c r="BL20" s="1391"/>
      <c r="BM20" s="1391"/>
      <c r="BN20" s="1391"/>
      <c r="BO20" s="1391"/>
      <c r="BP20" s="1391"/>
      <c r="BQ20" s="1391"/>
      <c r="BR20" s="1391"/>
      <c r="BS20" s="1391"/>
      <c r="BT20" s="1391"/>
      <c r="BU20" s="1391"/>
      <c r="BV20" s="1391"/>
      <c r="BW20" s="1391"/>
      <c r="BX20" s="1391"/>
      <c r="BY20" s="1391"/>
      <c r="BZ20" s="1391"/>
      <c r="CA20" s="1391"/>
      <c r="CB20" s="1391"/>
      <c r="CC20" s="1391"/>
      <c r="CD20" s="1391"/>
      <c r="CE20" s="1391"/>
      <c r="CF20" s="1391"/>
      <c r="CG20" s="1391"/>
      <c r="CH20" s="1391"/>
      <c r="CI20" s="1391"/>
      <c r="CJ20" s="1391"/>
      <c r="CK20" s="1391"/>
      <c r="CL20" s="1391"/>
      <c r="CM20" s="1391"/>
      <c r="CN20" s="1391"/>
      <c r="CO20" s="1391"/>
      <c r="CP20" s="1391"/>
      <c r="CQ20" s="1391"/>
      <c r="CR20" s="1391"/>
      <c r="CS20" s="1391"/>
      <c r="CT20" s="1391"/>
      <c r="CU20" s="1391"/>
      <c r="CV20" s="1391"/>
      <c r="CW20" s="1391"/>
      <c r="CX20" s="1391"/>
      <c r="CY20" s="1391"/>
      <c r="CZ20" s="1391"/>
      <c r="DA20" s="1391"/>
      <c r="DB20" s="1391"/>
      <c r="DC20" s="1391"/>
      <c r="DD20" s="1391"/>
      <c r="DE20" s="1391"/>
      <c r="DF20" s="1391"/>
      <c r="DG20" s="1391"/>
      <c r="DH20" s="1391"/>
      <c r="DI20" s="1391"/>
    </row>
    <row r="21" spans="3:113" s="170" customFormat="1" ht="23.25">
      <c r="C21" s="200"/>
      <c r="R21" s="1391"/>
      <c r="S21" s="1391"/>
      <c r="T21" s="1391"/>
      <c r="U21" s="1391"/>
      <c r="V21" s="1391"/>
      <c r="W21" s="1391"/>
      <c r="X21" s="1391"/>
      <c r="Y21" s="1391"/>
      <c r="Z21" s="1391"/>
      <c r="AA21" s="1391"/>
      <c r="AB21" s="1391"/>
      <c r="AC21" s="1391"/>
      <c r="AD21" s="1391"/>
      <c r="AE21" s="1391"/>
      <c r="AF21" s="1391"/>
      <c r="AG21" s="1391"/>
      <c r="AH21" s="1391"/>
      <c r="AI21" s="1391"/>
      <c r="AJ21" s="1391"/>
      <c r="AK21" s="1391"/>
      <c r="AL21" s="1391"/>
      <c r="AM21" s="1391"/>
      <c r="AN21" s="1391"/>
      <c r="AO21" s="1391"/>
      <c r="AP21" s="1391"/>
      <c r="AQ21" s="1391"/>
      <c r="AR21" s="1391"/>
      <c r="AS21" s="1513"/>
      <c r="AT21" s="1513"/>
      <c r="AU21" s="1513"/>
      <c r="AV21" s="1391"/>
      <c r="AW21" s="1391"/>
      <c r="AX21" s="1391"/>
      <c r="AY21" s="1391"/>
      <c r="AZ21" s="1391"/>
      <c r="BA21" s="1391"/>
      <c r="BB21" s="1391"/>
      <c r="BC21" s="1391"/>
      <c r="BD21" s="1391"/>
      <c r="BE21" s="1391"/>
      <c r="BF21" s="1391"/>
      <c r="BG21" s="1391"/>
      <c r="BH21" s="1391"/>
      <c r="BI21" s="1391"/>
      <c r="BJ21" s="1391"/>
      <c r="BK21" s="1391"/>
      <c r="BL21" s="1391"/>
      <c r="BM21" s="1391"/>
      <c r="BN21" s="1391"/>
      <c r="BO21" s="1391"/>
      <c r="BP21" s="1391"/>
      <c r="BQ21" s="1391"/>
      <c r="BR21" s="1391"/>
      <c r="BS21" s="1391"/>
      <c r="BT21" s="1391"/>
      <c r="BU21" s="1391"/>
      <c r="BV21" s="1391"/>
      <c r="BW21" s="1391"/>
      <c r="BX21" s="1391"/>
      <c r="BY21" s="1391"/>
      <c r="BZ21" s="1391"/>
      <c r="CA21" s="1391"/>
      <c r="CB21" s="1391"/>
      <c r="CC21" s="1391"/>
      <c r="CD21" s="1391"/>
      <c r="CE21" s="1391"/>
      <c r="CF21" s="1391"/>
      <c r="CG21" s="1391"/>
      <c r="CH21" s="1391"/>
      <c r="CI21" s="1391"/>
      <c r="CJ21" s="1391"/>
      <c r="CK21" s="1391"/>
      <c r="CL21" s="1391"/>
      <c r="CM21" s="1391"/>
      <c r="CN21" s="1391"/>
      <c r="CO21" s="1391"/>
      <c r="CP21" s="1391"/>
      <c r="CQ21" s="1391"/>
      <c r="CR21" s="1391"/>
      <c r="CS21" s="1391"/>
      <c r="CT21" s="1391"/>
      <c r="CU21" s="1391"/>
      <c r="CV21" s="1391"/>
      <c r="CW21" s="1391"/>
      <c r="CX21" s="1391"/>
      <c r="CY21" s="1391"/>
      <c r="CZ21" s="1391"/>
      <c r="DA21" s="1391"/>
      <c r="DB21" s="1391"/>
      <c r="DC21" s="1391"/>
      <c r="DD21" s="1391"/>
      <c r="DE21" s="1391"/>
      <c r="DF21" s="1391"/>
      <c r="DG21" s="1391"/>
      <c r="DH21" s="1391"/>
      <c r="DI21" s="1391"/>
    </row>
    <row r="22" spans="3:113" s="170" customFormat="1">
      <c r="C22" s="200"/>
      <c r="V22" s="1391"/>
      <c r="W22" s="1391"/>
      <c r="X22" s="1391"/>
      <c r="Y22" s="1391"/>
      <c r="Z22" s="1391"/>
      <c r="AA22" s="1391"/>
      <c r="AB22" s="1391"/>
      <c r="AC22" s="1391"/>
      <c r="AD22" s="1391"/>
      <c r="AE22" s="1391"/>
      <c r="AF22" s="1391"/>
      <c r="AG22" s="1391"/>
      <c r="AH22" s="1391"/>
      <c r="AI22" s="1391"/>
      <c r="AJ22" s="1391"/>
      <c r="AK22" s="1391"/>
      <c r="AL22" s="1391"/>
      <c r="AM22" s="1391"/>
      <c r="AN22" s="1391"/>
      <c r="AO22" s="1391"/>
      <c r="AP22" s="1391"/>
      <c r="AQ22" s="1391"/>
      <c r="AR22" s="1391"/>
      <c r="AS22" s="875"/>
      <c r="AT22" s="875"/>
      <c r="AU22" s="875"/>
      <c r="AV22" s="1391"/>
      <c r="AW22" s="1391"/>
      <c r="AX22" s="1391"/>
      <c r="AY22" s="1391"/>
      <c r="AZ22" s="1391"/>
      <c r="BA22" s="1391"/>
      <c r="BB22" s="1391"/>
      <c r="BC22" s="1391"/>
      <c r="BD22" s="1391"/>
      <c r="BE22" s="1391"/>
      <c r="BF22" s="1391"/>
      <c r="BG22" s="1391"/>
      <c r="BH22" s="1391"/>
      <c r="BI22" s="1391"/>
      <c r="BJ22" s="1391"/>
      <c r="BK22" s="1391"/>
      <c r="BL22" s="1391"/>
      <c r="BM22" s="1391"/>
      <c r="BN22" s="1391"/>
      <c r="BO22" s="1391"/>
      <c r="BP22" s="1391"/>
      <c r="BQ22" s="1391"/>
      <c r="BR22" s="1391"/>
      <c r="BS22" s="1391"/>
      <c r="BT22" s="1391"/>
      <c r="BU22" s="1391"/>
      <c r="BV22" s="1391"/>
      <c r="BW22" s="1391"/>
      <c r="BX22" s="1391"/>
      <c r="BY22" s="1391"/>
      <c r="BZ22" s="1391"/>
      <c r="CA22" s="1391"/>
      <c r="CB22" s="1391"/>
      <c r="CC22" s="1391"/>
      <c r="CD22" s="1391"/>
      <c r="CE22" s="1391"/>
      <c r="CF22" s="1391"/>
      <c r="CG22" s="1391"/>
      <c r="CH22" s="1391"/>
      <c r="CI22" s="1391"/>
      <c r="CJ22" s="1391"/>
      <c r="CK22" s="1391"/>
      <c r="CL22" s="1391"/>
      <c r="CM22" s="1391"/>
      <c r="CN22" s="1391"/>
      <c r="CO22" s="1391"/>
      <c r="CP22" s="1391"/>
      <c r="CQ22" s="1391"/>
      <c r="CR22" s="1391"/>
      <c r="CS22" s="1391"/>
      <c r="CT22" s="1391"/>
      <c r="CU22" s="1391"/>
      <c r="CV22" s="1391"/>
      <c r="CW22" s="1391"/>
      <c r="CX22" s="1391"/>
      <c r="CY22" s="1391"/>
      <c r="CZ22" s="1391"/>
      <c r="DA22" s="1391"/>
      <c r="DB22" s="1391"/>
      <c r="DC22" s="1391"/>
      <c r="DD22" s="1391"/>
      <c r="DE22" s="1391"/>
      <c r="DF22" s="1391"/>
      <c r="DG22" s="1391"/>
      <c r="DH22" s="1391"/>
      <c r="DI22" s="1391"/>
    </row>
    <row r="23" spans="3:113" s="170" customFormat="1">
      <c r="V23" s="1391"/>
      <c r="W23" s="1391"/>
      <c r="X23" s="1391"/>
      <c r="Y23" s="1391"/>
      <c r="Z23" s="1391"/>
      <c r="AA23" s="1391"/>
      <c r="AB23" s="1391"/>
      <c r="AC23" s="1391"/>
      <c r="AD23" s="1391"/>
      <c r="AE23" s="1391"/>
      <c r="AF23" s="1391"/>
      <c r="AG23" s="1391"/>
      <c r="AH23" s="1391"/>
      <c r="AI23" s="1391"/>
      <c r="AJ23" s="1391"/>
      <c r="AK23" s="1391"/>
      <c r="AL23" s="1391"/>
      <c r="AM23" s="1391"/>
      <c r="AN23" s="1391"/>
      <c r="AO23" s="1391"/>
      <c r="AP23" s="1391"/>
      <c r="AQ23" s="1391"/>
      <c r="AR23" s="1391"/>
      <c r="AS23" s="1391"/>
      <c r="AT23" s="1391"/>
      <c r="AU23" s="1391"/>
      <c r="AV23" s="1391"/>
      <c r="AW23" s="1391"/>
      <c r="AX23" s="1391"/>
      <c r="AY23" s="1391"/>
      <c r="AZ23" s="1391"/>
      <c r="BA23" s="1391"/>
      <c r="BB23" s="1391"/>
      <c r="BC23" s="1391"/>
      <c r="BD23" s="1391"/>
      <c r="BE23" s="1391"/>
      <c r="BF23" s="1391"/>
      <c r="BG23" s="1391"/>
      <c r="BH23" s="1391"/>
      <c r="BI23" s="1391"/>
      <c r="BJ23" s="1391"/>
      <c r="BK23" s="1391"/>
      <c r="BL23" s="1391"/>
      <c r="BM23" s="1391"/>
      <c r="BN23" s="1391"/>
      <c r="BO23" s="1391"/>
      <c r="BP23" s="1391"/>
      <c r="BQ23" s="1391"/>
      <c r="BR23" s="1391"/>
      <c r="BS23" s="1391"/>
      <c r="BT23" s="1391"/>
      <c r="BU23" s="1391"/>
      <c r="BV23" s="1391"/>
      <c r="BW23" s="1391"/>
      <c r="BX23" s="1391"/>
      <c r="BY23" s="1391"/>
      <c r="BZ23" s="1391"/>
      <c r="CA23" s="1391"/>
      <c r="CB23" s="1391"/>
      <c r="CC23" s="1391"/>
      <c r="CD23" s="1391"/>
      <c r="CE23" s="1391"/>
      <c r="CF23" s="1391"/>
      <c r="CG23" s="1391"/>
      <c r="CH23" s="1391"/>
      <c r="CI23" s="1391"/>
      <c r="CJ23" s="1391"/>
      <c r="CK23" s="1391"/>
      <c r="CL23" s="1391"/>
      <c r="CM23" s="1391"/>
      <c r="CN23" s="1391"/>
      <c r="CO23" s="1391"/>
      <c r="CP23" s="1391"/>
      <c r="CQ23" s="1391"/>
      <c r="CR23" s="1391"/>
      <c r="CS23" s="1391"/>
      <c r="CT23" s="1391"/>
      <c r="CU23" s="1391"/>
      <c r="CV23" s="1391"/>
      <c r="CW23" s="1391"/>
      <c r="CX23" s="1391"/>
      <c r="CY23" s="1391"/>
      <c r="CZ23" s="1391"/>
      <c r="DA23" s="1391"/>
      <c r="DB23" s="1391"/>
      <c r="DC23" s="1391"/>
      <c r="DD23" s="1391"/>
      <c r="DE23" s="1391"/>
      <c r="DF23" s="1391"/>
      <c r="DG23" s="1391"/>
      <c r="DH23" s="1391"/>
      <c r="DI23" s="1391"/>
    </row>
    <row r="24" spans="3:113" s="170" customFormat="1">
      <c r="V24" s="1391"/>
      <c r="W24" s="1391"/>
      <c r="X24" s="1391"/>
      <c r="Y24" s="1391"/>
      <c r="Z24" s="1391"/>
      <c r="AA24" s="1391"/>
      <c r="AB24" s="1391"/>
      <c r="AC24" s="1391"/>
      <c r="AD24" s="1391"/>
      <c r="AE24" s="1391"/>
      <c r="AF24" s="1391"/>
      <c r="AG24" s="1391"/>
      <c r="AH24" s="1391"/>
      <c r="AI24" s="1391"/>
      <c r="AJ24" s="1391"/>
      <c r="AK24" s="1391"/>
      <c r="AL24" s="1391"/>
      <c r="AM24" s="1391"/>
      <c r="AN24" s="1391"/>
      <c r="AO24" s="1391"/>
      <c r="AP24" s="1391"/>
      <c r="AQ24" s="1391"/>
      <c r="AR24" s="1391"/>
      <c r="AS24" s="1391"/>
      <c r="AT24" s="1391"/>
      <c r="AU24" s="1391"/>
      <c r="AV24" s="1391"/>
      <c r="AW24" s="1391"/>
      <c r="AX24" s="1391"/>
      <c r="AY24" s="1391"/>
      <c r="AZ24" s="1391"/>
      <c r="BA24" s="1391"/>
      <c r="BB24" s="1391"/>
      <c r="BC24" s="1391"/>
      <c r="BD24" s="1391"/>
      <c r="BE24" s="1391"/>
      <c r="BF24" s="1391"/>
      <c r="BG24" s="1391"/>
      <c r="BH24" s="1391"/>
      <c r="BI24" s="1391"/>
      <c r="BJ24" s="1391"/>
      <c r="BK24" s="1391"/>
      <c r="BL24" s="1391"/>
      <c r="BM24" s="1391"/>
      <c r="BN24" s="1391"/>
      <c r="BO24" s="1391"/>
      <c r="BP24" s="1391"/>
      <c r="BQ24" s="1391"/>
      <c r="BR24" s="1391"/>
      <c r="BS24" s="1391"/>
      <c r="BT24" s="1391"/>
      <c r="BU24" s="1391"/>
      <c r="BV24" s="1391"/>
      <c r="BW24" s="1391"/>
      <c r="BX24" s="1391"/>
      <c r="BY24" s="1391"/>
      <c r="BZ24" s="1391"/>
      <c r="CA24" s="1391"/>
      <c r="CB24" s="1391"/>
      <c r="CC24" s="1391"/>
      <c r="CD24" s="1391"/>
      <c r="CE24" s="1391"/>
      <c r="CF24" s="1391"/>
      <c r="CG24" s="1391"/>
      <c r="CH24" s="1391"/>
      <c r="CI24" s="1391"/>
      <c r="CJ24" s="1391"/>
      <c r="CK24" s="1391"/>
      <c r="CL24" s="1391"/>
      <c r="CM24" s="1391"/>
      <c r="CN24" s="1391"/>
      <c r="CO24" s="1391"/>
      <c r="CP24" s="1391"/>
      <c r="CQ24" s="1391"/>
      <c r="CR24" s="1391"/>
      <c r="CS24" s="1391"/>
      <c r="CT24" s="1391"/>
      <c r="CU24" s="1391"/>
      <c r="CV24" s="1391"/>
      <c r="CW24" s="1391"/>
      <c r="CX24" s="1391"/>
      <c r="CY24" s="1391"/>
      <c r="CZ24" s="1391"/>
      <c r="DA24" s="1391"/>
      <c r="DB24" s="1391"/>
      <c r="DC24" s="1391"/>
      <c r="DD24" s="1391"/>
      <c r="DE24" s="1391"/>
      <c r="DF24" s="1391"/>
      <c r="DG24" s="1391"/>
      <c r="DH24" s="1391"/>
      <c r="DI24" s="1391"/>
    </row>
    <row r="25" spans="3:113" s="170" customFormat="1">
      <c r="V25" s="1391"/>
      <c r="W25" s="1391"/>
      <c r="X25" s="1391"/>
      <c r="Y25" s="1391"/>
      <c r="Z25" s="1391"/>
      <c r="AA25" s="1391"/>
      <c r="AB25" s="1391"/>
      <c r="AC25" s="1391"/>
      <c r="AD25" s="1391"/>
      <c r="AE25" s="1391"/>
      <c r="AF25" s="1391"/>
      <c r="AG25" s="1391"/>
      <c r="AH25" s="1391"/>
      <c r="AI25" s="1391"/>
      <c r="AJ25" s="1391"/>
      <c r="AK25" s="1391"/>
      <c r="AL25" s="1391"/>
      <c r="AM25" s="1391"/>
      <c r="AN25" s="1391"/>
      <c r="AO25" s="1391"/>
      <c r="AP25" s="1391"/>
      <c r="AQ25" s="1391"/>
      <c r="AR25" s="1391"/>
      <c r="AS25" s="1391"/>
      <c r="AT25" s="1391"/>
      <c r="AU25" s="1391"/>
      <c r="AV25" s="1391"/>
      <c r="AW25" s="1391"/>
      <c r="AX25" s="1391"/>
      <c r="AY25" s="1391"/>
      <c r="AZ25" s="1391"/>
      <c r="BA25" s="1391"/>
      <c r="BB25" s="1391"/>
      <c r="BC25" s="1391"/>
      <c r="BD25" s="1391"/>
      <c r="BE25" s="1391"/>
      <c r="BF25" s="1391"/>
      <c r="BG25" s="1391"/>
      <c r="BH25" s="1391"/>
      <c r="BI25" s="1391"/>
      <c r="BJ25" s="1391"/>
      <c r="BK25" s="1391"/>
      <c r="BL25" s="1391"/>
      <c r="BM25" s="1391"/>
      <c r="BN25" s="1391"/>
      <c r="BO25" s="1391"/>
      <c r="BP25" s="1391"/>
      <c r="BQ25" s="1391"/>
      <c r="BR25" s="1391"/>
      <c r="BS25" s="1391"/>
      <c r="BT25" s="1391"/>
      <c r="BU25" s="1391"/>
      <c r="BV25" s="1391"/>
      <c r="BW25" s="1391"/>
      <c r="BX25" s="1391"/>
      <c r="BY25" s="1391"/>
      <c r="BZ25" s="1391"/>
      <c r="CA25" s="1391"/>
      <c r="CB25" s="1391"/>
      <c r="CC25" s="1391"/>
      <c r="CD25" s="1391"/>
      <c r="CE25" s="1391"/>
      <c r="CF25" s="1391"/>
      <c r="CG25" s="1391"/>
      <c r="CH25" s="1391"/>
      <c r="CI25" s="1391"/>
      <c r="CJ25" s="1391"/>
      <c r="CK25" s="1391"/>
      <c r="CL25" s="1391"/>
      <c r="CM25" s="1391"/>
      <c r="CN25" s="1391"/>
      <c r="CO25" s="1391"/>
      <c r="CP25" s="1391"/>
      <c r="CQ25" s="1391"/>
      <c r="CR25" s="1391"/>
      <c r="CS25" s="1391"/>
      <c r="CT25" s="1391"/>
      <c r="CU25" s="1391"/>
      <c r="CV25" s="1391"/>
      <c r="CW25" s="1391"/>
      <c r="CX25" s="1391"/>
      <c r="CY25" s="1391"/>
      <c r="CZ25" s="1391"/>
      <c r="DA25" s="1391"/>
      <c r="DB25" s="1391"/>
      <c r="DC25" s="1391"/>
      <c r="DD25" s="1391"/>
      <c r="DE25" s="1391"/>
      <c r="DF25" s="1391"/>
      <c r="DG25" s="1391"/>
      <c r="DH25" s="1391"/>
      <c r="DI25" s="1391"/>
    </row>
    <row r="26" spans="3:113" s="170" customFormat="1">
      <c r="V26" s="1391"/>
      <c r="W26" s="1391"/>
      <c r="X26" s="1391"/>
      <c r="Y26" s="1391"/>
      <c r="Z26" s="1391"/>
      <c r="AA26" s="1391"/>
      <c r="AB26" s="1391"/>
      <c r="AC26" s="1391"/>
      <c r="AD26" s="1391"/>
      <c r="AE26" s="1391"/>
      <c r="AF26" s="1391"/>
      <c r="AG26" s="1391"/>
      <c r="AH26" s="1391"/>
      <c r="AI26" s="1391"/>
      <c r="AJ26" s="1391"/>
      <c r="AK26" s="1391"/>
      <c r="AL26" s="1391"/>
      <c r="AM26" s="1391"/>
      <c r="AN26" s="1391"/>
      <c r="AO26" s="1391"/>
      <c r="AP26" s="1391"/>
      <c r="AQ26" s="1391"/>
      <c r="AR26" s="1391"/>
      <c r="AS26" s="1391"/>
      <c r="AT26" s="1391"/>
      <c r="AU26" s="1391"/>
      <c r="AV26" s="1391"/>
      <c r="AW26" s="1391"/>
      <c r="AX26" s="1391"/>
      <c r="AY26" s="1391"/>
      <c r="AZ26" s="1391"/>
      <c r="BA26" s="1391"/>
      <c r="BB26" s="1391"/>
      <c r="BC26" s="1391"/>
      <c r="BD26" s="1391"/>
      <c r="BE26" s="1391"/>
      <c r="BF26" s="1391"/>
      <c r="BG26" s="1391"/>
      <c r="BH26" s="1391"/>
      <c r="BI26" s="1391"/>
      <c r="BJ26" s="1391"/>
      <c r="BK26" s="1391"/>
      <c r="BL26" s="1391"/>
      <c r="BM26" s="1391"/>
      <c r="BN26" s="1391"/>
      <c r="BO26" s="1391"/>
      <c r="BP26" s="1391"/>
      <c r="BQ26" s="1391"/>
      <c r="BR26" s="1391"/>
      <c r="BS26" s="1391"/>
      <c r="BT26" s="1391"/>
      <c r="BU26" s="1391"/>
      <c r="BV26" s="1391"/>
      <c r="BW26" s="1391"/>
      <c r="BX26" s="1391"/>
      <c r="BY26" s="1391"/>
      <c r="BZ26" s="1391"/>
      <c r="CA26" s="1391"/>
      <c r="CB26" s="1391"/>
      <c r="CC26" s="1391"/>
      <c r="CD26" s="1391"/>
      <c r="CE26" s="1391"/>
      <c r="CF26" s="1391"/>
      <c r="CG26" s="1391"/>
      <c r="CH26" s="1391"/>
      <c r="CI26" s="1391"/>
      <c r="CJ26" s="1391"/>
      <c r="CK26" s="1391"/>
      <c r="CL26" s="1391"/>
      <c r="CM26" s="1391"/>
      <c r="CN26" s="1391"/>
      <c r="CO26" s="1391"/>
      <c r="CP26" s="1391"/>
      <c r="CQ26" s="1391"/>
      <c r="CR26" s="1391"/>
      <c r="CS26" s="1391"/>
      <c r="CT26" s="1391"/>
      <c r="CU26" s="1391"/>
      <c r="CV26" s="1391"/>
      <c r="CW26" s="1391"/>
      <c r="CX26" s="1391"/>
      <c r="CY26" s="1391"/>
      <c r="CZ26" s="1391"/>
      <c r="DA26" s="1391"/>
      <c r="DB26" s="1391"/>
      <c r="DC26" s="1391"/>
      <c r="DD26" s="1391"/>
      <c r="DE26" s="1391"/>
      <c r="DF26" s="1391"/>
      <c r="DG26" s="1391"/>
      <c r="DH26" s="1391"/>
      <c r="DI26" s="1391"/>
    </row>
    <row r="27" spans="3:113" s="170" customFormat="1">
      <c r="V27" s="1391"/>
      <c r="W27" s="1391"/>
      <c r="X27" s="1391"/>
      <c r="Y27" s="1391"/>
      <c r="Z27" s="1391"/>
      <c r="AA27" s="1391"/>
      <c r="AB27" s="1391"/>
      <c r="AC27" s="1391"/>
      <c r="AD27" s="1391"/>
      <c r="AE27" s="1391"/>
      <c r="AF27" s="1391"/>
      <c r="AG27" s="1391"/>
      <c r="AH27" s="1391"/>
      <c r="AI27" s="1391"/>
      <c r="AJ27" s="1391"/>
      <c r="AK27" s="1391"/>
      <c r="AL27" s="1391"/>
      <c r="AM27" s="1391"/>
      <c r="AN27" s="1391"/>
      <c r="AO27" s="1391"/>
      <c r="AP27" s="1391"/>
      <c r="AQ27" s="1391"/>
      <c r="AR27" s="1391"/>
      <c r="AS27" s="1391"/>
      <c r="AT27" s="1391"/>
      <c r="AU27" s="1391"/>
      <c r="AV27" s="1391"/>
      <c r="AW27" s="1391"/>
      <c r="AX27" s="1391"/>
      <c r="AY27" s="1391"/>
      <c r="AZ27" s="1391"/>
      <c r="BA27" s="1391"/>
      <c r="BB27" s="1391"/>
      <c r="BC27" s="1391"/>
      <c r="BD27" s="1391"/>
      <c r="BE27" s="1391"/>
      <c r="BF27" s="1391"/>
      <c r="BG27" s="1391"/>
      <c r="BH27" s="1391"/>
      <c r="BI27" s="1391"/>
      <c r="BJ27" s="1391"/>
      <c r="BK27" s="1391"/>
      <c r="BL27" s="1391"/>
      <c r="BM27" s="1391"/>
      <c r="BN27" s="1391"/>
      <c r="BO27" s="1391"/>
      <c r="BP27" s="1391"/>
      <c r="BQ27" s="1391"/>
      <c r="BR27" s="1391"/>
      <c r="BS27" s="1391"/>
      <c r="BT27" s="1391"/>
      <c r="BU27" s="1391"/>
      <c r="BV27" s="1391"/>
      <c r="BW27" s="1391"/>
      <c r="BX27" s="1391"/>
      <c r="BY27" s="1391"/>
      <c r="BZ27" s="1391"/>
      <c r="CA27" s="1391"/>
      <c r="CB27" s="1391"/>
      <c r="CC27" s="1391"/>
      <c r="CD27" s="1391"/>
      <c r="CE27" s="1391"/>
      <c r="CF27" s="1391"/>
      <c r="CG27" s="1391"/>
      <c r="CH27" s="1391"/>
      <c r="CI27" s="1391"/>
      <c r="CJ27" s="1391"/>
      <c r="CK27" s="1391"/>
      <c r="CL27" s="1391"/>
      <c r="CM27" s="1391"/>
      <c r="CN27" s="1391"/>
      <c r="CO27" s="1391"/>
      <c r="CP27" s="1391"/>
      <c r="CQ27" s="1391"/>
      <c r="CR27" s="1391"/>
      <c r="CS27" s="1391"/>
      <c r="CT27" s="1391"/>
      <c r="CU27" s="1391"/>
      <c r="CV27" s="1391"/>
      <c r="CW27" s="1391"/>
      <c r="CX27" s="1391"/>
      <c r="CY27" s="1391"/>
      <c r="CZ27" s="1391"/>
      <c r="DA27" s="1391"/>
      <c r="DB27" s="1391"/>
      <c r="DC27" s="1391"/>
      <c r="DD27" s="1391"/>
      <c r="DE27" s="1391"/>
      <c r="DF27" s="1391"/>
      <c r="DG27" s="1391"/>
      <c r="DH27" s="1391"/>
      <c r="DI27" s="1391"/>
    </row>
    <row r="28" spans="3:113" s="170" customFormat="1">
      <c r="V28" s="1391"/>
      <c r="W28" s="1391"/>
      <c r="X28" s="1391"/>
      <c r="Y28" s="1391"/>
      <c r="Z28" s="1391"/>
      <c r="AA28" s="1391"/>
      <c r="AB28" s="1391"/>
      <c r="AC28" s="1391"/>
      <c r="AD28" s="1391"/>
      <c r="AE28" s="1391"/>
      <c r="AF28" s="1391"/>
      <c r="AG28" s="1391"/>
      <c r="AH28" s="1391"/>
      <c r="AI28" s="1391"/>
      <c r="AJ28" s="1391"/>
      <c r="AK28" s="1391"/>
      <c r="AL28" s="1391"/>
      <c r="AM28" s="1391"/>
      <c r="AN28" s="1391"/>
      <c r="AO28" s="1391"/>
      <c r="AP28" s="1391"/>
      <c r="AQ28" s="1391"/>
      <c r="AR28" s="1391"/>
      <c r="AS28" s="1391"/>
      <c r="AT28" s="1391"/>
      <c r="AU28" s="1391"/>
      <c r="AV28" s="1391"/>
      <c r="AW28" s="1391"/>
      <c r="AX28" s="1391"/>
      <c r="AY28" s="1391"/>
      <c r="AZ28" s="1391"/>
      <c r="BA28" s="1391"/>
      <c r="BB28" s="1391"/>
      <c r="BC28" s="1391"/>
      <c r="BD28" s="1391"/>
      <c r="BE28" s="1391"/>
      <c r="BF28" s="1391"/>
      <c r="BG28" s="1391"/>
      <c r="BH28" s="1391"/>
      <c r="BI28" s="1391"/>
      <c r="BJ28" s="1391"/>
      <c r="BK28" s="1391"/>
      <c r="BL28" s="1391"/>
      <c r="BM28" s="1391"/>
      <c r="BN28" s="1391"/>
      <c r="BO28" s="1391"/>
      <c r="BP28" s="1391"/>
      <c r="BQ28" s="1391"/>
      <c r="BR28" s="1391"/>
      <c r="BS28" s="1391"/>
      <c r="BT28" s="1391"/>
      <c r="BU28" s="1391"/>
      <c r="BV28" s="1391"/>
      <c r="BW28" s="1391"/>
      <c r="BX28" s="1391"/>
      <c r="BY28" s="1391"/>
      <c r="BZ28" s="1391"/>
      <c r="CA28" s="1391"/>
      <c r="CB28" s="1391"/>
      <c r="CC28" s="1391"/>
      <c r="CD28" s="1391"/>
      <c r="CE28" s="1391"/>
      <c r="CF28" s="1391"/>
      <c r="CG28" s="1391"/>
      <c r="CH28" s="1391"/>
      <c r="CI28" s="1391"/>
      <c r="CJ28" s="1391"/>
      <c r="CK28" s="1391"/>
      <c r="CL28" s="1391"/>
      <c r="CM28" s="1391"/>
      <c r="CN28" s="1391"/>
      <c r="CO28" s="1391"/>
      <c r="CP28" s="1391"/>
      <c r="CQ28" s="1391"/>
      <c r="CR28" s="1391"/>
      <c r="CS28" s="1391"/>
      <c r="CT28" s="1391"/>
      <c r="CU28" s="1391"/>
      <c r="CV28" s="1391"/>
      <c r="CW28" s="1391"/>
      <c r="CX28" s="1391"/>
      <c r="CY28" s="1391"/>
      <c r="CZ28" s="1391"/>
      <c r="DA28" s="1391"/>
      <c r="DB28" s="1391"/>
      <c r="DC28" s="1391"/>
      <c r="DD28" s="1391"/>
      <c r="DE28" s="1391"/>
      <c r="DF28" s="1391"/>
      <c r="DG28" s="1391"/>
      <c r="DH28" s="1391"/>
      <c r="DI28" s="1391"/>
    </row>
    <row r="29" spans="3:113" s="170" customFormat="1">
      <c r="V29" s="1391"/>
      <c r="W29" s="1391"/>
      <c r="X29" s="1391"/>
      <c r="Y29" s="1391"/>
      <c r="Z29" s="1391"/>
      <c r="AA29" s="1391"/>
      <c r="AB29" s="1391"/>
      <c r="AC29" s="1391"/>
      <c r="AD29" s="1391"/>
      <c r="AE29" s="1391"/>
      <c r="AF29" s="1391"/>
      <c r="AG29" s="1391"/>
      <c r="AH29" s="1391"/>
      <c r="AI29" s="1391"/>
      <c r="AJ29" s="1391"/>
      <c r="AK29" s="1391"/>
      <c r="AL29" s="1391"/>
      <c r="AM29" s="1391"/>
      <c r="AN29" s="1391"/>
      <c r="AO29" s="1391"/>
      <c r="AP29" s="1391"/>
      <c r="AQ29" s="1391"/>
      <c r="AR29" s="1391"/>
      <c r="AS29" s="1391"/>
      <c r="AT29" s="1391"/>
      <c r="AU29" s="1391"/>
      <c r="AV29" s="1391"/>
      <c r="AW29" s="1391"/>
      <c r="AX29" s="1391"/>
      <c r="AY29" s="1391"/>
      <c r="AZ29" s="1391"/>
      <c r="BA29" s="1391"/>
      <c r="BB29" s="1391"/>
      <c r="BC29" s="1391"/>
      <c r="BD29" s="1391"/>
      <c r="BE29" s="1391"/>
      <c r="BF29" s="1391"/>
      <c r="BG29" s="1391"/>
      <c r="BH29" s="1391"/>
      <c r="BI29" s="1391"/>
      <c r="BJ29" s="1391"/>
      <c r="BK29" s="1391"/>
      <c r="BL29" s="1391"/>
      <c r="BM29" s="1391"/>
      <c r="BN29" s="1391"/>
      <c r="BO29" s="1391"/>
      <c r="BP29" s="1391"/>
      <c r="BQ29" s="1391"/>
      <c r="BR29" s="1391"/>
      <c r="BS29" s="1391"/>
      <c r="BT29" s="1391"/>
      <c r="BU29" s="1391"/>
      <c r="BV29" s="1391"/>
      <c r="BW29" s="1391"/>
      <c r="BX29" s="1391"/>
      <c r="BY29" s="1391"/>
      <c r="BZ29" s="1391"/>
      <c r="CA29" s="1391"/>
      <c r="CB29" s="1391"/>
      <c r="CC29" s="1391"/>
      <c r="CD29" s="1391"/>
      <c r="CE29" s="1391"/>
      <c r="CF29" s="1391"/>
      <c r="CG29" s="1391"/>
      <c r="CH29" s="1391"/>
      <c r="CI29" s="1391"/>
      <c r="CJ29" s="1391"/>
      <c r="CK29" s="1391"/>
      <c r="CL29" s="1391"/>
      <c r="CM29" s="1391"/>
      <c r="CN29" s="1391"/>
      <c r="CO29" s="1391"/>
      <c r="CP29" s="1391"/>
      <c r="CQ29" s="1391"/>
      <c r="CR29" s="1391"/>
      <c r="CS29" s="1391"/>
      <c r="CT29" s="1391"/>
      <c r="CU29" s="1391"/>
      <c r="CV29" s="1391"/>
      <c r="CW29" s="1391"/>
      <c r="CX29" s="1391"/>
      <c r="CY29" s="1391"/>
      <c r="CZ29" s="1391"/>
      <c r="DA29" s="1391"/>
      <c r="DB29" s="1391"/>
      <c r="DC29" s="1391"/>
      <c r="DD29" s="1391"/>
      <c r="DE29" s="1391"/>
      <c r="DF29" s="1391"/>
      <c r="DG29" s="1391"/>
      <c r="DH29" s="1391"/>
      <c r="DI29" s="1391"/>
    </row>
    <row r="30" spans="3:113" s="170" customFormat="1">
      <c r="V30" s="1391"/>
      <c r="W30" s="1391"/>
      <c r="X30" s="1391"/>
      <c r="Y30" s="1391"/>
      <c r="Z30" s="1391"/>
      <c r="AA30" s="1391"/>
      <c r="AB30" s="1391"/>
      <c r="AC30" s="1391"/>
      <c r="AD30" s="1391"/>
      <c r="AE30" s="1391"/>
      <c r="AF30" s="1391"/>
      <c r="AG30" s="1391"/>
      <c r="AH30" s="1391"/>
      <c r="AI30" s="1391"/>
      <c r="AJ30" s="1391"/>
      <c r="AK30" s="1391"/>
      <c r="AL30" s="1391"/>
      <c r="AM30" s="1391"/>
      <c r="AN30" s="1391"/>
      <c r="AO30" s="1391"/>
      <c r="AP30" s="1391"/>
      <c r="AQ30" s="1391"/>
      <c r="AR30" s="1391"/>
      <c r="AS30" s="1391"/>
      <c r="AT30" s="875"/>
      <c r="AY30" s="1391"/>
      <c r="AZ30" s="1391"/>
      <c r="BA30" s="1391"/>
      <c r="BB30" s="1391"/>
      <c r="BC30" s="1391"/>
      <c r="BD30" s="1391"/>
      <c r="BE30" s="1391"/>
      <c r="BF30" s="1391"/>
      <c r="BG30" s="1391"/>
      <c r="BH30" s="1391"/>
      <c r="BI30" s="1391"/>
      <c r="BJ30" s="1391"/>
      <c r="BK30" s="1391"/>
      <c r="BL30" s="1391"/>
      <c r="BM30" s="1391"/>
      <c r="BN30" s="1391"/>
      <c r="BO30" s="1391"/>
      <c r="BP30" s="1391"/>
      <c r="BQ30" s="1391"/>
      <c r="BR30" s="1391"/>
      <c r="BS30" s="1391"/>
      <c r="BT30" s="1391"/>
      <c r="BU30" s="1391"/>
      <c r="BV30" s="1391"/>
      <c r="BW30" s="1391"/>
      <c r="BX30" s="1391"/>
      <c r="BY30" s="1391"/>
      <c r="BZ30" s="1391"/>
      <c r="CA30" s="1391"/>
      <c r="CB30" s="1391"/>
      <c r="CC30" s="1391"/>
      <c r="CD30" s="1391"/>
      <c r="CE30" s="1391"/>
      <c r="CF30" s="1391"/>
      <c r="CG30" s="1391"/>
      <c r="CH30" s="1391"/>
      <c r="CI30" s="1391"/>
      <c r="CJ30" s="1391"/>
      <c r="CK30" s="1391"/>
      <c r="CL30" s="1391"/>
      <c r="CM30" s="1391"/>
      <c r="CN30" s="1391"/>
      <c r="CO30" s="1391"/>
      <c r="CP30" s="1391"/>
      <c r="CQ30" s="1391"/>
      <c r="CR30" s="1391"/>
      <c r="CS30" s="1391"/>
      <c r="CT30" s="1391"/>
      <c r="CU30" s="1391"/>
      <c r="CV30" s="1391"/>
      <c r="CW30" s="1391"/>
      <c r="CX30" s="1391"/>
      <c r="CY30" s="1391"/>
      <c r="CZ30" s="1391"/>
      <c r="DA30" s="1391"/>
      <c r="DB30" s="1391"/>
      <c r="DC30" s="1391"/>
      <c r="DD30" s="1391"/>
      <c r="DE30" s="1391"/>
      <c r="DF30" s="1391"/>
      <c r="DG30" s="1391"/>
      <c r="DH30" s="1391"/>
      <c r="DI30" s="1391"/>
    </row>
    <row r="31" spans="3:113" s="170" customFormat="1">
      <c r="V31" s="1391"/>
      <c r="W31" s="1391"/>
      <c r="X31" s="1391"/>
      <c r="Y31" s="1391"/>
      <c r="Z31" s="1391"/>
      <c r="AA31" s="1391"/>
      <c r="AB31" s="1391"/>
      <c r="AC31" s="1391"/>
      <c r="AD31" s="1391"/>
      <c r="AE31" s="1391"/>
      <c r="AF31" s="1391"/>
      <c r="AG31" s="1391"/>
      <c r="AH31" s="1391"/>
      <c r="AI31" s="1391"/>
      <c r="AJ31" s="1391"/>
      <c r="AK31" s="1391"/>
      <c r="AL31" s="1391"/>
      <c r="AM31" s="1391"/>
      <c r="AN31" s="1391"/>
      <c r="AO31" s="1391"/>
      <c r="AP31" s="1391"/>
      <c r="AQ31" s="1391"/>
      <c r="AR31" s="1391"/>
      <c r="AS31" s="1391"/>
      <c r="AT31" s="1391"/>
      <c r="AY31" s="1391"/>
      <c r="AZ31" s="1391"/>
      <c r="BA31" s="1391"/>
      <c r="BB31" s="1391"/>
      <c r="BC31" s="1391"/>
      <c r="BD31" s="1391"/>
      <c r="BE31" s="1391"/>
      <c r="BF31" s="1391"/>
      <c r="BG31" s="1391"/>
      <c r="BH31" s="1391"/>
      <c r="BI31" s="1391"/>
      <c r="BJ31" s="1391"/>
      <c r="BK31" s="1391"/>
      <c r="BL31" s="1391"/>
      <c r="BM31" s="1391"/>
      <c r="BN31" s="1391"/>
      <c r="BO31" s="1391"/>
      <c r="BP31" s="1391"/>
      <c r="BQ31" s="1391"/>
      <c r="BR31" s="1391"/>
      <c r="BS31" s="1391"/>
      <c r="BT31" s="1391"/>
      <c r="BU31" s="1391"/>
      <c r="BV31" s="1391"/>
      <c r="BW31" s="1391"/>
      <c r="BX31" s="1391"/>
      <c r="BY31" s="1391"/>
      <c r="BZ31" s="1391"/>
      <c r="CA31" s="1391"/>
      <c r="CB31" s="1391"/>
      <c r="CC31" s="1391"/>
      <c r="CD31" s="1391"/>
      <c r="CE31" s="1391"/>
      <c r="CF31" s="1391"/>
      <c r="CG31" s="1391"/>
      <c r="CH31" s="1391"/>
      <c r="CI31" s="1391"/>
      <c r="CJ31" s="1391"/>
      <c r="CK31" s="1391"/>
      <c r="CL31" s="1391"/>
      <c r="CM31" s="1391"/>
      <c r="CN31" s="1391"/>
      <c r="CO31" s="1391"/>
      <c r="CP31" s="1391"/>
      <c r="CQ31" s="1391"/>
      <c r="CR31" s="1391"/>
      <c r="CS31" s="1391"/>
      <c r="CT31" s="1391"/>
      <c r="CU31" s="1391"/>
      <c r="CV31" s="1391"/>
      <c r="CW31" s="1391"/>
      <c r="CX31" s="1391"/>
      <c r="CY31" s="1391"/>
      <c r="CZ31" s="1391"/>
      <c r="DA31" s="1391"/>
      <c r="DB31" s="1391"/>
      <c r="DC31" s="1391"/>
      <c r="DD31" s="1391"/>
      <c r="DE31" s="1391"/>
      <c r="DF31" s="1391"/>
      <c r="DG31" s="1391"/>
      <c r="DH31" s="1391"/>
      <c r="DI31" s="1391"/>
    </row>
    <row r="32" spans="3:113" s="170" customFormat="1" ht="23.25">
      <c r="V32" s="1391"/>
      <c r="W32" s="1391"/>
      <c r="X32" s="1391"/>
      <c r="Y32" s="1391"/>
      <c r="Z32" s="1391"/>
      <c r="AA32" s="1391"/>
      <c r="AB32" s="1391"/>
      <c r="AC32" s="1391"/>
      <c r="AD32" s="1391"/>
      <c r="AE32" s="1391"/>
      <c r="AF32" s="1391"/>
      <c r="AG32" s="1391"/>
      <c r="AH32" s="1391"/>
      <c r="AI32" s="1391"/>
      <c r="AJ32" s="1391"/>
      <c r="AK32" s="1391"/>
      <c r="AL32" s="1391"/>
      <c r="AM32" s="1391"/>
      <c r="AN32" s="1391"/>
      <c r="AO32" s="1391"/>
      <c r="AP32" s="1391"/>
      <c r="AQ32" s="1391"/>
      <c r="AR32" s="1391"/>
      <c r="AS32" s="1391"/>
      <c r="AT32" s="1391"/>
      <c r="AU32" s="1513"/>
      <c r="AV32" s="1513"/>
      <c r="AW32" s="1513"/>
      <c r="AX32" s="1513"/>
      <c r="AY32" s="1391"/>
      <c r="AZ32" s="1391"/>
      <c r="BA32" s="1391"/>
      <c r="BB32" s="1391"/>
      <c r="BC32" s="1391"/>
      <c r="BD32" s="1391"/>
      <c r="BE32" s="1391"/>
      <c r="BF32" s="1391"/>
      <c r="BG32" s="1391"/>
      <c r="BH32" s="1391"/>
      <c r="BI32" s="1391"/>
      <c r="BJ32" s="1391"/>
      <c r="BK32" s="1391"/>
      <c r="BL32" s="1391"/>
      <c r="BM32" s="1391"/>
      <c r="BN32" s="1391"/>
      <c r="BO32" s="1391"/>
      <c r="BP32" s="1391"/>
      <c r="BQ32" s="1391"/>
      <c r="BR32" s="1391"/>
      <c r="BS32" s="1391"/>
      <c r="BT32" s="1391"/>
      <c r="BU32" s="1391"/>
      <c r="BV32" s="1391"/>
      <c r="BW32" s="1391"/>
      <c r="BX32" s="1391"/>
      <c r="BY32" s="1391"/>
      <c r="BZ32" s="1391"/>
      <c r="CA32" s="1391"/>
      <c r="CB32" s="1391"/>
      <c r="CC32" s="1391"/>
      <c r="CD32" s="1391"/>
      <c r="CE32" s="1391"/>
      <c r="CF32" s="1391"/>
      <c r="CG32" s="1391"/>
      <c r="CH32" s="1391"/>
      <c r="CI32" s="1391"/>
      <c r="CJ32" s="1391"/>
      <c r="CK32" s="1391"/>
      <c r="CL32" s="1391"/>
      <c r="CM32" s="1391"/>
      <c r="CN32" s="1391"/>
      <c r="CO32" s="1391"/>
      <c r="CP32" s="1391"/>
      <c r="CQ32" s="1391"/>
      <c r="CR32" s="1391"/>
      <c r="CS32" s="1391"/>
      <c r="CT32" s="1391"/>
      <c r="CU32" s="1391"/>
      <c r="CV32" s="1391"/>
      <c r="CW32" s="1391"/>
      <c r="CX32" s="1391"/>
      <c r="CY32" s="1391"/>
      <c r="CZ32" s="1391"/>
      <c r="DA32" s="1391"/>
      <c r="DB32" s="1391"/>
      <c r="DC32" s="1391"/>
      <c r="DD32" s="1391"/>
      <c r="DE32" s="1391"/>
      <c r="DF32" s="1391"/>
      <c r="DG32" s="1391"/>
      <c r="DH32" s="1391"/>
      <c r="DI32" s="1391"/>
    </row>
    <row r="33" spans="22:113" s="170" customFormat="1">
      <c r="V33" s="1391"/>
      <c r="W33" s="1391"/>
      <c r="X33" s="1391"/>
      <c r="Y33" s="1391"/>
      <c r="Z33" s="1391"/>
      <c r="AA33" s="1391"/>
      <c r="AB33" s="1391"/>
      <c r="AC33" s="1391"/>
      <c r="AD33" s="1391"/>
      <c r="AE33" s="1391"/>
      <c r="AF33" s="1391"/>
      <c r="AG33" s="1391"/>
      <c r="AH33" s="1391"/>
      <c r="AI33" s="1391"/>
      <c r="AJ33" s="1391"/>
      <c r="AK33" s="1391"/>
      <c r="AL33" s="1391"/>
      <c r="AM33" s="1391"/>
      <c r="AN33" s="1391"/>
      <c r="AO33" s="1391"/>
      <c r="AP33" s="1391"/>
      <c r="AQ33" s="1391"/>
      <c r="AR33" s="1391"/>
      <c r="AS33" s="1391"/>
      <c r="AT33" s="1391"/>
      <c r="AU33" s="875"/>
      <c r="AV33" s="875"/>
      <c r="AW33" s="875"/>
      <c r="AX33" s="875"/>
      <c r="AY33" s="1391"/>
      <c r="AZ33" s="1391"/>
      <c r="BA33" s="1391"/>
      <c r="BB33" s="1391"/>
      <c r="BC33" s="1391"/>
      <c r="BD33" s="1391"/>
      <c r="BE33" s="1391"/>
      <c r="BF33" s="1391"/>
      <c r="BG33" s="1391"/>
      <c r="BH33" s="1391"/>
      <c r="BI33" s="1391"/>
      <c r="BJ33" s="1391"/>
      <c r="BK33" s="1391"/>
      <c r="BL33" s="1391"/>
      <c r="BM33" s="1391"/>
      <c r="BN33" s="1391"/>
      <c r="BO33" s="1391"/>
      <c r="BP33" s="1391"/>
      <c r="BQ33" s="1391"/>
      <c r="BR33" s="1391"/>
      <c r="BS33" s="1391"/>
      <c r="BT33" s="1391"/>
      <c r="BU33" s="1391"/>
      <c r="BV33" s="1391"/>
      <c r="BW33" s="1391"/>
      <c r="BX33" s="1391"/>
      <c r="BY33" s="1391"/>
      <c r="BZ33" s="1391"/>
      <c r="CA33" s="1391"/>
      <c r="CB33" s="1391"/>
      <c r="CC33" s="1391"/>
      <c r="CD33" s="1391"/>
      <c r="CE33" s="1391"/>
      <c r="CF33" s="1391"/>
      <c r="CG33" s="1391"/>
      <c r="CH33" s="1391"/>
      <c r="CI33" s="1391"/>
      <c r="CJ33" s="1391"/>
      <c r="CK33" s="1391"/>
      <c r="CL33" s="1391"/>
      <c r="CM33" s="1391"/>
      <c r="CN33" s="1391"/>
      <c r="CO33" s="1391"/>
      <c r="CP33" s="1391"/>
      <c r="CQ33" s="1391"/>
      <c r="CR33" s="1391"/>
      <c r="CS33" s="1391"/>
      <c r="CT33" s="1391"/>
      <c r="CU33" s="1391"/>
      <c r="CV33" s="1391"/>
      <c r="CW33" s="1391"/>
      <c r="CX33" s="1391"/>
      <c r="CY33" s="1391"/>
      <c r="CZ33" s="1391"/>
      <c r="DA33" s="1391"/>
      <c r="DB33" s="1391"/>
      <c r="DC33" s="1391"/>
      <c r="DD33" s="1391"/>
      <c r="DE33" s="1391"/>
      <c r="DF33" s="1391"/>
      <c r="DG33" s="1391"/>
      <c r="DH33" s="1391"/>
      <c r="DI33" s="1391"/>
    </row>
    <row r="34" spans="22:113" s="170" customFormat="1">
      <c r="V34" s="1391"/>
      <c r="W34" s="1391"/>
      <c r="X34" s="1391"/>
      <c r="Y34" s="1391"/>
      <c r="Z34" s="1391"/>
      <c r="AA34" s="1391"/>
      <c r="AB34" s="1391"/>
      <c r="AC34" s="1391"/>
      <c r="AD34" s="1391"/>
      <c r="AE34" s="1391"/>
      <c r="AF34" s="1391"/>
      <c r="AG34" s="1391"/>
      <c r="AH34" s="1391"/>
      <c r="AI34" s="1391"/>
      <c r="AJ34" s="1391"/>
      <c r="AK34" s="1391"/>
      <c r="AL34" s="1391"/>
      <c r="AM34" s="1391"/>
      <c r="AN34" s="1391"/>
      <c r="AO34" s="1391"/>
      <c r="AP34" s="1391"/>
      <c r="AQ34" s="1391"/>
      <c r="AR34" s="1391"/>
      <c r="AS34" s="1391"/>
      <c r="AT34" s="1391"/>
      <c r="AY34" s="1391"/>
      <c r="AZ34" s="1391"/>
      <c r="BA34" s="1391"/>
      <c r="BB34" s="1391"/>
      <c r="BC34" s="1391"/>
      <c r="BD34" s="1391"/>
      <c r="BE34" s="1391"/>
      <c r="BF34" s="1391"/>
      <c r="BG34" s="1391"/>
      <c r="BH34" s="1391"/>
      <c r="BI34" s="1391"/>
      <c r="BJ34" s="1391"/>
      <c r="BK34" s="1391"/>
      <c r="BL34" s="1391"/>
      <c r="BM34" s="1391"/>
      <c r="BN34" s="1391"/>
      <c r="BO34" s="1391"/>
      <c r="BP34" s="1391"/>
      <c r="BQ34" s="1391"/>
      <c r="BR34" s="1391"/>
      <c r="BS34" s="1391"/>
      <c r="BT34" s="1391"/>
      <c r="BU34" s="1391"/>
      <c r="BV34" s="1391"/>
      <c r="BW34" s="1391"/>
      <c r="BX34" s="1391"/>
      <c r="BY34" s="1391"/>
      <c r="BZ34" s="1391"/>
      <c r="CA34" s="1391"/>
      <c r="CB34" s="1391"/>
      <c r="CC34" s="1391"/>
      <c r="CD34" s="1391"/>
      <c r="CE34" s="1391"/>
      <c r="CF34" s="1391"/>
      <c r="CG34" s="1391"/>
      <c r="CH34" s="1391"/>
      <c r="CI34" s="1391"/>
      <c r="CJ34" s="1391"/>
      <c r="CK34" s="1391"/>
      <c r="CL34" s="1391"/>
      <c r="CM34" s="1391"/>
      <c r="CN34" s="1391"/>
      <c r="CO34" s="1391"/>
      <c r="CP34" s="1391"/>
      <c r="CQ34" s="1391"/>
      <c r="CR34" s="1391"/>
      <c r="CS34" s="1391"/>
      <c r="CT34" s="1391"/>
      <c r="CU34" s="1391"/>
      <c r="CV34" s="1391"/>
      <c r="CW34" s="1391"/>
      <c r="CX34" s="1391"/>
      <c r="CY34" s="1391"/>
      <c r="CZ34" s="1391"/>
      <c r="DA34" s="1391"/>
      <c r="DB34" s="1391"/>
      <c r="DC34" s="1391"/>
      <c r="DD34" s="1391"/>
      <c r="DE34" s="1391"/>
      <c r="DF34" s="1391"/>
      <c r="DG34" s="1391"/>
      <c r="DH34" s="1391"/>
      <c r="DI34" s="1391"/>
    </row>
    <row r="35" spans="22:113" s="170" customFormat="1">
      <c r="V35" s="1391"/>
      <c r="W35" s="1391"/>
      <c r="X35" s="1391"/>
      <c r="Y35" s="1391"/>
      <c r="Z35" s="1391"/>
      <c r="AA35" s="1391"/>
      <c r="AB35" s="1391"/>
      <c r="AC35" s="1391"/>
      <c r="AD35" s="1391"/>
      <c r="AE35" s="1391"/>
      <c r="AF35" s="1391"/>
      <c r="AG35" s="1391"/>
      <c r="AH35" s="1391"/>
      <c r="AI35" s="1391"/>
      <c r="AJ35" s="1391"/>
      <c r="AK35" s="1391"/>
      <c r="AL35" s="1391"/>
      <c r="AM35" s="1391"/>
      <c r="AN35" s="1391"/>
      <c r="AO35" s="1391"/>
      <c r="AP35" s="1391"/>
      <c r="AQ35" s="1391"/>
      <c r="AR35" s="1391"/>
      <c r="AS35" s="1391"/>
      <c r="AT35" s="1391"/>
      <c r="AY35" s="1391"/>
      <c r="AZ35" s="1391"/>
      <c r="BA35" s="1391"/>
      <c r="BB35" s="1391"/>
      <c r="BC35" s="1391"/>
      <c r="BD35" s="1391"/>
      <c r="BE35" s="1391"/>
      <c r="BF35" s="1391"/>
      <c r="BG35" s="1391"/>
      <c r="BH35" s="1391"/>
      <c r="BI35" s="1391"/>
      <c r="BJ35" s="1391"/>
      <c r="BK35" s="1391"/>
      <c r="BL35" s="1391"/>
      <c r="BM35" s="1391"/>
      <c r="BN35" s="1391"/>
      <c r="BO35" s="1391"/>
      <c r="BP35" s="1391"/>
      <c r="BQ35" s="1391"/>
      <c r="BR35" s="1391"/>
      <c r="BS35" s="1391"/>
      <c r="BT35" s="1391"/>
      <c r="BU35" s="1391"/>
      <c r="BV35" s="1391"/>
      <c r="BW35" s="1391"/>
      <c r="BX35" s="1391"/>
      <c r="BY35" s="1391"/>
      <c r="BZ35" s="1391"/>
      <c r="CA35" s="1391"/>
      <c r="CB35" s="1391"/>
      <c r="CC35" s="1391"/>
      <c r="CD35" s="1391"/>
      <c r="CE35" s="1391"/>
      <c r="CF35" s="1391"/>
      <c r="CG35" s="1391"/>
      <c r="CH35" s="1391"/>
      <c r="CI35" s="1391"/>
      <c r="CJ35" s="1391"/>
      <c r="CK35" s="1391"/>
      <c r="CL35" s="1391"/>
      <c r="CM35" s="1391"/>
      <c r="CN35" s="1391"/>
      <c r="CO35" s="1391"/>
      <c r="CP35" s="1391"/>
      <c r="CQ35" s="1391"/>
      <c r="CR35" s="1391"/>
      <c r="CS35" s="1391"/>
      <c r="CT35" s="1391"/>
      <c r="CU35" s="1391"/>
      <c r="CV35" s="1391"/>
      <c r="CW35" s="1391"/>
      <c r="CX35" s="1391"/>
      <c r="CY35" s="1391"/>
      <c r="CZ35" s="1391"/>
      <c r="DA35" s="1391"/>
      <c r="DB35" s="1391"/>
      <c r="DC35" s="1391"/>
      <c r="DD35" s="1391"/>
      <c r="DE35" s="1391"/>
      <c r="DF35" s="1391"/>
      <c r="DG35" s="1391"/>
      <c r="DH35" s="1391"/>
      <c r="DI35" s="1391"/>
    </row>
    <row r="36" spans="22:113" s="170" customFormat="1" ht="23.25">
      <c r="V36" s="1391"/>
      <c r="W36" s="1391"/>
      <c r="X36" s="1391"/>
      <c r="Y36" s="1391"/>
      <c r="Z36" s="1391"/>
      <c r="AA36" s="1391"/>
      <c r="AB36" s="1391"/>
      <c r="AC36" s="1391"/>
      <c r="AD36" s="1391"/>
      <c r="AE36" s="1391"/>
      <c r="AF36" s="1391"/>
      <c r="AG36" s="1391"/>
      <c r="AH36" s="1391"/>
      <c r="AI36" s="1391"/>
      <c r="AJ36" s="1391"/>
      <c r="AK36" s="1391"/>
      <c r="AL36" s="1391"/>
      <c r="AM36" s="1391"/>
      <c r="AN36" s="1391"/>
      <c r="AO36" s="1391"/>
      <c r="AP36" s="1391"/>
      <c r="AQ36" s="1391"/>
      <c r="AR36" s="1391"/>
      <c r="AS36" s="1391"/>
      <c r="AT36" s="1391"/>
      <c r="AU36" s="1513"/>
      <c r="AV36" s="1513"/>
      <c r="AW36" s="1513"/>
      <c r="AX36" s="1513"/>
      <c r="AY36" s="1391"/>
      <c r="AZ36" s="1391"/>
      <c r="BA36" s="1391"/>
      <c r="BB36" s="1391"/>
      <c r="BC36" s="1391"/>
      <c r="BD36" s="1391"/>
      <c r="BE36" s="1391"/>
      <c r="BF36" s="1391"/>
      <c r="BG36" s="1391"/>
      <c r="BH36" s="1391"/>
      <c r="BI36" s="1391"/>
      <c r="BJ36" s="1391"/>
      <c r="BK36" s="1391"/>
      <c r="BL36" s="1391"/>
      <c r="BM36" s="1391"/>
      <c r="BN36" s="1391"/>
      <c r="BO36" s="1391"/>
      <c r="BP36" s="1391"/>
      <c r="BQ36" s="1391"/>
      <c r="BR36" s="1391"/>
      <c r="BS36" s="1391"/>
      <c r="BT36" s="1391"/>
      <c r="BU36" s="1391"/>
      <c r="BV36" s="1391"/>
      <c r="BW36" s="1391"/>
      <c r="BX36" s="1391"/>
      <c r="BY36" s="1391"/>
      <c r="BZ36" s="1391"/>
      <c r="CA36" s="1391"/>
      <c r="CB36" s="1391"/>
      <c r="CC36" s="1391"/>
      <c r="CD36" s="1391"/>
      <c r="CE36" s="1391"/>
      <c r="CF36" s="1391"/>
      <c r="CG36" s="1391"/>
      <c r="CH36" s="1391"/>
      <c r="CI36" s="1391"/>
      <c r="CJ36" s="1391"/>
      <c r="CK36" s="1391"/>
      <c r="CL36" s="1391"/>
      <c r="CM36" s="1391"/>
      <c r="CN36" s="1391"/>
      <c r="CO36" s="1391"/>
      <c r="CP36" s="1391"/>
      <c r="CQ36" s="1391"/>
      <c r="CR36" s="1391"/>
      <c r="CS36" s="1391"/>
      <c r="CT36" s="1391"/>
      <c r="CU36" s="1391"/>
      <c r="CV36" s="1391"/>
      <c r="CW36" s="1391"/>
      <c r="CX36" s="1391"/>
      <c r="CY36" s="1391"/>
      <c r="CZ36" s="1391"/>
      <c r="DA36" s="1391"/>
      <c r="DB36" s="1391"/>
      <c r="DC36" s="1391"/>
      <c r="DD36" s="1391"/>
      <c r="DE36" s="1391"/>
      <c r="DF36" s="1391"/>
      <c r="DG36" s="1391"/>
      <c r="DH36" s="1391"/>
      <c r="DI36" s="1391"/>
    </row>
    <row r="37" spans="22:113" s="170" customFormat="1">
      <c r="V37" s="1391"/>
      <c r="W37" s="1391"/>
      <c r="X37" s="1391"/>
      <c r="Y37" s="1391"/>
      <c r="Z37" s="1391"/>
      <c r="AA37" s="1391"/>
      <c r="AB37" s="1391"/>
      <c r="AC37" s="1391"/>
      <c r="AD37" s="1391"/>
      <c r="AE37" s="1391"/>
      <c r="AF37" s="1391"/>
      <c r="AG37" s="1391"/>
      <c r="AH37" s="1391"/>
      <c r="AI37" s="1391"/>
      <c r="AJ37" s="1391"/>
      <c r="AK37" s="1391"/>
      <c r="AL37" s="1391"/>
      <c r="AM37" s="1391"/>
      <c r="AN37" s="1391"/>
      <c r="AO37" s="1391"/>
      <c r="AP37" s="1391"/>
      <c r="AQ37" s="1391"/>
      <c r="AR37" s="1391"/>
      <c r="AS37" s="1391"/>
      <c r="AT37" s="1391"/>
      <c r="AU37" s="875"/>
      <c r="AV37" s="875"/>
      <c r="AW37" s="875"/>
      <c r="AX37" s="875"/>
      <c r="AY37" s="1391"/>
      <c r="AZ37" s="1391"/>
      <c r="BA37" s="1391"/>
      <c r="BB37" s="1391"/>
      <c r="BC37" s="1391"/>
      <c r="BD37" s="1391"/>
      <c r="BE37" s="1391"/>
      <c r="BF37" s="1391"/>
      <c r="BG37" s="1391"/>
      <c r="BH37" s="1391"/>
      <c r="BI37" s="1391"/>
      <c r="BJ37" s="1391"/>
      <c r="BK37" s="1391"/>
      <c r="BL37" s="1391"/>
      <c r="BM37" s="1391"/>
      <c r="BN37" s="1391"/>
      <c r="BO37" s="1391"/>
      <c r="BP37" s="1391"/>
      <c r="BQ37" s="1391"/>
      <c r="BR37" s="1391"/>
      <c r="BS37" s="1391"/>
      <c r="BT37" s="1391"/>
      <c r="BU37" s="1391"/>
      <c r="BV37" s="1391"/>
      <c r="BW37" s="1391"/>
      <c r="BX37" s="1391"/>
      <c r="BY37" s="1391"/>
      <c r="BZ37" s="1391"/>
      <c r="CA37" s="1391"/>
      <c r="CB37" s="1391"/>
      <c r="CC37" s="1391"/>
      <c r="CD37" s="1391"/>
      <c r="CE37" s="1391"/>
      <c r="CF37" s="1391"/>
      <c r="CG37" s="1391"/>
      <c r="CH37" s="1391"/>
      <c r="CI37" s="1391"/>
      <c r="CJ37" s="1391"/>
      <c r="CK37" s="1391"/>
      <c r="CL37" s="1391"/>
      <c r="CM37" s="1391"/>
      <c r="CN37" s="1391"/>
      <c r="CO37" s="1391"/>
      <c r="CP37" s="1391"/>
      <c r="CQ37" s="1391"/>
      <c r="CR37" s="1391"/>
      <c r="CS37" s="1391"/>
      <c r="CT37" s="1391"/>
      <c r="CU37" s="1391"/>
      <c r="CV37" s="1391"/>
      <c r="CW37" s="1391"/>
      <c r="CX37" s="1391"/>
      <c r="CY37" s="1391"/>
      <c r="CZ37" s="1391"/>
      <c r="DA37" s="1391"/>
      <c r="DB37" s="1391"/>
      <c r="DC37" s="1391"/>
      <c r="DD37" s="1391"/>
      <c r="DE37" s="1391"/>
      <c r="DF37" s="1391"/>
      <c r="DG37" s="1391"/>
      <c r="DH37" s="1391"/>
      <c r="DI37" s="1391"/>
    </row>
    <row r="38" spans="22:113" s="170" customFormat="1">
      <c r="V38" s="1391"/>
      <c r="W38" s="1391"/>
      <c r="X38" s="1391"/>
      <c r="Y38" s="1391"/>
      <c r="Z38" s="1391"/>
      <c r="AA38" s="1391"/>
      <c r="AB38" s="1391"/>
      <c r="AC38" s="1391"/>
      <c r="AD38" s="1391"/>
      <c r="AE38" s="1391"/>
      <c r="AF38" s="1391"/>
      <c r="AG38" s="1391"/>
      <c r="AH38" s="1391"/>
      <c r="AI38" s="1391"/>
      <c r="AJ38" s="1391"/>
      <c r="AK38" s="1391"/>
      <c r="AL38" s="1391"/>
      <c r="AM38" s="1391"/>
      <c r="AN38" s="1391"/>
      <c r="AO38" s="1391"/>
      <c r="AP38" s="1391"/>
      <c r="AQ38" s="1391"/>
      <c r="AR38" s="1391"/>
      <c r="AS38" s="1391"/>
      <c r="AT38" s="1391"/>
      <c r="AY38" s="1391"/>
      <c r="AZ38" s="1391"/>
      <c r="BA38" s="1391"/>
      <c r="BB38" s="1391"/>
      <c r="BC38" s="1391"/>
      <c r="BD38" s="1391"/>
      <c r="BE38" s="1391"/>
      <c r="BF38" s="1391"/>
      <c r="BG38" s="1391"/>
      <c r="BH38" s="1391"/>
      <c r="BI38" s="1391"/>
      <c r="BJ38" s="1391"/>
      <c r="BK38" s="1391"/>
      <c r="BL38" s="1391"/>
      <c r="BM38" s="1391"/>
      <c r="BN38" s="1391"/>
      <c r="BO38" s="1391"/>
      <c r="BP38" s="1391"/>
      <c r="BQ38" s="1391"/>
      <c r="BR38" s="1391"/>
      <c r="BS38" s="1391"/>
      <c r="BT38" s="1391"/>
      <c r="BU38" s="1391"/>
      <c r="BV38" s="1391"/>
      <c r="BW38" s="1391"/>
      <c r="BX38" s="1391"/>
      <c r="BY38" s="1391"/>
      <c r="BZ38" s="1391"/>
      <c r="CA38" s="1391"/>
      <c r="CB38" s="1391"/>
      <c r="CC38" s="1391"/>
      <c r="CD38" s="1391"/>
      <c r="CE38" s="1391"/>
      <c r="CF38" s="1391"/>
      <c r="CG38" s="1391"/>
      <c r="CH38" s="1391"/>
      <c r="CI38" s="1391"/>
      <c r="CJ38" s="1391"/>
      <c r="CK38" s="1391"/>
      <c r="CL38" s="1391"/>
      <c r="CM38" s="1391"/>
      <c r="CN38" s="1391"/>
      <c r="CO38" s="1391"/>
      <c r="CP38" s="1391"/>
      <c r="CQ38" s="1391"/>
      <c r="CR38" s="1391"/>
      <c r="CS38" s="1391"/>
      <c r="CT38" s="1391"/>
      <c r="CU38" s="1391"/>
      <c r="CV38" s="1391"/>
      <c r="CW38" s="1391"/>
      <c r="CX38" s="1391"/>
      <c r="CY38" s="1391"/>
      <c r="CZ38" s="1391"/>
      <c r="DA38" s="1391"/>
      <c r="DB38" s="1391"/>
      <c r="DC38" s="1391"/>
      <c r="DD38" s="1391"/>
      <c r="DE38" s="1391"/>
      <c r="DF38" s="1391"/>
      <c r="DG38" s="1391"/>
      <c r="DH38" s="1391"/>
      <c r="DI38" s="1391"/>
    </row>
    <row r="39" spans="22:113" s="170" customFormat="1">
      <c r="V39" s="1391"/>
      <c r="W39" s="1391"/>
      <c r="X39" s="1391"/>
      <c r="Y39" s="1391"/>
      <c r="Z39" s="1391"/>
      <c r="AA39" s="1391"/>
      <c r="AB39" s="1391"/>
      <c r="AC39" s="1391"/>
      <c r="AD39" s="1391"/>
      <c r="AE39" s="1391"/>
      <c r="AF39" s="1391"/>
      <c r="AG39" s="1391"/>
      <c r="AH39" s="1391"/>
      <c r="AI39" s="1391"/>
      <c r="AJ39" s="1391"/>
      <c r="AK39" s="1391"/>
      <c r="AL39" s="1391"/>
      <c r="AM39" s="1391"/>
      <c r="AN39" s="1391"/>
      <c r="AO39" s="1391"/>
      <c r="AP39" s="1391"/>
      <c r="AQ39" s="1391"/>
      <c r="AR39" s="1391"/>
      <c r="AS39" s="1391"/>
      <c r="AT39" s="1391"/>
      <c r="AY39" s="1391"/>
      <c r="AZ39" s="1391"/>
      <c r="BA39" s="1391"/>
      <c r="BB39" s="1391"/>
      <c r="BC39" s="1391"/>
      <c r="BD39" s="1391"/>
      <c r="BE39" s="1391"/>
      <c r="BF39" s="1391"/>
      <c r="BG39" s="1391"/>
      <c r="BH39" s="1391"/>
      <c r="BI39" s="1391"/>
      <c r="BJ39" s="1391"/>
      <c r="BK39" s="1391"/>
      <c r="BL39" s="1391"/>
      <c r="BM39" s="1391"/>
      <c r="BN39" s="1391"/>
      <c r="BO39" s="1391"/>
      <c r="BP39" s="1391"/>
      <c r="BQ39" s="1391"/>
      <c r="BR39" s="1391"/>
      <c r="BS39" s="1391"/>
      <c r="BT39" s="1391"/>
      <c r="BU39" s="1391"/>
      <c r="BV39" s="1391"/>
      <c r="BW39" s="1391"/>
      <c r="BX39" s="1391"/>
      <c r="BY39" s="1391"/>
      <c r="BZ39" s="1391"/>
      <c r="CA39" s="1391"/>
      <c r="CB39" s="1391"/>
      <c r="CC39" s="1391"/>
      <c r="CD39" s="1391"/>
      <c r="CE39" s="1391"/>
      <c r="CF39" s="1391"/>
      <c r="CG39" s="1391"/>
      <c r="CH39" s="1391"/>
      <c r="CI39" s="1391"/>
      <c r="CJ39" s="1391"/>
      <c r="CK39" s="1391"/>
      <c r="CL39" s="1391"/>
      <c r="CM39" s="1391"/>
      <c r="CN39" s="1391"/>
      <c r="CO39" s="1391"/>
      <c r="CP39" s="1391"/>
      <c r="CQ39" s="1391"/>
      <c r="CR39" s="1391"/>
      <c r="CS39" s="1391"/>
      <c r="CT39" s="1391"/>
      <c r="CU39" s="1391"/>
      <c r="CV39" s="1391"/>
      <c r="CW39" s="1391"/>
      <c r="CX39" s="1391"/>
      <c r="CY39" s="1391"/>
      <c r="CZ39" s="1391"/>
      <c r="DA39" s="1391"/>
      <c r="DB39" s="1391"/>
      <c r="DC39" s="1391"/>
      <c r="DD39" s="1391"/>
      <c r="DE39" s="1391"/>
      <c r="DF39" s="1391"/>
      <c r="DG39" s="1391"/>
      <c r="DH39" s="1391"/>
      <c r="DI39" s="1391"/>
    </row>
    <row r="40" spans="22:113" s="170" customFormat="1" ht="23.25">
      <c r="V40" s="1391"/>
      <c r="W40" s="1391"/>
      <c r="X40" s="1391"/>
      <c r="Y40" s="1391"/>
      <c r="Z40" s="1391"/>
      <c r="AA40" s="1391"/>
      <c r="AB40" s="1391"/>
      <c r="AC40" s="1391"/>
      <c r="AD40" s="1391"/>
      <c r="AE40" s="1391"/>
      <c r="AF40" s="1391"/>
      <c r="AG40" s="1391"/>
      <c r="AH40" s="1391"/>
      <c r="AI40" s="1391"/>
      <c r="AJ40" s="1391"/>
      <c r="AK40" s="1391"/>
      <c r="AL40" s="1391"/>
      <c r="AM40" s="1391"/>
      <c r="AN40" s="1391"/>
      <c r="AO40" s="1391"/>
      <c r="AP40" s="1391"/>
      <c r="AQ40" s="1391"/>
      <c r="AR40" s="1391"/>
      <c r="AS40" s="1391"/>
      <c r="AT40" s="1391"/>
      <c r="AU40" s="1513"/>
      <c r="AV40" s="1513"/>
      <c r="AW40" s="1513"/>
      <c r="AX40" s="1513"/>
      <c r="AY40" s="1391"/>
      <c r="AZ40" s="1391"/>
      <c r="BA40" s="1391"/>
      <c r="BB40" s="1391"/>
      <c r="BC40" s="1391"/>
      <c r="BD40" s="1391"/>
      <c r="BE40" s="1391"/>
      <c r="BF40" s="1391"/>
      <c r="BG40" s="1391"/>
      <c r="BH40" s="1391"/>
      <c r="BI40" s="1391"/>
      <c r="BJ40" s="1391"/>
      <c r="BK40" s="1391"/>
      <c r="BL40" s="1391"/>
      <c r="BM40" s="1391"/>
      <c r="BN40" s="1391"/>
      <c r="BO40" s="1391"/>
      <c r="BP40" s="1391"/>
      <c r="BQ40" s="1391"/>
      <c r="BR40" s="1391"/>
      <c r="BS40" s="1391"/>
      <c r="BT40" s="1391"/>
      <c r="BU40" s="1391"/>
      <c r="BV40" s="1391"/>
      <c r="BW40" s="1391"/>
      <c r="BX40" s="1391"/>
      <c r="BY40" s="1391"/>
      <c r="BZ40" s="1391"/>
      <c r="CA40" s="1391"/>
      <c r="CB40" s="1391"/>
      <c r="CC40" s="1391"/>
      <c r="CD40" s="1391"/>
      <c r="CE40" s="1391"/>
      <c r="CF40" s="1391"/>
      <c r="CG40" s="1391"/>
      <c r="CH40" s="1391"/>
      <c r="CI40" s="1391"/>
      <c r="CJ40" s="1391"/>
      <c r="CK40" s="1391"/>
      <c r="CL40" s="1391"/>
      <c r="CM40" s="1391"/>
      <c r="CN40" s="1391"/>
      <c r="CO40" s="1391"/>
      <c r="CP40" s="1391"/>
      <c r="CQ40" s="1391"/>
      <c r="CR40" s="1391"/>
      <c r="CS40" s="1391"/>
      <c r="CT40" s="1391"/>
      <c r="CU40" s="1391"/>
      <c r="CV40" s="1391"/>
      <c r="CW40" s="1391"/>
      <c r="CX40" s="1391"/>
      <c r="CY40" s="1391"/>
      <c r="CZ40" s="1391"/>
      <c r="DA40" s="1391"/>
      <c r="DB40" s="1391"/>
      <c r="DC40" s="1391"/>
      <c r="DD40" s="1391"/>
      <c r="DE40" s="1391"/>
      <c r="DF40" s="1391"/>
      <c r="DG40" s="1391"/>
      <c r="DH40" s="1391"/>
      <c r="DI40" s="1391"/>
    </row>
    <row r="41" spans="22:113" s="170" customFormat="1">
      <c r="V41" s="1391"/>
      <c r="W41" s="1391"/>
      <c r="X41" s="1391"/>
      <c r="Y41" s="1391"/>
      <c r="Z41" s="1391"/>
      <c r="AA41" s="1391"/>
      <c r="AB41" s="1391"/>
      <c r="AC41" s="1391"/>
      <c r="AD41" s="1391"/>
      <c r="AE41" s="1391"/>
      <c r="AF41" s="1391"/>
      <c r="AG41" s="1391"/>
      <c r="AH41" s="1391"/>
      <c r="AI41" s="1391"/>
      <c r="AJ41" s="1391"/>
      <c r="AK41" s="1391"/>
      <c r="AL41" s="1391"/>
      <c r="AM41" s="1391"/>
      <c r="AN41" s="1391"/>
      <c r="AO41" s="1391"/>
      <c r="AP41" s="1391"/>
      <c r="AQ41" s="1391"/>
      <c r="AR41" s="1391"/>
      <c r="AS41" s="1391"/>
      <c r="AT41" s="1391"/>
      <c r="AU41" s="875"/>
      <c r="AV41" s="875"/>
      <c r="AW41" s="875"/>
      <c r="AX41" s="875"/>
      <c r="AY41" s="1391"/>
      <c r="AZ41" s="1391"/>
      <c r="BA41" s="1391"/>
      <c r="BB41" s="1391"/>
      <c r="BC41" s="1391"/>
      <c r="BD41" s="1391"/>
      <c r="BE41" s="1391"/>
      <c r="BF41" s="1391"/>
      <c r="BG41" s="1391"/>
      <c r="BH41" s="1391"/>
      <c r="BI41" s="1391"/>
      <c r="BJ41" s="1391"/>
      <c r="BK41" s="1391"/>
      <c r="BL41" s="1391"/>
      <c r="BM41" s="1391"/>
      <c r="BN41" s="1391"/>
      <c r="BO41" s="1391"/>
      <c r="BP41" s="1391"/>
      <c r="BQ41" s="1391"/>
      <c r="BR41" s="1391"/>
      <c r="BS41" s="1391"/>
      <c r="BT41" s="1391"/>
      <c r="BU41" s="1391"/>
      <c r="BV41" s="1391"/>
      <c r="BW41" s="1391"/>
      <c r="BX41" s="1391"/>
      <c r="BY41" s="1391"/>
      <c r="BZ41" s="1391"/>
      <c r="CA41" s="1391"/>
      <c r="CB41" s="1391"/>
      <c r="CC41" s="1391"/>
      <c r="CD41" s="1391"/>
      <c r="CE41" s="1391"/>
      <c r="CF41" s="1391"/>
      <c r="CG41" s="1391"/>
      <c r="CH41" s="1391"/>
      <c r="CI41" s="1391"/>
      <c r="CJ41" s="1391"/>
      <c r="CK41" s="1391"/>
      <c r="CL41" s="1391"/>
      <c r="CM41" s="1391"/>
      <c r="CN41" s="1391"/>
      <c r="CO41" s="1391"/>
      <c r="CP41" s="1391"/>
      <c r="CQ41" s="1391"/>
      <c r="CR41" s="1391"/>
      <c r="CS41" s="1391"/>
      <c r="CT41" s="1391"/>
      <c r="CU41" s="1391"/>
      <c r="CV41" s="1391"/>
      <c r="CW41" s="1391"/>
      <c r="CX41" s="1391"/>
      <c r="CY41" s="1391"/>
      <c r="CZ41" s="1391"/>
      <c r="DA41" s="1391"/>
      <c r="DB41" s="1391"/>
      <c r="DC41" s="1391"/>
      <c r="DD41" s="1391"/>
      <c r="DE41" s="1391"/>
      <c r="DF41" s="1391"/>
      <c r="DG41" s="1391"/>
      <c r="DH41" s="1391"/>
      <c r="DI41" s="1391"/>
    </row>
    <row r="42" spans="22:113" s="170" customFormat="1">
      <c r="V42" s="1391"/>
      <c r="W42" s="1391"/>
      <c r="X42" s="1391"/>
      <c r="Y42" s="1391"/>
      <c r="Z42" s="1391"/>
      <c r="AA42" s="1391"/>
      <c r="AB42" s="1391"/>
      <c r="AC42" s="1391"/>
      <c r="AD42" s="1391"/>
      <c r="AE42" s="1391"/>
      <c r="AF42" s="1391"/>
      <c r="AG42" s="1391"/>
      <c r="AH42" s="1391"/>
      <c r="AI42" s="1391"/>
      <c r="AJ42" s="1391"/>
      <c r="AK42" s="1391"/>
      <c r="AL42" s="1391"/>
      <c r="AM42" s="1391"/>
      <c r="AN42" s="1391"/>
      <c r="AO42" s="1391"/>
      <c r="AP42" s="1391"/>
      <c r="AQ42" s="1391"/>
      <c r="AR42" s="1391"/>
      <c r="AS42" s="1391"/>
      <c r="AT42" s="1391"/>
      <c r="AU42" s="1391"/>
      <c r="AV42" s="1391"/>
      <c r="AW42" s="1391"/>
      <c r="AX42" s="1391"/>
      <c r="AY42" s="1391"/>
      <c r="AZ42" s="1391"/>
      <c r="BA42" s="1391"/>
      <c r="BB42" s="1391"/>
      <c r="BC42" s="1391"/>
      <c r="BD42" s="1391"/>
      <c r="BE42" s="1391"/>
      <c r="BF42" s="1391"/>
      <c r="BG42" s="1391"/>
      <c r="BH42" s="1391"/>
      <c r="BI42" s="1391"/>
      <c r="BJ42" s="1391"/>
      <c r="BK42" s="1391"/>
      <c r="BL42" s="1391"/>
      <c r="BM42" s="1391"/>
      <c r="BN42" s="1391"/>
      <c r="BO42" s="1391"/>
      <c r="BP42" s="1391"/>
      <c r="BQ42" s="1391"/>
      <c r="BR42" s="1391"/>
      <c r="BS42" s="1391"/>
      <c r="BT42" s="1391"/>
      <c r="BU42" s="1391"/>
      <c r="BV42" s="1391"/>
      <c r="BW42" s="1391"/>
      <c r="BX42" s="1391"/>
      <c r="BY42" s="1391"/>
      <c r="BZ42" s="1391"/>
      <c r="CA42" s="1391"/>
      <c r="CB42" s="1391"/>
      <c r="CC42" s="1391"/>
      <c r="CD42" s="1391"/>
      <c r="CE42" s="1391"/>
      <c r="CF42" s="1391"/>
      <c r="CG42" s="1391"/>
      <c r="CH42" s="1391"/>
      <c r="CI42" s="1391"/>
      <c r="CJ42" s="1391"/>
      <c r="CK42" s="1391"/>
      <c r="CL42" s="1391"/>
      <c r="CM42" s="1391"/>
      <c r="CN42" s="1391"/>
      <c r="CO42" s="1391"/>
      <c r="CP42" s="1391"/>
      <c r="CQ42" s="1391"/>
      <c r="CR42" s="1391"/>
      <c r="CS42" s="1391"/>
      <c r="CT42" s="1391"/>
      <c r="CU42" s="1391"/>
      <c r="CV42" s="1391"/>
      <c r="CW42" s="1391"/>
      <c r="CX42" s="1391"/>
      <c r="CY42" s="1391"/>
      <c r="CZ42" s="1391"/>
      <c r="DA42" s="1391"/>
      <c r="DB42" s="1391"/>
      <c r="DC42" s="1391"/>
      <c r="DD42" s="1391"/>
      <c r="DE42" s="1391"/>
      <c r="DF42" s="1391"/>
      <c r="DG42" s="1391"/>
      <c r="DH42" s="1391"/>
      <c r="DI42" s="1391"/>
    </row>
    <row r="43" spans="22:113" s="170" customFormat="1">
      <c r="V43" s="1391"/>
      <c r="W43" s="1391"/>
      <c r="X43" s="1391"/>
      <c r="Y43" s="1391"/>
      <c r="Z43" s="1391"/>
      <c r="AA43" s="1391"/>
      <c r="AB43" s="1391"/>
      <c r="AC43" s="1391"/>
      <c r="AD43" s="1391"/>
      <c r="AE43" s="1391"/>
      <c r="AF43" s="1391"/>
      <c r="AG43" s="1391"/>
      <c r="AH43" s="1391"/>
      <c r="AI43" s="1391"/>
      <c r="AJ43" s="1391"/>
      <c r="AK43" s="1391"/>
      <c r="AL43" s="1391"/>
      <c r="AM43" s="1391"/>
      <c r="AN43" s="1391"/>
      <c r="AO43" s="1391"/>
      <c r="AP43" s="1391"/>
      <c r="AQ43" s="1391"/>
      <c r="AR43" s="1391"/>
      <c r="AS43" s="1391"/>
      <c r="AT43" s="1391"/>
      <c r="AU43" s="1391"/>
      <c r="AV43" s="1391"/>
      <c r="AW43" s="1391"/>
      <c r="AX43" s="1391"/>
      <c r="AY43" s="1391"/>
      <c r="AZ43" s="1391"/>
      <c r="BA43" s="1391"/>
      <c r="BB43" s="1391"/>
      <c r="BC43" s="1391"/>
      <c r="BD43" s="1391"/>
      <c r="BE43" s="1391"/>
      <c r="BF43" s="1391"/>
      <c r="BG43" s="1391"/>
      <c r="BH43" s="1391"/>
      <c r="BI43" s="1391"/>
      <c r="BJ43" s="1391"/>
      <c r="BK43" s="1391"/>
      <c r="BL43" s="1391"/>
      <c r="BM43" s="1391"/>
      <c r="BN43" s="1391"/>
      <c r="BO43" s="1391"/>
      <c r="BP43" s="1391"/>
      <c r="BQ43" s="1391"/>
      <c r="BR43" s="1391"/>
      <c r="BS43" s="1391"/>
      <c r="BT43" s="1391"/>
      <c r="BU43" s="1391"/>
      <c r="BV43" s="1391"/>
      <c r="BW43" s="1391"/>
      <c r="BX43" s="1391"/>
      <c r="BY43" s="1391"/>
      <c r="BZ43" s="1391"/>
      <c r="CA43" s="1391"/>
      <c r="CB43" s="1391"/>
      <c r="CC43" s="1391"/>
      <c r="CD43" s="1391"/>
      <c r="CE43" s="1391"/>
      <c r="CF43" s="1391"/>
      <c r="CG43" s="1391"/>
      <c r="CH43" s="1391"/>
      <c r="CI43" s="1391"/>
      <c r="CJ43" s="1391"/>
      <c r="CK43" s="1391"/>
      <c r="CL43" s="1391"/>
      <c r="CM43" s="1391"/>
      <c r="CN43" s="1391"/>
      <c r="CO43" s="1391"/>
      <c r="CP43" s="1391"/>
      <c r="CQ43" s="1391"/>
      <c r="CR43" s="1391"/>
      <c r="CS43" s="1391"/>
      <c r="CT43" s="1391"/>
      <c r="CU43" s="1391"/>
      <c r="CV43" s="1391"/>
      <c r="CW43" s="1391"/>
      <c r="CX43" s="1391"/>
      <c r="CY43" s="1391"/>
      <c r="CZ43" s="1391"/>
      <c r="DA43" s="1391"/>
      <c r="DB43" s="1391"/>
      <c r="DC43" s="1391"/>
      <c r="DD43" s="1391"/>
      <c r="DE43" s="1391"/>
      <c r="DF43" s="1391"/>
      <c r="DG43" s="1391"/>
      <c r="DH43" s="1391"/>
      <c r="DI43" s="1391"/>
    </row>
    <row r="44" spans="22:113" s="170" customFormat="1">
      <c r="V44" s="1391"/>
      <c r="W44" s="1391"/>
      <c r="X44" s="1391"/>
      <c r="Y44" s="1391"/>
      <c r="Z44" s="1391"/>
      <c r="AA44" s="1391"/>
      <c r="AB44" s="1391"/>
      <c r="AC44" s="1391"/>
      <c r="AD44" s="1391"/>
      <c r="AE44" s="1391"/>
      <c r="AF44" s="1391"/>
      <c r="AG44" s="1391"/>
      <c r="AH44" s="1391"/>
      <c r="AI44" s="1391"/>
      <c r="AJ44" s="1391"/>
      <c r="AK44" s="1391"/>
      <c r="AL44" s="1391"/>
      <c r="AM44" s="1391"/>
      <c r="AN44" s="1391"/>
      <c r="AO44" s="1391"/>
      <c r="AP44" s="1391"/>
      <c r="AQ44" s="1391"/>
      <c r="AR44" s="1391"/>
      <c r="AS44" s="1391"/>
      <c r="AT44" s="1391"/>
      <c r="AU44" s="1391"/>
      <c r="AV44" s="1391"/>
      <c r="AW44" s="1391"/>
      <c r="AX44" s="1391"/>
      <c r="AY44" s="1391"/>
      <c r="AZ44" s="1391"/>
      <c r="BA44" s="1391"/>
      <c r="BB44" s="1391"/>
      <c r="BC44" s="1391"/>
      <c r="BD44" s="1391"/>
      <c r="BE44" s="1391"/>
      <c r="BF44" s="1391"/>
      <c r="BG44" s="1391"/>
      <c r="BH44" s="1391"/>
      <c r="BI44" s="1391"/>
      <c r="BJ44" s="1391"/>
      <c r="BK44" s="1391"/>
      <c r="BL44" s="1391"/>
      <c r="BM44" s="1391"/>
      <c r="BN44" s="1391"/>
      <c r="BO44" s="1391"/>
      <c r="BP44" s="1391"/>
      <c r="BQ44" s="1391"/>
      <c r="BR44" s="1391"/>
      <c r="BS44" s="1391"/>
      <c r="BT44" s="1391"/>
      <c r="BU44" s="1391"/>
      <c r="BV44" s="1391"/>
      <c r="BW44" s="1391"/>
      <c r="BX44" s="1391"/>
      <c r="BY44" s="1391"/>
      <c r="BZ44" s="1391"/>
      <c r="CA44" s="1391"/>
      <c r="CB44" s="1391"/>
      <c r="CC44" s="1391"/>
      <c r="CD44" s="1391"/>
      <c r="CE44" s="1391"/>
      <c r="CF44" s="1391"/>
      <c r="CG44" s="1391"/>
      <c r="CH44" s="1391"/>
      <c r="CI44" s="1391"/>
      <c r="CJ44" s="1391"/>
      <c r="CK44" s="1391"/>
      <c r="CL44" s="1391"/>
      <c r="CM44" s="1391"/>
      <c r="CN44" s="1391"/>
      <c r="CO44" s="1391"/>
      <c r="CP44" s="1391"/>
      <c r="CQ44" s="1391"/>
      <c r="CR44" s="1391"/>
      <c r="CS44" s="1391"/>
      <c r="CT44" s="1391"/>
      <c r="CU44" s="1391"/>
      <c r="CV44" s="1391"/>
      <c r="CW44" s="1391"/>
      <c r="CX44" s="1391"/>
      <c r="CY44" s="1391"/>
      <c r="CZ44" s="1391"/>
      <c r="DA44" s="1391"/>
      <c r="DB44" s="1391"/>
      <c r="DC44" s="1391"/>
      <c r="DD44" s="1391"/>
      <c r="DE44" s="1391"/>
      <c r="DF44" s="1391"/>
      <c r="DG44" s="1391"/>
      <c r="DH44" s="1391"/>
      <c r="DI44" s="1391"/>
    </row>
    <row r="45" spans="22:113" s="170" customFormat="1">
      <c r="V45" s="1391"/>
      <c r="W45" s="1391"/>
      <c r="X45" s="1391"/>
      <c r="Y45" s="1391"/>
      <c r="Z45" s="1391"/>
      <c r="AA45" s="1391"/>
      <c r="AB45" s="1391"/>
      <c r="AC45" s="1391"/>
      <c r="AD45" s="1391"/>
      <c r="AE45" s="1391"/>
      <c r="AF45" s="1391"/>
      <c r="AG45" s="1391"/>
      <c r="AH45" s="1391"/>
      <c r="AI45" s="1391"/>
      <c r="AJ45" s="1391"/>
      <c r="AK45" s="1391"/>
      <c r="AL45" s="1391"/>
      <c r="AM45" s="1391"/>
      <c r="AN45" s="1391"/>
      <c r="AO45" s="1391"/>
      <c r="AP45" s="1391"/>
      <c r="AQ45" s="1391"/>
      <c r="AR45" s="1391"/>
      <c r="AS45" s="1391"/>
      <c r="AT45" s="1391"/>
      <c r="AU45" s="1391"/>
      <c r="AV45" s="1391"/>
      <c r="AW45" s="1391"/>
      <c r="AX45" s="1391"/>
      <c r="AY45" s="1391"/>
      <c r="AZ45" s="1391"/>
      <c r="BA45" s="1391"/>
      <c r="BB45" s="1391"/>
      <c r="BC45" s="1391"/>
      <c r="BD45" s="1391"/>
      <c r="BE45" s="1391"/>
      <c r="BF45" s="1391"/>
      <c r="BG45" s="1391"/>
      <c r="BH45" s="1391"/>
      <c r="BI45" s="1391"/>
      <c r="BJ45" s="1391"/>
      <c r="BK45" s="1391"/>
      <c r="BL45" s="1391"/>
      <c r="BM45" s="1391"/>
      <c r="BN45" s="1391"/>
      <c r="BO45" s="1391"/>
      <c r="BP45" s="1391"/>
      <c r="BQ45" s="1391"/>
      <c r="BR45" s="1391"/>
      <c r="BS45" s="1391"/>
      <c r="BT45" s="1391"/>
      <c r="BU45" s="1391"/>
      <c r="BV45" s="1391"/>
      <c r="BW45" s="1391"/>
      <c r="BX45" s="1391"/>
      <c r="BY45" s="1391"/>
      <c r="BZ45" s="1391"/>
      <c r="CA45" s="1391"/>
      <c r="CB45" s="1391"/>
      <c r="CC45" s="1391"/>
      <c r="CD45" s="1391"/>
      <c r="CE45" s="1391"/>
      <c r="CF45" s="1391"/>
      <c r="CG45" s="1391"/>
      <c r="CH45" s="1391"/>
      <c r="CI45" s="1391"/>
      <c r="CJ45" s="1391"/>
      <c r="CK45" s="1391"/>
      <c r="CL45" s="1391"/>
      <c r="CM45" s="1391"/>
      <c r="CN45" s="1391"/>
      <c r="CO45" s="1391"/>
      <c r="CP45" s="1391"/>
      <c r="CQ45" s="1391"/>
      <c r="CR45" s="1391"/>
      <c r="CS45" s="1391"/>
      <c r="CT45" s="1391"/>
      <c r="CU45" s="1391"/>
      <c r="CV45" s="1391"/>
      <c r="CW45" s="1391"/>
      <c r="CX45" s="1391"/>
      <c r="CY45" s="1391"/>
      <c r="CZ45" s="1391"/>
      <c r="DA45" s="1391"/>
      <c r="DB45" s="1391"/>
      <c r="DC45" s="1391"/>
      <c r="DD45" s="1391"/>
      <c r="DE45" s="1391"/>
      <c r="DF45" s="1391"/>
      <c r="DG45" s="1391"/>
      <c r="DH45" s="1391"/>
      <c r="DI45" s="1391"/>
    </row>
    <row r="46" spans="22:113" s="170" customFormat="1">
      <c r="V46" s="1391"/>
      <c r="W46" s="1391"/>
      <c r="X46" s="1391"/>
      <c r="Y46" s="1391"/>
      <c r="Z46" s="1391"/>
      <c r="AA46" s="1391"/>
      <c r="AB46" s="1391"/>
      <c r="AC46" s="1391"/>
      <c r="AD46" s="1391"/>
      <c r="AE46" s="1391"/>
      <c r="AF46" s="1391"/>
      <c r="AG46" s="1391"/>
      <c r="AH46" s="1391"/>
      <c r="AI46" s="1391"/>
      <c r="AJ46" s="1391"/>
      <c r="AK46" s="1391"/>
      <c r="AL46" s="1391"/>
      <c r="AM46" s="1391"/>
      <c r="AN46" s="1391"/>
      <c r="AO46" s="1391"/>
      <c r="AP46" s="1391"/>
      <c r="AQ46" s="1391"/>
      <c r="AR46" s="1391"/>
      <c r="AS46" s="1391"/>
      <c r="AT46" s="1391"/>
      <c r="AU46" s="1391"/>
      <c r="AV46" s="1391"/>
      <c r="AW46" s="1391"/>
      <c r="AX46" s="1391"/>
      <c r="AY46" s="1391"/>
      <c r="AZ46" s="1391"/>
      <c r="BA46" s="1391"/>
      <c r="BB46" s="1391"/>
      <c r="BC46" s="1391"/>
      <c r="BD46" s="1391"/>
      <c r="BE46" s="1391"/>
      <c r="BF46" s="1391"/>
      <c r="BG46" s="1391"/>
      <c r="BH46" s="1391"/>
      <c r="BI46" s="1391"/>
      <c r="BJ46" s="1391"/>
      <c r="BK46" s="1391"/>
      <c r="BL46" s="1391"/>
      <c r="BM46" s="1391"/>
      <c r="BN46" s="1391"/>
      <c r="BO46" s="1391"/>
      <c r="BP46" s="1391"/>
      <c r="BQ46" s="1391"/>
      <c r="BR46" s="1391"/>
      <c r="BS46" s="1391"/>
      <c r="BT46" s="1391"/>
      <c r="BU46" s="1391"/>
      <c r="BV46" s="1391"/>
      <c r="BW46" s="1391"/>
      <c r="BX46" s="1391"/>
      <c r="BY46" s="1391"/>
      <c r="BZ46" s="1391"/>
      <c r="CA46" s="1391"/>
      <c r="CB46" s="1391"/>
      <c r="CC46" s="1391"/>
      <c r="CD46" s="1391"/>
      <c r="CE46" s="1391"/>
      <c r="CF46" s="1391"/>
      <c r="CG46" s="1391"/>
      <c r="CH46" s="1391"/>
      <c r="CI46" s="1391"/>
      <c r="CJ46" s="1391"/>
      <c r="CK46" s="1391"/>
      <c r="CL46" s="1391"/>
      <c r="CM46" s="1391"/>
      <c r="CN46" s="1391"/>
      <c r="CO46" s="1391"/>
      <c r="CP46" s="1391"/>
      <c r="CQ46" s="1391"/>
      <c r="CR46" s="1391"/>
      <c r="CS46" s="1391"/>
      <c r="CT46" s="1391"/>
      <c r="CU46" s="1391"/>
      <c r="CV46" s="1391"/>
      <c r="CW46" s="1391"/>
      <c r="CX46" s="1391"/>
      <c r="CY46" s="1391"/>
      <c r="CZ46" s="1391"/>
      <c r="DA46" s="1391"/>
      <c r="DB46" s="1391"/>
      <c r="DC46" s="1391"/>
      <c r="DD46" s="1391"/>
      <c r="DE46" s="1391"/>
      <c r="DF46" s="1391"/>
      <c r="DG46" s="1391"/>
      <c r="DH46" s="1391"/>
      <c r="DI46" s="1391"/>
    </row>
    <row r="47" spans="22:113" s="170" customFormat="1">
      <c r="V47" s="1391"/>
      <c r="W47" s="1391"/>
      <c r="X47" s="1391"/>
      <c r="Y47" s="1391"/>
      <c r="Z47" s="1391"/>
      <c r="AA47" s="1391"/>
      <c r="AB47" s="1391"/>
      <c r="AC47" s="1391"/>
      <c r="AD47" s="1391"/>
      <c r="AE47" s="1391"/>
      <c r="AF47" s="1391"/>
      <c r="AG47" s="1391"/>
      <c r="AH47" s="1391"/>
      <c r="AI47" s="1391"/>
      <c r="AJ47" s="1391"/>
      <c r="AK47" s="1391"/>
      <c r="AL47" s="1391"/>
      <c r="AM47" s="1391"/>
      <c r="AN47" s="1391"/>
      <c r="AO47" s="1391"/>
      <c r="AP47" s="1391"/>
      <c r="AQ47" s="1391"/>
      <c r="AR47" s="1391"/>
      <c r="AS47" s="1391"/>
      <c r="AT47" s="1391"/>
      <c r="AU47" s="1391"/>
      <c r="AV47" s="1391"/>
      <c r="AW47" s="1391"/>
      <c r="AX47" s="1391"/>
      <c r="AY47" s="1391"/>
      <c r="AZ47" s="1391"/>
      <c r="BA47" s="1391"/>
      <c r="BB47" s="1391"/>
      <c r="BC47" s="1391"/>
      <c r="BD47" s="1391"/>
      <c r="BE47" s="1391"/>
      <c r="BF47" s="1391"/>
      <c r="BG47" s="1391"/>
      <c r="BH47" s="1391"/>
      <c r="BI47" s="1391"/>
      <c r="BJ47" s="1391"/>
      <c r="BK47" s="1391"/>
      <c r="BL47" s="1391"/>
      <c r="BM47" s="1391"/>
      <c r="BN47" s="1391"/>
      <c r="BO47" s="1391"/>
      <c r="BP47" s="1391"/>
      <c r="BQ47" s="1391"/>
      <c r="BR47" s="1391"/>
      <c r="BS47" s="1391"/>
      <c r="BT47" s="1391"/>
      <c r="BU47" s="1391"/>
      <c r="BV47" s="1391"/>
      <c r="BW47" s="1391"/>
      <c r="BX47" s="1391"/>
      <c r="BY47" s="1391"/>
      <c r="BZ47" s="1391"/>
      <c r="CA47" s="1391"/>
      <c r="CB47" s="1391"/>
      <c r="CC47" s="1391"/>
      <c r="CD47" s="1391"/>
      <c r="CE47" s="1391"/>
      <c r="CF47" s="1391"/>
      <c r="CG47" s="1391"/>
      <c r="CH47" s="1391"/>
      <c r="CI47" s="1391"/>
      <c r="CJ47" s="1391"/>
      <c r="CK47" s="1391"/>
      <c r="CL47" s="1391"/>
      <c r="CM47" s="1391"/>
      <c r="CN47" s="1391"/>
      <c r="CO47" s="1391"/>
      <c r="CP47" s="1391"/>
      <c r="CQ47" s="1391"/>
      <c r="CR47" s="1391"/>
      <c r="CS47" s="1391"/>
      <c r="CT47" s="1391"/>
      <c r="CU47" s="1391"/>
      <c r="CV47" s="1391"/>
      <c r="CW47" s="1391"/>
      <c r="CX47" s="1391"/>
      <c r="CY47" s="1391"/>
      <c r="CZ47" s="1391"/>
      <c r="DA47" s="1391"/>
      <c r="DB47" s="1391"/>
      <c r="DC47" s="1391"/>
      <c r="DD47" s="1391"/>
      <c r="DE47" s="1391"/>
      <c r="DF47" s="1391"/>
      <c r="DG47" s="1391"/>
      <c r="DH47" s="1391"/>
      <c r="DI47" s="1391"/>
    </row>
    <row r="48" spans="22:113" s="170" customFormat="1">
      <c r="V48" s="1391"/>
      <c r="W48" s="1391"/>
      <c r="X48" s="1391"/>
      <c r="Y48" s="1391"/>
      <c r="Z48" s="1391"/>
      <c r="AA48" s="1391"/>
      <c r="AB48" s="1391"/>
      <c r="AC48" s="1391"/>
      <c r="AD48" s="1391"/>
      <c r="AE48" s="1391"/>
      <c r="AF48" s="1391"/>
      <c r="AG48" s="1391"/>
      <c r="AH48" s="1391"/>
      <c r="AI48" s="1391"/>
      <c r="AJ48" s="1391"/>
      <c r="AK48" s="1391"/>
      <c r="AL48" s="1391"/>
      <c r="AM48" s="1391"/>
      <c r="AN48" s="1391"/>
      <c r="AO48" s="1391"/>
      <c r="AP48" s="1391"/>
      <c r="AQ48" s="1391"/>
      <c r="AR48" s="1391"/>
      <c r="AS48" s="1391"/>
      <c r="AT48" s="1391"/>
      <c r="AU48" s="1391"/>
      <c r="AV48" s="1391"/>
      <c r="AW48" s="1391"/>
      <c r="AX48" s="1391"/>
      <c r="AY48" s="1391"/>
      <c r="AZ48" s="1391"/>
      <c r="BA48" s="1391"/>
      <c r="BB48" s="1391"/>
      <c r="BC48" s="1391"/>
      <c r="BD48" s="1391"/>
      <c r="BE48" s="1391"/>
      <c r="BF48" s="1391"/>
      <c r="BG48" s="1391"/>
      <c r="BH48" s="1391"/>
      <c r="BI48" s="1391"/>
      <c r="BJ48" s="1391"/>
      <c r="BK48" s="1391"/>
      <c r="BL48" s="1391"/>
      <c r="BM48" s="1391"/>
      <c r="BN48" s="1391"/>
      <c r="BO48" s="1391"/>
      <c r="BP48" s="1391"/>
      <c r="BQ48" s="1391"/>
      <c r="BR48" s="1391"/>
      <c r="BS48" s="1391"/>
      <c r="BT48" s="1391"/>
      <c r="BU48" s="1391"/>
      <c r="BV48" s="1391"/>
      <c r="BW48" s="1391"/>
      <c r="BX48" s="1391"/>
      <c r="BY48" s="1391"/>
      <c r="BZ48" s="1391"/>
      <c r="CA48" s="1391"/>
      <c r="CB48" s="1391"/>
      <c r="CC48" s="1391"/>
      <c r="CD48" s="1391"/>
      <c r="CE48" s="1391"/>
      <c r="CF48" s="1391"/>
      <c r="CG48" s="1391"/>
      <c r="CH48" s="1391"/>
      <c r="CI48" s="1391"/>
      <c r="CJ48" s="1391"/>
      <c r="CK48" s="1391"/>
      <c r="CL48" s="1391"/>
      <c r="CM48" s="1391"/>
      <c r="CN48" s="1391"/>
      <c r="CO48" s="1391"/>
      <c r="CP48" s="1391"/>
      <c r="CQ48" s="1391"/>
      <c r="CR48" s="1391"/>
      <c r="CS48" s="1391"/>
      <c r="CT48" s="1391"/>
      <c r="CU48" s="1391"/>
      <c r="CV48" s="1391"/>
      <c r="CW48" s="1391"/>
      <c r="CX48" s="1391"/>
      <c r="CY48" s="1391"/>
      <c r="CZ48" s="1391"/>
      <c r="DA48" s="1391"/>
      <c r="DB48" s="1391"/>
      <c r="DC48" s="1391"/>
      <c r="DD48" s="1391"/>
      <c r="DE48" s="1391"/>
      <c r="DF48" s="1391"/>
      <c r="DG48" s="1391"/>
      <c r="DH48" s="1391"/>
      <c r="DI48" s="1391"/>
    </row>
    <row r="49" spans="22:113" s="170" customFormat="1">
      <c r="V49" s="1391"/>
      <c r="W49" s="1391"/>
      <c r="X49" s="1391"/>
      <c r="Y49" s="1391"/>
      <c r="Z49" s="1391"/>
      <c r="AA49" s="1391"/>
      <c r="AB49" s="1391"/>
      <c r="AC49" s="1391"/>
      <c r="AD49" s="1391"/>
      <c r="AE49" s="1391"/>
      <c r="AF49" s="1391"/>
      <c r="AG49" s="1391"/>
      <c r="AH49" s="1391"/>
      <c r="AI49" s="1391"/>
      <c r="AJ49" s="1391"/>
      <c r="AK49" s="1391"/>
      <c r="AL49" s="1391"/>
      <c r="AM49" s="1391"/>
      <c r="AN49" s="1391"/>
      <c r="AO49" s="1391"/>
      <c r="AP49" s="1391"/>
      <c r="AQ49" s="1391"/>
      <c r="AR49" s="1391"/>
      <c r="AS49" s="1391"/>
      <c r="AT49" s="1391"/>
      <c r="AU49" s="1391"/>
      <c r="AV49" s="1391"/>
      <c r="AW49" s="1391"/>
      <c r="AX49" s="1391"/>
      <c r="AY49" s="1391"/>
      <c r="AZ49" s="1391"/>
      <c r="BA49" s="1391"/>
      <c r="BB49" s="1391"/>
      <c r="BC49" s="1391"/>
      <c r="BD49" s="1391"/>
      <c r="BE49" s="1391"/>
      <c r="BF49" s="1391"/>
      <c r="BG49" s="1391"/>
      <c r="BH49" s="1391"/>
      <c r="BI49" s="1391"/>
      <c r="BJ49" s="1391"/>
      <c r="BK49" s="1391"/>
      <c r="BL49" s="1391"/>
      <c r="BM49" s="1391"/>
      <c r="BN49" s="1391"/>
      <c r="BO49" s="1391"/>
      <c r="BP49" s="1391"/>
      <c r="BQ49" s="1391"/>
      <c r="BR49" s="1391"/>
      <c r="BS49" s="1391"/>
      <c r="BT49" s="1391"/>
      <c r="BU49" s="1391"/>
      <c r="BV49" s="1391"/>
      <c r="BW49" s="1391"/>
      <c r="BX49" s="1391"/>
      <c r="BY49" s="1391"/>
      <c r="BZ49" s="1391"/>
      <c r="CA49" s="1391"/>
      <c r="CB49" s="1391"/>
      <c r="CC49" s="1391"/>
      <c r="CD49" s="1391"/>
      <c r="CE49" s="1391"/>
      <c r="CF49" s="1391"/>
      <c r="CG49" s="1391"/>
      <c r="CH49" s="1391"/>
      <c r="CI49" s="1391"/>
      <c r="CJ49" s="1391"/>
      <c r="CK49" s="1391"/>
      <c r="CL49" s="1391"/>
      <c r="CM49" s="1391"/>
      <c r="CN49" s="1391"/>
      <c r="CO49" s="1391"/>
      <c r="CP49" s="1391"/>
      <c r="CQ49" s="1391"/>
      <c r="CR49" s="1391"/>
      <c r="CS49" s="1391"/>
      <c r="CT49" s="1391"/>
      <c r="CU49" s="1391"/>
      <c r="CV49" s="1391"/>
      <c r="CW49" s="1391"/>
      <c r="CX49" s="1391"/>
      <c r="CY49" s="1391"/>
      <c r="CZ49" s="1391"/>
      <c r="DA49" s="1391"/>
      <c r="DB49" s="1391"/>
      <c r="DC49" s="1391"/>
      <c r="DD49" s="1391"/>
      <c r="DE49" s="1391"/>
      <c r="DF49" s="1391"/>
      <c r="DG49" s="1391"/>
      <c r="DH49" s="1391"/>
      <c r="DI49" s="1391"/>
    </row>
    <row r="50" spans="22:113" s="170" customFormat="1">
      <c r="V50" s="1391"/>
      <c r="W50" s="1391"/>
      <c r="X50" s="1391"/>
      <c r="Y50" s="1391"/>
      <c r="Z50" s="1391"/>
      <c r="AA50" s="1391"/>
      <c r="AB50" s="1391"/>
      <c r="AC50" s="1391"/>
      <c r="AD50" s="1391"/>
      <c r="AE50" s="1391"/>
      <c r="AF50" s="1391"/>
      <c r="AG50" s="1391"/>
      <c r="AH50" s="1391"/>
      <c r="AI50" s="1391"/>
      <c r="AJ50" s="1391"/>
      <c r="AK50" s="1391"/>
      <c r="AL50" s="1391"/>
      <c r="AM50" s="1391"/>
      <c r="AN50" s="1391"/>
      <c r="AO50" s="1391"/>
      <c r="AP50" s="1391"/>
      <c r="AQ50" s="1391"/>
      <c r="AR50" s="1391"/>
      <c r="AS50" s="1391"/>
      <c r="AT50" s="1391"/>
      <c r="AU50" s="1391"/>
      <c r="AV50" s="1391"/>
      <c r="AW50" s="1391"/>
      <c r="AX50" s="1391"/>
      <c r="AY50" s="1391"/>
      <c r="AZ50" s="1391"/>
      <c r="BA50" s="1391"/>
      <c r="BB50" s="1391"/>
      <c r="BC50" s="1391"/>
      <c r="BD50" s="1391"/>
      <c r="BE50" s="1391"/>
      <c r="BF50" s="1391"/>
      <c r="BG50" s="1391"/>
      <c r="BH50" s="1391"/>
      <c r="BI50" s="1391"/>
      <c r="BJ50" s="1391"/>
      <c r="BK50" s="1391"/>
      <c r="BL50" s="1391"/>
      <c r="BM50" s="1391"/>
      <c r="BN50" s="1391"/>
      <c r="BO50" s="1391"/>
      <c r="BP50" s="1391"/>
      <c r="BQ50" s="1391"/>
      <c r="BR50" s="1391"/>
      <c r="BS50" s="1391"/>
      <c r="BT50" s="1391"/>
      <c r="BU50" s="1391"/>
      <c r="BV50" s="1391"/>
      <c r="BW50" s="1391"/>
      <c r="BX50" s="1391"/>
      <c r="BY50" s="1391"/>
      <c r="BZ50" s="1391"/>
      <c r="CA50" s="1391"/>
      <c r="CB50" s="1391"/>
      <c r="CC50" s="1391"/>
      <c r="CD50" s="1391"/>
      <c r="CE50" s="1391"/>
      <c r="CF50" s="1391"/>
      <c r="CG50" s="1391"/>
      <c r="CH50" s="1391"/>
      <c r="CI50" s="1391"/>
      <c r="CJ50" s="1391"/>
      <c r="CK50" s="1391"/>
      <c r="CL50" s="1391"/>
      <c r="CM50" s="1391"/>
      <c r="CN50" s="1391"/>
      <c r="CO50" s="1391"/>
      <c r="CP50" s="1391"/>
      <c r="CQ50" s="1391"/>
      <c r="CR50" s="1391"/>
      <c r="CS50" s="1391"/>
      <c r="CT50" s="1391"/>
      <c r="CU50" s="1391"/>
      <c r="CV50" s="1391"/>
      <c r="CW50" s="1391"/>
      <c r="CX50" s="1391"/>
      <c r="CY50" s="1391"/>
      <c r="CZ50" s="1391"/>
      <c r="DA50" s="1391"/>
      <c r="DB50" s="1391"/>
      <c r="DC50" s="1391"/>
      <c r="DD50" s="1391"/>
      <c r="DE50" s="1391"/>
      <c r="DF50" s="1391"/>
      <c r="DG50" s="1391"/>
      <c r="DH50" s="1391"/>
      <c r="DI50" s="1391"/>
    </row>
    <row r="51" spans="22:113" s="170" customFormat="1">
      <c r="V51" s="1391"/>
      <c r="W51" s="1391"/>
      <c r="X51" s="1391"/>
      <c r="Y51" s="1391"/>
      <c r="Z51" s="1391"/>
      <c r="AA51" s="1391"/>
      <c r="AB51" s="1391"/>
      <c r="AC51" s="1391"/>
      <c r="AD51" s="1391"/>
      <c r="AE51" s="1391"/>
      <c r="AF51" s="1391"/>
      <c r="AG51" s="1391"/>
      <c r="AH51" s="1391"/>
      <c r="AI51" s="1391"/>
      <c r="AJ51" s="1391"/>
      <c r="AK51" s="1391"/>
      <c r="AL51" s="1391"/>
      <c r="AM51" s="1391"/>
      <c r="AN51" s="1391"/>
      <c r="AO51" s="1391"/>
      <c r="AP51" s="1391"/>
      <c r="AQ51" s="1391"/>
      <c r="AR51" s="1391"/>
      <c r="AS51" s="1391"/>
      <c r="AT51" s="1391"/>
      <c r="AU51" s="1391"/>
      <c r="AV51" s="1391"/>
      <c r="AW51" s="1391"/>
      <c r="AX51" s="1391"/>
      <c r="AY51" s="1391"/>
      <c r="AZ51" s="1391"/>
      <c r="BA51" s="1391"/>
      <c r="BB51" s="1391"/>
      <c r="BC51" s="1391"/>
      <c r="BD51" s="1391"/>
      <c r="BE51" s="1391"/>
      <c r="BF51" s="1391"/>
      <c r="BG51" s="1391"/>
      <c r="BH51" s="1391"/>
      <c r="BI51" s="1391"/>
      <c r="BJ51" s="1391"/>
      <c r="BK51" s="1391"/>
      <c r="BL51" s="1391"/>
      <c r="BM51" s="1391"/>
      <c r="BN51" s="1391"/>
      <c r="BO51" s="1391"/>
      <c r="BP51" s="1391"/>
      <c r="BQ51" s="1391"/>
      <c r="BR51" s="1391"/>
      <c r="BS51" s="1391"/>
      <c r="BT51" s="1391"/>
      <c r="BU51" s="1391"/>
      <c r="BV51" s="1391"/>
      <c r="BW51" s="1391"/>
      <c r="BX51" s="1391"/>
      <c r="BY51" s="1391"/>
      <c r="BZ51" s="1391"/>
      <c r="CA51" s="1391"/>
      <c r="CB51" s="1391"/>
      <c r="CC51" s="1391"/>
      <c r="CD51" s="1391"/>
      <c r="CE51" s="1391"/>
      <c r="CF51" s="1391"/>
      <c r="CG51" s="1391"/>
      <c r="CH51" s="1391"/>
      <c r="CI51" s="1391"/>
      <c r="CJ51" s="1391"/>
      <c r="CK51" s="1391"/>
      <c r="CL51" s="1391"/>
      <c r="CM51" s="1391"/>
      <c r="CN51" s="1391"/>
      <c r="CO51" s="1391"/>
      <c r="CP51" s="1391"/>
      <c r="CQ51" s="1391"/>
      <c r="CR51" s="1391"/>
      <c r="CS51" s="1391"/>
      <c r="CT51" s="1391"/>
      <c r="CU51" s="1391"/>
      <c r="CV51" s="1391"/>
      <c r="CW51" s="1391"/>
      <c r="CX51" s="1391"/>
      <c r="CY51" s="1391"/>
      <c r="CZ51" s="1391"/>
      <c r="DA51" s="1391"/>
      <c r="DB51" s="1391"/>
      <c r="DC51" s="1391"/>
      <c r="DD51" s="1391"/>
      <c r="DE51" s="1391"/>
      <c r="DF51" s="1391"/>
      <c r="DG51" s="1391"/>
      <c r="DH51" s="1391"/>
      <c r="DI51" s="1391"/>
    </row>
    <row r="52" spans="22:113" s="170" customFormat="1">
      <c r="V52" s="1391"/>
      <c r="W52" s="1391"/>
      <c r="X52" s="1391"/>
      <c r="Y52" s="1391"/>
      <c r="Z52" s="1391"/>
      <c r="AA52" s="1391"/>
      <c r="AB52" s="1391"/>
      <c r="AC52" s="1391"/>
      <c r="AD52" s="1391"/>
      <c r="AE52" s="1391"/>
      <c r="AF52" s="1391"/>
      <c r="AG52" s="1391"/>
      <c r="AH52" s="1391"/>
      <c r="AI52" s="1391"/>
      <c r="AJ52" s="1391"/>
      <c r="AK52" s="1391"/>
      <c r="AL52" s="1391"/>
      <c r="AM52" s="1391"/>
      <c r="AN52" s="1391"/>
      <c r="AO52" s="1391"/>
      <c r="AP52" s="1391"/>
      <c r="AQ52" s="1391"/>
      <c r="AR52" s="1391"/>
      <c r="AS52" s="1391"/>
      <c r="AT52" s="1391"/>
      <c r="AU52" s="1391"/>
      <c r="AV52" s="1391"/>
      <c r="AW52" s="1391"/>
      <c r="AX52" s="1391"/>
      <c r="AY52" s="1391"/>
      <c r="AZ52" s="1391"/>
      <c r="BA52" s="1391"/>
      <c r="BB52" s="1391"/>
      <c r="BC52" s="1391"/>
      <c r="BD52" s="1391"/>
      <c r="BE52" s="1391"/>
      <c r="BF52" s="1391"/>
      <c r="BG52" s="1391"/>
      <c r="BH52" s="1391"/>
      <c r="BI52" s="1391"/>
      <c r="BJ52" s="1391"/>
      <c r="BK52" s="1391"/>
      <c r="BL52" s="1391"/>
      <c r="BM52" s="1391"/>
      <c r="BN52" s="1391"/>
      <c r="BO52" s="1391"/>
      <c r="BP52" s="1391"/>
      <c r="BQ52" s="1391"/>
      <c r="BR52" s="1391"/>
      <c r="BS52" s="1391"/>
      <c r="BT52" s="1391"/>
      <c r="BU52" s="1391"/>
      <c r="BV52" s="1391"/>
      <c r="BW52" s="1391"/>
      <c r="BX52" s="1391"/>
      <c r="BY52" s="1391"/>
      <c r="BZ52" s="1391"/>
      <c r="CA52" s="1391"/>
      <c r="CB52" s="1391"/>
      <c r="CC52" s="1391"/>
      <c r="CD52" s="1391"/>
      <c r="CE52" s="1391"/>
      <c r="CF52" s="1391"/>
      <c r="CG52" s="1391"/>
      <c r="CH52" s="1391"/>
      <c r="CI52" s="1391"/>
      <c r="CJ52" s="1391"/>
      <c r="CK52" s="1391"/>
      <c r="CL52" s="1391"/>
      <c r="CM52" s="1391"/>
      <c r="CN52" s="1391"/>
      <c r="CO52" s="1391"/>
      <c r="CP52" s="1391"/>
      <c r="CQ52" s="1391"/>
      <c r="CR52" s="1391"/>
      <c r="CS52" s="1391"/>
      <c r="CT52" s="1391"/>
      <c r="CU52" s="1391"/>
      <c r="CV52" s="1391"/>
      <c r="CW52" s="1391"/>
      <c r="CX52" s="1391"/>
      <c r="CY52" s="1391"/>
      <c r="CZ52" s="1391"/>
      <c r="DA52" s="1391"/>
      <c r="DB52" s="1391"/>
      <c r="DC52" s="1391"/>
      <c r="DD52" s="1391"/>
      <c r="DE52" s="1391"/>
      <c r="DF52" s="1391"/>
      <c r="DG52" s="1391"/>
      <c r="DH52" s="1391"/>
      <c r="DI52" s="1391"/>
    </row>
    <row r="53" spans="22:113" s="170" customFormat="1">
      <c r="V53" s="1391"/>
      <c r="W53" s="1391"/>
      <c r="X53" s="1391"/>
      <c r="Y53" s="1391"/>
      <c r="Z53" s="1391"/>
      <c r="AA53" s="1391"/>
      <c r="AB53" s="1391"/>
      <c r="AC53" s="1391"/>
      <c r="AD53" s="1391"/>
      <c r="AE53" s="1391"/>
      <c r="AF53" s="1391"/>
      <c r="AG53" s="1391"/>
      <c r="AH53" s="1391"/>
      <c r="AI53" s="1391"/>
      <c r="AJ53" s="1391"/>
      <c r="AK53" s="1391"/>
      <c r="AL53" s="1391"/>
      <c r="AM53" s="1391"/>
      <c r="AN53" s="1391"/>
      <c r="AO53" s="1391"/>
      <c r="AP53" s="1391"/>
      <c r="AQ53" s="1391"/>
      <c r="AR53" s="1391"/>
      <c r="AS53" s="1391"/>
      <c r="AT53" s="1391"/>
      <c r="AU53" s="1391"/>
      <c r="AV53" s="1391"/>
      <c r="AW53" s="1391"/>
      <c r="AX53" s="1391"/>
      <c r="AY53" s="1391"/>
      <c r="AZ53" s="1391"/>
      <c r="BA53" s="1391"/>
      <c r="BB53" s="1391"/>
      <c r="BC53" s="1391"/>
      <c r="BD53" s="1391"/>
      <c r="BE53" s="1391"/>
      <c r="BF53" s="1391"/>
      <c r="BG53" s="1391"/>
      <c r="BH53" s="1391"/>
      <c r="BI53" s="1391"/>
      <c r="BJ53" s="1391"/>
      <c r="BK53" s="1391"/>
      <c r="BL53" s="1391"/>
      <c r="BM53" s="1391"/>
      <c r="BN53" s="1391"/>
      <c r="BO53" s="1391"/>
      <c r="BP53" s="1391"/>
      <c r="BQ53" s="1391"/>
      <c r="BR53" s="1391"/>
      <c r="BS53" s="1391"/>
      <c r="BT53" s="1391"/>
      <c r="BU53" s="1391"/>
      <c r="BV53" s="1391"/>
      <c r="BW53" s="1391"/>
      <c r="BX53" s="1391"/>
      <c r="BY53" s="1391"/>
      <c r="BZ53" s="1391"/>
      <c r="CA53" s="1391"/>
      <c r="CB53" s="1391"/>
      <c r="CC53" s="1391"/>
      <c r="CD53" s="1391"/>
      <c r="CE53" s="1391"/>
      <c r="CF53" s="1391"/>
      <c r="CG53" s="1391"/>
      <c r="CH53" s="1391"/>
      <c r="CI53" s="1391"/>
      <c r="CJ53" s="1391"/>
      <c r="CK53" s="1391"/>
      <c r="CL53" s="1391"/>
      <c r="CM53" s="1391"/>
      <c r="CN53" s="1391"/>
      <c r="CO53" s="1391"/>
      <c r="CP53" s="1391"/>
      <c r="CQ53" s="1391"/>
      <c r="CR53" s="1391"/>
      <c r="CS53" s="1391"/>
      <c r="CT53" s="1391"/>
      <c r="CU53" s="1391"/>
      <c r="CV53" s="1391"/>
      <c r="CW53" s="1391"/>
      <c r="CX53" s="1391"/>
      <c r="CY53" s="1391"/>
      <c r="CZ53" s="1391"/>
      <c r="DA53" s="1391"/>
      <c r="DB53" s="1391"/>
      <c r="DC53" s="1391"/>
      <c r="DD53" s="1391"/>
      <c r="DE53" s="1391"/>
      <c r="DF53" s="1391"/>
      <c r="DG53" s="1391"/>
      <c r="DH53" s="1391"/>
      <c r="DI53" s="1391"/>
    </row>
    <row r="54" spans="22:113" s="170" customFormat="1">
      <c r="V54" s="1391"/>
      <c r="W54" s="1391"/>
      <c r="X54" s="1391"/>
      <c r="Y54" s="1391"/>
      <c r="Z54" s="1391"/>
      <c r="AA54" s="1391"/>
      <c r="AB54" s="1391"/>
      <c r="AC54" s="1391"/>
      <c r="AD54" s="1391"/>
      <c r="AE54" s="1391"/>
      <c r="AF54" s="1391"/>
      <c r="AG54" s="1391"/>
      <c r="AH54" s="1391"/>
      <c r="AI54" s="1391"/>
      <c r="AJ54" s="1391"/>
      <c r="AK54" s="1391"/>
      <c r="AL54" s="1391"/>
      <c r="AM54" s="1391"/>
      <c r="AN54" s="1391"/>
      <c r="AO54" s="1391"/>
      <c r="AP54" s="1391"/>
      <c r="AQ54" s="1391"/>
      <c r="AR54" s="1391"/>
      <c r="AS54" s="1391"/>
      <c r="AT54" s="1391"/>
      <c r="AU54" s="1391"/>
      <c r="AV54" s="1391"/>
      <c r="AW54" s="1391"/>
      <c r="AX54" s="1391"/>
      <c r="AY54" s="1391"/>
      <c r="AZ54" s="1391"/>
      <c r="BA54" s="1391"/>
      <c r="BB54" s="1391"/>
      <c r="BC54" s="1391"/>
      <c r="BD54" s="1391"/>
      <c r="BE54" s="1391"/>
      <c r="BF54" s="1391"/>
      <c r="BG54" s="1391"/>
      <c r="BH54" s="1391"/>
      <c r="BI54" s="1391"/>
      <c r="BJ54" s="1391"/>
      <c r="BK54" s="1391"/>
      <c r="BL54" s="1391"/>
      <c r="BM54" s="1391"/>
      <c r="BN54" s="1391"/>
      <c r="BO54" s="1391"/>
      <c r="BP54" s="1391"/>
      <c r="BQ54" s="1391"/>
      <c r="BR54" s="1391"/>
      <c r="BS54" s="1391"/>
      <c r="BT54" s="1391"/>
      <c r="BU54" s="1391"/>
      <c r="BV54" s="1391"/>
      <c r="BW54" s="1391"/>
      <c r="BX54" s="1391"/>
      <c r="BY54" s="1391"/>
      <c r="BZ54" s="1391"/>
      <c r="CA54" s="1391"/>
      <c r="CB54" s="1391"/>
      <c r="CC54" s="1391"/>
      <c r="CD54" s="1391"/>
      <c r="CE54" s="1391"/>
      <c r="CF54" s="1391"/>
      <c r="CG54" s="1391"/>
      <c r="CH54" s="1391"/>
      <c r="CI54" s="1391"/>
      <c r="CJ54" s="1391"/>
      <c r="CK54" s="1391"/>
      <c r="CL54" s="1391"/>
      <c r="CM54" s="1391"/>
      <c r="CN54" s="1391"/>
      <c r="CO54" s="1391"/>
      <c r="CP54" s="1391"/>
      <c r="CQ54" s="1391"/>
      <c r="CR54" s="1391"/>
      <c r="CS54" s="1391"/>
      <c r="CT54" s="1391"/>
      <c r="CU54" s="1391"/>
      <c r="CV54" s="1391"/>
      <c r="CW54" s="1391"/>
      <c r="CX54" s="1391"/>
      <c r="CY54" s="1391"/>
      <c r="CZ54" s="1391"/>
      <c r="DA54" s="1391"/>
      <c r="DB54" s="1391"/>
      <c r="DC54" s="1391"/>
      <c r="DD54" s="1391"/>
      <c r="DE54" s="1391"/>
      <c r="DF54" s="1391"/>
      <c r="DG54" s="1391"/>
      <c r="DH54" s="1391"/>
      <c r="DI54" s="1391"/>
    </row>
    <row r="55" spans="22:113" s="170" customFormat="1">
      <c r="V55" s="1391"/>
      <c r="W55" s="1391"/>
      <c r="X55" s="1391"/>
      <c r="Y55" s="1391"/>
      <c r="Z55" s="1391"/>
      <c r="AA55" s="1391"/>
      <c r="AB55" s="1391"/>
      <c r="AC55" s="1391"/>
      <c r="AD55" s="1391"/>
      <c r="AE55" s="1391"/>
      <c r="AF55" s="1391"/>
      <c r="AG55" s="1391"/>
      <c r="AH55" s="1391"/>
      <c r="AI55" s="1391"/>
      <c r="AJ55" s="1391"/>
      <c r="AK55" s="1391"/>
      <c r="AL55" s="1391"/>
      <c r="AM55" s="1391"/>
      <c r="AN55" s="1391"/>
      <c r="AO55" s="1391"/>
      <c r="AP55" s="1391"/>
      <c r="AQ55" s="1391"/>
      <c r="AR55" s="1391"/>
      <c r="AS55" s="1391"/>
      <c r="AT55" s="1391"/>
      <c r="AU55" s="1391"/>
      <c r="AV55" s="1391"/>
      <c r="AW55" s="1391"/>
      <c r="AX55" s="1391"/>
      <c r="AY55" s="1391"/>
      <c r="AZ55" s="1391"/>
      <c r="BA55" s="1391"/>
      <c r="BB55" s="1391"/>
      <c r="BC55" s="1391"/>
      <c r="BD55" s="1391"/>
      <c r="BE55" s="1391"/>
      <c r="BF55" s="1391"/>
      <c r="BG55" s="1391"/>
      <c r="BH55" s="1391"/>
      <c r="BI55" s="1391"/>
      <c r="BJ55" s="1391"/>
      <c r="BK55" s="1391"/>
      <c r="BL55" s="1391"/>
      <c r="BM55" s="1391"/>
      <c r="BN55" s="1391"/>
      <c r="BO55" s="1391"/>
      <c r="BP55" s="1391"/>
      <c r="BQ55" s="1391"/>
      <c r="BR55" s="1391"/>
      <c r="BS55" s="1391"/>
      <c r="BT55" s="1391"/>
      <c r="BU55" s="1391"/>
      <c r="BV55" s="1391"/>
      <c r="BW55" s="1391"/>
      <c r="BX55" s="1391"/>
      <c r="BY55" s="1391"/>
      <c r="BZ55" s="1391"/>
      <c r="CA55" s="1391"/>
      <c r="CB55" s="1391"/>
      <c r="CC55" s="1391"/>
      <c r="CD55" s="1391"/>
      <c r="CE55" s="1391"/>
      <c r="CF55" s="1391"/>
      <c r="CG55" s="1391"/>
      <c r="CH55" s="1391"/>
      <c r="CI55" s="1391"/>
      <c r="CJ55" s="1391"/>
      <c r="CK55" s="1391"/>
      <c r="CL55" s="1391"/>
      <c r="CM55" s="1391"/>
      <c r="CN55" s="1391"/>
      <c r="CO55" s="1391"/>
      <c r="CP55" s="1391"/>
      <c r="CQ55" s="1391"/>
      <c r="CR55" s="1391"/>
      <c r="CS55" s="1391"/>
      <c r="CT55" s="1391"/>
      <c r="CU55" s="1391"/>
      <c r="CV55" s="1391"/>
      <c r="CW55" s="1391"/>
      <c r="CX55" s="1391"/>
      <c r="CY55" s="1391"/>
      <c r="CZ55" s="1391"/>
      <c r="DA55" s="1391"/>
      <c r="DB55" s="1391"/>
      <c r="DC55" s="1391"/>
      <c r="DD55" s="1391"/>
      <c r="DE55" s="1391"/>
      <c r="DF55" s="1391"/>
      <c r="DG55" s="1391"/>
      <c r="DH55" s="1391"/>
      <c r="DI55" s="1391"/>
    </row>
    <row r="56" spans="22:113" s="170" customFormat="1">
      <c r="V56" s="1391"/>
      <c r="W56" s="1391"/>
      <c r="X56" s="1391"/>
      <c r="Y56" s="1391"/>
      <c r="Z56" s="1391"/>
      <c r="AA56" s="1391"/>
      <c r="AB56" s="1391"/>
      <c r="AC56" s="1391"/>
      <c r="AD56" s="1391"/>
      <c r="AE56" s="1391"/>
      <c r="AF56" s="1391"/>
      <c r="AG56" s="1391"/>
      <c r="AH56" s="1391"/>
      <c r="AI56" s="1391"/>
      <c r="AJ56" s="1391"/>
      <c r="AK56" s="1391"/>
      <c r="AL56" s="1391"/>
      <c r="AM56" s="1391"/>
      <c r="AN56" s="1391"/>
      <c r="AO56" s="1391"/>
      <c r="AP56" s="1391"/>
      <c r="AQ56" s="1391"/>
      <c r="AR56" s="1391"/>
      <c r="AS56" s="1391"/>
      <c r="AT56" s="1391"/>
      <c r="AU56" s="1391"/>
      <c r="AV56" s="1391"/>
      <c r="AW56" s="1391"/>
      <c r="AX56" s="1391"/>
      <c r="AY56" s="1391"/>
      <c r="AZ56" s="1391"/>
      <c r="BA56" s="1391"/>
      <c r="BB56" s="1391"/>
      <c r="BC56" s="1391"/>
      <c r="BD56" s="1391"/>
      <c r="BE56" s="1391"/>
      <c r="BF56" s="1391"/>
      <c r="BG56" s="1391"/>
      <c r="BH56" s="1391"/>
      <c r="BI56" s="1391"/>
      <c r="BJ56" s="1391"/>
      <c r="BK56" s="1391"/>
      <c r="BL56" s="1391"/>
      <c r="BM56" s="1391"/>
      <c r="BN56" s="1391"/>
      <c r="BO56" s="1391"/>
      <c r="BP56" s="1391"/>
      <c r="BQ56" s="1391"/>
      <c r="BR56" s="1391"/>
      <c r="BS56" s="1391"/>
      <c r="BT56" s="1391"/>
      <c r="BU56" s="1391"/>
      <c r="BV56" s="1391"/>
      <c r="BW56" s="1391"/>
      <c r="BX56" s="1391"/>
      <c r="BY56" s="1391"/>
      <c r="BZ56" s="1391"/>
      <c r="CA56" s="1391"/>
      <c r="CB56" s="1391"/>
      <c r="CC56" s="1391"/>
      <c r="CD56" s="1391"/>
      <c r="CE56" s="1391"/>
      <c r="CF56" s="1391"/>
      <c r="CG56" s="1391"/>
      <c r="CH56" s="1391"/>
      <c r="CI56" s="1391"/>
      <c r="CJ56" s="1391"/>
      <c r="CK56" s="1391"/>
      <c r="CL56" s="1391"/>
      <c r="CM56" s="1391"/>
      <c r="CN56" s="1391"/>
      <c r="CO56" s="1391"/>
      <c r="CP56" s="1391"/>
      <c r="CQ56" s="1391"/>
      <c r="CR56" s="1391"/>
      <c r="CS56" s="1391"/>
      <c r="CT56" s="1391"/>
      <c r="CU56" s="1391"/>
      <c r="CV56" s="1391"/>
      <c r="CW56" s="1391"/>
      <c r="CX56" s="1391"/>
      <c r="CY56" s="1391"/>
      <c r="CZ56" s="1391"/>
      <c r="DA56" s="1391"/>
      <c r="DB56" s="1391"/>
      <c r="DC56" s="1391"/>
      <c r="DD56" s="1391"/>
      <c r="DE56" s="1391"/>
      <c r="DF56" s="1391"/>
      <c r="DG56" s="1391"/>
      <c r="DH56" s="1391"/>
      <c r="DI56" s="1391"/>
    </row>
    <row r="57" spans="22:113" s="170" customFormat="1">
      <c r="V57" s="1391"/>
      <c r="W57" s="1391"/>
      <c r="X57" s="1391"/>
      <c r="Y57" s="1391"/>
      <c r="Z57" s="1391"/>
      <c r="AA57" s="1391"/>
      <c r="AB57" s="1391"/>
      <c r="AC57" s="1391"/>
      <c r="AD57" s="1391"/>
      <c r="AE57" s="1391"/>
      <c r="AF57" s="1391"/>
      <c r="AG57" s="1391"/>
      <c r="AH57" s="1391"/>
      <c r="AI57" s="1391"/>
      <c r="AJ57" s="1391"/>
      <c r="AK57" s="1391"/>
      <c r="AL57" s="1391"/>
      <c r="AM57" s="1391"/>
      <c r="AN57" s="1391"/>
      <c r="AO57" s="1391"/>
      <c r="AP57" s="1391"/>
      <c r="AQ57" s="1391"/>
      <c r="AR57" s="1391"/>
      <c r="AS57" s="1391"/>
      <c r="AT57" s="1391"/>
      <c r="AU57" s="1391"/>
      <c r="AV57" s="1391"/>
      <c r="AW57" s="1391"/>
      <c r="AX57" s="1391"/>
      <c r="AY57" s="1391"/>
      <c r="AZ57" s="1391"/>
      <c r="BA57" s="1391"/>
      <c r="BB57" s="1391"/>
      <c r="BC57" s="1391"/>
      <c r="BD57" s="1391"/>
      <c r="BE57" s="1391"/>
      <c r="BF57" s="1391"/>
      <c r="BG57" s="1391"/>
      <c r="BH57" s="1391"/>
      <c r="BI57" s="1391"/>
      <c r="BJ57" s="1391"/>
      <c r="BK57" s="1391"/>
      <c r="BL57" s="1391"/>
      <c r="BM57" s="1391"/>
      <c r="BN57" s="1391"/>
      <c r="BO57" s="1391"/>
      <c r="BP57" s="1391"/>
      <c r="BQ57" s="1391"/>
      <c r="BR57" s="1391"/>
      <c r="BS57" s="1391"/>
      <c r="BT57" s="1391"/>
      <c r="BU57" s="1391"/>
      <c r="BV57" s="1391"/>
      <c r="BW57" s="1391"/>
      <c r="BX57" s="1391"/>
      <c r="BY57" s="1391"/>
      <c r="BZ57" s="1391"/>
      <c r="CA57" s="1391"/>
      <c r="CB57" s="1391"/>
      <c r="CC57" s="1391"/>
      <c r="CD57" s="1391"/>
      <c r="CE57" s="1391"/>
      <c r="CF57" s="1391"/>
      <c r="CG57" s="1391"/>
      <c r="CH57" s="1391"/>
      <c r="CI57" s="1391"/>
      <c r="CJ57" s="1391"/>
      <c r="CK57" s="1391"/>
      <c r="CL57" s="1391"/>
      <c r="CM57" s="1391"/>
      <c r="CN57" s="1391"/>
      <c r="CO57" s="1391"/>
      <c r="CP57" s="1391"/>
      <c r="CQ57" s="1391"/>
      <c r="CR57" s="1391"/>
      <c r="CS57" s="1391"/>
      <c r="CT57" s="1391"/>
      <c r="CU57" s="1391"/>
      <c r="CV57" s="1391"/>
      <c r="CW57" s="1391"/>
      <c r="CX57" s="1391"/>
      <c r="CY57" s="1391"/>
      <c r="CZ57" s="1391"/>
      <c r="DA57" s="1391"/>
      <c r="DB57" s="1391"/>
      <c r="DC57" s="1391"/>
      <c r="DD57" s="1391"/>
      <c r="DE57" s="1391"/>
      <c r="DF57" s="1391"/>
      <c r="DG57" s="1391"/>
      <c r="DH57" s="1391"/>
      <c r="DI57" s="1391"/>
    </row>
    <row r="58" spans="22:113" s="170" customFormat="1">
      <c r="V58" s="1391"/>
      <c r="W58" s="1391"/>
      <c r="X58" s="1391"/>
      <c r="Y58" s="1391"/>
      <c r="Z58" s="1391"/>
      <c r="AA58" s="1391"/>
      <c r="AB58" s="1391"/>
      <c r="AC58" s="1391"/>
      <c r="AD58" s="1391"/>
      <c r="AE58" s="1391"/>
      <c r="AF58" s="1391"/>
      <c r="AG58" s="1391"/>
      <c r="AH58" s="1391"/>
      <c r="AI58" s="1391"/>
      <c r="AJ58" s="1391"/>
      <c r="AK58" s="1391"/>
      <c r="AL58" s="1391"/>
      <c r="AM58" s="1391"/>
      <c r="AN58" s="1391"/>
      <c r="AO58" s="1391"/>
      <c r="AP58" s="1391"/>
      <c r="AQ58" s="1391"/>
      <c r="AR58" s="1391"/>
      <c r="AS58" s="1391"/>
      <c r="AT58" s="1391"/>
      <c r="AU58" s="1391"/>
      <c r="AV58" s="1391"/>
      <c r="AW58" s="1391"/>
      <c r="AX58" s="1391"/>
      <c r="AY58" s="1391"/>
      <c r="AZ58" s="1391"/>
      <c r="BA58" s="1391"/>
      <c r="BB58" s="1391"/>
      <c r="BC58" s="1391"/>
      <c r="BD58" s="1391"/>
      <c r="BE58" s="1391"/>
      <c r="BF58" s="1391"/>
      <c r="BG58" s="1391"/>
      <c r="BH58" s="1391"/>
      <c r="BI58" s="1391"/>
      <c r="BJ58" s="1391"/>
      <c r="BK58" s="1391"/>
      <c r="BL58" s="1391"/>
      <c r="BM58" s="1391"/>
      <c r="BN58" s="1391"/>
      <c r="BO58" s="1391"/>
      <c r="BP58" s="1391"/>
      <c r="BQ58" s="1391"/>
      <c r="BR58" s="1391"/>
      <c r="BS58" s="1391"/>
      <c r="BT58" s="1391"/>
      <c r="BU58" s="1391"/>
      <c r="BV58" s="1391"/>
      <c r="BW58" s="1391"/>
      <c r="BX58" s="1391"/>
      <c r="BY58" s="1391"/>
      <c r="BZ58" s="1391"/>
      <c r="CA58" s="1391"/>
      <c r="CB58" s="1391"/>
      <c r="CC58" s="1391"/>
      <c r="CD58" s="1391"/>
      <c r="CE58" s="1391"/>
      <c r="CF58" s="1391"/>
      <c r="CG58" s="1391"/>
      <c r="CH58" s="1391"/>
      <c r="CI58" s="1391"/>
      <c r="CJ58" s="1391"/>
      <c r="CK58" s="1391"/>
      <c r="CL58" s="1391"/>
      <c r="CM58" s="1391"/>
      <c r="CN58" s="1391"/>
      <c r="CO58" s="1391"/>
      <c r="CP58" s="1391"/>
      <c r="CQ58" s="1391"/>
      <c r="CR58" s="1391"/>
      <c r="CS58" s="1391"/>
      <c r="CT58" s="1391"/>
      <c r="CU58" s="1391"/>
      <c r="CV58" s="1391"/>
      <c r="CW58" s="1391"/>
      <c r="CX58" s="1391"/>
      <c r="CY58" s="1391"/>
      <c r="CZ58" s="1391"/>
      <c r="DA58" s="1391"/>
      <c r="DB58" s="1391"/>
      <c r="DC58" s="1391"/>
      <c r="DD58" s="1391"/>
      <c r="DE58" s="1391"/>
      <c r="DF58" s="1391"/>
      <c r="DG58" s="1391"/>
      <c r="DH58" s="1391"/>
      <c r="DI58" s="1391"/>
    </row>
    <row r="59" spans="22:113" s="170" customFormat="1">
      <c r="V59" s="1391"/>
      <c r="W59" s="1391"/>
      <c r="X59" s="1391"/>
      <c r="Y59" s="1391"/>
      <c r="Z59" s="1391"/>
      <c r="AA59" s="1391"/>
      <c r="AB59" s="1391"/>
      <c r="AC59" s="1391"/>
      <c r="AD59" s="1391"/>
      <c r="AE59" s="1391"/>
      <c r="AF59" s="1391"/>
      <c r="AG59" s="1391"/>
      <c r="AH59" s="1391"/>
      <c r="AI59" s="1391"/>
      <c r="AJ59" s="1391"/>
      <c r="AK59" s="1391"/>
      <c r="AL59" s="1391"/>
      <c r="AM59" s="1391"/>
      <c r="AN59" s="1391"/>
      <c r="AO59" s="1391"/>
      <c r="AP59" s="1391"/>
      <c r="AQ59" s="1391"/>
      <c r="AR59" s="1391"/>
      <c r="AS59" s="1391"/>
      <c r="AT59" s="1391"/>
      <c r="AU59" s="1391"/>
      <c r="AV59" s="1391"/>
      <c r="AW59" s="1391"/>
      <c r="AX59" s="1391"/>
      <c r="AY59" s="1391"/>
      <c r="AZ59" s="1391"/>
      <c r="BA59" s="1391"/>
      <c r="BB59" s="1391"/>
      <c r="BC59" s="1391"/>
      <c r="BD59" s="1391"/>
      <c r="BE59" s="1391"/>
      <c r="BF59" s="1391"/>
      <c r="BG59" s="1391"/>
      <c r="BH59" s="1391"/>
      <c r="BI59" s="1391"/>
      <c r="BJ59" s="1391"/>
      <c r="BK59" s="1391"/>
      <c r="BL59" s="1391"/>
      <c r="BM59" s="1391"/>
      <c r="BN59" s="1391"/>
      <c r="BO59" s="1391"/>
      <c r="BP59" s="1391"/>
      <c r="BQ59" s="1391"/>
      <c r="BR59" s="1391"/>
      <c r="BS59" s="1391"/>
      <c r="BT59" s="1391"/>
      <c r="BU59" s="1391"/>
      <c r="BV59" s="1391"/>
      <c r="BW59" s="1391"/>
      <c r="BX59" s="1391"/>
      <c r="BY59" s="1391"/>
      <c r="BZ59" s="1391"/>
      <c r="CA59" s="1391"/>
      <c r="CB59" s="1391"/>
      <c r="CC59" s="1391"/>
      <c r="CD59" s="1391"/>
      <c r="CE59" s="1391"/>
      <c r="CF59" s="1391"/>
      <c r="CG59" s="1391"/>
      <c r="CH59" s="1391"/>
      <c r="CI59" s="1391"/>
      <c r="CJ59" s="1391"/>
      <c r="CK59" s="1391"/>
      <c r="CL59" s="1391"/>
      <c r="CM59" s="1391"/>
      <c r="CN59" s="1391"/>
      <c r="CO59" s="1391"/>
      <c r="CP59" s="1391"/>
      <c r="CQ59" s="1391"/>
      <c r="CR59" s="1391"/>
      <c r="CS59" s="1391"/>
      <c r="CT59" s="1391"/>
      <c r="CU59" s="1391"/>
      <c r="CV59" s="1391"/>
      <c r="CW59" s="1391"/>
      <c r="CX59" s="1391"/>
      <c r="CY59" s="1391"/>
      <c r="CZ59" s="1391"/>
      <c r="DA59" s="1391"/>
      <c r="DB59" s="1391"/>
      <c r="DC59" s="1391"/>
      <c r="DD59" s="1391"/>
      <c r="DE59" s="1391"/>
      <c r="DF59" s="1391"/>
      <c r="DG59" s="1391"/>
      <c r="DH59" s="1391"/>
      <c r="DI59" s="1391"/>
    </row>
    <row r="60" spans="22:113" s="170" customFormat="1">
      <c r="V60" s="1391"/>
      <c r="W60" s="1391"/>
      <c r="X60" s="1391"/>
      <c r="Y60" s="1391"/>
      <c r="Z60" s="1391"/>
      <c r="AA60" s="1391"/>
      <c r="AB60" s="1391"/>
      <c r="AC60" s="1391"/>
      <c r="AD60" s="1391"/>
      <c r="AE60" s="1391"/>
      <c r="AF60" s="1391"/>
      <c r="AG60" s="1391"/>
      <c r="AH60" s="1391"/>
      <c r="AI60" s="1391"/>
      <c r="AJ60" s="1391"/>
      <c r="AK60" s="1391"/>
      <c r="AL60" s="1391"/>
      <c r="AM60" s="1391"/>
      <c r="AN60" s="1391"/>
      <c r="AO60" s="1391"/>
      <c r="AP60" s="1391"/>
      <c r="AQ60" s="1391"/>
      <c r="AR60" s="1391"/>
      <c r="AS60" s="1391"/>
      <c r="AT60" s="1391"/>
      <c r="AU60" s="1391"/>
      <c r="AV60" s="1391"/>
      <c r="AW60" s="1391"/>
      <c r="AX60" s="1391"/>
      <c r="AY60" s="1391"/>
      <c r="AZ60" s="1391"/>
      <c r="BA60" s="1391"/>
      <c r="BB60" s="1391"/>
      <c r="BC60" s="1391"/>
      <c r="BD60" s="1391"/>
      <c r="BE60" s="1391"/>
      <c r="BF60" s="1391"/>
      <c r="BG60" s="1391"/>
      <c r="BH60" s="1391"/>
      <c r="BI60" s="1391"/>
      <c r="BJ60" s="1391"/>
      <c r="BK60" s="1391"/>
      <c r="BL60" s="1391"/>
      <c r="BM60" s="1391"/>
      <c r="BN60" s="1391"/>
      <c r="BO60" s="1391"/>
      <c r="BP60" s="1391"/>
      <c r="BQ60" s="1391"/>
      <c r="BR60" s="1391"/>
      <c r="BS60" s="1391"/>
      <c r="BT60" s="1391"/>
      <c r="BU60" s="1391"/>
      <c r="BV60" s="1391"/>
      <c r="BW60" s="1391"/>
      <c r="BX60" s="1391"/>
      <c r="BY60" s="1391"/>
      <c r="BZ60" s="1391"/>
      <c r="CA60" s="1391"/>
      <c r="CB60" s="1391"/>
      <c r="CC60" s="1391"/>
      <c r="CD60" s="1391"/>
      <c r="CE60" s="1391"/>
      <c r="CF60" s="1391"/>
      <c r="CG60" s="1391"/>
      <c r="CH60" s="1391"/>
      <c r="CI60" s="1391"/>
      <c r="CJ60" s="1391"/>
      <c r="CK60" s="1391"/>
      <c r="CL60" s="1391"/>
      <c r="CM60" s="1391"/>
      <c r="CN60" s="1391"/>
      <c r="CO60" s="1391"/>
      <c r="CP60" s="1391"/>
      <c r="CQ60" s="1391"/>
      <c r="CR60" s="1391"/>
      <c r="CS60" s="1391"/>
      <c r="CT60" s="1391"/>
      <c r="CU60" s="1391"/>
      <c r="CV60" s="1391"/>
      <c r="CW60" s="1391"/>
      <c r="CX60" s="1391"/>
      <c r="CY60" s="1391"/>
      <c r="CZ60" s="1391"/>
      <c r="DA60" s="1391"/>
      <c r="DB60" s="1391"/>
      <c r="DC60" s="1391"/>
      <c r="DD60" s="1391"/>
      <c r="DE60" s="1391"/>
      <c r="DF60" s="1391"/>
      <c r="DG60" s="1391"/>
      <c r="DH60" s="1391"/>
      <c r="DI60" s="1391"/>
    </row>
    <row r="61" spans="22:113" s="170" customFormat="1">
      <c r="V61" s="1391"/>
      <c r="W61" s="1391"/>
      <c r="X61" s="1391"/>
      <c r="Y61" s="1391"/>
      <c r="Z61" s="1391"/>
      <c r="AA61" s="1391"/>
      <c r="AB61" s="1391"/>
      <c r="AC61" s="1391"/>
      <c r="AD61" s="1391"/>
      <c r="AE61" s="1391"/>
      <c r="AF61" s="1391"/>
      <c r="AG61" s="1391"/>
      <c r="AH61" s="1391"/>
      <c r="AI61" s="1391"/>
      <c r="AJ61" s="1391"/>
      <c r="AK61" s="1391"/>
      <c r="AL61" s="1391"/>
      <c r="AM61" s="1391"/>
      <c r="AN61" s="1391"/>
      <c r="AO61" s="1391"/>
      <c r="AP61" s="1391"/>
      <c r="AQ61" s="1391"/>
      <c r="AR61" s="1391"/>
      <c r="AS61" s="1391"/>
      <c r="AT61" s="1391"/>
      <c r="AU61" s="1391"/>
      <c r="AV61" s="1391"/>
      <c r="AW61" s="1391"/>
      <c r="AX61" s="1391"/>
      <c r="AY61" s="1391"/>
      <c r="AZ61" s="1391"/>
      <c r="BA61" s="1391"/>
      <c r="BB61" s="1391"/>
      <c r="BC61" s="1391"/>
      <c r="BD61" s="1391"/>
      <c r="BE61" s="1391"/>
      <c r="BF61" s="1391"/>
      <c r="BG61" s="1391"/>
      <c r="BH61" s="1391"/>
      <c r="BI61" s="1391"/>
      <c r="BJ61" s="1391"/>
      <c r="BK61" s="1391"/>
      <c r="BL61" s="1391"/>
      <c r="BM61" s="1391"/>
      <c r="BN61" s="1391"/>
      <c r="BO61" s="1391"/>
      <c r="BP61" s="1391"/>
      <c r="BQ61" s="1391"/>
      <c r="BR61" s="1391"/>
      <c r="BS61" s="1391"/>
      <c r="BT61" s="1391"/>
      <c r="BU61" s="1391"/>
      <c r="BV61" s="1391"/>
      <c r="BW61" s="1391"/>
      <c r="BX61" s="1391"/>
      <c r="BY61" s="1391"/>
      <c r="BZ61" s="1391"/>
      <c r="CA61" s="1391"/>
      <c r="CB61" s="1391"/>
      <c r="CC61" s="1391"/>
      <c r="CD61" s="1391"/>
      <c r="CE61" s="1391"/>
      <c r="CF61" s="1391"/>
      <c r="CG61" s="1391"/>
      <c r="CH61" s="1391"/>
      <c r="CI61" s="1391"/>
      <c r="CJ61" s="1391"/>
      <c r="CK61" s="1391"/>
      <c r="CL61" s="1391"/>
      <c r="CM61" s="1391"/>
      <c r="CN61" s="1391"/>
      <c r="CO61" s="1391"/>
      <c r="CP61" s="1391"/>
      <c r="CQ61" s="1391"/>
      <c r="CR61" s="1391"/>
      <c r="CS61" s="1391"/>
      <c r="CT61" s="1391"/>
      <c r="CU61" s="1391"/>
      <c r="CV61" s="1391"/>
      <c r="CW61" s="1391"/>
      <c r="CX61" s="1391"/>
      <c r="CY61" s="1391"/>
      <c r="CZ61" s="1391"/>
      <c r="DA61" s="1391"/>
      <c r="DB61" s="1391"/>
      <c r="DC61" s="1391"/>
      <c r="DD61" s="1391"/>
      <c r="DE61" s="1391"/>
      <c r="DF61" s="1391"/>
      <c r="DG61" s="1391"/>
      <c r="DH61" s="1391"/>
      <c r="DI61" s="1391"/>
    </row>
    <row r="62" spans="22:113" s="170" customFormat="1">
      <c r="V62" s="1391"/>
      <c r="W62" s="1391"/>
      <c r="X62" s="1391"/>
      <c r="Y62" s="1391"/>
      <c r="Z62" s="1391"/>
      <c r="AA62" s="1391"/>
      <c r="AB62" s="1391"/>
      <c r="AC62" s="1391"/>
      <c r="AD62" s="1391"/>
      <c r="AE62" s="1391"/>
      <c r="AF62" s="1391"/>
      <c r="AG62" s="1391"/>
      <c r="AH62" s="1391"/>
      <c r="AI62" s="1391"/>
      <c r="AJ62" s="1391"/>
      <c r="AK62" s="1391"/>
      <c r="AL62" s="1391"/>
      <c r="AM62" s="1391"/>
      <c r="AN62" s="1391"/>
      <c r="AO62" s="1391"/>
      <c r="AP62" s="1391"/>
      <c r="AQ62" s="1391"/>
      <c r="AR62" s="1391"/>
      <c r="AS62" s="1391"/>
      <c r="AT62" s="1391"/>
      <c r="AU62" s="1391"/>
      <c r="AV62" s="1391"/>
      <c r="AW62" s="1391"/>
      <c r="AX62" s="1391"/>
      <c r="AY62" s="1391"/>
      <c r="AZ62" s="1391"/>
      <c r="BA62" s="1391"/>
      <c r="BB62" s="1391"/>
      <c r="BC62" s="1391"/>
      <c r="BD62" s="1391"/>
      <c r="BE62" s="1391"/>
      <c r="BF62" s="1391"/>
      <c r="BG62" s="1391"/>
      <c r="BH62" s="1391"/>
      <c r="BI62" s="1391"/>
      <c r="BJ62" s="1391"/>
      <c r="BK62" s="1391"/>
      <c r="BL62" s="1391"/>
      <c r="BM62" s="1391"/>
      <c r="BN62" s="1391"/>
      <c r="BO62" s="1391"/>
      <c r="BP62" s="1391"/>
      <c r="BQ62" s="1391"/>
      <c r="BR62" s="1391"/>
      <c r="BS62" s="1391"/>
      <c r="BT62" s="1391"/>
      <c r="BU62" s="1391"/>
      <c r="BV62" s="1391"/>
      <c r="BW62" s="1391"/>
      <c r="BX62" s="1391"/>
      <c r="BY62" s="1391"/>
      <c r="BZ62" s="1391"/>
      <c r="CA62" s="1391"/>
      <c r="CB62" s="1391"/>
      <c r="CC62" s="1391"/>
      <c r="CD62" s="1391"/>
      <c r="CE62" s="1391"/>
      <c r="CF62" s="1391"/>
      <c r="CG62" s="1391"/>
      <c r="CH62" s="1391"/>
      <c r="CI62" s="1391"/>
      <c r="CJ62" s="1391"/>
      <c r="CK62" s="1391"/>
      <c r="CL62" s="1391"/>
      <c r="CM62" s="1391"/>
      <c r="CN62" s="1391"/>
      <c r="CO62" s="1391"/>
      <c r="CP62" s="1391"/>
      <c r="CQ62" s="1391"/>
      <c r="CR62" s="1391"/>
      <c r="CS62" s="1391"/>
      <c r="CT62" s="1391"/>
      <c r="CU62" s="1391"/>
      <c r="CV62" s="1391"/>
      <c r="CW62" s="1391"/>
      <c r="CX62" s="1391"/>
      <c r="CY62" s="1391"/>
      <c r="CZ62" s="1391"/>
      <c r="DA62" s="1391"/>
      <c r="DB62" s="1391"/>
      <c r="DC62" s="1391"/>
      <c r="DD62" s="1391"/>
      <c r="DE62" s="1391"/>
      <c r="DF62" s="1391"/>
      <c r="DG62" s="1391"/>
      <c r="DH62" s="1391"/>
      <c r="DI62" s="1391"/>
    </row>
    <row r="63" spans="22:113" s="170" customFormat="1">
      <c r="V63" s="1391"/>
      <c r="W63" s="1391"/>
      <c r="X63" s="1391"/>
      <c r="Y63" s="1391"/>
      <c r="Z63" s="1391"/>
      <c r="AA63" s="1391"/>
      <c r="AB63" s="1391"/>
      <c r="AC63" s="1391"/>
      <c r="AD63" s="1391"/>
      <c r="AE63" s="1391"/>
      <c r="AF63" s="1391"/>
      <c r="AG63" s="1391"/>
      <c r="AH63" s="1391"/>
      <c r="AI63" s="1391"/>
      <c r="AJ63" s="1391"/>
      <c r="AK63" s="1391"/>
      <c r="AL63" s="1391"/>
      <c r="AM63" s="1391"/>
      <c r="AN63" s="1391"/>
      <c r="AO63" s="1391"/>
      <c r="AP63" s="1391"/>
      <c r="AQ63" s="1391"/>
      <c r="AR63" s="1391"/>
      <c r="AS63" s="1391"/>
      <c r="AT63" s="1391"/>
      <c r="AU63" s="1391"/>
      <c r="AV63" s="1391"/>
      <c r="AW63" s="1391"/>
      <c r="AX63" s="1391"/>
      <c r="AY63" s="1391"/>
      <c r="AZ63" s="1391"/>
      <c r="BA63" s="1391"/>
      <c r="BB63" s="1391"/>
      <c r="BC63" s="1391"/>
      <c r="BD63" s="1391"/>
      <c r="BE63" s="1391"/>
      <c r="BF63" s="1391"/>
      <c r="BG63" s="1391"/>
      <c r="BH63" s="1391"/>
      <c r="BI63" s="1391"/>
      <c r="BJ63" s="1391"/>
      <c r="BK63" s="1391"/>
      <c r="BL63" s="1391"/>
      <c r="BM63" s="1391"/>
      <c r="BN63" s="1391"/>
      <c r="BO63" s="1391"/>
      <c r="BP63" s="1391"/>
      <c r="BQ63" s="1391"/>
      <c r="BR63" s="1391"/>
      <c r="BS63" s="1391"/>
      <c r="BT63" s="1391"/>
      <c r="BU63" s="1391"/>
      <c r="BV63" s="1391"/>
      <c r="BW63" s="1391"/>
      <c r="BX63" s="1391"/>
      <c r="BY63" s="1391"/>
      <c r="BZ63" s="1391"/>
      <c r="CA63" s="1391"/>
      <c r="CB63" s="1391"/>
      <c r="CC63" s="1391"/>
      <c r="CD63" s="1391"/>
      <c r="CE63" s="1391"/>
      <c r="CF63" s="1391"/>
      <c r="CG63" s="1391"/>
      <c r="CH63" s="1391"/>
      <c r="CI63" s="1391"/>
      <c r="CJ63" s="1391"/>
      <c r="CK63" s="1391"/>
      <c r="CL63" s="1391"/>
      <c r="CM63" s="1391"/>
      <c r="CN63" s="1391"/>
      <c r="CO63" s="1391"/>
      <c r="CP63" s="1391"/>
      <c r="CQ63" s="1391"/>
      <c r="CR63" s="1391"/>
      <c r="CS63" s="1391"/>
      <c r="CT63" s="1391"/>
      <c r="CU63" s="1391"/>
      <c r="CV63" s="1391"/>
      <c r="CW63" s="1391"/>
      <c r="CX63" s="1391"/>
      <c r="CY63" s="1391"/>
      <c r="CZ63" s="1391"/>
      <c r="DA63" s="1391"/>
      <c r="DB63" s="1391"/>
      <c r="DC63" s="1391"/>
      <c r="DD63" s="1391"/>
      <c r="DE63" s="1391"/>
      <c r="DF63" s="1391"/>
      <c r="DG63" s="1391"/>
      <c r="DH63" s="1391"/>
      <c r="DI63" s="1391"/>
    </row>
    <row r="64" spans="22:113" s="170" customFormat="1">
      <c r="V64" s="1391"/>
      <c r="W64" s="1391"/>
      <c r="X64" s="1391"/>
      <c r="Y64" s="1391"/>
      <c r="Z64" s="1391"/>
      <c r="AA64" s="1391"/>
      <c r="AB64" s="1391"/>
      <c r="AC64" s="1391"/>
      <c r="AD64" s="1391"/>
      <c r="AE64" s="1391"/>
      <c r="AF64" s="1391"/>
      <c r="AG64" s="1391"/>
      <c r="AH64" s="1391"/>
      <c r="AI64" s="1391"/>
      <c r="AJ64" s="1391"/>
      <c r="AK64" s="1391"/>
      <c r="AL64" s="1391"/>
      <c r="AM64" s="1391"/>
      <c r="AN64" s="1391"/>
      <c r="AO64" s="1391"/>
      <c r="AP64" s="1391"/>
      <c r="AQ64" s="1391"/>
      <c r="AR64" s="1391"/>
      <c r="AS64" s="1391"/>
      <c r="AT64" s="1391"/>
      <c r="AU64" s="1391"/>
      <c r="AV64" s="1391"/>
      <c r="AW64" s="1391"/>
      <c r="AX64" s="1391"/>
      <c r="AY64" s="1391"/>
      <c r="AZ64" s="1391"/>
      <c r="BA64" s="1391"/>
      <c r="BB64" s="1391"/>
      <c r="BC64" s="1391"/>
      <c r="BD64" s="1391"/>
      <c r="BE64" s="1391"/>
      <c r="BF64" s="1391"/>
      <c r="BG64" s="1391"/>
      <c r="BH64" s="1391"/>
      <c r="BI64" s="1391"/>
      <c r="BJ64" s="1391"/>
      <c r="BK64" s="1391"/>
      <c r="BL64" s="1391"/>
      <c r="BM64" s="1391"/>
      <c r="BN64" s="1391"/>
      <c r="BO64" s="1391"/>
      <c r="BP64" s="1391"/>
      <c r="BQ64" s="1391"/>
      <c r="BR64" s="1391"/>
      <c r="BS64" s="1391"/>
      <c r="BT64" s="1391"/>
      <c r="BU64" s="1391"/>
      <c r="BV64" s="1391"/>
      <c r="BW64" s="1391"/>
      <c r="BX64" s="1391"/>
      <c r="BY64" s="1391"/>
      <c r="BZ64" s="1391"/>
      <c r="CA64" s="1391"/>
      <c r="CB64" s="1391"/>
      <c r="CC64" s="1391"/>
      <c r="CD64" s="1391"/>
      <c r="CE64" s="1391"/>
      <c r="CF64" s="1391"/>
      <c r="CG64" s="1391"/>
      <c r="CH64" s="1391"/>
      <c r="CI64" s="1391"/>
      <c r="CJ64" s="1391"/>
      <c r="CK64" s="1391"/>
      <c r="CL64" s="1391"/>
      <c r="CM64" s="1391"/>
      <c r="CN64" s="1391"/>
      <c r="CO64" s="1391"/>
      <c r="CP64" s="1391"/>
      <c r="CQ64" s="1391"/>
      <c r="CR64" s="1391"/>
      <c r="CS64" s="1391"/>
      <c r="CT64" s="1391"/>
      <c r="CU64" s="1391"/>
      <c r="CV64" s="1391"/>
      <c r="CW64" s="1391"/>
      <c r="CX64" s="1391"/>
      <c r="CY64" s="1391"/>
      <c r="CZ64" s="1391"/>
      <c r="DA64" s="1391"/>
      <c r="DB64" s="1391"/>
      <c r="DC64" s="1391"/>
      <c r="DD64" s="1391"/>
      <c r="DE64" s="1391"/>
      <c r="DF64" s="1391"/>
      <c r="DG64" s="1391"/>
      <c r="DH64" s="1391"/>
      <c r="DI64" s="1391"/>
    </row>
    <row r="65" spans="1:113" s="170" customFormat="1">
      <c r="V65" s="1391"/>
      <c r="W65" s="1391"/>
      <c r="X65" s="1391"/>
      <c r="Y65" s="1391"/>
      <c r="Z65" s="1391"/>
      <c r="AA65" s="1391"/>
      <c r="AB65" s="1391"/>
      <c r="AC65" s="1391"/>
      <c r="AD65" s="1391"/>
      <c r="AE65" s="1391"/>
      <c r="AF65" s="1391"/>
      <c r="AG65" s="1391"/>
      <c r="AH65" s="1391"/>
      <c r="AI65" s="1391"/>
      <c r="AJ65" s="1391"/>
      <c r="AK65" s="1391"/>
      <c r="AL65" s="1391"/>
      <c r="AM65" s="1391"/>
      <c r="AN65" s="1391"/>
      <c r="AO65" s="1391"/>
      <c r="AP65" s="1391"/>
      <c r="AQ65" s="1391"/>
      <c r="AR65" s="1391"/>
      <c r="AS65" s="1391"/>
      <c r="AT65" s="1391"/>
      <c r="AU65" s="1391"/>
      <c r="AV65" s="1391"/>
      <c r="AW65" s="1391"/>
      <c r="AX65" s="1391"/>
      <c r="AY65" s="1391"/>
      <c r="AZ65" s="1391"/>
      <c r="BA65" s="1391"/>
      <c r="BB65" s="1391"/>
      <c r="BC65" s="1391"/>
      <c r="BD65" s="1391"/>
      <c r="BE65" s="1391"/>
      <c r="BF65" s="1391"/>
      <c r="BG65" s="1391"/>
      <c r="BH65" s="1391"/>
      <c r="BI65" s="1391"/>
      <c r="BJ65" s="1391"/>
      <c r="BK65" s="1391"/>
      <c r="BL65" s="1391"/>
      <c r="BM65" s="1391"/>
      <c r="BN65" s="1391"/>
      <c r="BO65" s="1391"/>
      <c r="BP65" s="1391"/>
      <c r="BQ65" s="1391"/>
      <c r="BR65" s="1391"/>
      <c r="BS65" s="1391"/>
      <c r="BT65" s="1391"/>
      <c r="BU65" s="1391"/>
      <c r="BV65" s="1391"/>
      <c r="BW65" s="1391"/>
      <c r="BX65" s="1391"/>
      <c r="BY65" s="1391"/>
      <c r="BZ65" s="1391"/>
      <c r="CA65" s="1391"/>
      <c r="CB65" s="1391"/>
      <c r="CC65" s="1391"/>
      <c r="CD65" s="1391"/>
      <c r="CE65" s="1391"/>
      <c r="CF65" s="1391"/>
      <c r="CG65" s="1391"/>
      <c r="CH65" s="1391"/>
      <c r="CI65" s="1391"/>
      <c r="CJ65" s="1391"/>
      <c r="CK65" s="1391"/>
      <c r="CL65" s="1391"/>
      <c r="CM65" s="1391"/>
      <c r="CN65" s="1391"/>
      <c r="CO65" s="1391"/>
      <c r="CP65" s="1391"/>
      <c r="CQ65" s="1391"/>
      <c r="CR65" s="1391"/>
      <c r="CS65" s="1391"/>
      <c r="CT65" s="1391"/>
      <c r="CU65" s="1391"/>
      <c r="CV65" s="1391"/>
      <c r="CW65" s="1391"/>
      <c r="CX65" s="1391"/>
      <c r="CY65" s="1391"/>
      <c r="CZ65" s="1391"/>
      <c r="DA65" s="1391"/>
      <c r="DB65" s="1391"/>
      <c r="DC65" s="1391"/>
      <c r="DD65" s="1391"/>
      <c r="DE65" s="1391"/>
      <c r="DF65" s="1391"/>
      <c r="DG65" s="1391"/>
      <c r="DH65" s="1391"/>
      <c r="DI65" s="1391"/>
    </row>
    <row r="66" spans="1:113" s="170" customFormat="1">
      <c r="V66" s="1391"/>
      <c r="W66" s="1391"/>
      <c r="X66" s="1391"/>
      <c r="Y66" s="1391"/>
      <c r="Z66" s="1391"/>
      <c r="AA66" s="1391"/>
      <c r="AB66" s="1391"/>
      <c r="AC66" s="1391"/>
      <c r="AD66" s="1391"/>
      <c r="AE66" s="1391"/>
      <c r="AF66" s="1391"/>
      <c r="AG66" s="1391"/>
      <c r="AH66" s="1391"/>
      <c r="AI66" s="1391"/>
      <c r="AJ66" s="1391"/>
      <c r="AK66" s="1391"/>
      <c r="AL66" s="1391"/>
      <c r="AM66" s="1391"/>
      <c r="AN66" s="1391"/>
      <c r="AO66" s="1391"/>
      <c r="AP66" s="1391"/>
      <c r="AQ66" s="1391"/>
      <c r="AR66" s="1391"/>
      <c r="AS66" s="1391"/>
      <c r="AT66" s="1391"/>
      <c r="AU66" s="1391"/>
      <c r="AV66" s="1391"/>
      <c r="AW66" s="1391"/>
      <c r="AX66" s="1391"/>
      <c r="AY66" s="1391"/>
      <c r="AZ66" s="1391"/>
      <c r="BA66" s="1391"/>
      <c r="BB66" s="1391"/>
      <c r="BC66" s="1391"/>
      <c r="BD66" s="1391"/>
      <c r="BE66" s="1391"/>
      <c r="BF66" s="1391"/>
      <c r="BG66" s="1391"/>
      <c r="BH66" s="1391"/>
      <c r="BI66" s="1391"/>
      <c r="BJ66" s="1391"/>
      <c r="BK66" s="1391"/>
      <c r="BL66" s="1391"/>
      <c r="BM66" s="1391"/>
      <c r="BN66" s="1391"/>
      <c r="BO66" s="1391"/>
      <c r="BP66" s="1391"/>
      <c r="BQ66" s="1391"/>
      <c r="BR66" s="1391"/>
      <c r="BS66" s="1391"/>
      <c r="BT66" s="1391"/>
      <c r="BU66" s="1391"/>
      <c r="BV66" s="1391"/>
      <c r="BW66" s="1391"/>
      <c r="BX66" s="1391"/>
      <c r="BY66" s="1391"/>
      <c r="BZ66" s="1391"/>
      <c r="CA66" s="1391"/>
      <c r="CB66" s="1391"/>
      <c r="CC66" s="1391"/>
      <c r="CD66" s="1391"/>
      <c r="CE66" s="1391"/>
      <c r="CF66" s="1391"/>
      <c r="CG66" s="1391"/>
      <c r="CH66" s="1391"/>
      <c r="CI66" s="1391"/>
      <c r="CJ66" s="1391"/>
      <c r="CK66" s="1391"/>
      <c r="CL66" s="1391"/>
      <c r="CM66" s="1391"/>
      <c r="CN66" s="1391"/>
      <c r="CO66" s="1391"/>
      <c r="CP66" s="1391"/>
      <c r="CQ66" s="1391"/>
      <c r="CR66" s="1391"/>
      <c r="CS66" s="1391"/>
      <c r="CT66" s="1391"/>
      <c r="CU66" s="1391"/>
      <c r="CV66" s="1391"/>
      <c r="CW66" s="1391"/>
      <c r="CX66" s="1391"/>
      <c r="CY66" s="1391"/>
      <c r="CZ66" s="1391"/>
      <c r="DA66" s="1391"/>
      <c r="DB66" s="1391"/>
      <c r="DC66" s="1391"/>
      <c r="DD66" s="1391"/>
      <c r="DE66" s="1391"/>
      <c r="DF66" s="1391"/>
      <c r="DG66" s="1391"/>
      <c r="DH66" s="1391"/>
      <c r="DI66" s="1391"/>
    </row>
    <row r="67" spans="1:113" s="170" customFormat="1">
      <c r="V67" s="1391"/>
      <c r="W67" s="1391"/>
      <c r="X67" s="1391"/>
      <c r="Y67" s="1391"/>
      <c r="Z67" s="1391"/>
      <c r="AA67" s="1391"/>
      <c r="AB67" s="1391"/>
      <c r="AC67" s="1391"/>
      <c r="AD67" s="1391"/>
      <c r="AE67" s="1391"/>
      <c r="AF67" s="1391"/>
      <c r="AG67" s="1391"/>
      <c r="AH67" s="1391"/>
      <c r="AI67" s="1391"/>
      <c r="AJ67" s="1391"/>
      <c r="AK67" s="1391"/>
      <c r="AL67" s="1391"/>
      <c r="AM67" s="1391"/>
      <c r="AN67" s="1391"/>
      <c r="AO67" s="1391"/>
      <c r="AP67" s="1391"/>
      <c r="AQ67" s="1391"/>
      <c r="AR67" s="1391"/>
      <c r="AS67" s="1391"/>
      <c r="AT67" s="1391"/>
      <c r="AU67" s="1391"/>
      <c r="AV67" s="1391"/>
      <c r="AW67" s="1391"/>
      <c r="AX67" s="1391"/>
      <c r="AY67" s="1391"/>
      <c r="AZ67" s="1391"/>
      <c r="BA67" s="1391"/>
      <c r="BB67" s="1391"/>
      <c r="BC67" s="1391"/>
      <c r="BD67" s="1391"/>
      <c r="BE67" s="1391"/>
      <c r="BF67" s="1391"/>
      <c r="BG67" s="1391"/>
      <c r="BH67" s="1391"/>
      <c r="BI67" s="1391"/>
      <c r="BJ67" s="1391"/>
      <c r="BK67" s="1391"/>
      <c r="BL67" s="1391"/>
      <c r="BM67" s="1391"/>
      <c r="BN67" s="1391"/>
      <c r="BO67" s="1391"/>
      <c r="BP67" s="1391"/>
      <c r="BQ67" s="1391"/>
      <c r="BR67" s="1391"/>
      <c r="BS67" s="1391"/>
      <c r="BT67" s="1391"/>
      <c r="BU67" s="1391"/>
      <c r="BV67" s="1391"/>
      <c r="BW67" s="1391"/>
      <c r="BX67" s="1391"/>
      <c r="BY67" s="1391"/>
      <c r="BZ67" s="1391"/>
      <c r="CA67" s="1391"/>
      <c r="CB67" s="1391"/>
      <c r="CC67" s="1391"/>
      <c r="CD67" s="1391"/>
      <c r="CE67" s="1391"/>
      <c r="CF67" s="1391"/>
      <c r="CG67" s="1391"/>
      <c r="CH67" s="1391"/>
      <c r="CI67" s="1391"/>
      <c r="CJ67" s="1391"/>
      <c r="CK67" s="1391"/>
      <c r="CL67" s="1391"/>
      <c r="CM67" s="1391"/>
      <c r="CN67" s="1391"/>
      <c r="CO67" s="1391"/>
      <c r="CP67" s="1391"/>
      <c r="CQ67" s="1391"/>
      <c r="CR67" s="1391"/>
      <c r="CS67" s="1391"/>
      <c r="CT67" s="1391"/>
      <c r="CU67" s="1391"/>
      <c r="CV67" s="1391"/>
      <c r="CW67" s="1391"/>
      <c r="CX67" s="1391"/>
      <c r="CY67" s="1391"/>
      <c r="CZ67" s="1391"/>
      <c r="DA67" s="1391"/>
      <c r="DB67" s="1391"/>
      <c r="DC67" s="1391"/>
      <c r="DD67" s="1391"/>
      <c r="DE67" s="1391"/>
      <c r="DF67" s="1391"/>
      <c r="DG67" s="1391"/>
      <c r="DH67" s="1391"/>
      <c r="DI67" s="1391"/>
    </row>
    <row r="68" spans="1:113" s="170" customFormat="1">
      <c r="V68" s="1391"/>
      <c r="W68" s="1391"/>
      <c r="X68" s="1391"/>
      <c r="Y68" s="1391"/>
      <c r="Z68" s="1391"/>
      <c r="AA68" s="1391"/>
      <c r="AB68" s="1391"/>
      <c r="AC68" s="1391"/>
      <c r="AD68" s="1391"/>
      <c r="AE68" s="1391"/>
      <c r="AF68" s="1391"/>
      <c r="AG68" s="1391"/>
      <c r="AH68" s="1391"/>
      <c r="AI68" s="1391"/>
      <c r="AJ68" s="1391"/>
      <c r="AK68" s="1391"/>
      <c r="AL68" s="1391"/>
      <c r="AM68" s="1391"/>
      <c r="AN68" s="1391"/>
      <c r="AO68" s="1391"/>
      <c r="AP68" s="1391"/>
      <c r="AQ68" s="1391"/>
      <c r="AR68" s="1391"/>
      <c r="AS68" s="1391"/>
      <c r="AT68" s="1391"/>
      <c r="AU68" s="1391"/>
      <c r="AV68" s="1391"/>
      <c r="AW68" s="1391"/>
      <c r="AX68" s="1391"/>
      <c r="AY68" s="1391"/>
      <c r="AZ68" s="1391"/>
      <c r="BA68" s="1391"/>
      <c r="BB68" s="1391"/>
      <c r="BC68" s="1391"/>
      <c r="BD68" s="1391"/>
      <c r="BE68" s="1391"/>
      <c r="BF68" s="1391"/>
      <c r="BG68" s="1391"/>
      <c r="BH68" s="1391"/>
      <c r="BI68" s="1391"/>
      <c r="BJ68" s="1391"/>
      <c r="BK68" s="1391"/>
      <c r="BL68" s="1391"/>
      <c r="BM68" s="1391"/>
      <c r="BN68" s="1391"/>
      <c r="BO68" s="1391"/>
      <c r="BP68" s="1391"/>
      <c r="BQ68" s="1391"/>
      <c r="BR68" s="1391"/>
      <c r="BS68" s="1391"/>
      <c r="BT68" s="1391"/>
      <c r="BU68" s="1391"/>
      <c r="BV68" s="1391"/>
      <c r="BW68" s="1391"/>
      <c r="BX68" s="1391"/>
      <c r="BY68" s="1391"/>
      <c r="BZ68" s="1391"/>
      <c r="CA68" s="1391"/>
      <c r="CB68" s="1391"/>
      <c r="CC68" s="1391"/>
      <c r="CD68" s="1391"/>
      <c r="CE68" s="1391"/>
      <c r="CF68" s="1391"/>
      <c r="CG68" s="1391"/>
      <c r="CH68" s="1391"/>
      <c r="CI68" s="1391"/>
      <c r="CJ68" s="1391"/>
      <c r="CK68" s="1391"/>
      <c r="CL68" s="1391"/>
      <c r="CM68" s="1391"/>
      <c r="CN68" s="1391"/>
      <c r="CO68" s="1391"/>
      <c r="CP68" s="1391"/>
      <c r="CQ68" s="1391"/>
      <c r="CR68" s="1391"/>
      <c r="CS68" s="1391"/>
      <c r="CT68" s="1391"/>
      <c r="CU68" s="1391"/>
      <c r="CV68" s="1391"/>
      <c r="CW68" s="1391"/>
      <c r="CX68" s="1391"/>
      <c r="CY68" s="1391"/>
      <c r="CZ68" s="1391"/>
      <c r="DA68" s="1391"/>
      <c r="DB68" s="1391"/>
      <c r="DC68" s="1391"/>
      <c r="DD68" s="1391"/>
      <c r="DE68" s="1391"/>
      <c r="DF68" s="1391"/>
      <c r="DG68" s="1391"/>
      <c r="DH68" s="1391"/>
      <c r="DI68" s="1391"/>
    </row>
    <row r="69" spans="1:113" s="170" customFormat="1">
      <c r="V69" s="1391"/>
      <c r="W69" s="1391"/>
      <c r="X69" s="1391"/>
      <c r="Y69" s="1391"/>
      <c r="Z69" s="1391"/>
      <c r="AA69" s="1391"/>
      <c r="AB69" s="1391"/>
      <c r="AC69" s="1391"/>
      <c r="AD69" s="1391"/>
      <c r="AE69" s="1391"/>
      <c r="AF69" s="1391"/>
      <c r="AG69" s="1391"/>
      <c r="AH69" s="1391"/>
      <c r="AI69" s="1391"/>
      <c r="AJ69" s="1391"/>
      <c r="AK69" s="1391"/>
      <c r="AL69" s="1391"/>
      <c r="AM69" s="1391"/>
      <c r="AN69" s="1391"/>
      <c r="AO69" s="1391"/>
      <c r="AP69" s="1391"/>
      <c r="AQ69" s="1391"/>
      <c r="AR69" s="1391"/>
      <c r="AS69" s="1391"/>
      <c r="AT69" s="1391"/>
      <c r="AU69" s="1391"/>
      <c r="AV69" s="1391"/>
      <c r="AW69" s="1391"/>
      <c r="AX69" s="1391"/>
      <c r="AY69" s="1391"/>
      <c r="AZ69" s="1391"/>
      <c r="BA69" s="1391"/>
      <c r="BB69" s="1391"/>
      <c r="BC69" s="1391"/>
      <c r="BD69" s="1391"/>
      <c r="BE69" s="1391"/>
      <c r="BF69" s="1391"/>
      <c r="BG69" s="1391"/>
      <c r="BH69" s="1391"/>
      <c r="BI69" s="1391"/>
      <c r="BJ69" s="1391"/>
      <c r="BK69" s="1391"/>
      <c r="BL69" s="1391"/>
      <c r="BM69" s="1391"/>
      <c r="BN69" s="1391"/>
      <c r="BO69" s="1391"/>
      <c r="BP69" s="1391"/>
      <c r="BQ69" s="1391"/>
      <c r="BR69" s="1391"/>
      <c r="BS69" s="1391"/>
      <c r="BT69" s="1391"/>
      <c r="BU69" s="1391"/>
      <c r="BV69" s="1391"/>
      <c r="BW69" s="1391"/>
      <c r="BX69" s="1391"/>
      <c r="BY69" s="1391"/>
      <c r="BZ69" s="1391"/>
      <c r="CA69" s="1391"/>
      <c r="CB69" s="1391"/>
      <c r="CC69" s="1391"/>
      <c r="CD69" s="1391"/>
      <c r="CE69" s="1391"/>
      <c r="CF69" s="1391"/>
      <c r="CG69" s="1391"/>
      <c r="CH69" s="1391"/>
      <c r="CI69" s="1391"/>
      <c r="CJ69" s="1391"/>
      <c r="CK69" s="1391"/>
      <c r="CL69" s="1391"/>
      <c r="CM69" s="1391"/>
      <c r="CN69" s="1391"/>
      <c r="CO69" s="1391"/>
      <c r="CP69" s="1391"/>
      <c r="CQ69" s="1391"/>
      <c r="CR69" s="1391"/>
      <c r="CS69" s="1391"/>
      <c r="CT69" s="1391"/>
      <c r="CU69" s="1391"/>
      <c r="CV69" s="1391"/>
      <c r="CW69" s="1391"/>
      <c r="CX69" s="1391"/>
      <c r="CY69" s="1391"/>
      <c r="CZ69" s="1391"/>
      <c r="DA69" s="1391"/>
      <c r="DB69" s="1391"/>
      <c r="DC69" s="1391"/>
      <c r="DD69" s="1391"/>
      <c r="DE69" s="1391"/>
      <c r="DF69" s="1391"/>
      <c r="DG69" s="1391"/>
      <c r="DH69" s="1391"/>
      <c r="DI69" s="1391"/>
    </row>
    <row r="70" spans="1:113" s="170" customFormat="1">
      <c r="V70" s="1391"/>
      <c r="W70" s="1391"/>
      <c r="X70" s="1391"/>
      <c r="Y70" s="1391"/>
      <c r="Z70" s="1391"/>
      <c r="AA70" s="1391"/>
      <c r="AB70" s="1391"/>
      <c r="AC70" s="1391"/>
      <c r="AD70" s="1391"/>
      <c r="AE70" s="1391"/>
      <c r="AF70" s="1391"/>
      <c r="AG70" s="1391"/>
      <c r="AH70" s="1391"/>
      <c r="AI70" s="1391"/>
      <c r="AJ70" s="1391"/>
      <c r="AK70" s="1391"/>
      <c r="AL70" s="1391"/>
      <c r="AM70" s="1391"/>
      <c r="AN70" s="1391"/>
      <c r="AO70" s="1391"/>
      <c r="AP70" s="1391"/>
      <c r="AQ70" s="1391"/>
      <c r="AR70" s="1391"/>
      <c r="AS70" s="1391"/>
      <c r="AT70" s="1391"/>
      <c r="AU70" s="1391"/>
      <c r="AV70" s="1391"/>
      <c r="AW70" s="1391"/>
      <c r="AX70" s="1391"/>
      <c r="AY70" s="1391"/>
      <c r="AZ70" s="1391"/>
      <c r="BA70" s="1391"/>
      <c r="BB70" s="1391"/>
      <c r="BC70" s="1391"/>
      <c r="BD70" s="1391"/>
      <c r="BE70" s="1391"/>
      <c r="BF70" s="1391"/>
      <c r="BG70" s="1391"/>
      <c r="BH70" s="1391"/>
      <c r="BI70" s="1391"/>
      <c r="BJ70" s="1391"/>
      <c r="BK70" s="1391"/>
      <c r="BL70" s="1391"/>
      <c r="BM70" s="1391"/>
      <c r="BN70" s="1391"/>
      <c r="BO70" s="1391"/>
      <c r="BP70" s="1391"/>
      <c r="BQ70" s="1391"/>
      <c r="BR70" s="1391"/>
      <c r="BS70" s="1391"/>
      <c r="BT70" s="1391"/>
      <c r="BU70" s="1391"/>
      <c r="BV70" s="1391"/>
      <c r="BW70" s="1391"/>
      <c r="BX70" s="1391"/>
      <c r="BY70" s="1391"/>
      <c r="BZ70" s="1391"/>
      <c r="CA70" s="1391"/>
      <c r="CB70" s="1391"/>
      <c r="CC70" s="1391"/>
      <c r="CD70" s="1391"/>
      <c r="CE70" s="1391"/>
      <c r="CF70" s="1391"/>
      <c r="CG70" s="1391"/>
      <c r="CH70" s="1391"/>
      <c r="CI70" s="1391"/>
      <c r="CJ70" s="1391"/>
      <c r="CK70" s="1391"/>
      <c r="CL70" s="1391"/>
      <c r="CM70" s="1391"/>
      <c r="CN70" s="1391"/>
      <c r="CO70" s="1391"/>
      <c r="CP70" s="1391"/>
      <c r="CQ70" s="1391"/>
      <c r="CR70" s="1391"/>
      <c r="CS70" s="1391"/>
      <c r="CT70" s="1391"/>
      <c r="CU70" s="1391"/>
      <c r="CV70" s="1391"/>
      <c r="CW70" s="1391"/>
      <c r="CX70" s="1391"/>
      <c r="CY70" s="1391"/>
      <c r="CZ70" s="1391"/>
      <c r="DA70" s="1391"/>
      <c r="DB70" s="1391"/>
      <c r="DC70" s="1391"/>
      <c r="DD70" s="1391"/>
      <c r="DE70" s="1391"/>
      <c r="DF70" s="1391"/>
      <c r="DG70" s="1391"/>
      <c r="DH70" s="1391"/>
      <c r="DI70" s="1391"/>
    </row>
    <row r="71" spans="1:113" s="170" customFormat="1">
      <c r="V71" s="1391"/>
      <c r="W71" s="1391"/>
      <c r="X71" s="1391"/>
      <c r="Y71" s="1391"/>
      <c r="Z71" s="1391"/>
      <c r="AA71" s="1391"/>
      <c r="AB71" s="1391"/>
      <c r="AC71" s="1391"/>
      <c r="AD71" s="1391"/>
      <c r="AE71" s="1391"/>
      <c r="AF71" s="1391"/>
      <c r="AG71" s="1391"/>
      <c r="AH71" s="1391"/>
      <c r="AI71" s="1391"/>
      <c r="AJ71" s="1391"/>
      <c r="AK71" s="1391"/>
      <c r="AL71" s="1391"/>
      <c r="AM71" s="1391"/>
      <c r="AN71" s="1391"/>
      <c r="AO71" s="1391"/>
      <c r="AP71" s="1391"/>
      <c r="AQ71" s="1391"/>
      <c r="AR71" s="1391"/>
      <c r="AS71" s="1391"/>
      <c r="AT71" s="1391"/>
      <c r="AU71" s="1391"/>
      <c r="AV71" s="1391"/>
      <c r="AW71" s="1391"/>
      <c r="AX71" s="1391"/>
      <c r="AY71" s="1391"/>
      <c r="AZ71" s="1391"/>
      <c r="BA71" s="1391"/>
      <c r="BB71" s="1391"/>
      <c r="BC71" s="1391"/>
      <c r="BD71" s="1391"/>
      <c r="BE71" s="1391"/>
      <c r="BF71" s="1391"/>
      <c r="BG71" s="1391"/>
      <c r="BH71" s="1391"/>
      <c r="BI71" s="1391"/>
      <c r="BJ71" s="1391"/>
      <c r="BK71" s="1391"/>
      <c r="BL71" s="1391"/>
      <c r="BM71" s="1391"/>
      <c r="BN71" s="1391"/>
      <c r="BO71" s="1391"/>
      <c r="BP71" s="1391"/>
      <c r="BQ71" s="1391"/>
      <c r="BR71" s="1391"/>
      <c r="BS71" s="1391"/>
      <c r="BT71" s="1391"/>
      <c r="BU71" s="1391"/>
      <c r="BV71" s="1391"/>
      <c r="BW71" s="1391"/>
      <c r="BX71" s="1391"/>
      <c r="BY71" s="1391"/>
      <c r="BZ71" s="1391"/>
      <c r="CA71" s="1391"/>
      <c r="CB71" s="1391"/>
      <c r="CC71" s="1391"/>
      <c r="CD71" s="1391"/>
      <c r="CE71" s="1391"/>
      <c r="CF71" s="1391"/>
      <c r="CG71" s="1391"/>
      <c r="CH71" s="1391"/>
      <c r="CI71" s="1391"/>
      <c r="CJ71" s="1391"/>
      <c r="CK71" s="1391"/>
      <c r="CL71" s="1391"/>
      <c r="CM71" s="1391"/>
      <c r="CN71" s="1391"/>
      <c r="CO71" s="1391"/>
      <c r="CP71" s="1391"/>
      <c r="CQ71" s="1391"/>
      <c r="CR71" s="1391"/>
      <c r="CS71" s="1391"/>
      <c r="CT71" s="1391"/>
      <c r="CU71" s="1391"/>
      <c r="CV71" s="1391"/>
      <c r="CW71" s="1391"/>
      <c r="CX71" s="1391"/>
      <c r="CY71" s="1391"/>
      <c r="CZ71" s="1391"/>
      <c r="DA71" s="1391"/>
      <c r="DB71" s="1391"/>
      <c r="DC71" s="1391"/>
      <c r="DD71" s="1391"/>
      <c r="DE71" s="1391"/>
      <c r="DF71" s="1391"/>
      <c r="DG71" s="1391"/>
      <c r="DH71" s="1391"/>
      <c r="DI71" s="1391"/>
    </row>
    <row r="72" spans="1:113" s="170" customFormat="1">
      <c r="V72" s="1391"/>
      <c r="W72" s="1391"/>
      <c r="X72" s="1391"/>
      <c r="Y72" s="1391"/>
      <c r="Z72" s="1391"/>
      <c r="AA72" s="1391"/>
      <c r="AB72" s="1391"/>
      <c r="AC72" s="1391"/>
      <c r="AD72" s="1391"/>
      <c r="AE72" s="1391"/>
      <c r="AF72" s="1391"/>
      <c r="AG72" s="1391"/>
      <c r="AH72" s="1391"/>
      <c r="AI72" s="1391"/>
      <c r="AJ72" s="1391"/>
      <c r="AK72" s="1391"/>
      <c r="AL72" s="1391"/>
      <c r="AM72" s="1391"/>
      <c r="AN72" s="1391"/>
      <c r="AO72" s="1391"/>
      <c r="AP72" s="1391"/>
      <c r="AQ72" s="1391"/>
      <c r="AR72" s="1391"/>
      <c r="AS72" s="1391"/>
      <c r="AT72" s="1391"/>
      <c r="AU72" s="1391"/>
      <c r="AV72" s="1391"/>
      <c r="AW72" s="1391"/>
      <c r="AX72" s="1391"/>
      <c r="AY72" s="1391"/>
      <c r="AZ72" s="1391"/>
      <c r="BA72" s="1391"/>
      <c r="BB72" s="1391"/>
      <c r="BC72" s="1391"/>
      <c r="BD72" s="1391"/>
      <c r="BE72" s="1391"/>
      <c r="BF72" s="1391"/>
      <c r="BG72" s="1391"/>
      <c r="BH72" s="1391"/>
      <c r="BI72" s="1391"/>
      <c r="BJ72" s="1391"/>
      <c r="BK72" s="1391"/>
      <c r="BL72" s="1391"/>
      <c r="BM72" s="1391"/>
      <c r="BN72" s="1391"/>
      <c r="BO72" s="1391"/>
      <c r="BP72" s="1391"/>
      <c r="BQ72" s="1391"/>
      <c r="BR72" s="1391"/>
      <c r="BS72" s="1391"/>
      <c r="BT72" s="1391"/>
      <c r="BU72" s="1391"/>
      <c r="BV72" s="1391"/>
      <c r="BW72" s="1391"/>
      <c r="BX72" s="1391"/>
      <c r="BY72" s="1391"/>
      <c r="BZ72" s="1391"/>
      <c r="CA72" s="1391"/>
      <c r="CB72" s="1391"/>
      <c r="CC72" s="1391"/>
      <c r="CD72" s="1391"/>
      <c r="CE72" s="1391"/>
      <c r="CF72" s="1391"/>
      <c r="CG72" s="1391"/>
      <c r="CH72" s="1391"/>
      <c r="CI72" s="1391"/>
      <c r="CJ72" s="1391"/>
      <c r="CK72" s="1391"/>
      <c r="CL72" s="1391"/>
      <c r="CM72" s="1391"/>
      <c r="CN72" s="1391"/>
      <c r="CO72" s="1391"/>
      <c r="CP72" s="1391"/>
      <c r="CQ72" s="1391"/>
      <c r="CR72" s="1391"/>
      <c r="CS72" s="1391"/>
      <c r="CT72" s="1391"/>
      <c r="CU72" s="1391"/>
      <c r="CV72" s="1391"/>
      <c r="CW72" s="1391"/>
      <c r="CX72" s="1391"/>
      <c r="CY72" s="1391"/>
      <c r="CZ72" s="1391"/>
      <c r="DA72" s="1391"/>
      <c r="DB72" s="1391"/>
      <c r="DC72" s="1391"/>
      <c r="DD72" s="1391"/>
      <c r="DE72" s="1391"/>
      <c r="DF72" s="1391"/>
      <c r="DG72" s="1391"/>
      <c r="DH72" s="1391"/>
      <c r="DI72" s="1391"/>
    </row>
    <row r="73" spans="1:113" s="170" customFormat="1">
      <c r="V73" s="1391"/>
      <c r="W73" s="1391"/>
      <c r="X73" s="1391"/>
      <c r="Y73" s="1391"/>
      <c r="Z73" s="1391"/>
      <c r="AA73" s="1391"/>
      <c r="AB73" s="1391"/>
      <c r="AC73" s="1391"/>
      <c r="AD73" s="1391"/>
      <c r="AE73" s="1391"/>
      <c r="AF73" s="1391"/>
      <c r="AG73" s="1391"/>
      <c r="AH73" s="1391"/>
      <c r="AI73" s="1391"/>
      <c r="AJ73" s="1391"/>
      <c r="AK73" s="1391"/>
      <c r="AL73" s="1391"/>
      <c r="AM73" s="1391"/>
      <c r="AN73" s="1391"/>
      <c r="AO73" s="1391"/>
      <c r="AP73" s="1391"/>
      <c r="AQ73" s="1391"/>
      <c r="AR73" s="1391"/>
      <c r="AS73" s="1391"/>
      <c r="AT73" s="1391"/>
      <c r="AU73" s="1391"/>
      <c r="AV73" s="1391"/>
      <c r="AW73" s="1391"/>
      <c r="AX73" s="1391"/>
      <c r="AY73" s="1391"/>
      <c r="AZ73" s="1391"/>
      <c r="BA73" s="1391"/>
      <c r="BB73" s="1391"/>
      <c r="BC73" s="1391"/>
      <c r="BD73" s="1391"/>
      <c r="BE73" s="1391"/>
      <c r="BF73" s="1391"/>
      <c r="BG73" s="1391"/>
      <c r="BH73" s="1391"/>
      <c r="BI73" s="1391"/>
      <c r="BJ73" s="1391"/>
      <c r="BK73" s="1391"/>
      <c r="BL73" s="1391"/>
      <c r="BM73" s="1391"/>
      <c r="BN73" s="1391"/>
      <c r="BO73" s="1391"/>
      <c r="BP73" s="1391"/>
      <c r="BQ73" s="1391"/>
      <c r="BR73" s="1391"/>
      <c r="BS73" s="1391"/>
      <c r="BT73" s="1391"/>
      <c r="BU73" s="1391"/>
      <c r="BV73" s="1391"/>
      <c r="BW73" s="1391"/>
      <c r="BX73" s="1391"/>
      <c r="BY73" s="1391"/>
      <c r="BZ73" s="1391"/>
      <c r="CA73" s="1391"/>
      <c r="CB73" s="1391"/>
      <c r="CC73" s="1391"/>
      <c r="CD73" s="1391"/>
      <c r="CE73" s="1391"/>
      <c r="CF73" s="1391"/>
      <c r="CG73" s="1391"/>
      <c r="CH73" s="1391"/>
      <c r="CI73" s="1391"/>
      <c r="CJ73" s="1391"/>
      <c r="CK73" s="1391"/>
      <c r="CL73" s="1391"/>
      <c r="CM73" s="1391"/>
      <c r="CN73" s="1391"/>
      <c r="CO73" s="1391"/>
      <c r="CP73" s="1391"/>
      <c r="CQ73" s="1391"/>
      <c r="CR73" s="1391"/>
      <c r="CS73" s="1391"/>
      <c r="CT73" s="1391"/>
      <c r="CU73" s="1391"/>
      <c r="CV73" s="1391"/>
      <c r="CW73" s="1391"/>
      <c r="CX73" s="1391"/>
      <c r="CY73" s="1391"/>
      <c r="CZ73" s="1391"/>
      <c r="DA73" s="1391"/>
      <c r="DB73" s="1391"/>
      <c r="DC73" s="1391"/>
      <c r="DD73" s="1391"/>
      <c r="DE73" s="1391"/>
      <c r="DF73" s="1391"/>
      <c r="DG73" s="1391"/>
      <c r="DH73" s="1391"/>
      <c r="DI73" s="1391"/>
    </row>
    <row r="74" spans="1:113" s="170" customFormat="1">
      <c r="V74" s="1391"/>
      <c r="W74" s="1391"/>
      <c r="X74" s="1391"/>
      <c r="Y74" s="1391"/>
      <c r="Z74" s="1391"/>
      <c r="AA74" s="1391"/>
      <c r="AB74" s="1391"/>
      <c r="AC74" s="1391"/>
      <c r="AD74" s="1391"/>
      <c r="AE74" s="1391"/>
      <c r="AF74" s="1391"/>
      <c r="AG74" s="1391"/>
      <c r="AH74" s="1391"/>
      <c r="AI74" s="1391"/>
      <c r="AJ74" s="1391"/>
      <c r="AK74" s="1391"/>
      <c r="AL74" s="1391"/>
      <c r="AM74" s="1391"/>
      <c r="AN74" s="1391"/>
      <c r="AO74" s="1391"/>
      <c r="AP74" s="1391"/>
      <c r="AQ74" s="1391"/>
      <c r="AR74" s="1391"/>
      <c r="AS74" s="1391"/>
      <c r="AT74" s="1391"/>
      <c r="AU74" s="1391"/>
      <c r="AV74" s="1391"/>
      <c r="AW74" s="1391"/>
      <c r="AX74" s="1391"/>
      <c r="AY74" s="1391"/>
      <c r="AZ74" s="1391"/>
      <c r="BA74" s="1391"/>
      <c r="BB74" s="1391"/>
      <c r="BC74" s="1391"/>
      <c r="BD74" s="1391"/>
      <c r="BE74" s="1391"/>
      <c r="BF74" s="1391"/>
      <c r="BG74" s="1391"/>
      <c r="BH74" s="1391"/>
      <c r="BI74" s="1391"/>
      <c r="BJ74" s="1391"/>
      <c r="BK74" s="1391"/>
      <c r="BL74" s="1391"/>
      <c r="BM74" s="1391"/>
      <c r="BN74" s="1391"/>
      <c r="BO74" s="1391"/>
      <c r="BP74" s="1391"/>
      <c r="BQ74" s="1391"/>
      <c r="BR74" s="1391"/>
      <c r="BS74" s="1391"/>
      <c r="BT74" s="1391"/>
      <c r="BU74" s="1391"/>
      <c r="BV74" s="1391"/>
      <c r="BW74" s="1391"/>
      <c r="BX74" s="1391"/>
      <c r="BY74" s="1391"/>
      <c r="BZ74" s="1391"/>
      <c r="CA74" s="1391"/>
      <c r="CB74" s="1391"/>
      <c r="CC74" s="1391"/>
      <c r="CD74" s="1391"/>
      <c r="CE74" s="1391"/>
      <c r="CF74" s="1391"/>
      <c r="CG74" s="1391"/>
      <c r="CH74" s="1391"/>
      <c r="CI74" s="1391"/>
      <c r="CJ74" s="1391"/>
      <c r="CK74" s="1391"/>
      <c r="CL74" s="1391"/>
      <c r="CM74" s="1391"/>
      <c r="CN74" s="1391"/>
      <c r="CO74" s="1391"/>
      <c r="CP74" s="1391"/>
      <c r="CQ74" s="1391"/>
      <c r="CR74" s="1391"/>
      <c r="CS74" s="1391"/>
      <c r="CT74" s="1391"/>
      <c r="CU74" s="1391"/>
      <c r="CV74" s="1391"/>
      <c r="CW74" s="1391"/>
      <c r="CX74" s="1391"/>
      <c r="CY74" s="1391"/>
      <c r="CZ74" s="1391"/>
      <c r="DA74" s="1391"/>
      <c r="DB74" s="1391"/>
      <c r="DC74" s="1391"/>
      <c r="DD74" s="1391"/>
      <c r="DE74" s="1391"/>
      <c r="DF74" s="1391"/>
      <c r="DG74" s="1391"/>
      <c r="DH74" s="1391"/>
      <c r="DI74" s="1391"/>
    </row>
    <row r="75" spans="1:113" s="170" customFormat="1">
      <c r="V75" s="1391"/>
      <c r="W75" s="1391"/>
      <c r="X75" s="1391"/>
      <c r="Y75" s="1391"/>
      <c r="Z75" s="1391"/>
      <c r="AA75" s="1391"/>
      <c r="AB75" s="1391"/>
      <c r="AC75" s="1391"/>
      <c r="AD75" s="1391"/>
      <c r="AE75" s="1391"/>
      <c r="AF75" s="1391"/>
      <c r="AG75" s="1391"/>
      <c r="AH75" s="1391"/>
      <c r="AI75" s="1391"/>
      <c r="AJ75" s="1391"/>
      <c r="AK75" s="1391"/>
      <c r="AL75" s="1391"/>
      <c r="AM75" s="1391"/>
      <c r="AN75" s="1391"/>
      <c r="AO75" s="1391"/>
      <c r="AP75" s="1391"/>
      <c r="AQ75" s="1391"/>
      <c r="AR75" s="1391"/>
      <c r="AS75" s="1391"/>
      <c r="AT75" s="1391"/>
      <c r="AU75" s="1391"/>
      <c r="AV75" s="1391"/>
      <c r="AW75" s="1391"/>
      <c r="AX75" s="1391"/>
      <c r="AY75" s="1391"/>
      <c r="AZ75" s="1391"/>
      <c r="BA75" s="1391"/>
      <c r="BB75" s="1391"/>
      <c r="BC75" s="1391"/>
      <c r="BD75" s="1391"/>
      <c r="BE75" s="1391"/>
      <c r="BF75" s="1391"/>
      <c r="BG75" s="1391"/>
      <c r="BH75" s="1391"/>
      <c r="BI75" s="1391"/>
      <c r="BJ75" s="1391"/>
      <c r="BK75" s="1391"/>
      <c r="BL75" s="1391"/>
      <c r="BM75" s="1391"/>
      <c r="BN75" s="1391"/>
      <c r="BO75" s="1391"/>
      <c r="BP75" s="1391"/>
      <c r="BQ75" s="1391"/>
      <c r="BR75" s="1391"/>
      <c r="BS75" s="1391"/>
      <c r="BT75" s="1391"/>
      <c r="BU75" s="1391"/>
      <c r="BV75" s="1391"/>
      <c r="BW75" s="1391"/>
      <c r="BX75" s="1391"/>
      <c r="BY75" s="1391"/>
      <c r="BZ75" s="1391"/>
      <c r="CA75" s="1391"/>
      <c r="CB75" s="1391"/>
      <c r="CC75" s="1391"/>
      <c r="CD75" s="1391"/>
      <c r="CE75" s="1391"/>
      <c r="CF75" s="1391"/>
      <c r="CG75" s="1391"/>
      <c r="CH75" s="1391"/>
      <c r="CI75" s="1391"/>
      <c r="CJ75" s="1391"/>
      <c r="CK75" s="1391"/>
      <c r="CL75" s="1391"/>
      <c r="CM75" s="1391"/>
      <c r="CN75" s="1391"/>
      <c r="CO75" s="1391"/>
      <c r="CP75" s="1391"/>
      <c r="CQ75" s="1391"/>
      <c r="CR75" s="1391"/>
      <c r="CS75" s="1391"/>
      <c r="CT75" s="1391"/>
      <c r="CU75" s="1391"/>
      <c r="CV75" s="1391"/>
      <c r="CW75" s="1391"/>
      <c r="CX75" s="1391"/>
      <c r="CY75" s="1391"/>
      <c r="CZ75" s="1391"/>
      <c r="DA75" s="1391"/>
      <c r="DB75" s="1391"/>
      <c r="DC75" s="1391"/>
      <c r="DD75" s="1391"/>
      <c r="DE75" s="1391"/>
      <c r="DF75" s="1391"/>
      <c r="DG75" s="1391"/>
      <c r="DH75" s="1391"/>
      <c r="DI75" s="1391"/>
    </row>
    <row r="76" spans="1:113" s="170" customFormat="1">
      <c r="V76" s="1391"/>
      <c r="W76" s="1391"/>
      <c r="X76" s="1391"/>
      <c r="Y76" s="1391"/>
      <c r="Z76" s="1391"/>
      <c r="AA76" s="1391"/>
      <c r="AB76" s="1391"/>
      <c r="AC76" s="1391"/>
      <c r="AD76" s="1391"/>
      <c r="AE76" s="1391"/>
      <c r="AF76" s="1391"/>
      <c r="AG76" s="1391"/>
      <c r="AH76" s="1391"/>
      <c r="AI76" s="1391"/>
      <c r="AJ76" s="1391"/>
      <c r="AK76" s="1391"/>
      <c r="AL76" s="1391"/>
      <c r="AM76" s="1391"/>
      <c r="AN76" s="1391"/>
      <c r="AO76" s="1391"/>
      <c r="AP76" s="1391"/>
      <c r="AQ76" s="1391"/>
      <c r="AR76" s="1391"/>
      <c r="AS76" s="1391"/>
      <c r="AT76" s="1391"/>
      <c r="AU76" s="1391"/>
      <c r="AV76" s="1391"/>
      <c r="AW76" s="1391"/>
      <c r="AX76" s="1391"/>
      <c r="AY76" s="1391"/>
      <c r="AZ76" s="1391"/>
      <c r="BA76" s="1391"/>
      <c r="BB76" s="1391"/>
      <c r="BC76" s="1391"/>
      <c r="BD76" s="1391"/>
      <c r="BE76" s="1391"/>
      <c r="BF76" s="1391"/>
      <c r="BG76" s="1391"/>
      <c r="BH76" s="1391"/>
      <c r="BI76" s="1391"/>
      <c r="BJ76" s="1391"/>
      <c r="BK76" s="1391"/>
      <c r="BL76" s="1391"/>
      <c r="BM76" s="1391"/>
      <c r="BN76" s="1391"/>
      <c r="BO76" s="1391"/>
      <c r="BP76" s="1391"/>
      <c r="BQ76" s="1391"/>
      <c r="BR76" s="1391"/>
      <c r="BS76" s="1391"/>
      <c r="BT76" s="1391"/>
      <c r="BU76" s="1391"/>
      <c r="BV76" s="1391"/>
      <c r="BW76" s="1391"/>
      <c r="BX76" s="1391"/>
      <c r="BY76" s="1391"/>
      <c r="BZ76" s="1391"/>
      <c r="CA76" s="1391"/>
      <c r="CB76" s="1391"/>
      <c r="CC76" s="1391"/>
      <c r="CD76" s="1391"/>
      <c r="CE76" s="1391"/>
      <c r="CF76" s="1391"/>
      <c r="CG76" s="1391"/>
      <c r="CH76" s="1391"/>
      <c r="CI76" s="1391"/>
      <c r="CJ76" s="1391"/>
      <c r="CK76" s="1391"/>
      <c r="CL76" s="1391"/>
      <c r="CM76" s="1391"/>
      <c r="CN76" s="1391"/>
      <c r="CO76" s="1391"/>
      <c r="CP76" s="1391"/>
      <c r="CQ76" s="1391"/>
      <c r="CR76" s="1391"/>
      <c r="CS76" s="1391"/>
      <c r="CT76" s="1391"/>
      <c r="CU76" s="1391"/>
      <c r="CV76" s="1391"/>
      <c r="CW76" s="1391"/>
      <c r="CX76" s="1391"/>
      <c r="CY76" s="1391"/>
      <c r="CZ76" s="1391"/>
      <c r="DA76" s="1391"/>
      <c r="DB76" s="1391"/>
      <c r="DC76" s="1391"/>
      <c r="DD76" s="1391"/>
      <c r="DE76" s="1391"/>
      <c r="DF76" s="1391"/>
      <c r="DG76" s="1391"/>
      <c r="DH76" s="1391"/>
      <c r="DI76" s="1391"/>
    </row>
    <row r="77" spans="1:113" s="170" customFormat="1">
      <c r="V77" s="1391"/>
      <c r="W77" s="1391"/>
      <c r="X77" s="1391"/>
      <c r="Y77" s="1391"/>
      <c r="Z77" s="1391"/>
      <c r="AA77" s="1391"/>
      <c r="AB77" s="1391"/>
      <c r="AC77" s="1391"/>
      <c r="AD77" s="1391"/>
      <c r="AE77" s="1391"/>
      <c r="AF77" s="1391"/>
      <c r="AG77" s="1391"/>
      <c r="AH77" s="1391"/>
      <c r="AI77" s="1391"/>
      <c r="AJ77" s="1391"/>
      <c r="AK77" s="1391"/>
      <c r="AL77" s="1391"/>
      <c r="AM77" s="1391"/>
      <c r="AN77" s="1391"/>
      <c r="AO77" s="1391"/>
      <c r="AP77" s="1391"/>
      <c r="AQ77" s="1391"/>
      <c r="AR77" s="1391"/>
      <c r="AS77" s="1391"/>
      <c r="AT77" s="1391"/>
      <c r="AU77" s="1391"/>
      <c r="AV77" s="1391"/>
      <c r="AW77" s="1391"/>
      <c r="AX77" s="1391"/>
      <c r="AY77" s="1391"/>
      <c r="AZ77" s="1391"/>
      <c r="BA77" s="1391"/>
      <c r="BB77" s="1391"/>
      <c r="BC77" s="1391"/>
      <c r="BD77" s="1391"/>
      <c r="BE77" s="1391"/>
      <c r="BF77" s="1391"/>
      <c r="BG77" s="1391"/>
      <c r="BH77" s="1391"/>
      <c r="BI77" s="1391"/>
      <c r="BJ77" s="1391"/>
      <c r="BK77" s="1391"/>
      <c r="BL77" s="1391"/>
      <c r="BM77" s="1391"/>
      <c r="BN77" s="1391"/>
      <c r="BO77" s="1391"/>
      <c r="BP77" s="1391"/>
      <c r="BQ77" s="1391"/>
      <c r="BR77" s="1391"/>
      <c r="BS77" s="1391"/>
      <c r="BT77" s="1391"/>
      <c r="BU77" s="1391"/>
      <c r="BV77" s="1391"/>
      <c r="BW77" s="1391"/>
      <c r="BX77" s="1391"/>
      <c r="BY77" s="1391"/>
      <c r="BZ77" s="1391"/>
      <c r="CA77" s="1391"/>
      <c r="CB77" s="1391"/>
      <c r="CC77" s="1391"/>
      <c r="CD77" s="1391"/>
      <c r="CE77" s="1391"/>
      <c r="CF77" s="1391"/>
      <c r="CG77" s="1391"/>
      <c r="CH77" s="1391"/>
      <c r="CI77" s="1391"/>
      <c r="CJ77" s="1391"/>
      <c r="CK77" s="1391"/>
      <c r="CL77" s="1391"/>
      <c r="CM77" s="1391"/>
      <c r="CN77" s="1391"/>
      <c r="CO77" s="1391"/>
      <c r="CP77" s="1391"/>
      <c r="CQ77" s="1391"/>
      <c r="CR77" s="1391"/>
      <c r="CS77" s="1391"/>
      <c r="CT77" s="1391"/>
      <c r="CU77" s="1391"/>
      <c r="CV77" s="1391"/>
      <c r="CW77" s="1391"/>
      <c r="CX77" s="1391"/>
      <c r="CY77" s="1391"/>
      <c r="CZ77" s="1391"/>
      <c r="DA77" s="1391"/>
      <c r="DB77" s="1391"/>
      <c r="DC77" s="1391"/>
      <c r="DD77" s="1391"/>
      <c r="DE77" s="1391"/>
      <c r="DF77" s="1391"/>
      <c r="DG77" s="1391"/>
      <c r="DH77" s="1391"/>
      <c r="DI77" s="1391"/>
    </row>
    <row r="78" spans="1:113" s="170" customFormat="1">
      <c r="A78" s="1391"/>
      <c r="B78" s="1391"/>
      <c r="V78" s="1391"/>
      <c r="W78" s="1391"/>
      <c r="X78" s="1391"/>
      <c r="Y78" s="1391"/>
      <c r="Z78" s="1391"/>
      <c r="AA78" s="1391"/>
      <c r="AB78" s="1391"/>
      <c r="AC78" s="1391"/>
      <c r="AD78" s="1391"/>
      <c r="AE78" s="1391"/>
      <c r="AF78" s="1391"/>
      <c r="AG78" s="1391"/>
      <c r="AH78" s="1391"/>
      <c r="AI78" s="1391"/>
      <c r="AJ78" s="1391"/>
      <c r="AK78" s="1391"/>
      <c r="AL78" s="1391"/>
      <c r="AM78" s="1391"/>
      <c r="AN78" s="1391"/>
      <c r="AO78" s="1391"/>
      <c r="AP78" s="1391"/>
      <c r="AQ78" s="1391"/>
      <c r="AR78" s="1391"/>
      <c r="AS78" s="1391"/>
      <c r="AT78" s="1391"/>
      <c r="AU78" s="1391"/>
      <c r="AV78" s="1391"/>
      <c r="AW78" s="1391"/>
      <c r="AX78" s="1391"/>
      <c r="AY78" s="1391"/>
      <c r="AZ78" s="1391"/>
      <c r="BA78" s="1391"/>
      <c r="BB78" s="1391"/>
      <c r="BC78" s="1391"/>
      <c r="BD78" s="1391"/>
      <c r="BE78" s="1391"/>
      <c r="BF78" s="1391"/>
      <c r="BG78" s="1391"/>
      <c r="BH78" s="1391"/>
      <c r="BI78" s="1391"/>
      <c r="BJ78" s="1391"/>
      <c r="BK78" s="1391"/>
      <c r="BL78" s="1391"/>
      <c r="BM78" s="1391"/>
      <c r="BN78" s="1391"/>
      <c r="BO78" s="1391"/>
      <c r="BP78" s="1391"/>
      <c r="BQ78" s="1391"/>
      <c r="BR78" s="1391"/>
      <c r="BS78" s="1391"/>
      <c r="BT78" s="1391"/>
      <c r="BU78" s="1391"/>
      <c r="BV78" s="1391"/>
      <c r="BW78" s="1391"/>
      <c r="BX78" s="1391"/>
      <c r="BY78" s="1391"/>
      <c r="BZ78" s="1391"/>
      <c r="CA78" s="1391"/>
      <c r="CB78" s="1391"/>
      <c r="CC78" s="1391"/>
      <c r="CD78" s="1391"/>
      <c r="CE78" s="1391"/>
      <c r="CF78" s="1391"/>
      <c r="CG78" s="1391"/>
      <c r="CH78" s="1391"/>
      <c r="CI78" s="1391"/>
      <c r="CJ78" s="1391"/>
      <c r="CK78" s="1391"/>
      <c r="CL78" s="1391"/>
      <c r="CM78" s="1391"/>
      <c r="CN78" s="1391"/>
      <c r="CO78" s="1391"/>
      <c r="CP78" s="1391"/>
      <c r="CQ78" s="1391"/>
      <c r="CR78" s="1391"/>
      <c r="CS78" s="1391"/>
      <c r="CT78" s="1391"/>
      <c r="CU78" s="1391"/>
      <c r="CV78" s="1391"/>
      <c r="CW78" s="1391"/>
      <c r="CX78" s="1391"/>
      <c r="CY78" s="1391"/>
      <c r="CZ78" s="1391"/>
      <c r="DA78" s="1391"/>
      <c r="DB78" s="1391"/>
      <c r="DC78" s="1391"/>
      <c r="DD78" s="1391"/>
      <c r="DE78" s="1391"/>
      <c r="DF78" s="1391"/>
      <c r="DG78" s="1391"/>
      <c r="DH78" s="1391"/>
      <c r="DI78" s="1391"/>
    </row>
    <row r="79" spans="1:113" s="170" customFormat="1">
      <c r="A79" s="1391"/>
      <c r="B79" s="1391"/>
      <c r="V79" s="1391"/>
      <c r="W79" s="1391"/>
      <c r="X79" s="1391"/>
      <c r="Y79" s="1391"/>
      <c r="Z79" s="1391"/>
      <c r="AA79" s="1391"/>
      <c r="AB79" s="1391"/>
      <c r="AC79" s="1391"/>
      <c r="AD79" s="1391"/>
      <c r="AE79" s="1391"/>
      <c r="AF79" s="1391"/>
      <c r="AG79" s="1391"/>
      <c r="AH79" s="1391"/>
      <c r="AI79" s="1391"/>
      <c r="AJ79" s="1391"/>
      <c r="AK79" s="1391"/>
      <c r="AL79" s="1391"/>
      <c r="AM79" s="1391"/>
      <c r="AN79" s="1391"/>
      <c r="AO79" s="1391"/>
      <c r="AP79" s="1391"/>
      <c r="AQ79" s="1391"/>
      <c r="AR79" s="1391"/>
      <c r="AS79" s="1391"/>
      <c r="AT79" s="1391"/>
      <c r="AU79" s="1391"/>
      <c r="AV79" s="1391"/>
      <c r="AW79" s="1391"/>
      <c r="AX79" s="1391"/>
      <c r="AY79" s="1391"/>
      <c r="AZ79" s="1391"/>
      <c r="BA79" s="1391"/>
      <c r="BB79" s="1391"/>
      <c r="BC79" s="1391"/>
      <c r="BD79" s="1391"/>
      <c r="BE79" s="1391"/>
      <c r="BF79" s="1391"/>
      <c r="BG79" s="1391"/>
      <c r="BH79" s="1391"/>
      <c r="BI79" s="1391"/>
      <c r="BJ79" s="1391"/>
      <c r="BK79" s="1391"/>
      <c r="BL79" s="1391"/>
      <c r="BM79" s="1391"/>
      <c r="BN79" s="1391"/>
      <c r="BO79" s="1391"/>
      <c r="BP79" s="1391"/>
      <c r="BQ79" s="1391"/>
      <c r="BR79" s="1391"/>
      <c r="BS79" s="1391"/>
      <c r="BT79" s="1391"/>
      <c r="BU79" s="1391"/>
      <c r="BV79" s="1391"/>
      <c r="BW79" s="1391"/>
      <c r="BX79" s="1391"/>
      <c r="BY79" s="1391"/>
      <c r="BZ79" s="1391"/>
      <c r="CA79" s="1391"/>
      <c r="CB79" s="1391"/>
      <c r="CC79" s="1391"/>
      <c r="CD79" s="1391"/>
      <c r="CE79" s="1391"/>
      <c r="CF79" s="1391"/>
      <c r="CG79" s="1391"/>
      <c r="CH79" s="1391"/>
      <c r="CI79" s="1391"/>
      <c r="CJ79" s="1391"/>
      <c r="CK79" s="1391"/>
      <c r="CL79" s="1391"/>
      <c r="CM79" s="1391"/>
      <c r="CN79" s="1391"/>
      <c r="CO79" s="1391"/>
      <c r="CP79" s="1391"/>
      <c r="CQ79" s="1391"/>
      <c r="CR79" s="1391"/>
      <c r="CS79" s="1391"/>
      <c r="CT79" s="1391"/>
      <c r="CU79" s="1391"/>
      <c r="CV79" s="1391"/>
      <c r="CW79" s="1391"/>
      <c r="CX79" s="1391"/>
      <c r="CY79" s="1391"/>
      <c r="CZ79" s="1391"/>
      <c r="DA79" s="1391"/>
      <c r="DB79" s="1391"/>
      <c r="DC79" s="1391"/>
      <c r="DD79" s="1391"/>
      <c r="DE79" s="1391"/>
      <c r="DF79" s="1391"/>
      <c r="DG79" s="1391"/>
      <c r="DH79" s="1391"/>
      <c r="DI79" s="1391"/>
    </row>
  </sheetData>
  <mergeCells count="1">
    <mergeCell ref="A1:I1"/>
  </mergeCells>
  <pageMargins left="0.75" right="0.75" top="1" bottom="1" header="0.5" footer="0.5"/>
  <pageSetup paperSize="9" scale="18" orientation="landscape" verticalDpi="4294967295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>
    <tabColor rgb="FF7030A0"/>
  </sheetPr>
  <dimension ref="A1:I195"/>
  <sheetViews>
    <sheetView showGridLines="0" zoomScaleNormal="100" workbookViewId="0">
      <selection activeCell="C6" sqref="C6"/>
    </sheetView>
  </sheetViews>
  <sheetFormatPr defaultRowHeight="12.75"/>
  <cols>
    <col min="1" max="1" width="14.7109375" customWidth="1"/>
    <col min="2" max="9" width="8.85546875" customWidth="1"/>
    <col min="248" max="248" width="9.28515625" customWidth="1"/>
    <col min="249" max="256" width="9.5703125" customWidth="1"/>
    <col min="504" max="504" width="9.28515625" customWidth="1"/>
    <col min="505" max="512" width="9.5703125" customWidth="1"/>
    <col min="760" max="760" width="9.28515625" customWidth="1"/>
    <col min="761" max="768" width="9.5703125" customWidth="1"/>
    <col min="1016" max="1016" width="9.28515625" customWidth="1"/>
    <col min="1017" max="1024" width="9.5703125" customWidth="1"/>
    <col min="1272" max="1272" width="9.28515625" customWidth="1"/>
    <col min="1273" max="1280" width="9.5703125" customWidth="1"/>
    <col min="1528" max="1528" width="9.28515625" customWidth="1"/>
    <col min="1529" max="1536" width="9.5703125" customWidth="1"/>
    <col min="1784" max="1784" width="9.28515625" customWidth="1"/>
    <col min="1785" max="1792" width="9.5703125" customWidth="1"/>
    <col min="2040" max="2040" width="9.28515625" customWidth="1"/>
    <col min="2041" max="2048" width="9.5703125" customWidth="1"/>
    <col min="2296" max="2296" width="9.28515625" customWidth="1"/>
    <col min="2297" max="2304" width="9.5703125" customWidth="1"/>
    <col min="2552" max="2552" width="9.28515625" customWidth="1"/>
    <col min="2553" max="2560" width="9.5703125" customWidth="1"/>
    <col min="2808" max="2808" width="9.28515625" customWidth="1"/>
    <col min="2809" max="2816" width="9.5703125" customWidth="1"/>
    <col min="3064" max="3064" width="9.28515625" customWidth="1"/>
    <col min="3065" max="3072" width="9.5703125" customWidth="1"/>
    <col min="3320" max="3320" width="9.28515625" customWidth="1"/>
    <col min="3321" max="3328" width="9.5703125" customWidth="1"/>
    <col min="3576" max="3576" width="9.28515625" customWidth="1"/>
    <col min="3577" max="3584" width="9.5703125" customWidth="1"/>
    <col min="3832" max="3832" width="9.28515625" customWidth="1"/>
    <col min="3833" max="3840" width="9.5703125" customWidth="1"/>
    <col min="4088" max="4088" width="9.28515625" customWidth="1"/>
    <col min="4089" max="4096" width="9.5703125" customWidth="1"/>
    <col min="4344" max="4344" width="9.28515625" customWidth="1"/>
    <col min="4345" max="4352" width="9.5703125" customWidth="1"/>
    <col min="4600" max="4600" width="9.28515625" customWidth="1"/>
    <col min="4601" max="4608" width="9.5703125" customWidth="1"/>
    <col min="4856" max="4856" width="9.28515625" customWidth="1"/>
    <col min="4857" max="4864" width="9.5703125" customWidth="1"/>
    <col min="5112" max="5112" width="9.28515625" customWidth="1"/>
    <col min="5113" max="5120" width="9.5703125" customWidth="1"/>
    <col min="5368" max="5368" width="9.28515625" customWidth="1"/>
    <col min="5369" max="5376" width="9.5703125" customWidth="1"/>
    <col min="5624" max="5624" width="9.28515625" customWidth="1"/>
    <col min="5625" max="5632" width="9.5703125" customWidth="1"/>
    <col min="5880" max="5880" width="9.28515625" customWidth="1"/>
    <col min="5881" max="5888" width="9.5703125" customWidth="1"/>
    <col min="6136" max="6136" width="9.28515625" customWidth="1"/>
    <col min="6137" max="6144" width="9.5703125" customWidth="1"/>
    <col min="6392" max="6392" width="9.28515625" customWidth="1"/>
    <col min="6393" max="6400" width="9.5703125" customWidth="1"/>
    <col min="6648" max="6648" width="9.28515625" customWidth="1"/>
    <col min="6649" max="6656" width="9.5703125" customWidth="1"/>
    <col min="6904" max="6904" width="9.28515625" customWidth="1"/>
    <col min="6905" max="6912" width="9.5703125" customWidth="1"/>
    <col min="7160" max="7160" width="9.28515625" customWidth="1"/>
    <col min="7161" max="7168" width="9.5703125" customWidth="1"/>
    <col min="7416" max="7416" width="9.28515625" customWidth="1"/>
    <col min="7417" max="7424" width="9.5703125" customWidth="1"/>
    <col min="7672" max="7672" width="9.28515625" customWidth="1"/>
    <col min="7673" max="7680" width="9.5703125" customWidth="1"/>
    <col min="7928" max="7928" width="9.28515625" customWidth="1"/>
    <col min="7929" max="7936" width="9.5703125" customWidth="1"/>
    <col min="8184" max="8184" width="9.28515625" customWidth="1"/>
    <col min="8185" max="8192" width="9.5703125" customWidth="1"/>
    <col min="8440" max="8440" width="9.28515625" customWidth="1"/>
    <col min="8441" max="8448" width="9.5703125" customWidth="1"/>
    <col min="8696" max="8696" width="9.28515625" customWidth="1"/>
    <col min="8697" max="8704" width="9.5703125" customWidth="1"/>
    <col min="8952" max="8952" width="9.28515625" customWidth="1"/>
    <col min="8953" max="8960" width="9.5703125" customWidth="1"/>
    <col min="9208" max="9208" width="9.28515625" customWidth="1"/>
    <col min="9209" max="9216" width="9.5703125" customWidth="1"/>
    <col min="9464" max="9464" width="9.28515625" customWidth="1"/>
    <col min="9465" max="9472" width="9.5703125" customWidth="1"/>
    <col min="9720" max="9720" width="9.28515625" customWidth="1"/>
    <col min="9721" max="9728" width="9.5703125" customWidth="1"/>
    <col min="9976" max="9976" width="9.28515625" customWidth="1"/>
    <col min="9977" max="9984" width="9.5703125" customWidth="1"/>
    <col min="10232" max="10232" width="9.28515625" customWidth="1"/>
    <col min="10233" max="10240" width="9.5703125" customWidth="1"/>
    <col min="10488" max="10488" width="9.28515625" customWidth="1"/>
    <col min="10489" max="10496" width="9.5703125" customWidth="1"/>
    <col min="10744" max="10744" width="9.28515625" customWidth="1"/>
    <col min="10745" max="10752" width="9.5703125" customWidth="1"/>
    <col min="11000" max="11000" width="9.28515625" customWidth="1"/>
    <col min="11001" max="11008" width="9.5703125" customWidth="1"/>
    <col min="11256" max="11256" width="9.28515625" customWidth="1"/>
    <col min="11257" max="11264" width="9.5703125" customWidth="1"/>
    <col min="11512" max="11512" width="9.28515625" customWidth="1"/>
    <col min="11513" max="11520" width="9.5703125" customWidth="1"/>
    <col min="11768" max="11768" width="9.28515625" customWidth="1"/>
    <col min="11769" max="11776" width="9.5703125" customWidth="1"/>
    <col min="12024" max="12024" width="9.28515625" customWidth="1"/>
    <col min="12025" max="12032" width="9.5703125" customWidth="1"/>
    <col min="12280" max="12280" width="9.28515625" customWidth="1"/>
    <col min="12281" max="12288" width="9.5703125" customWidth="1"/>
    <col min="12536" max="12536" width="9.28515625" customWidth="1"/>
    <col min="12537" max="12544" width="9.5703125" customWidth="1"/>
    <col min="12792" max="12792" width="9.28515625" customWidth="1"/>
    <col min="12793" max="12800" width="9.5703125" customWidth="1"/>
    <col min="13048" max="13048" width="9.28515625" customWidth="1"/>
    <col min="13049" max="13056" width="9.5703125" customWidth="1"/>
    <col min="13304" max="13304" width="9.28515625" customWidth="1"/>
    <col min="13305" max="13312" width="9.5703125" customWidth="1"/>
    <col min="13560" max="13560" width="9.28515625" customWidth="1"/>
    <col min="13561" max="13568" width="9.5703125" customWidth="1"/>
    <col min="13816" max="13816" width="9.28515625" customWidth="1"/>
    <col min="13817" max="13824" width="9.5703125" customWidth="1"/>
    <col min="14072" max="14072" width="9.28515625" customWidth="1"/>
    <col min="14073" max="14080" width="9.5703125" customWidth="1"/>
    <col min="14328" max="14328" width="9.28515625" customWidth="1"/>
    <col min="14329" max="14336" width="9.5703125" customWidth="1"/>
    <col min="14584" max="14584" width="9.28515625" customWidth="1"/>
    <col min="14585" max="14592" width="9.5703125" customWidth="1"/>
    <col min="14840" max="14840" width="9.28515625" customWidth="1"/>
    <col min="14841" max="14848" width="9.5703125" customWidth="1"/>
    <col min="15096" max="15096" width="9.28515625" customWidth="1"/>
    <col min="15097" max="15104" width="9.5703125" customWidth="1"/>
    <col min="15352" max="15352" width="9.28515625" customWidth="1"/>
    <col min="15353" max="15360" width="9.5703125" customWidth="1"/>
    <col min="15608" max="15608" width="9.28515625" customWidth="1"/>
    <col min="15609" max="15616" width="9.5703125" customWidth="1"/>
    <col min="15864" max="15864" width="9.28515625" customWidth="1"/>
    <col min="15865" max="15872" width="9.5703125" customWidth="1"/>
    <col min="16120" max="16120" width="9.28515625" customWidth="1"/>
    <col min="16121" max="16128" width="9.5703125" customWidth="1"/>
  </cols>
  <sheetData>
    <row r="1" spans="1:9" ht="17.25" customHeight="1">
      <c r="A1" s="70" t="s">
        <v>191</v>
      </c>
      <c r="B1" s="71"/>
      <c r="C1" s="71"/>
      <c r="D1" s="71"/>
      <c r="E1" s="72" t="s">
        <v>375</v>
      </c>
      <c r="F1" s="71"/>
      <c r="G1" s="3"/>
      <c r="H1" s="73"/>
      <c r="I1" s="73"/>
    </row>
    <row r="2" spans="1:9" ht="15" customHeight="1" thickBot="1">
      <c r="A2" s="18" t="s">
        <v>173</v>
      </c>
      <c r="B2" s="73"/>
      <c r="C2" s="73"/>
      <c r="D2" s="73"/>
      <c r="E2" s="3"/>
      <c r="F2" s="73"/>
      <c r="G2" s="3"/>
      <c r="H2" s="73"/>
      <c r="I2" s="73"/>
    </row>
    <row r="3" spans="1:9" ht="20.25" customHeight="1" thickBot="1">
      <c r="A3" s="113" t="s">
        <v>376</v>
      </c>
      <c r="B3" s="74"/>
      <c r="C3" s="74"/>
      <c r="D3" s="74"/>
      <c r="E3" s="74"/>
      <c r="F3" s="74"/>
      <c r="G3" s="74"/>
      <c r="H3" s="74"/>
      <c r="I3" s="75"/>
    </row>
    <row r="4" spans="1:9" ht="22.5" customHeight="1" thickBot="1">
      <c r="A4" s="57" t="s">
        <v>1</v>
      </c>
      <c r="B4" s="655" t="s">
        <v>131</v>
      </c>
      <c r="C4" s="409"/>
      <c r="D4" s="409"/>
      <c r="E4" s="410"/>
      <c r="F4" s="657" t="s">
        <v>148</v>
      </c>
      <c r="G4" s="658" t="s">
        <v>3</v>
      </c>
      <c r="H4" s="658" t="s">
        <v>4</v>
      </c>
      <c r="I4" s="659" t="s">
        <v>149</v>
      </c>
    </row>
    <row r="5" spans="1:9" ht="24" customHeight="1" thickBot="1">
      <c r="A5" s="83" t="s">
        <v>5</v>
      </c>
      <c r="B5" s="655" t="s">
        <v>174</v>
      </c>
      <c r="C5" s="410"/>
      <c r="D5" s="656" t="s">
        <v>6</v>
      </c>
      <c r="E5" s="410"/>
      <c r="F5" s="660" t="s">
        <v>150</v>
      </c>
      <c r="G5" s="661" t="s">
        <v>7</v>
      </c>
      <c r="H5" s="661" t="s">
        <v>8</v>
      </c>
      <c r="I5" s="495" t="s">
        <v>151</v>
      </c>
    </row>
    <row r="6" spans="1:9" ht="23.25" customHeight="1" thickBot="1">
      <c r="A6" s="412" t="s">
        <v>152</v>
      </c>
      <c r="B6" s="413">
        <v>2018</v>
      </c>
      <c r="C6" s="413">
        <v>2017</v>
      </c>
      <c r="D6" s="413">
        <v>2018</v>
      </c>
      <c r="E6" s="413">
        <v>2017</v>
      </c>
      <c r="F6" s="662" t="s">
        <v>16</v>
      </c>
      <c r="G6" s="663" t="s">
        <v>9</v>
      </c>
      <c r="H6" s="663" t="s">
        <v>153</v>
      </c>
      <c r="I6" s="855" t="s">
        <v>16</v>
      </c>
    </row>
    <row r="7" spans="1:9" ht="12.75" customHeight="1">
      <c r="A7" s="4" t="s">
        <v>10</v>
      </c>
      <c r="B7" s="5"/>
      <c r="C7" s="35"/>
      <c r="D7" s="5"/>
      <c r="E7" s="5"/>
      <c r="F7" s="5"/>
      <c r="G7" s="36"/>
      <c r="H7" s="36"/>
      <c r="I7" s="37"/>
    </row>
    <row r="8" spans="1:9" ht="15">
      <c r="A8" s="38" t="s">
        <v>106</v>
      </c>
      <c r="B8" s="50">
        <v>6057.6980000000003</v>
      </c>
      <c r="C8" s="33">
        <v>6896.2830000000004</v>
      </c>
      <c r="D8" s="66">
        <v>5938.9196078431378</v>
      </c>
      <c r="E8" s="66">
        <v>6761.0617647058825</v>
      </c>
      <c r="F8" s="77">
        <v>-12.159956312697725</v>
      </c>
      <c r="G8" s="21">
        <v>61.43</v>
      </c>
      <c r="H8" s="39">
        <v>92.8</v>
      </c>
      <c r="I8" s="22">
        <v>27.907274336214442</v>
      </c>
    </row>
    <row r="9" spans="1:9" ht="15">
      <c r="A9" s="38" t="s">
        <v>11</v>
      </c>
      <c r="B9" s="50">
        <v>5928.4390000000003</v>
      </c>
      <c r="C9" s="33">
        <v>6791.625</v>
      </c>
      <c r="D9" s="66">
        <v>5812.1950980392157</v>
      </c>
      <c r="E9" s="66">
        <v>6658.4558823529414</v>
      </c>
      <c r="F9" s="77">
        <v>-12.709565089356373</v>
      </c>
      <c r="G9" s="21">
        <v>57.58</v>
      </c>
      <c r="H9" s="39">
        <v>94.7</v>
      </c>
      <c r="I9" s="22">
        <v>56.13318590833417</v>
      </c>
    </row>
    <row r="10" spans="1:9" ht="15">
      <c r="A10" s="38" t="s">
        <v>12</v>
      </c>
      <c r="B10" s="50">
        <v>5550.9880000000003</v>
      </c>
      <c r="C10" s="33">
        <v>6338.8289999999997</v>
      </c>
      <c r="D10" s="66">
        <v>5442.1450980392156</v>
      </c>
      <c r="E10" s="66">
        <v>6214.5382352941169</v>
      </c>
      <c r="F10" s="77">
        <v>-12.428809800674532</v>
      </c>
      <c r="G10" s="39">
        <v>53.25</v>
      </c>
      <c r="H10" s="39">
        <v>96.4</v>
      </c>
      <c r="I10" s="22">
        <v>13.819110834286082</v>
      </c>
    </row>
    <row r="11" spans="1:9" ht="15">
      <c r="A11" s="38" t="s">
        <v>13</v>
      </c>
      <c r="B11" s="50">
        <v>5197.8180000000002</v>
      </c>
      <c r="C11" s="33">
        <v>5939.4449999999997</v>
      </c>
      <c r="D11" s="66">
        <v>5095.9000000000005</v>
      </c>
      <c r="E11" s="66">
        <v>5822.9852941176468</v>
      </c>
      <c r="F11" s="77">
        <v>-12.486469695400825</v>
      </c>
      <c r="G11" s="39">
        <v>48.34</v>
      </c>
      <c r="H11" s="39">
        <v>97.2</v>
      </c>
      <c r="I11" s="22">
        <v>1.9354811893782318</v>
      </c>
    </row>
    <row r="12" spans="1:9" ht="15">
      <c r="A12" s="38" t="s">
        <v>14</v>
      </c>
      <c r="B12" s="50">
        <v>4723.5389999999998</v>
      </c>
      <c r="C12" s="33">
        <v>5455.13</v>
      </c>
      <c r="D12" s="66">
        <v>4630.9205882352935</v>
      </c>
      <c r="E12" s="66">
        <v>5348.166666666667</v>
      </c>
      <c r="F12" s="77">
        <v>-13.411064447593372</v>
      </c>
      <c r="G12" s="39">
        <v>43.49</v>
      </c>
      <c r="H12" s="39">
        <v>100.5</v>
      </c>
      <c r="I12" s="22">
        <v>0.18928944707244247</v>
      </c>
    </row>
    <row r="13" spans="1:9" ht="15">
      <c r="A13" s="38" t="s">
        <v>15</v>
      </c>
      <c r="B13" s="50">
        <v>4447.4030000000002</v>
      </c>
      <c r="C13" s="33">
        <v>4689.17</v>
      </c>
      <c r="D13" s="66">
        <v>4360.1990196078432</v>
      </c>
      <c r="E13" s="66">
        <v>4597.2254901960787</v>
      </c>
      <c r="F13" s="77">
        <v>-5.1558591392506532</v>
      </c>
      <c r="G13" s="39">
        <v>37.9</v>
      </c>
      <c r="H13" s="39">
        <v>94.7</v>
      </c>
      <c r="I13" s="22">
        <v>1.5658284714631852E-2</v>
      </c>
    </row>
    <row r="14" spans="1:9" ht="15" thickBot="1">
      <c r="A14" s="40" t="s">
        <v>105</v>
      </c>
      <c r="B14" s="51">
        <v>5893.4669999999996</v>
      </c>
      <c r="C14" s="52">
        <v>6728.4709999999995</v>
      </c>
      <c r="D14" s="78">
        <v>5777.9088235294112</v>
      </c>
      <c r="E14" s="78">
        <v>6596.5401960784311</v>
      </c>
      <c r="F14" s="79">
        <v>-12.410011130314746</v>
      </c>
      <c r="G14" s="41">
        <v>57.85</v>
      </c>
      <c r="H14" s="41">
        <v>94.5</v>
      </c>
      <c r="I14" s="23">
        <v>100</v>
      </c>
    </row>
    <row r="15" spans="1:9" ht="14.25">
      <c r="A15" s="42" t="s">
        <v>34</v>
      </c>
      <c r="B15" s="43"/>
      <c r="C15" s="44"/>
      <c r="D15" s="43"/>
      <c r="E15" s="45"/>
      <c r="F15" s="96"/>
      <c r="G15" s="46"/>
      <c r="H15" s="46"/>
      <c r="I15" s="47"/>
    </row>
    <row r="16" spans="1:9" ht="15">
      <c r="A16" s="38" t="s">
        <v>106</v>
      </c>
      <c r="B16" s="50">
        <v>6085.875</v>
      </c>
      <c r="C16" s="33">
        <v>6953.9650000000001</v>
      </c>
      <c r="D16" s="66">
        <v>5966.5441176470586</v>
      </c>
      <c r="E16" s="66">
        <v>6817.6127450980393</v>
      </c>
      <c r="F16" s="77">
        <v>-12.483381782910902</v>
      </c>
      <c r="G16" s="39">
        <v>61.37</v>
      </c>
      <c r="H16" s="39">
        <v>91.3</v>
      </c>
      <c r="I16" s="22">
        <v>26.752288825942884</v>
      </c>
    </row>
    <row r="17" spans="1:9" ht="15">
      <c r="A17" s="38" t="s">
        <v>11</v>
      </c>
      <c r="B17" s="50">
        <v>5930.9040000000005</v>
      </c>
      <c r="C17" s="33">
        <v>6824.4080000000004</v>
      </c>
      <c r="D17" s="66">
        <v>5814.6117647058827</v>
      </c>
      <c r="E17" s="66">
        <v>6690.5960784313729</v>
      </c>
      <c r="F17" s="77">
        <v>-13.092769365489282</v>
      </c>
      <c r="G17" s="39">
        <v>57.79</v>
      </c>
      <c r="H17" s="39">
        <v>93.3</v>
      </c>
      <c r="I17" s="22">
        <v>58.766661831776943</v>
      </c>
    </row>
    <row r="18" spans="1:9" ht="15">
      <c r="A18" s="38" t="s">
        <v>12</v>
      </c>
      <c r="B18" s="50">
        <v>5568.9049999999997</v>
      </c>
      <c r="C18" s="33">
        <v>6389.4219999999996</v>
      </c>
      <c r="D18" s="66">
        <v>5459.7107843137255</v>
      </c>
      <c r="E18" s="66">
        <v>6264.1392156862739</v>
      </c>
      <c r="F18" s="77">
        <v>-12.841803217881051</v>
      </c>
      <c r="G18" s="39">
        <v>53.23</v>
      </c>
      <c r="H18" s="39">
        <v>95.1</v>
      </c>
      <c r="I18" s="22">
        <v>13.002983765983622</v>
      </c>
    </row>
    <row r="19" spans="1:9" ht="15">
      <c r="A19" s="38" t="s">
        <v>13</v>
      </c>
      <c r="B19" s="50">
        <v>5220.5659999999998</v>
      </c>
      <c r="C19" s="33">
        <v>6022.3320000000003</v>
      </c>
      <c r="D19" s="66">
        <v>5118.2019607843131</v>
      </c>
      <c r="E19" s="66">
        <v>5904.2470588235292</v>
      </c>
      <c r="F19" s="77">
        <v>-13.313214880880039</v>
      </c>
      <c r="G19" s="39">
        <v>48.33</v>
      </c>
      <c r="H19" s="39">
        <v>96.6</v>
      </c>
      <c r="I19" s="22">
        <v>1.3648857513147343</v>
      </c>
    </row>
    <row r="20" spans="1:9" ht="15">
      <c r="A20" s="38" t="s">
        <v>14</v>
      </c>
      <c r="B20" s="50">
        <v>4604.9799999999996</v>
      </c>
      <c r="C20" s="33">
        <v>5434.3720000000003</v>
      </c>
      <c r="D20" s="66">
        <v>4514.6862745098033</v>
      </c>
      <c r="E20" s="66">
        <v>5327.81568627451</v>
      </c>
      <c r="F20" s="77">
        <v>-15.261965872045577</v>
      </c>
      <c r="G20" s="39">
        <v>43.38</v>
      </c>
      <c r="H20" s="39">
        <v>98.1</v>
      </c>
      <c r="I20" s="22">
        <v>0.10540300734963523</v>
      </c>
    </row>
    <row r="21" spans="1:9" ht="15">
      <c r="A21" s="38" t="s">
        <v>15</v>
      </c>
      <c r="B21" s="50">
        <v>4337.8590000000004</v>
      </c>
      <c r="C21" s="33">
        <v>5177.9549999999999</v>
      </c>
      <c r="D21" s="66">
        <v>4252.802941176471</v>
      </c>
      <c r="E21" s="66">
        <v>5076.4264705882351</v>
      </c>
      <c r="F21" s="77">
        <v>-16.224474720232209</v>
      </c>
      <c r="G21" s="39">
        <v>37.39</v>
      </c>
      <c r="H21" s="39">
        <v>98.1</v>
      </c>
      <c r="I21" s="22">
        <v>7.776817632179675E-3</v>
      </c>
    </row>
    <row r="22" spans="1:9" ht="15" thickBot="1">
      <c r="A22" s="40" t="s">
        <v>105</v>
      </c>
      <c r="B22" s="51">
        <v>5911.8339999999998</v>
      </c>
      <c r="C22" s="52">
        <v>6784.53</v>
      </c>
      <c r="D22" s="78">
        <v>5795.9156862745094</v>
      </c>
      <c r="E22" s="78">
        <v>6651.5</v>
      </c>
      <c r="F22" s="79">
        <v>-12.863028094798018</v>
      </c>
      <c r="G22" s="41">
        <v>58.01</v>
      </c>
      <c r="H22" s="41">
        <v>93.1</v>
      </c>
      <c r="I22" s="48">
        <v>100</v>
      </c>
    </row>
    <row r="23" spans="1:9" ht="14.25">
      <c r="A23" s="42" t="s">
        <v>35</v>
      </c>
      <c r="B23" s="45"/>
      <c r="C23" s="49"/>
      <c r="D23" s="45"/>
      <c r="E23" s="45"/>
      <c r="F23" s="96"/>
      <c r="G23" s="46"/>
      <c r="H23" s="46"/>
      <c r="I23" s="47"/>
    </row>
    <row r="24" spans="1:9" ht="15">
      <c r="A24" s="38" t="s">
        <v>106</v>
      </c>
      <c r="B24" s="50">
        <v>6101.7</v>
      </c>
      <c r="C24" s="33">
        <v>6886.8829999999998</v>
      </c>
      <c r="D24" s="66">
        <v>5982.0588235294117</v>
      </c>
      <c r="E24" s="66">
        <v>6751.846078431372</v>
      </c>
      <c r="F24" s="77">
        <v>-11.4011374957292</v>
      </c>
      <c r="G24" s="39">
        <v>61.49</v>
      </c>
      <c r="H24" s="39">
        <v>93.2</v>
      </c>
      <c r="I24" s="22">
        <v>31.483889726549226</v>
      </c>
    </row>
    <row r="25" spans="1:9" ht="15">
      <c r="A25" s="38" t="s">
        <v>11</v>
      </c>
      <c r="B25" s="50">
        <v>5986.232</v>
      </c>
      <c r="C25" s="33">
        <v>6838.0010000000002</v>
      </c>
      <c r="D25" s="66">
        <v>5868.8549019607844</v>
      </c>
      <c r="E25" s="66">
        <v>6703.9225490196077</v>
      </c>
      <c r="F25" s="77">
        <v>-12.456403560046279</v>
      </c>
      <c r="G25" s="39">
        <v>57.05</v>
      </c>
      <c r="H25" s="39">
        <v>95.6</v>
      </c>
      <c r="I25" s="22">
        <v>52.829976489621124</v>
      </c>
    </row>
    <row r="26" spans="1:9" ht="15">
      <c r="A26" s="38" t="s">
        <v>12</v>
      </c>
      <c r="B26" s="50">
        <v>5550.8069999999998</v>
      </c>
      <c r="C26" s="33">
        <v>6288.1790000000001</v>
      </c>
      <c r="D26" s="66">
        <v>5441.9676470588229</v>
      </c>
      <c r="E26" s="66">
        <v>6164.8813725490199</v>
      </c>
      <c r="F26" s="77">
        <v>-11.726320131790146</v>
      </c>
      <c r="G26" s="39">
        <v>53.17</v>
      </c>
      <c r="H26" s="39">
        <v>97.2</v>
      </c>
      <c r="I26" s="22">
        <v>13.744186303292475</v>
      </c>
    </row>
    <row r="27" spans="1:9" ht="15">
      <c r="A27" s="38" t="s">
        <v>13</v>
      </c>
      <c r="B27" s="50">
        <v>5255.875</v>
      </c>
      <c r="C27" s="33">
        <v>5916.7650000000003</v>
      </c>
      <c r="D27" s="66">
        <v>5152.8186274509799</v>
      </c>
      <c r="E27" s="66">
        <v>5800.75</v>
      </c>
      <c r="F27" s="77">
        <v>-11.169786192285823</v>
      </c>
      <c r="G27" s="39">
        <v>48.33</v>
      </c>
      <c r="H27" s="39">
        <v>96.9</v>
      </c>
      <c r="I27" s="22">
        <v>1.7641372050825603</v>
      </c>
    </row>
    <row r="28" spans="1:9" ht="15">
      <c r="A28" s="38" t="s">
        <v>14</v>
      </c>
      <c r="B28" s="50">
        <v>5086.866</v>
      </c>
      <c r="C28" s="33">
        <v>5688.1229999999996</v>
      </c>
      <c r="D28" s="66">
        <v>4987.123529411765</v>
      </c>
      <c r="E28" s="66">
        <v>5576.5911764705879</v>
      </c>
      <c r="F28" s="77">
        <v>-10.570393783678721</v>
      </c>
      <c r="G28" s="39">
        <v>43.53</v>
      </c>
      <c r="H28" s="39">
        <v>98.3</v>
      </c>
      <c r="I28" s="22">
        <v>0.15666770130327407</v>
      </c>
    </row>
    <row r="29" spans="1:9" ht="15">
      <c r="A29" s="38" t="s">
        <v>15</v>
      </c>
      <c r="B29" s="50">
        <v>4821.05</v>
      </c>
      <c r="C29" s="33">
        <v>4959.5709999999999</v>
      </c>
      <c r="D29" s="66">
        <v>4726.5196078431372</v>
      </c>
      <c r="E29" s="66">
        <v>4862.3245098039215</v>
      </c>
      <c r="F29" s="77">
        <v>-2.793003669067339</v>
      </c>
      <c r="G29" s="39">
        <v>37.549999999999997</v>
      </c>
      <c r="H29" s="39">
        <v>97.6</v>
      </c>
      <c r="I29" s="22">
        <v>2.1142574151342391E-2</v>
      </c>
    </row>
    <row r="30" spans="1:9" ht="15" thickBot="1">
      <c r="A30" s="40" t="s">
        <v>105</v>
      </c>
      <c r="B30" s="51">
        <v>5945.8909999999996</v>
      </c>
      <c r="C30" s="52">
        <v>6751.2539999999999</v>
      </c>
      <c r="D30" s="78">
        <v>5829.3049019607843</v>
      </c>
      <c r="E30" s="78">
        <v>6618.876470588235</v>
      </c>
      <c r="F30" s="79">
        <v>-11.929087544328807</v>
      </c>
      <c r="G30" s="41">
        <v>57.74</v>
      </c>
      <c r="H30" s="41">
        <v>95.1</v>
      </c>
      <c r="I30" s="48">
        <v>100</v>
      </c>
    </row>
    <row r="31" spans="1:9" ht="14.25">
      <c r="A31" s="42" t="s">
        <v>175</v>
      </c>
      <c r="B31" s="45"/>
      <c r="C31" s="49"/>
      <c r="D31" s="45"/>
      <c r="E31" s="45"/>
      <c r="F31" s="96"/>
      <c r="G31" s="46"/>
      <c r="H31" s="46"/>
      <c r="I31" s="47"/>
    </row>
    <row r="32" spans="1:9" ht="15">
      <c r="A32" s="38" t="s">
        <v>106</v>
      </c>
      <c r="B32" s="50">
        <v>6040.2730000000001</v>
      </c>
      <c r="C32" s="33">
        <v>6915.4650000000001</v>
      </c>
      <c r="D32" s="66">
        <v>5921.8362745098038</v>
      </c>
      <c r="E32" s="66">
        <v>6779.8676470588234</v>
      </c>
      <c r="F32" s="77">
        <v>-12.655577029165791</v>
      </c>
      <c r="G32" s="39">
        <v>61.3</v>
      </c>
      <c r="H32" s="39">
        <v>93.6</v>
      </c>
      <c r="I32" s="22">
        <v>28.780334124930107</v>
      </c>
    </row>
    <row r="33" spans="1:9" ht="15">
      <c r="A33" s="38" t="s">
        <v>11</v>
      </c>
      <c r="B33" s="50">
        <v>5936.5119999999997</v>
      </c>
      <c r="C33" s="33">
        <v>6778.7920000000004</v>
      </c>
      <c r="D33" s="66">
        <v>5820.1098039215685</v>
      </c>
      <c r="E33" s="66">
        <v>6645.8745098039217</v>
      </c>
      <c r="F33" s="77">
        <v>-12.425222665041213</v>
      </c>
      <c r="G33" s="39">
        <v>57.85</v>
      </c>
      <c r="H33" s="39">
        <v>94.9</v>
      </c>
      <c r="I33" s="22">
        <v>56.187774269631355</v>
      </c>
    </row>
    <row r="34" spans="1:9" ht="15">
      <c r="A34" s="38" t="s">
        <v>12</v>
      </c>
      <c r="B34" s="50">
        <v>5591.6679999999997</v>
      </c>
      <c r="C34" s="33">
        <v>6362.0680000000002</v>
      </c>
      <c r="D34" s="66">
        <v>5482.0274509803921</v>
      </c>
      <c r="E34" s="66">
        <v>6237.3215686274507</v>
      </c>
      <c r="F34" s="77">
        <v>-12.109270130404147</v>
      </c>
      <c r="G34" s="39">
        <v>53.14</v>
      </c>
      <c r="H34" s="39">
        <v>95.9</v>
      </c>
      <c r="I34" s="22">
        <v>12.740748069089086</v>
      </c>
    </row>
    <row r="35" spans="1:9" ht="15">
      <c r="A35" s="38" t="s">
        <v>13</v>
      </c>
      <c r="B35" s="50">
        <v>5114.549</v>
      </c>
      <c r="C35" s="33">
        <v>5802.268</v>
      </c>
      <c r="D35" s="66">
        <v>5014.2637254901956</v>
      </c>
      <c r="E35" s="66">
        <v>5688.4980392156858</v>
      </c>
      <c r="F35" s="77">
        <v>-11.852589366778647</v>
      </c>
      <c r="G35" s="39">
        <v>48.11</v>
      </c>
      <c r="H35" s="39">
        <v>97.5</v>
      </c>
      <c r="I35" s="22">
        <v>2.0843985155229063</v>
      </c>
    </row>
    <row r="36" spans="1:9" ht="15">
      <c r="A36" s="38" t="s">
        <v>14</v>
      </c>
      <c r="B36" s="50">
        <v>4462.6980000000003</v>
      </c>
      <c r="C36" s="33">
        <v>5061.1000000000004</v>
      </c>
      <c r="D36" s="66">
        <v>4375.1941176470591</v>
      </c>
      <c r="E36" s="66">
        <v>4961.8627450980393</v>
      </c>
      <c r="F36" s="77">
        <v>-11.823556143921282</v>
      </c>
      <c r="G36" s="39">
        <v>43.34</v>
      </c>
      <c r="H36" s="39">
        <v>100</v>
      </c>
      <c r="I36" s="22">
        <v>0.20062254619528747</v>
      </c>
    </row>
    <row r="37" spans="1:9" ht="15">
      <c r="A37" s="38" t="s">
        <v>15</v>
      </c>
      <c r="B37" s="50">
        <v>4381.3059999999996</v>
      </c>
      <c r="C37" s="33">
        <v>5027.5200000000004</v>
      </c>
      <c r="D37" s="66">
        <v>4295.3980392156855</v>
      </c>
      <c r="E37" s="66">
        <v>4928.9411764705883</v>
      </c>
      <c r="F37" s="77">
        <v>-12.853534148049153</v>
      </c>
      <c r="G37" s="39">
        <v>37.79</v>
      </c>
      <c r="H37" s="39">
        <v>99.8</v>
      </c>
      <c r="I37" s="22">
        <v>6.1224746312628147E-3</v>
      </c>
    </row>
    <row r="38" spans="1:9" ht="15" thickBot="1">
      <c r="A38" s="40" t="s">
        <v>105</v>
      </c>
      <c r="B38" s="51">
        <v>5900.6639999999998</v>
      </c>
      <c r="C38" s="52">
        <v>6727.8069999999998</v>
      </c>
      <c r="D38" s="78">
        <v>5784.964705882353</v>
      </c>
      <c r="E38" s="78">
        <v>6595.8892156862739</v>
      </c>
      <c r="F38" s="79">
        <v>-12.294392511556888</v>
      </c>
      <c r="G38" s="41">
        <v>58.01</v>
      </c>
      <c r="H38" s="41">
        <v>94.7</v>
      </c>
      <c r="I38" s="48">
        <v>100</v>
      </c>
    </row>
    <row r="39" spans="1:9" ht="14.25">
      <c r="A39" s="42" t="s">
        <v>36</v>
      </c>
      <c r="B39" s="45"/>
      <c r="C39" s="49"/>
      <c r="D39" s="45"/>
      <c r="E39" s="45"/>
      <c r="F39" s="96"/>
      <c r="G39" s="46"/>
      <c r="H39" s="46"/>
      <c r="I39" s="47"/>
    </row>
    <row r="40" spans="1:9" ht="15">
      <c r="A40" s="38" t="s">
        <v>106</v>
      </c>
      <c r="B40" s="50">
        <v>5988.9089999999997</v>
      </c>
      <c r="C40" s="33">
        <v>6862.9080000000004</v>
      </c>
      <c r="D40" s="66">
        <v>5871.4794117647052</v>
      </c>
      <c r="E40" s="66">
        <v>6728.3411764705888</v>
      </c>
      <c r="F40" s="77">
        <v>-12.735111704834171</v>
      </c>
      <c r="G40" s="39">
        <v>61.47</v>
      </c>
      <c r="H40" s="39">
        <v>92.8</v>
      </c>
      <c r="I40" s="22">
        <v>24.294937116591694</v>
      </c>
    </row>
    <row r="41" spans="1:9" ht="15">
      <c r="A41" s="38" t="s">
        <v>11</v>
      </c>
      <c r="B41" s="50">
        <v>5865.6620000000003</v>
      </c>
      <c r="C41" s="33">
        <v>6723.2120000000004</v>
      </c>
      <c r="D41" s="66">
        <v>5750.649019607843</v>
      </c>
      <c r="E41" s="66">
        <v>6591.3843137254908</v>
      </c>
      <c r="F41" s="77">
        <v>-12.755064097339192</v>
      </c>
      <c r="G41" s="39">
        <v>57.83</v>
      </c>
      <c r="H41" s="39">
        <v>94.7</v>
      </c>
      <c r="I41" s="22">
        <v>58.052104116893169</v>
      </c>
    </row>
    <row r="42" spans="1:9" ht="15">
      <c r="A42" s="38" t="s">
        <v>12</v>
      </c>
      <c r="B42" s="50">
        <v>5523.2269999999999</v>
      </c>
      <c r="C42" s="33">
        <v>6354.9930000000004</v>
      </c>
      <c r="D42" s="66">
        <v>5414.9284313725484</v>
      </c>
      <c r="E42" s="66">
        <v>6230.3852941176474</v>
      </c>
      <c r="F42" s="77">
        <v>-13.088385777922973</v>
      </c>
      <c r="G42" s="39">
        <v>53.4</v>
      </c>
      <c r="H42" s="39">
        <v>96.5</v>
      </c>
      <c r="I42" s="22">
        <v>14.978940057935425</v>
      </c>
    </row>
    <row r="43" spans="1:9" ht="15">
      <c r="A43" s="38" t="s">
        <v>13</v>
      </c>
      <c r="B43" s="50">
        <v>5183.5730000000003</v>
      </c>
      <c r="C43" s="33">
        <v>5995.16</v>
      </c>
      <c r="D43" s="66">
        <v>5081.93431372549</v>
      </c>
      <c r="E43" s="66">
        <v>5877.6078431372543</v>
      </c>
      <c r="F43" s="77">
        <v>-13.537370145250494</v>
      </c>
      <c r="G43" s="39">
        <v>48.48</v>
      </c>
      <c r="H43" s="39">
        <v>97.6</v>
      </c>
      <c r="I43" s="22">
        <v>2.3851979006587287</v>
      </c>
    </row>
    <row r="44" spans="1:9" ht="15">
      <c r="A44" s="38" t="s">
        <v>14</v>
      </c>
      <c r="B44" s="50">
        <v>4635.7489999999998</v>
      </c>
      <c r="C44" s="33">
        <v>5448.6239999999998</v>
      </c>
      <c r="D44" s="66">
        <v>4544.8519607843136</v>
      </c>
      <c r="E44" s="66">
        <v>5341.7882352941169</v>
      </c>
      <c r="F44" s="77">
        <v>-14.918904295836894</v>
      </c>
      <c r="G44" s="39">
        <v>43.55</v>
      </c>
      <c r="H44" s="39">
        <v>102.7</v>
      </c>
      <c r="I44" s="22">
        <v>0.26910352910746815</v>
      </c>
    </row>
    <row r="45" spans="1:9" ht="15">
      <c r="A45" s="38" t="s">
        <v>15</v>
      </c>
      <c r="B45" s="50">
        <v>4020.5509999999999</v>
      </c>
      <c r="C45" s="33">
        <v>4559.6769999999997</v>
      </c>
      <c r="D45" s="66">
        <v>3941.7166666666667</v>
      </c>
      <c r="E45" s="66">
        <v>4470.2715686274505</v>
      </c>
      <c r="F45" s="77">
        <v>-11.823776113965963</v>
      </c>
      <c r="G45" s="39">
        <v>38.44</v>
      </c>
      <c r="H45" s="39">
        <v>89.8</v>
      </c>
      <c r="I45" s="22">
        <v>1.9717278813520433E-2</v>
      </c>
    </row>
    <row r="46" spans="1:9" ht="15" thickBot="1">
      <c r="A46" s="53" t="s">
        <v>105</v>
      </c>
      <c r="B46" s="54">
        <v>5821.98</v>
      </c>
      <c r="C46" s="34">
        <v>6670.6840000000002</v>
      </c>
      <c r="D46" s="80">
        <v>5707.823529411764</v>
      </c>
      <c r="E46" s="80">
        <v>6539.886274509804</v>
      </c>
      <c r="F46" s="79">
        <v>-12.722893184566988</v>
      </c>
      <c r="G46" s="55">
        <v>57.79</v>
      </c>
      <c r="H46" s="55">
        <v>94.6</v>
      </c>
      <c r="I46" s="23">
        <v>100</v>
      </c>
    </row>
    <row r="47" spans="1:9">
      <c r="A47" s="82" t="s">
        <v>29</v>
      </c>
      <c r="B47" s="82"/>
      <c r="C47" s="82"/>
      <c r="D47" s="82"/>
      <c r="E47" s="82"/>
      <c r="F47" s="82"/>
      <c r="G47" s="20"/>
      <c r="H47" s="20"/>
      <c r="I47" s="20"/>
    </row>
    <row r="48" spans="1:9">
      <c r="A48" s="82" t="s">
        <v>30</v>
      </c>
      <c r="B48" s="82"/>
      <c r="C48" s="82"/>
      <c r="D48" s="82"/>
      <c r="E48" s="82"/>
      <c r="F48" s="82"/>
      <c r="G48" s="20"/>
      <c r="H48" s="20"/>
      <c r="I48" s="20"/>
    </row>
    <row r="49" spans="1:9">
      <c r="A49" s="82" t="s">
        <v>31</v>
      </c>
      <c r="B49" s="82"/>
      <c r="C49" s="82"/>
      <c r="D49" s="82"/>
      <c r="E49" s="82"/>
      <c r="F49" s="82"/>
      <c r="G49" s="20"/>
      <c r="H49" s="20"/>
      <c r="I49" s="20"/>
    </row>
    <row r="50" spans="1:9">
      <c r="A50" s="82" t="s">
        <v>32</v>
      </c>
      <c r="B50" s="82"/>
      <c r="C50" s="82"/>
      <c r="D50" s="82"/>
      <c r="E50" s="82"/>
      <c r="F50" s="82"/>
      <c r="G50" s="20"/>
      <c r="H50" s="20"/>
      <c r="I50" s="20"/>
    </row>
    <row r="51" spans="1:9">
      <c r="G51" s="20"/>
      <c r="H51" s="20"/>
      <c r="I51" s="20"/>
    </row>
    <row r="52" spans="1:9">
      <c r="G52" s="20"/>
      <c r="H52" s="20"/>
      <c r="I52" s="20"/>
    </row>
    <row r="53" spans="1:9">
      <c r="G53" s="20"/>
      <c r="H53" s="20"/>
      <c r="I53" s="20"/>
    </row>
    <row r="54" spans="1:9">
      <c r="G54" s="20"/>
      <c r="H54" s="20"/>
      <c r="I54" s="20"/>
    </row>
    <row r="55" spans="1:9">
      <c r="G55" s="20"/>
      <c r="H55" s="20"/>
      <c r="I55" s="20"/>
    </row>
    <row r="56" spans="1:9">
      <c r="G56" s="20"/>
      <c r="H56" s="20"/>
      <c r="I56" s="20"/>
    </row>
    <row r="57" spans="1:9">
      <c r="G57" s="20"/>
      <c r="H57" s="20"/>
      <c r="I57" s="20"/>
    </row>
    <row r="58" spans="1:9">
      <c r="G58" s="20"/>
      <c r="H58" s="20"/>
      <c r="I58" s="20"/>
    </row>
    <row r="59" spans="1:9">
      <c r="G59" s="20"/>
      <c r="H59" s="20"/>
      <c r="I59" s="20"/>
    </row>
    <row r="60" spans="1:9">
      <c r="G60" s="20"/>
      <c r="H60" s="20"/>
      <c r="I60" s="20"/>
    </row>
    <row r="61" spans="1:9">
      <c r="G61" s="20"/>
      <c r="H61" s="20"/>
      <c r="I61" s="20"/>
    </row>
    <row r="62" spans="1:9">
      <c r="G62" s="20"/>
      <c r="H62" s="20"/>
      <c r="I62" s="20"/>
    </row>
    <row r="63" spans="1:9">
      <c r="G63" s="20"/>
      <c r="H63" s="20"/>
      <c r="I63" s="20"/>
    </row>
    <row r="64" spans="1:9">
      <c r="G64" s="20"/>
      <c r="H64" s="20"/>
      <c r="I64" s="20"/>
    </row>
    <row r="65" spans="7:9">
      <c r="G65" s="20"/>
      <c r="H65" s="20"/>
      <c r="I65" s="20"/>
    </row>
    <row r="66" spans="7:9">
      <c r="G66" s="20"/>
      <c r="H66" s="20"/>
      <c r="I66" s="20"/>
    </row>
    <row r="67" spans="7:9">
      <c r="G67" s="20"/>
      <c r="H67" s="20"/>
      <c r="I67" s="20"/>
    </row>
    <row r="68" spans="7:9">
      <c r="G68" s="20"/>
      <c r="H68" s="20"/>
      <c r="I68" s="20"/>
    </row>
    <row r="69" spans="7:9">
      <c r="G69" s="20"/>
      <c r="H69" s="20"/>
      <c r="I69" s="20"/>
    </row>
    <row r="70" spans="7:9">
      <c r="G70" s="20"/>
      <c r="H70" s="20"/>
      <c r="I70" s="20"/>
    </row>
    <row r="71" spans="7:9">
      <c r="G71" s="20"/>
      <c r="H71" s="20"/>
      <c r="I71" s="20"/>
    </row>
    <row r="72" spans="7:9">
      <c r="G72" s="20"/>
      <c r="H72" s="20"/>
      <c r="I72" s="20"/>
    </row>
    <row r="73" spans="7:9">
      <c r="G73" s="20"/>
      <c r="H73" s="20"/>
      <c r="I73" s="20"/>
    </row>
    <row r="74" spans="7:9">
      <c r="G74" s="20"/>
      <c r="H74" s="20"/>
      <c r="I74" s="20"/>
    </row>
    <row r="75" spans="7:9">
      <c r="G75" s="20"/>
      <c r="H75" s="20"/>
      <c r="I75" s="20"/>
    </row>
    <row r="76" spans="7:9">
      <c r="G76" s="20"/>
      <c r="H76" s="20"/>
      <c r="I76" s="20"/>
    </row>
    <row r="77" spans="7:9">
      <c r="G77" s="20"/>
      <c r="H77" s="20"/>
      <c r="I77" s="20"/>
    </row>
    <row r="78" spans="7:9">
      <c r="G78" s="20"/>
      <c r="H78" s="20"/>
      <c r="I78" s="20"/>
    </row>
    <row r="79" spans="7:9">
      <c r="G79" s="20"/>
      <c r="H79" s="20"/>
      <c r="I79" s="20"/>
    </row>
    <row r="80" spans="7:9">
      <c r="G80" s="20"/>
      <c r="H80" s="20"/>
      <c r="I80" s="20"/>
    </row>
    <row r="81" spans="7:9">
      <c r="G81" s="20"/>
      <c r="H81" s="20"/>
      <c r="I81" s="20"/>
    </row>
    <row r="82" spans="7:9">
      <c r="G82" s="20"/>
      <c r="H82" s="20"/>
      <c r="I82" s="20"/>
    </row>
    <row r="83" spans="7:9">
      <c r="G83" s="20"/>
      <c r="H83" s="20"/>
      <c r="I83" s="20"/>
    </row>
    <row r="84" spans="7:9">
      <c r="G84" s="20"/>
      <c r="H84" s="20"/>
      <c r="I84" s="20"/>
    </row>
    <row r="85" spans="7:9">
      <c r="G85" s="20"/>
      <c r="H85" s="20"/>
      <c r="I85" s="20"/>
    </row>
    <row r="86" spans="7:9">
      <c r="G86" s="20"/>
      <c r="H86" s="20"/>
      <c r="I86" s="20"/>
    </row>
    <row r="87" spans="7:9">
      <c r="G87" s="20"/>
      <c r="H87" s="20"/>
      <c r="I87" s="20"/>
    </row>
    <row r="88" spans="7:9">
      <c r="G88" s="20"/>
      <c r="H88" s="20"/>
      <c r="I88" s="20"/>
    </row>
    <row r="89" spans="7:9">
      <c r="G89" s="20"/>
      <c r="H89" s="20"/>
      <c r="I89" s="20"/>
    </row>
    <row r="90" spans="7:9">
      <c r="G90" s="20"/>
      <c r="H90" s="20"/>
      <c r="I90" s="20"/>
    </row>
    <row r="91" spans="7:9">
      <c r="G91" s="20"/>
      <c r="H91" s="20"/>
      <c r="I91" s="20"/>
    </row>
    <row r="92" spans="7:9">
      <c r="G92" s="20"/>
      <c r="H92" s="20"/>
      <c r="I92" s="20"/>
    </row>
    <row r="93" spans="7:9">
      <c r="G93" s="20"/>
      <c r="H93" s="20"/>
      <c r="I93" s="20"/>
    </row>
    <row r="94" spans="7:9">
      <c r="G94" s="20"/>
      <c r="H94" s="20"/>
      <c r="I94" s="20"/>
    </row>
    <row r="95" spans="7:9">
      <c r="G95" s="20"/>
      <c r="H95" s="20"/>
      <c r="I95" s="20"/>
    </row>
    <row r="96" spans="7:9">
      <c r="G96" s="20"/>
      <c r="H96" s="20"/>
      <c r="I96" s="20"/>
    </row>
    <row r="97" spans="7:9">
      <c r="G97" s="20"/>
      <c r="H97" s="20"/>
      <c r="I97" s="20"/>
    </row>
    <row r="98" spans="7:9">
      <c r="G98" s="20"/>
      <c r="H98" s="20"/>
      <c r="I98" s="20"/>
    </row>
    <row r="99" spans="7:9">
      <c r="G99" s="20"/>
      <c r="H99" s="20"/>
      <c r="I99" s="20"/>
    </row>
    <row r="100" spans="7:9">
      <c r="G100" s="20"/>
      <c r="H100" s="20"/>
      <c r="I100" s="20"/>
    </row>
    <row r="101" spans="7:9" ht="28.5" customHeight="1">
      <c r="G101" s="20"/>
      <c r="H101" s="20"/>
      <c r="I101" s="20"/>
    </row>
    <row r="102" spans="7:9">
      <c r="G102" s="20"/>
      <c r="H102" s="20"/>
      <c r="I102" s="20"/>
    </row>
    <row r="103" spans="7:9">
      <c r="G103" s="20"/>
      <c r="H103" s="20"/>
      <c r="I103" s="20"/>
    </row>
    <row r="104" spans="7:9">
      <c r="G104" s="20"/>
      <c r="H104" s="20"/>
      <c r="I104" s="20"/>
    </row>
    <row r="105" spans="7:9">
      <c r="G105" s="20"/>
      <c r="H105" s="20"/>
      <c r="I105" s="20"/>
    </row>
    <row r="106" spans="7:9">
      <c r="G106" s="20"/>
      <c r="H106" s="20"/>
      <c r="I106" s="20"/>
    </row>
    <row r="107" spans="7:9">
      <c r="G107" s="20"/>
      <c r="H107" s="20"/>
      <c r="I107" s="20"/>
    </row>
    <row r="108" spans="7:9">
      <c r="G108" s="20"/>
      <c r="H108" s="20"/>
      <c r="I108" s="20"/>
    </row>
    <row r="109" spans="7:9">
      <c r="G109" s="20"/>
      <c r="H109" s="20"/>
      <c r="I109" s="20"/>
    </row>
    <row r="110" spans="7:9">
      <c r="G110" s="20"/>
      <c r="H110" s="20"/>
      <c r="I110" s="20"/>
    </row>
    <row r="111" spans="7:9">
      <c r="G111" s="20"/>
      <c r="H111" s="20"/>
      <c r="I111" s="20"/>
    </row>
    <row r="112" spans="7:9">
      <c r="G112" s="20"/>
      <c r="H112" s="20"/>
      <c r="I112" s="20"/>
    </row>
    <row r="113" spans="7:9">
      <c r="G113" s="20"/>
      <c r="H113" s="20"/>
      <c r="I113" s="20"/>
    </row>
    <row r="114" spans="7:9">
      <c r="G114" s="20"/>
      <c r="H114" s="20"/>
      <c r="I114" s="20"/>
    </row>
    <row r="115" spans="7:9">
      <c r="G115" s="20"/>
      <c r="H115" s="20"/>
      <c r="I115" s="20"/>
    </row>
    <row r="116" spans="7:9">
      <c r="G116" s="20"/>
      <c r="H116" s="20"/>
      <c r="I116" s="20"/>
    </row>
    <row r="117" spans="7:9">
      <c r="G117" s="20"/>
      <c r="H117" s="20"/>
      <c r="I117" s="20"/>
    </row>
    <row r="118" spans="7:9">
      <c r="G118" s="20"/>
      <c r="H118" s="20"/>
      <c r="I118" s="20"/>
    </row>
    <row r="119" spans="7:9">
      <c r="G119" s="20"/>
      <c r="H119" s="20"/>
      <c r="I119" s="20"/>
    </row>
    <row r="120" spans="7:9">
      <c r="G120" s="20"/>
      <c r="H120" s="20"/>
      <c r="I120" s="20"/>
    </row>
    <row r="121" spans="7:9">
      <c r="G121" s="20"/>
      <c r="H121" s="20"/>
      <c r="I121" s="20"/>
    </row>
    <row r="122" spans="7:9">
      <c r="G122" s="20"/>
      <c r="H122" s="20"/>
      <c r="I122" s="20"/>
    </row>
    <row r="123" spans="7:9">
      <c r="G123" s="20"/>
      <c r="H123" s="20"/>
      <c r="I123" s="20"/>
    </row>
    <row r="124" spans="7:9">
      <c r="G124" s="20"/>
      <c r="H124" s="20"/>
      <c r="I124" s="20"/>
    </row>
    <row r="125" spans="7:9">
      <c r="G125" s="20"/>
      <c r="H125" s="20"/>
      <c r="I125" s="20"/>
    </row>
    <row r="126" spans="7:9">
      <c r="G126" s="20"/>
      <c r="H126" s="20"/>
      <c r="I126" s="20"/>
    </row>
    <row r="127" spans="7:9">
      <c r="G127" s="20"/>
      <c r="H127" s="20"/>
      <c r="I127" s="20"/>
    </row>
    <row r="128" spans="7:9">
      <c r="G128" s="20"/>
      <c r="H128" s="20"/>
      <c r="I128" s="20"/>
    </row>
    <row r="129" spans="7:9">
      <c r="G129" s="20"/>
      <c r="H129" s="20"/>
      <c r="I129" s="20"/>
    </row>
    <row r="130" spans="7:9">
      <c r="G130" s="20"/>
      <c r="H130" s="20"/>
      <c r="I130" s="20"/>
    </row>
    <row r="131" spans="7:9">
      <c r="G131" s="20"/>
      <c r="H131" s="20"/>
      <c r="I131" s="20"/>
    </row>
    <row r="132" spans="7:9">
      <c r="G132" s="20"/>
      <c r="H132" s="20"/>
      <c r="I132" s="20"/>
    </row>
    <row r="133" spans="7:9">
      <c r="G133" s="20"/>
      <c r="H133" s="20"/>
      <c r="I133" s="20"/>
    </row>
    <row r="134" spans="7:9">
      <c r="G134" s="20"/>
      <c r="H134" s="20"/>
      <c r="I134" s="20"/>
    </row>
    <row r="135" spans="7:9">
      <c r="G135" s="20"/>
      <c r="H135" s="20"/>
      <c r="I135" s="20"/>
    </row>
    <row r="136" spans="7:9">
      <c r="G136" s="20"/>
      <c r="H136" s="20"/>
      <c r="I136" s="20"/>
    </row>
    <row r="137" spans="7:9">
      <c r="G137" s="20"/>
      <c r="H137" s="20"/>
      <c r="I137" s="20"/>
    </row>
    <row r="138" spans="7:9">
      <c r="G138" s="20"/>
      <c r="H138" s="20"/>
      <c r="I138" s="20"/>
    </row>
    <row r="139" spans="7:9">
      <c r="G139" s="20"/>
      <c r="H139" s="20"/>
      <c r="I139" s="20"/>
    </row>
    <row r="140" spans="7:9">
      <c r="G140" s="20"/>
      <c r="H140" s="20"/>
      <c r="I140" s="20"/>
    </row>
    <row r="141" spans="7:9">
      <c r="G141" s="20"/>
      <c r="H141" s="20"/>
      <c r="I141" s="20"/>
    </row>
    <row r="142" spans="7:9">
      <c r="G142" s="20"/>
      <c r="H142" s="20"/>
      <c r="I142" s="20"/>
    </row>
    <row r="143" spans="7:9">
      <c r="G143" s="20"/>
      <c r="H143" s="20"/>
      <c r="I143" s="20"/>
    </row>
    <row r="144" spans="7:9">
      <c r="G144" s="20"/>
      <c r="H144" s="20"/>
      <c r="I144" s="20"/>
    </row>
    <row r="145" spans="7:9">
      <c r="G145" s="20"/>
      <c r="H145" s="20"/>
      <c r="I145" s="20"/>
    </row>
    <row r="146" spans="7:9">
      <c r="G146" s="20"/>
      <c r="H146" s="20"/>
      <c r="I146" s="20"/>
    </row>
    <row r="147" spans="7:9">
      <c r="G147" s="20"/>
      <c r="H147" s="20"/>
      <c r="I147" s="20"/>
    </row>
    <row r="148" spans="7:9">
      <c r="G148" s="20"/>
      <c r="H148" s="20"/>
      <c r="I148" s="20"/>
    </row>
    <row r="149" spans="7:9">
      <c r="G149" s="20"/>
      <c r="H149" s="20"/>
      <c r="I149" s="20"/>
    </row>
    <row r="150" spans="7:9">
      <c r="G150" s="20"/>
      <c r="H150" s="20"/>
      <c r="I150" s="20"/>
    </row>
    <row r="151" spans="7:9">
      <c r="G151" s="20"/>
      <c r="H151" s="20"/>
      <c r="I151" s="20"/>
    </row>
    <row r="152" spans="7:9">
      <c r="G152" s="20"/>
      <c r="H152" s="20"/>
      <c r="I152" s="20"/>
    </row>
    <row r="153" spans="7:9">
      <c r="G153" s="20"/>
      <c r="H153" s="20"/>
      <c r="I153" s="20"/>
    </row>
    <row r="154" spans="7:9">
      <c r="G154" s="20"/>
      <c r="H154" s="20"/>
      <c r="I154" s="20"/>
    </row>
    <row r="155" spans="7:9">
      <c r="G155" s="20"/>
      <c r="H155" s="20"/>
      <c r="I155" s="20"/>
    </row>
    <row r="156" spans="7:9">
      <c r="G156" s="20"/>
      <c r="H156" s="20"/>
      <c r="I156" s="20"/>
    </row>
    <row r="157" spans="7:9">
      <c r="G157" s="20"/>
      <c r="H157" s="20"/>
      <c r="I157" s="20"/>
    </row>
    <row r="158" spans="7:9">
      <c r="G158" s="20"/>
      <c r="H158" s="20"/>
      <c r="I158" s="20"/>
    </row>
    <row r="159" spans="7:9">
      <c r="G159" s="20"/>
      <c r="H159" s="20"/>
      <c r="I159" s="20"/>
    </row>
    <row r="160" spans="7:9">
      <c r="G160" s="20"/>
      <c r="H160" s="20"/>
      <c r="I160" s="20"/>
    </row>
    <row r="161" spans="7:9">
      <c r="G161" s="20"/>
      <c r="H161" s="20"/>
      <c r="I161" s="20"/>
    </row>
    <row r="162" spans="7:9">
      <c r="G162" s="20"/>
      <c r="H162" s="20"/>
      <c r="I162" s="20"/>
    </row>
    <row r="163" spans="7:9">
      <c r="G163" s="20"/>
      <c r="H163" s="20"/>
      <c r="I163" s="20"/>
    </row>
    <row r="164" spans="7:9">
      <c r="G164" s="20"/>
      <c r="H164" s="20"/>
      <c r="I164" s="20"/>
    </row>
    <row r="165" spans="7:9">
      <c r="G165" s="20"/>
      <c r="H165" s="20"/>
      <c r="I165" s="20"/>
    </row>
    <row r="166" spans="7:9">
      <c r="G166" s="20"/>
      <c r="H166" s="20"/>
      <c r="I166" s="20"/>
    </row>
    <row r="167" spans="7:9">
      <c r="G167" s="20"/>
      <c r="H167" s="20"/>
      <c r="I167" s="20"/>
    </row>
    <row r="168" spans="7:9">
      <c r="G168" s="20"/>
      <c r="H168" s="20"/>
      <c r="I168" s="20"/>
    </row>
    <row r="169" spans="7:9">
      <c r="G169" s="20"/>
      <c r="H169" s="20"/>
      <c r="I169" s="20"/>
    </row>
    <row r="170" spans="7:9">
      <c r="G170" s="20"/>
      <c r="H170" s="20"/>
      <c r="I170" s="20"/>
    </row>
    <row r="171" spans="7:9">
      <c r="G171" s="20"/>
      <c r="H171" s="20"/>
      <c r="I171" s="20"/>
    </row>
    <row r="172" spans="7:9">
      <c r="G172" s="20"/>
      <c r="H172" s="20"/>
      <c r="I172" s="20"/>
    </row>
    <row r="173" spans="7:9">
      <c r="G173" s="20"/>
      <c r="H173" s="20"/>
      <c r="I173" s="20"/>
    </row>
    <row r="174" spans="7:9">
      <c r="G174" s="20"/>
      <c r="H174" s="20"/>
      <c r="I174" s="20"/>
    </row>
    <row r="175" spans="7:9">
      <c r="G175" s="20"/>
      <c r="H175" s="20"/>
      <c r="I175" s="20"/>
    </row>
    <row r="176" spans="7:9">
      <c r="G176" s="20"/>
      <c r="H176" s="20"/>
      <c r="I176" s="20"/>
    </row>
    <row r="177" spans="7:9">
      <c r="G177" s="20"/>
      <c r="H177" s="20"/>
      <c r="I177" s="20"/>
    </row>
    <row r="178" spans="7:9">
      <c r="G178" s="20"/>
      <c r="H178" s="20"/>
      <c r="I178" s="20"/>
    </row>
    <row r="179" spans="7:9">
      <c r="G179" s="20"/>
      <c r="H179" s="20"/>
      <c r="I179" s="20"/>
    </row>
    <row r="180" spans="7:9">
      <c r="G180" s="20"/>
      <c r="H180" s="20"/>
      <c r="I180" s="20"/>
    </row>
    <row r="181" spans="7:9">
      <c r="G181" s="20"/>
      <c r="H181" s="20"/>
      <c r="I181" s="20"/>
    </row>
    <row r="182" spans="7:9">
      <c r="G182" s="20"/>
      <c r="H182" s="20"/>
      <c r="I182" s="20"/>
    </row>
    <row r="183" spans="7:9">
      <c r="G183" s="20"/>
      <c r="H183" s="20"/>
      <c r="I183" s="20"/>
    </row>
    <row r="184" spans="7:9">
      <c r="G184" s="20"/>
      <c r="H184" s="20"/>
      <c r="I184" s="20"/>
    </row>
    <row r="185" spans="7:9">
      <c r="G185" s="20"/>
      <c r="H185" s="20"/>
      <c r="I185" s="20"/>
    </row>
    <row r="186" spans="7:9">
      <c r="G186" s="20"/>
      <c r="H186" s="20"/>
      <c r="I186" s="20"/>
    </row>
    <row r="187" spans="7:9">
      <c r="G187" s="20"/>
      <c r="H187" s="20"/>
      <c r="I187" s="20"/>
    </row>
    <row r="188" spans="7:9">
      <c r="G188" s="20"/>
      <c r="H188" s="20"/>
      <c r="I188" s="20"/>
    </row>
    <row r="189" spans="7:9">
      <c r="G189" s="20"/>
      <c r="H189" s="20"/>
      <c r="I189" s="20"/>
    </row>
    <row r="190" spans="7:9">
      <c r="G190" s="20"/>
      <c r="H190" s="20"/>
      <c r="I190" s="20"/>
    </row>
    <row r="191" spans="7:9">
      <c r="G191" s="20"/>
      <c r="H191" s="20"/>
      <c r="I191" s="20"/>
    </row>
    <row r="192" spans="7:9">
      <c r="G192" s="20"/>
      <c r="H192" s="20"/>
      <c r="I192" s="20"/>
    </row>
    <row r="193" spans="7:9">
      <c r="G193" s="20"/>
      <c r="H193" s="20"/>
      <c r="I193" s="20"/>
    </row>
    <row r="194" spans="7:9">
      <c r="G194" s="20"/>
      <c r="H194" s="20"/>
      <c r="I194" s="20"/>
    </row>
    <row r="195" spans="7:9">
      <c r="G195" s="20"/>
      <c r="H195" s="20"/>
      <c r="I195" s="20"/>
    </row>
  </sheetData>
  <pageMargins left="0.75" right="0.75" top="1" bottom="1" header="0.5" footer="0.5"/>
  <pageSetup paperSize="9"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L94"/>
  <sheetViews>
    <sheetView showGridLines="0" topLeftCell="A61" zoomScale="70" zoomScaleNormal="70" workbookViewId="0">
      <selection activeCell="T5" sqref="T5"/>
    </sheetView>
  </sheetViews>
  <sheetFormatPr defaultColWidth="8.7109375" defaultRowHeight="12.75"/>
  <cols>
    <col min="1" max="11" width="8.85546875" style="790" customWidth="1"/>
    <col min="12" max="12" width="8.7109375" style="790" customWidth="1"/>
    <col min="13" max="119" width="8.7109375" style="790"/>
    <col min="120" max="120" width="10.7109375" style="790" customWidth="1"/>
    <col min="121" max="16384" width="8.7109375" style="790"/>
  </cols>
  <sheetData>
    <row r="1" spans="1:116" ht="27" customHeight="1">
      <c r="D1" s="785"/>
      <c r="E1" s="806"/>
      <c r="F1" s="806"/>
      <c r="G1" s="806"/>
    </row>
    <row r="2" spans="1:116" ht="42.75" customHeight="1">
      <c r="A2" s="1753"/>
      <c r="B2" s="1401" t="s">
        <v>611</v>
      </c>
      <c r="C2" s="1401"/>
      <c r="D2" s="1754"/>
      <c r="E2" s="1755"/>
      <c r="F2" s="1755"/>
      <c r="G2" s="1755"/>
      <c r="H2" s="1755"/>
      <c r="I2" s="1753"/>
      <c r="J2" s="1753"/>
      <c r="K2" s="1753"/>
      <c r="L2" s="1756"/>
      <c r="M2" s="1757"/>
      <c r="N2" s="1753"/>
      <c r="O2" s="1753"/>
    </row>
    <row r="3" spans="1:116" ht="18.75">
      <c r="A3" s="1753"/>
      <c r="B3" s="1753"/>
      <c r="C3" s="1753"/>
      <c r="D3" s="1758"/>
      <c r="E3" s="1759"/>
      <c r="F3" s="1759"/>
      <c r="G3" s="1759"/>
      <c r="H3" s="1753"/>
      <c r="I3" s="1753"/>
      <c r="J3" s="1753"/>
      <c r="K3" s="1753"/>
      <c r="L3" s="1753"/>
      <c r="M3" s="1753"/>
      <c r="N3" s="1753"/>
      <c r="O3" s="1753"/>
    </row>
    <row r="4" spans="1:116" ht="15.75" customHeight="1">
      <c r="D4" s="785"/>
      <c r="E4" s="806"/>
      <c r="F4" s="806"/>
      <c r="G4" s="806"/>
    </row>
    <row r="5" spans="1:116" ht="28.5" customHeight="1">
      <c r="D5" s="785"/>
      <c r="E5" s="806"/>
      <c r="F5" s="806"/>
      <c r="G5" s="806"/>
    </row>
    <row r="6" spans="1:116" ht="16.5" customHeight="1">
      <c r="D6" s="785"/>
      <c r="E6" s="806"/>
      <c r="F6" s="806"/>
      <c r="G6" s="806"/>
      <c r="V6" s="1515"/>
      <c r="W6" s="1515"/>
      <c r="X6" s="1515"/>
      <c r="Y6" s="1515"/>
      <c r="Z6" s="1515"/>
      <c r="AA6" s="1515"/>
      <c r="AB6" s="1515"/>
      <c r="AC6" s="1515"/>
      <c r="AD6" s="1515"/>
      <c r="AE6" s="806"/>
      <c r="AF6" s="806"/>
      <c r="AG6" s="806"/>
    </row>
    <row r="7" spans="1:116" ht="15.95" customHeight="1">
      <c r="A7" s="796"/>
      <c r="D7" s="806"/>
      <c r="E7" s="806"/>
      <c r="F7" s="806"/>
      <c r="G7" s="806"/>
      <c r="V7" s="806"/>
      <c r="W7" s="806"/>
      <c r="X7" s="806"/>
      <c r="Y7" s="806"/>
      <c r="Z7" s="806"/>
      <c r="AA7" s="806"/>
      <c r="AB7" s="806"/>
      <c r="AC7" s="806"/>
      <c r="AD7" s="806"/>
      <c r="AE7" s="806"/>
      <c r="AF7" s="806"/>
      <c r="AG7" s="806"/>
      <c r="DC7" s="1515"/>
      <c r="DD7" s="1515"/>
      <c r="DE7" s="1515"/>
      <c r="DF7" s="1515"/>
      <c r="DG7" s="1515"/>
      <c r="DH7" s="1515"/>
      <c r="DI7" s="1515"/>
      <c r="DJ7" s="1515"/>
      <c r="DK7" s="1515"/>
      <c r="DL7" s="806"/>
    </row>
    <row r="8" spans="1:116" ht="15.95" customHeight="1">
      <c r="A8" s="796"/>
    </row>
    <row r="9" spans="1:116" ht="15.95" customHeight="1">
      <c r="A9" s="796"/>
    </row>
    <row r="10" spans="1:116" ht="15.95" customHeight="1">
      <c r="A10" s="796"/>
    </row>
    <row r="11" spans="1:116" ht="15.95" customHeight="1">
      <c r="A11" s="796"/>
    </row>
    <row r="12" spans="1:116" ht="15.95" customHeight="1">
      <c r="A12" s="796"/>
    </row>
    <row r="13" spans="1:116" ht="15.95" customHeight="1">
      <c r="A13" s="796"/>
    </row>
    <row r="14" spans="1:116" ht="15.95" customHeight="1">
      <c r="A14" s="796"/>
    </row>
    <row r="15" spans="1:116" ht="15.95" customHeight="1">
      <c r="A15" s="796"/>
    </row>
    <row r="16" spans="1:116" ht="15.95" customHeight="1">
      <c r="A16" s="796"/>
    </row>
    <row r="17" spans="1:1" ht="15.95" customHeight="1">
      <c r="A17" s="796"/>
    </row>
    <row r="18" spans="1:1" ht="15.95" customHeight="1">
      <c r="A18" s="796"/>
    </row>
    <row r="19" spans="1:1" ht="15.95" customHeight="1">
      <c r="A19" s="796"/>
    </row>
    <row r="20" spans="1:1" ht="15.95" customHeight="1">
      <c r="A20" s="796"/>
    </row>
    <row r="21" spans="1:1" ht="15.95" customHeight="1">
      <c r="A21" s="796"/>
    </row>
    <row r="22" spans="1:1" ht="15.95" customHeight="1">
      <c r="A22" s="796"/>
    </row>
    <row r="23" spans="1:1" ht="15.95" customHeight="1">
      <c r="A23" s="796"/>
    </row>
    <row r="24" spans="1:1" ht="15.95" customHeight="1">
      <c r="A24" s="796"/>
    </row>
    <row r="25" spans="1:1" ht="15.95" customHeight="1">
      <c r="A25" s="796"/>
    </row>
    <row r="26" spans="1:1" ht="15.95" customHeight="1">
      <c r="A26" s="796"/>
    </row>
    <row r="27" spans="1:1" ht="15.95" customHeight="1">
      <c r="A27" s="796"/>
    </row>
    <row r="28" spans="1:1" ht="15.95" customHeight="1">
      <c r="A28" s="796"/>
    </row>
    <row r="29" spans="1:1" ht="15.95" customHeight="1">
      <c r="A29" s="796"/>
    </row>
    <row r="30" spans="1:1" ht="15.95" customHeight="1">
      <c r="A30" s="796"/>
    </row>
    <row r="31" spans="1:1" ht="15.95" customHeight="1">
      <c r="A31" s="796"/>
    </row>
    <row r="32" spans="1:1" ht="15.95" customHeight="1">
      <c r="A32" s="796"/>
    </row>
    <row r="33" spans="1:12" ht="15.95" customHeight="1">
      <c r="A33" s="796"/>
    </row>
    <row r="34" spans="1:12" ht="15.95" customHeight="1">
      <c r="A34" s="796"/>
    </row>
    <row r="35" spans="1:12" ht="15.95" customHeight="1">
      <c r="A35" s="796"/>
    </row>
    <row r="36" spans="1:12" ht="15.95" customHeight="1">
      <c r="A36" s="796"/>
    </row>
    <row r="37" spans="1:12" ht="15.95" customHeight="1">
      <c r="A37" s="796"/>
    </row>
    <row r="38" spans="1:12" ht="15.95" customHeight="1">
      <c r="A38" s="796"/>
    </row>
    <row r="39" spans="1:12" ht="15.95" customHeight="1">
      <c r="A39" s="796"/>
      <c r="B39" s="796"/>
      <c r="C39" s="796"/>
      <c r="D39" s="796"/>
      <c r="E39" s="796"/>
      <c r="F39" s="796"/>
      <c r="G39" s="796"/>
      <c r="H39" s="796"/>
      <c r="I39" s="796"/>
      <c r="J39" s="796"/>
      <c r="K39" s="796"/>
      <c r="L39" s="797"/>
    </row>
    <row r="40" spans="1:12" ht="10.5" customHeight="1">
      <c r="A40" s="796"/>
      <c r="B40" s="796"/>
      <c r="C40" s="796"/>
      <c r="D40" s="796"/>
      <c r="E40" s="796"/>
      <c r="F40" s="796"/>
      <c r="G40" s="796"/>
      <c r="H40" s="796"/>
      <c r="I40" s="796"/>
      <c r="J40" s="796"/>
      <c r="K40" s="796"/>
      <c r="L40" s="797"/>
    </row>
    <row r="41" spans="1:12" ht="19.5" customHeight="1">
      <c r="A41" s="796"/>
      <c r="B41" s="796"/>
    </row>
    <row r="42" spans="1:12">
      <c r="B42" s="796"/>
    </row>
    <row r="43" spans="1:12">
      <c r="B43" s="796"/>
    </row>
    <row r="44" spans="1:12">
      <c r="B44" s="796"/>
    </row>
    <row r="45" spans="1:12">
      <c r="B45" s="796"/>
    </row>
    <row r="46" spans="1:12" ht="18" customHeight="1"/>
    <row r="47" spans="1:12">
      <c r="B47" s="796"/>
    </row>
    <row r="48" spans="1:12">
      <c r="B48" s="796"/>
    </row>
    <row r="49" spans="2:2">
      <c r="B49" s="796"/>
    </row>
    <row r="50" spans="2:2">
      <c r="B50" s="796"/>
    </row>
    <row r="51" spans="2:2">
      <c r="B51" s="796"/>
    </row>
    <row r="52" spans="2:2">
      <c r="B52" s="796"/>
    </row>
    <row r="53" spans="2:2">
      <c r="B53" s="796"/>
    </row>
    <row r="54" spans="2:2">
      <c r="B54" s="796"/>
    </row>
    <row r="55" spans="2:2">
      <c r="B55" s="796"/>
    </row>
    <row r="56" spans="2:2">
      <c r="B56" s="796"/>
    </row>
    <row r="57" spans="2:2">
      <c r="B57" s="796"/>
    </row>
    <row r="58" spans="2:2">
      <c r="B58" s="796"/>
    </row>
    <row r="59" spans="2:2">
      <c r="B59" s="796"/>
    </row>
    <row r="60" spans="2:2">
      <c r="B60" s="796"/>
    </row>
    <row r="61" spans="2:2">
      <c r="B61" s="796"/>
    </row>
    <row r="62" spans="2:2">
      <c r="B62" s="796"/>
    </row>
    <row r="63" spans="2:2">
      <c r="B63" s="796"/>
    </row>
    <row r="64" spans="2:2">
      <c r="B64" s="796"/>
    </row>
    <row r="65" spans="2:12">
      <c r="B65" s="796"/>
      <c r="C65" s="796"/>
      <c r="D65" s="796"/>
      <c r="E65" s="796"/>
      <c r="F65" s="796"/>
      <c r="G65" s="796"/>
      <c r="H65" s="796"/>
      <c r="I65" s="796"/>
      <c r="J65" s="796"/>
      <c r="K65" s="796"/>
      <c r="L65" s="797"/>
    </row>
    <row r="66" spans="2:12">
      <c r="B66" s="796"/>
      <c r="C66" s="796"/>
      <c r="D66" s="796"/>
      <c r="E66" s="796"/>
      <c r="F66" s="796"/>
      <c r="G66" s="796"/>
      <c r="H66" s="796"/>
      <c r="I66" s="796"/>
      <c r="J66" s="796"/>
      <c r="K66" s="796"/>
      <c r="L66" s="797"/>
    </row>
    <row r="67" spans="2:12">
      <c r="B67" s="796"/>
      <c r="C67" s="796"/>
      <c r="D67" s="796"/>
      <c r="E67" s="796"/>
      <c r="F67" s="796"/>
      <c r="G67" s="796"/>
      <c r="H67" s="796"/>
      <c r="I67" s="796"/>
      <c r="J67" s="796"/>
      <c r="K67" s="796"/>
      <c r="L67" s="797"/>
    </row>
    <row r="68" spans="2:12">
      <c r="B68" s="796"/>
      <c r="C68" s="796"/>
      <c r="D68" s="796"/>
      <c r="E68" s="796"/>
      <c r="F68" s="796"/>
      <c r="G68" s="796"/>
      <c r="H68" s="796"/>
      <c r="I68" s="796"/>
      <c r="J68" s="796"/>
      <c r="K68" s="796"/>
      <c r="L68" s="797"/>
    </row>
    <row r="69" spans="2:12">
      <c r="B69" s="796"/>
      <c r="C69" s="796"/>
      <c r="D69" s="796"/>
      <c r="E69" s="796"/>
      <c r="F69" s="796"/>
      <c r="G69" s="796"/>
      <c r="H69" s="796"/>
      <c r="I69" s="796"/>
      <c r="J69" s="796"/>
      <c r="K69" s="796"/>
      <c r="L69" s="797"/>
    </row>
    <row r="70" spans="2:12">
      <c r="B70" s="796"/>
      <c r="C70" s="796"/>
      <c r="D70" s="796"/>
      <c r="E70" s="796"/>
      <c r="F70" s="796"/>
      <c r="G70" s="796"/>
      <c r="H70" s="796"/>
      <c r="I70" s="796"/>
      <c r="J70" s="796"/>
      <c r="K70" s="796"/>
      <c r="L70" s="797"/>
    </row>
    <row r="71" spans="2:12">
      <c r="B71" s="796"/>
      <c r="C71" s="796"/>
      <c r="D71" s="796"/>
      <c r="E71" s="796"/>
      <c r="F71" s="796"/>
      <c r="G71" s="796"/>
      <c r="H71" s="796"/>
      <c r="I71" s="796"/>
      <c r="J71" s="796"/>
      <c r="K71" s="796"/>
      <c r="L71" s="797"/>
    </row>
    <row r="72" spans="2:12">
      <c r="B72" s="796"/>
      <c r="C72" s="796"/>
      <c r="D72" s="796"/>
      <c r="E72" s="796"/>
      <c r="F72" s="796"/>
      <c r="G72" s="796"/>
      <c r="H72" s="796"/>
      <c r="I72" s="796"/>
      <c r="J72" s="796"/>
      <c r="K72" s="796"/>
      <c r="L72" s="797"/>
    </row>
    <row r="73" spans="2:12">
      <c r="B73" s="796"/>
      <c r="C73" s="796"/>
      <c r="D73" s="796"/>
      <c r="E73" s="796"/>
      <c r="F73" s="796"/>
      <c r="G73" s="796"/>
      <c r="H73" s="796"/>
      <c r="I73" s="796"/>
      <c r="J73" s="796"/>
      <c r="K73" s="796"/>
      <c r="L73" s="797"/>
    </row>
    <row r="74" spans="2:12">
      <c r="C74" s="796"/>
      <c r="D74" s="796"/>
      <c r="E74" s="796"/>
      <c r="F74" s="796"/>
      <c r="G74" s="796"/>
      <c r="H74" s="796"/>
      <c r="I74" s="796"/>
      <c r="J74" s="796"/>
      <c r="K74" s="796"/>
      <c r="L74" s="797"/>
    </row>
    <row r="75" spans="2:12">
      <c r="C75" s="796"/>
      <c r="D75" s="796"/>
      <c r="E75" s="796"/>
      <c r="F75" s="796"/>
      <c r="G75" s="796"/>
      <c r="H75" s="796"/>
      <c r="I75" s="796"/>
      <c r="J75" s="796"/>
      <c r="K75" s="796"/>
      <c r="L75" s="797"/>
    </row>
    <row r="76" spans="2:12">
      <c r="C76" s="796"/>
      <c r="D76" s="796"/>
      <c r="E76" s="796"/>
      <c r="F76" s="796"/>
      <c r="G76" s="796"/>
      <c r="H76" s="796"/>
      <c r="I76" s="796"/>
      <c r="J76" s="796"/>
      <c r="K76" s="796"/>
      <c r="L76" s="797"/>
    </row>
    <row r="77" spans="2:12">
      <c r="C77" s="796"/>
      <c r="D77" s="796"/>
      <c r="E77" s="796"/>
      <c r="F77" s="796"/>
      <c r="G77" s="796"/>
      <c r="H77" s="796"/>
      <c r="I77" s="796"/>
      <c r="J77" s="796"/>
      <c r="K77" s="796"/>
      <c r="L77" s="797"/>
    </row>
    <row r="78" spans="2:12">
      <c r="C78" s="796"/>
      <c r="D78" s="796"/>
      <c r="E78" s="796"/>
      <c r="F78" s="796"/>
      <c r="G78" s="796"/>
      <c r="H78" s="796"/>
      <c r="I78" s="796"/>
      <c r="J78" s="796"/>
      <c r="K78" s="796"/>
      <c r="L78" s="797"/>
    </row>
    <row r="79" spans="2:12">
      <c r="C79" s="796"/>
      <c r="D79" s="796"/>
      <c r="E79" s="796"/>
      <c r="F79" s="796"/>
      <c r="G79" s="796"/>
      <c r="H79" s="796"/>
      <c r="I79" s="796"/>
      <c r="J79" s="796"/>
      <c r="K79" s="796"/>
      <c r="L79" s="797"/>
    </row>
    <row r="80" spans="2:12">
      <c r="C80" s="796"/>
      <c r="D80" s="796"/>
      <c r="E80" s="796"/>
      <c r="F80" s="796"/>
      <c r="G80" s="796"/>
      <c r="H80" s="796"/>
      <c r="I80" s="796"/>
      <c r="J80" s="796"/>
      <c r="K80" s="796"/>
      <c r="L80" s="797"/>
    </row>
    <row r="81" spans="3:14">
      <c r="C81" s="796"/>
      <c r="D81" s="796"/>
      <c r="E81" s="796"/>
      <c r="F81" s="796"/>
      <c r="G81" s="796"/>
      <c r="H81" s="796"/>
      <c r="I81" s="796"/>
      <c r="J81" s="796"/>
      <c r="K81" s="796"/>
      <c r="L81" s="797"/>
    </row>
    <row r="82" spans="3:14">
      <c r="C82" s="796"/>
      <c r="D82" s="796"/>
      <c r="E82" s="796"/>
      <c r="F82" s="796"/>
      <c r="G82" s="796"/>
      <c r="H82" s="796"/>
      <c r="I82" s="796"/>
      <c r="J82" s="796"/>
      <c r="K82" s="796"/>
      <c r="L82" s="797"/>
    </row>
    <row r="83" spans="3:14">
      <c r="C83" s="796"/>
      <c r="D83" s="796"/>
      <c r="E83" s="796"/>
      <c r="F83" s="796"/>
      <c r="G83" s="796"/>
      <c r="H83" s="796"/>
      <c r="I83" s="796"/>
      <c r="J83" s="796"/>
      <c r="K83" s="796"/>
      <c r="L83" s="797"/>
    </row>
    <row r="84" spans="3:14">
      <c r="C84" s="796"/>
      <c r="D84" s="796"/>
      <c r="E84" s="796"/>
      <c r="F84" s="796"/>
      <c r="G84" s="796"/>
      <c r="H84" s="796"/>
      <c r="I84" s="796"/>
      <c r="J84" s="796"/>
      <c r="K84" s="796"/>
      <c r="L84" s="797"/>
    </row>
    <row r="85" spans="3:14">
      <c r="C85" s="796"/>
      <c r="D85" s="796"/>
      <c r="E85" s="796"/>
      <c r="F85" s="796"/>
      <c r="G85" s="796"/>
      <c r="H85" s="796"/>
      <c r="I85" s="796"/>
      <c r="J85" s="796"/>
      <c r="K85" s="796"/>
      <c r="L85" s="797"/>
    </row>
    <row r="86" spans="3:14">
      <c r="C86" s="796"/>
      <c r="D86" s="796"/>
      <c r="E86" s="796"/>
      <c r="F86" s="796"/>
      <c r="G86" s="796"/>
      <c r="H86" s="796"/>
      <c r="I86" s="796"/>
      <c r="J86" s="796"/>
      <c r="K86" s="796"/>
      <c r="L86" s="797"/>
    </row>
    <row r="87" spans="3:14">
      <c r="C87" s="796"/>
      <c r="D87" s="796"/>
      <c r="E87" s="796"/>
      <c r="F87" s="796"/>
      <c r="G87" s="796"/>
      <c r="H87" s="796"/>
      <c r="I87" s="796"/>
      <c r="J87" s="796"/>
      <c r="K87" s="796"/>
      <c r="L87" s="797"/>
    </row>
    <row r="88" spans="3:14">
      <c r="C88" s="796"/>
      <c r="D88" s="796"/>
      <c r="E88" s="796"/>
      <c r="F88" s="796"/>
      <c r="G88" s="796"/>
      <c r="H88" s="796"/>
      <c r="I88" s="796"/>
      <c r="J88" s="796"/>
      <c r="K88" s="796"/>
      <c r="L88" s="797"/>
    </row>
    <row r="89" spans="3:14">
      <c r="C89" s="796"/>
      <c r="D89" s="796"/>
      <c r="E89" s="796"/>
      <c r="F89" s="796"/>
      <c r="G89" s="796"/>
      <c r="H89" s="796"/>
      <c r="I89" s="796"/>
      <c r="J89" s="796"/>
      <c r="K89" s="796"/>
      <c r="L89" s="797"/>
      <c r="N89" s="801"/>
    </row>
    <row r="90" spans="3:14">
      <c r="C90" s="796"/>
      <c r="D90" s="796"/>
      <c r="E90" s="796"/>
      <c r="F90" s="796"/>
      <c r="G90" s="796"/>
      <c r="H90" s="796"/>
      <c r="I90" s="796"/>
      <c r="J90" s="796"/>
      <c r="K90" s="796"/>
      <c r="L90" s="797"/>
    </row>
    <row r="91" spans="3:14">
      <c r="C91" s="796"/>
      <c r="D91" s="796"/>
      <c r="E91" s="796"/>
      <c r="F91" s="796"/>
      <c r="G91" s="796"/>
      <c r="H91" s="796"/>
      <c r="I91" s="796"/>
      <c r="J91" s="796"/>
      <c r="K91" s="796"/>
      <c r="L91" s="797"/>
    </row>
    <row r="92" spans="3:14">
      <c r="C92" s="796"/>
      <c r="D92" s="796"/>
      <c r="E92" s="796"/>
      <c r="F92" s="796"/>
      <c r="G92" s="796"/>
      <c r="H92" s="796"/>
      <c r="I92" s="796"/>
      <c r="J92" s="796"/>
      <c r="K92" s="796"/>
      <c r="L92" s="797"/>
    </row>
    <row r="93" spans="3:14">
      <c r="C93" s="796"/>
      <c r="D93" s="796"/>
      <c r="E93" s="796"/>
      <c r="F93" s="796"/>
      <c r="G93" s="796"/>
      <c r="H93" s="796"/>
      <c r="I93" s="796"/>
      <c r="J93" s="796"/>
      <c r="K93" s="796"/>
      <c r="L93" s="797"/>
    </row>
    <row r="94" spans="3:14">
      <c r="C94" s="796"/>
      <c r="D94" s="796"/>
      <c r="E94" s="796"/>
      <c r="F94" s="796"/>
      <c r="G94" s="796"/>
      <c r="H94" s="796"/>
      <c r="I94" s="796"/>
      <c r="J94" s="796"/>
      <c r="K94" s="796"/>
      <c r="L94" s="797"/>
    </row>
  </sheetData>
  <pageMargins left="0.2" right="0.23" top="1" bottom="1" header="0.5" footer="0.5"/>
  <pageSetup paperSize="9" orientation="landscape" verticalDpi="300" r:id="rId1"/>
  <headerFooter alignWithMargins="0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8"/>
  <sheetViews>
    <sheetView zoomScale="85" workbookViewId="0">
      <selection activeCell="V26" sqref="V26"/>
    </sheetView>
  </sheetViews>
  <sheetFormatPr defaultRowHeight="28.5" customHeight="1"/>
  <cols>
    <col min="1" max="1" width="12" style="693" customWidth="1"/>
    <col min="2" max="2" width="54.140625" style="693" customWidth="1"/>
    <col min="3" max="3" width="21.28515625" style="693" customWidth="1"/>
    <col min="4" max="4" width="22" style="693" customWidth="1"/>
    <col min="5" max="5" width="22.7109375" style="693" customWidth="1"/>
    <col min="6" max="6" width="16.140625" style="693" customWidth="1"/>
    <col min="7" max="7" width="9.140625" style="693"/>
    <col min="8" max="8" width="9" style="693" customWidth="1"/>
    <col min="9" max="253" width="9.140625" style="693"/>
    <col min="254" max="254" width="12" style="693" customWidth="1"/>
    <col min="255" max="255" width="54.140625" style="693" customWidth="1"/>
    <col min="256" max="256" width="21.28515625" style="693" customWidth="1"/>
    <col min="257" max="257" width="22" style="693" customWidth="1"/>
    <col min="258" max="258" width="22.7109375" style="693" customWidth="1"/>
    <col min="259" max="259" width="16.140625" style="693" customWidth="1"/>
    <col min="260" max="260" width="10.85546875" style="693" customWidth="1"/>
    <col min="261" max="261" width="9.140625" style="693" customWidth="1"/>
    <col min="262" max="263" width="9.140625" style="693"/>
    <col min="264" max="264" width="9" style="693" customWidth="1"/>
    <col min="265" max="509" width="9.140625" style="693"/>
    <col min="510" max="510" width="12" style="693" customWidth="1"/>
    <col min="511" max="511" width="54.140625" style="693" customWidth="1"/>
    <col min="512" max="512" width="21.28515625" style="693" customWidth="1"/>
    <col min="513" max="513" width="22" style="693" customWidth="1"/>
    <col min="514" max="514" width="22.7109375" style="693" customWidth="1"/>
    <col min="515" max="515" width="16.140625" style="693" customWidth="1"/>
    <col min="516" max="516" width="10.85546875" style="693" customWidth="1"/>
    <col min="517" max="517" width="9.140625" style="693" customWidth="1"/>
    <col min="518" max="519" width="9.140625" style="693"/>
    <col min="520" max="520" width="9" style="693" customWidth="1"/>
    <col min="521" max="765" width="9.140625" style="693"/>
    <col min="766" max="766" width="12" style="693" customWidth="1"/>
    <col min="767" max="767" width="54.140625" style="693" customWidth="1"/>
    <col min="768" max="768" width="21.28515625" style="693" customWidth="1"/>
    <col min="769" max="769" width="22" style="693" customWidth="1"/>
    <col min="770" max="770" width="22.7109375" style="693" customWidth="1"/>
    <col min="771" max="771" width="16.140625" style="693" customWidth="1"/>
    <col min="772" max="772" width="10.85546875" style="693" customWidth="1"/>
    <col min="773" max="773" width="9.140625" style="693" customWidth="1"/>
    <col min="774" max="775" width="9.140625" style="693"/>
    <col min="776" max="776" width="9" style="693" customWidth="1"/>
    <col min="777" max="1021" width="9.140625" style="693"/>
    <col min="1022" max="1022" width="12" style="693" customWidth="1"/>
    <col min="1023" max="1023" width="54.140625" style="693" customWidth="1"/>
    <col min="1024" max="1024" width="21.28515625" style="693" customWidth="1"/>
    <col min="1025" max="1025" width="22" style="693" customWidth="1"/>
    <col min="1026" max="1026" width="22.7109375" style="693" customWidth="1"/>
    <col min="1027" max="1027" width="16.140625" style="693" customWidth="1"/>
    <col min="1028" max="1028" width="10.85546875" style="693" customWidth="1"/>
    <col min="1029" max="1029" width="9.140625" style="693" customWidth="1"/>
    <col min="1030" max="1031" width="9.140625" style="693"/>
    <col min="1032" max="1032" width="9" style="693" customWidth="1"/>
    <col min="1033" max="1277" width="9.140625" style="693"/>
    <col min="1278" max="1278" width="12" style="693" customWidth="1"/>
    <col min="1279" max="1279" width="54.140625" style="693" customWidth="1"/>
    <col min="1280" max="1280" width="21.28515625" style="693" customWidth="1"/>
    <col min="1281" max="1281" width="22" style="693" customWidth="1"/>
    <col min="1282" max="1282" width="22.7109375" style="693" customWidth="1"/>
    <col min="1283" max="1283" width="16.140625" style="693" customWidth="1"/>
    <col min="1284" max="1284" width="10.85546875" style="693" customWidth="1"/>
    <col min="1285" max="1285" width="9.140625" style="693" customWidth="1"/>
    <col min="1286" max="1287" width="9.140625" style="693"/>
    <col min="1288" max="1288" width="9" style="693" customWidth="1"/>
    <col min="1289" max="1533" width="9.140625" style="693"/>
    <col min="1534" max="1534" width="12" style="693" customWidth="1"/>
    <col min="1535" max="1535" width="54.140625" style="693" customWidth="1"/>
    <col min="1536" max="1536" width="21.28515625" style="693" customWidth="1"/>
    <col min="1537" max="1537" width="22" style="693" customWidth="1"/>
    <col min="1538" max="1538" width="22.7109375" style="693" customWidth="1"/>
    <col min="1539" max="1539" width="16.140625" style="693" customWidth="1"/>
    <col min="1540" max="1540" width="10.85546875" style="693" customWidth="1"/>
    <col min="1541" max="1541" width="9.140625" style="693" customWidth="1"/>
    <col min="1542" max="1543" width="9.140625" style="693"/>
    <col min="1544" max="1544" width="9" style="693" customWidth="1"/>
    <col min="1545" max="1789" width="9.140625" style="693"/>
    <col min="1790" max="1790" width="12" style="693" customWidth="1"/>
    <col min="1791" max="1791" width="54.140625" style="693" customWidth="1"/>
    <col min="1792" max="1792" width="21.28515625" style="693" customWidth="1"/>
    <col min="1793" max="1793" width="22" style="693" customWidth="1"/>
    <col min="1794" max="1794" width="22.7109375" style="693" customWidth="1"/>
    <col min="1795" max="1795" width="16.140625" style="693" customWidth="1"/>
    <col min="1796" max="1796" width="10.85546875" style="693" customWidth="1"/>
    <col min="1797" max="1797" width="9.140625" style="693" customWidth="1"/>
    <col min="1798" max="1799" width="9.140625" style="693"/>
    <col min="1800" max="1800" width="9" style="693" customWidth="1"/>
    <col min="1801" max="2045" width="9.140625" style="693"/>
    <col min="2046" max="2046" width="12" style="693" customWidth="1"/>
    <col min="2047" max="2047" width="54.140625" style="693" customWidth="1"/>
    <col min="2048" max="2048" width="21.28515625" style="693" customWidth="1"/>
    <col min="2049" max="2049" width="22" style="693" customWidth="1"/>
    <col min="2050" max="2050" width="22.7109375" style="693" customWidth="1"/>
    <col min="2051" max="2051" width="16.140625" style="693" customWidth="1"/>
    <col min="2052" max="2052" width="10.85546875" style="693" customWidth="1"/>
    <col min="2053" max="2053" width="9.140625" style="693" customWidth="1"/>
    <col min="2054" max="2055" width="9.140625" style="693"/>
    <col min="2056" max="2056" width="9" style="693" customWidth="1"/>
    <col min="2057" max="2301" width="9.140625" style="693"/>
    <col min="2302" max="2302" width="12" style="693" customWidth="1"/>
    <col min="2303" max="2303" width="54.140625" style="693" customWidth="1"/>
    <col min="2304" max="2304" width="21.28515625" style="693" customWidth="1"/>
    <col min="2305" max="2305" width="22" style="693" customWidth="1"/>
    <col min="2306" max="2306" width="22.7109375" style="693" customWidth="1"/>
    <col min="2307" max="2307" width="16.140625" style="693" customWidth="1"/>
    <col min="2308" max="2308" width="10.85546875" style="693" customWidth="1"/>
    <col min="2309" max="2309" width="9.140625" style="693" customWidth="1"/>
    <col min="2310" max="2311" width="9.140625" style="693"/>
    <col min="2312" max="2312" width="9" style="693" customWidth="1"/>
    <col min="2313" max="2557" width="9.140625" style="693"/>
    <col min="2558" max="2558" width="12" style="693" customWidth="1"/>
    <col min="2559" max="2559" width="54.140625" style="693" customWidth="1"/>
    <col min="2560" max="2560" width="21.28515625" style="693" customWidth="1"/>
    <col min="2561" max="2561" width="22" style="693" customWidth="1"/>
    <col min="2562" max="2562" width="22.7109375" style="693" customWidth="1"/>
    <col min="2563" max="2563" width="16.140625" style="693" customWidth="1"/>
    <col min="2564" max="2564" width="10.85546875" style="693" customWidth="1"/>
    <col min="2565" max="2565" width="9.140625" style="693" customWidth="1"/>
    <col min="2566" max="2567" width="9.140625" style="693"/>
    <col min="2568" max="2568" width="9" style="693" customWidth="1"/>
    <col min="2569" max="2813" width="9.140625" style="693"/>
    <col min="2814" max="2814" width="12" style="693" customWidth="1"/>
    <col min="2815" max="2815" width="54.140625" style="693" customWidth="1"/>
    <col min="2816" max="2816" width="21.28515625" style="693" customWidth="1"/>
    <col min="2817" max="2817" width="22" style="693" customWidth="1"/>
    <col min="2818" max="2818" width="22.7109375" style="693" customWidth="1"/>
    <col min="2819" max="2819" width="16.140625" style="693" customWidth="1"/>
    <col min="2820" max="2820" width="10.85546875" style="693" customWidth="1"/>
    <col min="2821" max="2821" width="9.140625" style="693" customWidth="1"/>
    <col min="2822" max="2823" width="9.140625" style="693"/>
    <col min="2824" max="2824" width="9" style="693" customWidth="1"/>
    <col min="2825" max="3069" width="9.140625" style="693"/>
    <col min="3070" max="3070" width="12" style="693" customWidth="1"/>
    <col min="3071" max="3071" width="54.140625" style="693" customWidth="1"/>
    <col min="3072" max="3072" width="21.28515625" style="693" customWidth="1"/>
    <col min="3073" max="3073" width="22" style="693" customWidth="1"/>
    <col min="3074" max="3074" width="22.7109375" style="693" customWidth="1"/>
    <col min="3075" max="3075" width="16.140625" style="693" customWidth="1"/>
    <col min="3076" max="3076" width="10.85546875" style="693" customWidth="1"/>
    <col min="3077" max="3077" width="9.140625" style="693" customWidth="1"/>
    <col min="3078" max="3079" width="9.140625" style="693"/>
    <col min="3080" max="3080" width="9" style="693" customWidth="1"/>
    <col min="3081" max="3325" width="9.140625" style="693"/>
    <col min="3326" max="3326" width="12" style="693" customWidth="1"/>
    <col min="3327" max="3327" width="54.140625" style="693" customWidth="1"/>
    <col min="3328" max="3328" width="21.28515625" style="693" customWidth="1"/>
    <col min="3329" max="3329" width="22" style="693" customWidth="1"/>
    <col min="3330" max="3330" width="22.7109375" style="693" customWidth="1"/>
    <col min="3331" max="3331" width="16.140625" style="693" customWidth="1"/>
    <col min="3332" max="3332" width="10.85546875" style="693" customWidth="1"/>
    <col min="3333" max="3333" width="9.140625" style="693" customWidth="1"/>
    <col min="3334" max="3335" width="9.140625" style="693"/>
    <col min="3336" max="3336" width="9" style="693" customWidth="1"/>
    <col min="3337" max="3581" width="9.140625" style="693"/>
    <col min="3582" max="3582" width="12" style="693" customWidth="1"/>
    <col min="3583" max="3583" width="54.140625" style="693" customWidth="1"/>
    <col min="3584" max="3584" width="21.28515625" style="693" customWidth="1"/>
    <col min="3585" max="3585" width="22" style="693" customWidth="1"/>
    <col min="3586" max="3586" width="22.7109375" style="693" customWidth="1"/>
    <col min="3587" max="3587" width="16.140625" style="693" customWidth="1"/>
    <col min="3588" max="3588" width="10.85546875" style="693" customWidth="1"/>
    <col min="3589" max="3589" width="9.140625" style="693" customWidth="1"/>
    <col min="3590" max="3591" width="9.140625" style="693"/>
    <col min="3592" max="3592" width="9" style="693" customWidth="1"/>
    <col min="3593" max="3837" width="9.140625" style="693"/>
    <col min="3838" max="3838" width="12" style="693" customWidth="1"/>
    <col min="3839" max="3839" width="54.140625" style="693" customWidth="1"/>
    <col min="3840" max="3840" width="21.28515625" style="693" customWidth="1"/>
    <col min="3841" max="3841" width="22" style="693" customWidth="1"/>
    <col min="3842" max="3842" width="22.7109375" style="693" customWidth="1"/>
    <col min="3843" max="3843" width="16.140625" style="693" customWidth="1"/>
    <col min="3844" max="3844" width="10.85546875" style="693" customWidth="1"/>
    <col min="3845" max="3845" width="9.140625" style="693" customWidth="1"/>
    <col min="3846" max="3847" width="9.140625" style="693"/>
    <col min="3848" max="3848" width="9" style="693" customWidth="1"/>
    <col min="3849" max="4093" width="9.140625" style="693"/>
    <col min="4094" max="4094" width="12" style="693" customWidth="1"/>
    <col min="4095" max="4095" width="54.140625" style="693" customWidth="1"/>
    <col min="4096" max="4096" width="21.28515625" style="693" customWidth="1"/>
    <col min="4097" max="4097" width="22" style="693" customWidth="1"/>
    <col min="4098" max="4098" width="22.7109375" style="693" customWidth="1"/>
    <col min="4099" max="4099" width="16.140625" style="693" customWidth="1"/>
    <col min="4100" max="4100" width="10.85546875" style="693" customWidth="1"/>
    <col min="4101" max="4101" width="9.140625" style="693" customWidth="1"/>
    <col min="4102" max="4103" width="9.140625" style="693"/>
    <col min="4104" max="4104" width="9" style="693" customWidth="1"/>
    <col min="4105" max="4349" width="9.140625" style="693"/>
    <col min="4350" max="4350" width="12" style="693" customWidth="1"/>
    <col min="4351" max="4351" width="54.140625" style="693" customWidth="1"/>
    <col min="4352" max="4352" width="21.28515625" style="693" customWidth="1"/>
    <col min="4353" max="4353" width="22" style="693" customWidth="1"/>
    <col min="4354" max="4354" width="22.7109375" style="693" customWidth="1"/>
    <col min="4355" max="4355" width="16.140625" style="693" customWidth="1"/>
    <col min="4356" max="4356" width="10.85546875" style="693" customWidth="1"/>
    <col min="4357" max="4357" width="9.140625" style="693" customWidth="1"/>
    <col min="4358" max="4359" width="9.140625" style="693"/>
    <col min="4360" max="4360" width="9" style="693" customWidth="1"/>
    <col min="4361" max="4605" width="9.140625" style="693"/>
    <col min="4606" max="4606" width="12" style="693" customWidth="1"/>
    <col min="4607" max="4607" width="54.140625" style="693" customWidth="1"/>
    <col min="4608" max="4608" width="21.28515625" style="693" customWidth="1"/>
    <col min="4609" max="4609" width="22" style="693" customWidth="1"/>
    <col min="4610" max="4610" width="22.7109375" style="693" customWidth="1"/>
    <col min="4611" max="4611" width="16.140625" style="693" customWidth="1"/>
    <col min="4612" max="4612" width="10.85546875" style="693" customWidth="1"/>
    <col min="4613" max="4613" width="9.140625" style="693" customWidth="1"/>
    <col min="4614" max="4615" width="9.140625" style="693"/>
    <col min="4616" max="4616" width="9" style="693" customWidth="1"/>
    <col min="4617" max="4861" width="9.140625" style="693"/>
    <col min="4862" max="4862" width="12" style="693" customWidth="1"/>
    <col min="4863" max="4863" width="54.140625" style="693" customWidth="1"/>
    <col min="4864" max="4864" width="21.28515625" style="693" customWidth="1"/>
    <col min="4865" max="4865" width="22" style="693" customWidth="1"/>
    <col min="4866" max="4866" width="22.7109375" style="693" customWidth="1"/>
    <col min="4867" max="4867" width="16.140625" style="693" customWidth="1"/>
    <col min="4868" max="4868" width="10.85546875" style="693" customWidth="1"/>
    <col min="4869" max="4869" width="9.140625" style="693" customWidth="1"/>
    <col min="4870" max="4871" width="9.140625" style="693"/>
    <col min="4872" max="4872" width="9" style="693" customWidth="1"/>
    <col min="4873" max="5117" width="9.140625" style="693"/>
    <col min="5118" max="5118" width="12" style="693" customWidth="1"/>
    <col min="5119" max="5119" width="54.140625" style="693" customWidth="1"/>
    <col min="5120" max="5120" width="21.28515625" style="693" customWidth="1"/>
    <col min="5121" max="5121" width="22" style="693" customWidth="1"/>
    <col min="5122" max="5122" width="22.7109375" style="693" customWidth="1"/>
    <col min="5123" max="5123" width="16.140625" style="693" customWidth="1"/>
    <col min="5124" max="5124" width="10.85546875" style="693" customWidth="1"/>
    <col min="5125" max="5125" width="9.140625" style="693" customWidth="1"/>
    <col min="5126" max="5127" width="9.140625" style="693"/>
    <col min="5128" max="5128" width="9" style="693" customWidth="1"/>
    <col min="5129" max="5373" width="9.140625" style="693"/>
    <col min="5374" max="5374" width="12" style="693" customWidth="1"/>
    <col min="5375" max="5375" width="54.140625" style="693" customWidth="1"/>
    <col min="5376" max="5376" width="21.28515625" style="693" customWidth="1"/>
    <col min="5377" max="5377" width="22" style="693" customWidth="1"/>
    <col min="5378" max="5378" width="22.7109375" style="693" customWidth="1"/>
    <col min="5379" max="5379" width="16.140625" style="693" customWidth="1"/>
    <col min="5380" max="5380" width="10.85546875" style="693" customWidth="1"/>
    <col min="5381" max="5381" width="9.140625" style="693" customWidth="1"/>
    <col min="5382" max="5383" width="9.140625" style="693"/>
    <col min="5384" max="5384" width="9" style="693" customWidth="1"/>
    <col min="5385" max="5629" width="9.140625" style="693"/>
    <col min="5630" max="5630" width="12" style="693" customWidth="1"/>
    <col min="5631" max="5631" width="54.140625" style="693" customWidth="1"/>
    <col min="5632" max="5632" width="21.28515625" style="693" customWidth="1"/>
    <col min="5633" max="5633" width="22" style="693" customWidth="1"/>
    <col min="5634" max="5634" width="22.7109375" style="693" customWidth="1"/>
    <col min="5635" max="5635" width="16.140625" style="693" customWidth="1"/>
    <col min="5636" max="5636" width="10.85546875" style="693" customWidth="1"/>
    <col min="5637" max="5637" width="9.140625" style="693" customWidth="1"/>
    <col min="5638" max="5639" width="9.140625" style="693"/>
    <col min="5640" max="5640" width="9" style="693" customWidth="1"/>
    <col min="5641" max="5885" width="9.140625" style="693"/>
    <col min="5886" max="5886" width="12" style="693" customWidth="1"/>
    <col min="5887" max="5887" width="54.140625" style="693" customWidth="1"/>
    <col min="5888" max="5888" width="21.28515625" style="693" customWidth="1"/>
    <col min="5889" max="5889" width="22" style="693" customWidth="1"/>
    <col min="5890" max="5890" width="22.7109375" style="693" customWidth="1"/>
    <col min="5891" max="5891" width="16.140625" style="693" customWidth="1"/>
    <col min="5892" max="5892" width="10.85546875" style="693" customWidth="1"/>
    <col min="5893" max="5893" width="9.140625" style="693" customWidth="1"/>
    <col min="5894" max="5895" width="9.140625" style="693"/>
    <col min="5896" max="5896" width="9" style="693" customWidth="1"/>
    <col min="5897" max="6141" width="9.140625" style="693"/>
    <col min="6142" max="6142" width="12" style="693" customWidth="1"/>
    <col min="6143" max="6143" width="54.140625" style="693" customWidth="1"/>
    <col min="6144" max="6144" width="21.28515625" style="693" customWidth="1"/>
    <col min="6145" max="6145" width="22" style="693" customWidth="1"/>
    <col min="6146" max="6146" width="22.7109375" style="693" customWidth="1"/>
    <col min="6147" max="6147" width="16.140625" style="693" customWidth="1"/>
    <col min="6148" max="6148" width="10.85546875" style="693" customWidth="1"/>
    <col min="6149" max="6149" width="9.140625" style="693" customWidth="1"/>
    <col min="6150" max="6151" width="9.140625" style="693"/>
    <col min="6152" max="6152" width="9" style="693" customWidth="1"/>
    <col min="6153" max="6397" width="9.140625" style="693"/>
    <col min="6398" max="6398" width="12" style="693" customWidth="1"/>
    <col min="6399" max="6399" width="54.140625" style="693" customWidth="1"/>
    <col min="6400" max="6400" width="21.28515625" style="693" customWidth="1"/>
    <col min="6401" max="6401" width="22" style="693" customWidth="1"/>
    <col min="6402" max="6402" width="22.7109375" style="693" customWidth="1"/>
    <col min="6403" max="6403" width="16.140625" style="693" customWidth="1"/>
    <col min="6404" max="6404" width="10.85546875" style="693" customWidth="1"/>
    <col min="6405" max="6405" width="9.140625" style="693" customWidth="1"/>
    <col min="6406" max="6407" width="9.140625" style="693"/>
    <col min="6408" max="6408" width="9" style="693" customWidth="1"/>
    <col min="6409" max="6653" width="9.140625" style="693"/>
    <col min="6654" max="6654" width="12" style="693" customWidth="1"/>
    <col min="6655" max="6655" width="54.140625" style="693" customWidth="1"/>
    <col min="6656" max="6656" width="21.28515625" style="693" customWidth="1"/>
    <col min="6657" max="6657" width="22" style="693" customWidth="1"/>
    <col min="6658" max="6658" width="22.7109375" style="693" customWidth="1"/>
    <col min="6659" max="6659" width="16.140625" style="693" customWidth="1"/>
    <col min="6660" max="6660" width="10.85546875" style="693" customWidth="1"/>
    <col min="6661" max="6661" width="9.140625" style="693" customWidth="1"/>
    <col min="6662" max="6663" width="9.140625" style="693"/>
    <col min="6664" max="6664" width="9" style="693" customWidth="1"/>
    <col min="6665" max="6909" width="9.140625" style="693"/>
    <col min="6910" max="6910" width="12" style="693" customWidth="1"/>
    <col min="6911" max="6911" width="54.140625" style="693" customWidth="1"/>
    <col min="6912" max="6912" width="21.28515625" style="693" customWidth="1"/>
    <col min="6913" max="6913" width="22" style="693" customWidth="1"/>
    <col min="6914" max="6914" width="22.7109375" style="693" customWidth="1"/>
    <col min="6915" max="6915" width="16.140625" style="693" customWidth="1"/>
    <col min="6916" max="6916" width="10.85546875" style="693" customWidth="1"/>
    <col min="6917" max="6917" width="9.140625" style="693" customWidth="1"/>
    <col min="6918" max="6919" width="9.140625" style="693"/>
    <col min="6920" max="6920" width="9" style="693" customWidth="1"/>
    <col min="6921" max="7165" width="9.140625" style="693"/>
    <col min="7166" max="7166" width="12" style="693" customWidth="1"/>
    <col min="7167" max="7167" width="54.140625" style="693" customWidth="1"/>
    <col min="7168" max="7168" width="21.28515625" style="693" customWidth="1"/>
    <col min="7169" max="7169" width="22" style="693" customWidth="1"/>
    <col min="7170" max="7170" width="22.7109375" style="693" customWidth="1"/>
    <col min="7171" max="7171" width="16.140625" style="693" customWidth="1"/>
    <col min="7172" max="7172" width="10.85546875" style="693" customWidth="1"/>
    <col min="7173" max="7173" width="9.140625" style="693" customWidth="1"/>
    <col min="7174" max="7175" width="9.140625" style="693"/>
    <col min="7176" max="7176" width="9" style="693" customWidth="1"/>
    <col min="7177" max="7421" width="9.140625" style="693"/>
    <col min="7422" max="7422" width="12" style="693" customWidth="1"/>
    <col min="7423" max="7423" width="54.140625" style="693" customWidth="1"/>
    <col min="7424" max="7424" width="21.28515625" style="693" customWidth="1"/>
    <col min="7425" max="7425" width="22" style="693" customWidth="1"/>
    <col min="7426" max="7426" width="22.7109375" style="693" customWidth="1"/>
    <col min="7427" max="7427" width="16.140625" style="693" customWidth="1"/>
    <col min="7428" max="7428" width="10.85546875" style="693" customWidth="1"/>
    <col min="7429" max="7429" width="9.140625" style="693" customWidth="1"/>
    <col min="7430" max="7431" width="9.140625" style="693"/>
    <col min="7432" max="7432" width="9" style="693" customWidth="1"/>
    <col min="7433" max="7677" width="9.140625" style="693"/>
    <col min="7678" max="7678" width="12" style="693" customWidth="1"/>
    <col min="7679" max="7679" width="54.140625" style="693" customWidth="1"/>
    <col min="7680" max="7680" width="21.28515625" style="693" customWidth="1"/>
    <col min="7681" max="7681" width="22" style="693" customWidth="1"/>
    <col min="7682" max="7682" width="22.7109375" style="693" customWidth="1"/>
    <col min="7683" max="7683" width="16.140625" style="693" customWidth="1"/>
    <col min="7684" max="7684" width="10.85546875" style="693" customWidth="1"/>
    <col min="7685" max="7685" width="9.140625" style="693" customWidth="1"/>
    <col min="7686" max="7687" width="9.140625" style="693"/>
    <col min="7688" max="7688" width="9" style="693" customWidth="1"/>
    <col min="7689" max="7933" width="9.140625" style="693"/>
    <col min="7934" max="7934" width="12" style="693" customWidth="1"/>
    <col min="7935" max="7935" width="54.140625" style="693" customWidth="1"/>
    <col min="7936" max="7936" width="21.28515625" style="693" customWidth="1"/>
    <col min="7937" max="7937" width="22" style="693" customWidth="1"/>
    <col min="7938" max="7938" width="22.7109375" style="693" customWidth="1"/>
    <col min="7939" max="7939" width="16.140625" style="693" customWidth="1"/>
    <col min="7940" max="7940" width="10.85546875" style="693" customWidth="1"/>
    <col min="7941" max="7941" width="9.140625" style="693" customWidth="1"/>
    <col min="7942" max="7943" width="9.140625" style="693"/>
    <col min="7944" max="7944" width="9" style="693" customWidth="1"/>
    <col min="7945" max="8189" width="9.140625" style="693"/>
    <col min="8190" max="8190" width="12" style="693" customWidth="1"/>
    <col min="8191" max="8191" width="54.140625" style="693" customWidth="1"/>
    <col min="8192" max="8192" width="21.28515625" style="693" customWidth="1"/>
    <col min="8193" max="8193" width="22" style="693" customWidth="1"/>
    <col min="8194" max="8194" width="22.7109375" style="693" customWidth="1"/>
    <col min="8195" max="8195" width="16.140625" style="693" customWidth="1"/>
    <col min="8196" max="8196" width="10.85546875" style="693" customWidth="1"/>
    <col min="8197" max="8197" width="9.140625" style="693" customWidth="1"/>
    <col min="8198" max="8199" width="9.140625" style="693"/>
    <col min="8200" max="8200" width="9" style="693" customWidth="1"/>
    <col min="8201" max="8445" width="9.140625" style="693"/>
    <col min="8446" max="8446" width="12" style="693" customWidth="1"/>
    <col min="8447" max="8447" width="54.140625" style="693" customWidth="1"/>
    <col min="8448" max="8448" width="21.28515625" style="693" customWidth="1"/>
    <col min="8449" max="8449" width="22" style="693" customWidth="1"/>
    <col min="8450" max="8450" width="22.7109375" style="693" customWidth="1"/>
    <col min="8451" max="8451" width="16.140625" style="693" customWidth="1"/>
    <col min="8452" max="8452" width="10.85546875" style="693" customWidth="1"/>
    <col min="8453" max="8453" width="9.140625" style="693" customWidth="1"/>
    <col min="8454" max="8455" width="9.140625" style="693"/>
    <col min="8456" max="8456" width="9" style="693" customWidth="1"/>
    <col min="8457" max="8701" width="9.140625" style="693"/>
    <col min="8702" max="8702" width="12" style="693" customWidth="1"/>
    <col min="8703" max="8703" width="54.140625" style="693" customWidth="1"/>
    <col min="8704" max="8704" width="21.28515625" style="693" customWidth="1"/>
    <col min="8705" max="8705" width="22" style="693" customWidth="1"/>
    <col min="8706" max="8706" width="22.7109375" style="693" customWidth="1"/>
    <col min="8707" max="8707" width="16.140625" style="693" customWidth="1"/>
    <col min="8708" max="8708" width="10.85546875" style="693" customWidth="1"/>
    <col min="8709" max="8709" width="9.140625" style="693" customWidth="1"/>
    <col min="8710" max="8711" width="9.140625" style="693"/>
    <col min="8712" max="8712" width="9" style="693" customWidth="1"/>
    <col min="8713" max="8957" width="9.140625" style="693"/>
    <col min="8958" max="8958" width="12" style="693" customWidth="1"/>
    <col min="8959" max="8959" width="54.140625" style="693" customWidth="1"/>
    <col min="8960" max="8960" width="21.28515625" style="693" customWidth="1"/>
    <col min="8961" max="8961" width="22" style="693" customWidth="1"/>
    <col min="8962" max="8962" width="22.7109375" style="693" customWidth="1"/>
    <col min="8963" max="8963" width="16.140625" style="693" customWidth="1"/>
    <col min="8964" max="8964" width="10.85546875" style="693" customWidth="1"/>
    <col min="8965" max="8965" width="9.140625" style="693" customWidth="1"/>
    <col min="8966" max="8967" width="9.140625" style="693"/>
    <col min="8968" max="8968" width="9" style="693" customWidth="1"/>
    <col min="8969" max="9213" width="9.140625" style="693"/>
    <col min="9214" max="9214" width="12" style="693" customWidth="1"/>
    <col min="9215" max="9215" width="54.140625" style="693" customWidth="1"/>
    <col min="9216" max="9216" width="21.28515625" style="693" customWidth="1"/>
    <col min="9217" max="9217" width="22" style="693" customWidth="1"/>
    <col min="9218" max="9218" width="22.7109375" style="693" customWidth="1"/>
    <col min="9219" max="9219" width="16.140625" style="693" customWidth="1"/>
    <col min="9220" max="9220" width="10.85546875" style="693" customWidth="1"/>
    <col min="9221" max="9221" width="9.140625" style="693" customWidth="1"/>
    <col min="9222" max="9223" width="9.140625" style="693"/>
    <col min="9224" max="9224" width="9" style="693" customWidth="1"/>
    <col min="9225" max="9469" width="9.140625" style="693"/>
    <col min="9470" max="9470" width="12" style="693" customWidth="1"/>
    <col min="9471" max="9471" width="54.140625" style="693" customWidth="1"/>
    <col min="9472" max="9472" width="21.28515625" style="693" customWidth="1"/>
    <col min="9473" max="9473" width="22" style="693" customWidth="1"/>
    <col min="9474" max="9474" width="22.7109375" style="693" customWidth="1"/>
    <col min="9475" max="9475" width="16.140625" style="693" customWidth="1"/>
    <col min="9476" max="9476" width="10.85546875" style="693" customWidth="1"/>
    <col min="9477" max="9477" width="9.140625" style="693" customWidth="1"/>
    <col min="9478" max="9479" width="9.140625" style="693"/>
    <col min="9480" max="9480" width="9" style="693" customWidth="1"/>
    <col min="9481" max="9725" width="9.140625" style="693"/>
    <col min="9726" max="9726" width="12" style="693" customWidth="1"/>
    <col min="9727" max="9727" width="54.140625" style="693" customWidth="1"/>
    <col min="9728" max="9728" width="21.28515625" style="693" customWidth="1"/>
    <col min="9729" max="9729" width="22" style="693" customWidth="1"/>
    <col min="9730" max="9730" width="22.7109375" style="693" customWidth="1"/>
    <col min="9731" max="9731" width="16.140625" style="693" customWidth="1"/>
    <col min="9732" max="9732" width="10.85546875" style="693" customWidth="1"/>
    <col min="9733" max="9733" width="9.140625" style="693" customWidth="1"/>
    <col min="9734" max="9735" width="9.140625" style="693"/>
    <col min="9736" max="9736" width="9" style="693" customWidth="1"/>
    <col min="9737" max="9981" width="9.140625" style="693"/>
    <col min="9982" max="9982" width="12" style="693" customWidth="1"/>
    <col min="9983" max="9983" width="54.140625" style="693" customWidth="1"/>
    <col min="9984" max="9984" width="21.28515625" style="693" customWidth="1"/>
    <col min="9985" max="9985" width="22" style="693" customWidth="1"/>
    <col min="9986" max="9986" width="22.7109375" style="693" customWidth="1"/>
    <col min="9987" max="9987" width="16.140625" style="693" customWidth="1"/>
    <col min="9988" max="9988" width="10.85546875" style="693" customWidth="1"/>
    <col min="9989" max="9989" width="9.140625" style="693" customWidth="1"/>
    <col min="9990" max="9991" width="9.140625" style="693"/>
    <col min="9992" max="9992" width="9" style="693" customWidth="1"/>
    <col min="9993" max="10237" width="9.140625" style="693"/>
    <col min="10238" max="10238" width="12" style="693" customWidth="1"/>
    <col min="10239" max="10239" width="54.140625" style="693" customWidth="1"/>
    <col min="10240" max="10240" width="21.28515625" style="693" customWidth="1"/>
    <col min="10241" max="10241" width="22" style="693" customWidth="1"/>
    <col min="10242" max="10242" width="22.7109375" style="693" customWidth="1"/>
    <col min="10243" max="10243" width="16.140625" style="693" customWidth="1"/>
    <col min="10244" max="10244" width="10.85546875" style="693" customWidth="1"/>
    <col min="10245" max="10245" width="9.140625" style="693" customWidth="1"/>
    <col min="10246" max="10247" width="9.140625" style="693"/>
    <col min="10248" max="10248" width="9" style="693" customWidth="1"/>
    <col min="10249" max="10493" width="9.140625" style="693"/>
    <col min="10494" max="10494" width="12" style="693" customWidth="1"/>
    <col min="10495" max="10495" width="54.140625" style="693" customWidth="1"/>
    <col min="10496" max="10496" width="21.28515625" style="693" customWidth="1"/>
    <col min="10497" max="10497" width="22" style="693" customWidth="1"/>
    <col min="10498" max="10498" width="22.7109375" style="693" customWidth="1"/>
    <col min="10499" max="10499" width="16.140625" style="693" customWidth="1"/>
    <col min="10500" max="10500" width="10.85546875" style="693" customWidth="1"/>
    <col min="10501" max="10501" width="9.140625" style="693" customWidth="1"/>
    <col min="10502" max="10503" width="9.140625" style="693"/>
    <col min="10504" max="10504" width="9" style="693" customWidth="1"/>
    <col min="10505" max="10749" width="9.140625" style="693"/>
    <col min="10750" max="10750" width="12" style="693" customWidth="1"/>
    <col min="10751" max="10751" width="54.140625" style="693" customWidth="1"/>
    <col min="10752" max="10752" width="21.28515625" style="693" customWidth="1"/>
    <col min="10753" max="10753" width="22" style="693" customWidth="1"/>
    <col min="10754" max="10754" width="22.7109375" style="693" customWidth="1"/>
    <col min="10755" max="10755" width="16.140625" style="693" customWidth="1"/>
    <col min="10756" max="10756" width="10.85546875" style="693" customWidth="1"/>
    <col min="10757" max="10757" width="9.140625" style="693" customWidth="1"/>
    <col min="10758" max="10759" width="9.140625" style="693"/>
    <col min="10760" max="10760" width="9" style="693" customWidth="1"/>
    <col min="10761" max="11005" width="9.140625" style="693"/>
    <col min="11006" max="11006" width="12" style="693" customWidth="1"/>
    <col min="11007" max="11007" width="54.140625" style="693" customWidth="1"/>
    <col min="11008" max="11008" width="21.28515625" style="693" customWidth="1"/>
    <col min="11009" max="11009" width="22" style="693" customWidth="1"/>
    <col min="11010" max="11010" width="22.7109375" style="693" customWidth="1"/>
    <col min="11011" max="11011" width="16.140625" style="693" customWidth="1"/>
    <col min="11012" max="11012" width="10.85546875" style="693" customWidth="1"/>
    <col min="11013" max="11013" width="9.140625" style="693" customWidth="1"/>
    <col min="11014" max="11015" width="9.140625" style="693"/>
    <col min="11016" max="11016" width="9" style="693" customWidth="1"/>
    <col min="11017" max="11261" width="9.140625" style="693"/>
    <col min="11262" max="11262" width="12" style="693" customWidth="1"/>
    <col min="11263" max="11263" width="54.140625" style="693" customWidth="1"/>
    <col min="11264" max="11264" width="21.28515625" style="693" customWidth="1"/>
    <col min="11265" max="11265" width="22" style="693" customWidth="1"/>
    <col min="11266" max="11266" width="22.7109375" style="693" customWidth="1"/>
    <col min="11267" max="11267" width="16.140625" style="693" customWidth="1"/>
    <col min="11268" max="11268" width="10.85546875" style="693" customWidth="1"/>
    <col min="11269" max="11269" width="9.140625" style="693" customWidth="1"/>
    <col min="11270" max="11271" width="9.140625" style="693"/>
    <col min="11272" max="11272" width="9" style="693" customWidth="1"/>
    <col min="11273" max="11517" width="9.140625" style="693"/>
    <col min="11518" max="11518" width="12" style="693" customWidth="1"/>
    <col min="11519" max="11519" width="54.140625" style="693" customWidth="1"/>
    <col min="11520" max="11520" width="21.28515625" style="693" customWidth="1"/>
    <col min="11521" max="11521" width="22" style="693" customWidth="1"/>
    <col min="11522" max="11522" width="22.7109375" style="693" customWidth="1"/>
    <col min="11523" max="11523" width="16.140625" style="693" customWidth="1"/>
    <col min="11524" max="11524" width="10.85546875" style="693" customWidth="1"/>
    <col min="11525" max="11525" width="9.140625" style="693" customWidth="1"/>
    <col min="11526" max="11527" width="9.140625" style="693"/>
    <col min="11528" max="11528" width="9" style="693" customWidth="1"/>
    <col min="11529" max="11773" width="9.140625" style="693"/>
    <col min="11774" max="11774" width="12" style="693" customWidth="1"/>
    <col min="11775" max="11775" width="54.140625" style="693" customWidth="1"/>
    <col min="11776" max="11776" width="21.28515625" style="693" customWidth="1"/>
    <col min="11777" max="11777" width="22" style="693" customWidth="1"/>
    <col min="11778" max="11778" width="22.7109375" style="693" customWidth="1"/>
    <col min="11779" max="11779" width="16.140625" style="693" customWidth="1"/>
    <col min="11780" max="11780" width="10.85546875" style="693" customWidth="1"/>
    <col min="11781" max="11781" width="9.140625" style="693" customWidth="1"/>
    <col min="11782" max="11783" width="9.140625" style="693"/>
    <col min="11784" max="11784" width="9" style="693" customWidth="1"/>
    <col min="11785" max="12029" width="9.140625" style="693"/>
    <col min="12030" max="12030" width="12" style="693" customWidth="1"/>
    <col min="12031" max="12031" width="54.140625" style="693" customWidth="1"/>
    <col min="12032" max="12032" width="21.28515625" style="693" customWidth="1"/>
    <col min="12033" max="12033" width="22" style="693" customWidth="1"/>
    <col min="12034" max="12034" width="22.7109375" style="693" customWidth="1"/>
    <col min="12035" max="12035" width="16.140625" style="693" customWidth="1"/>
    <col min="12036" max="12036" width="10.85546875" style="693" customWidth="1"/>
    <col min="12037" max="12037" width="9.140625" style="693" customWidth="1"/>
    <col min="12038" max="12039" width="9.140625" style="693"/>
    <col min="12040" max="12040" width="9" style="693" customWidth="1"/>
    <col min="12041" max="12285" width="9.140625" style="693"/>
    <col min="12286" max="12286" width="12" style="693" customWidth="1"/>
    <col min="12287" max="12287" width="54.140625" style="693" customWidth="1"/>
    <col min="12288" max="12288" width="21.28515625" style="693" customWidth="1"/>
    <col min="12289" max="12289" width="22" style="693" customWidth="1"/>
    <col min="12290" max="12290" width="22.7109375" style="693" customWidth="1"/>
    <col min="12291" max="12291" width="16.140625" style="693" customWidth="1"/>
    <col min="12292" max="12292" width="10.85546875" style="693" customWidth="1"/>
    <col min="12293" max="12293" width="9.140625" style="693" customWidth="1"/>
    <col min="12294" max="12295" width="9.140625" style="693"/>
    <col min="12296" max="12296" width="9" style="693" customWidth="1"/>
    <col min="12297" max="12541" width="9.140625" style="693"/>
    <col min="12542" max="12542" width="12" style="693" customWidth="1"/>
    <col min="12543" max="12543" width="54.140625" style="693" customWidth="1"/>
    <col min="12544" max="12544" width="21.28515625" style="693" customWidth="1"/>
    <col min="12545" max="12545" width="22" style="693" customWidth="1"/>
    <col min="12546" max="12546" width="22.7109375" style="693" customWidth="1"/>
    <col min="12547" max="12547" width="16.140625" style="693" customWidth="1"/>
    <col min="12548" max="12548" width="10.85546875" style="693" customWidth="1"/>
    <col min="12549" max="12549" width="9.140625" style="693" customWidth="1"/>
    <col min="12550" max="12551" width="9.140625" style="693"/>
    <col min="12552" max="12552" width="9" style="693" customWidth="1"/>
    <col min="12553" max="12797" width="9.140625" style="693"/>
    <col min="12798" max="12798" width="12" style="693" customWidth="1"/>
    <col min="12799" max="12799" width="54.140625" style="693" customWidth="1"/>
    <col min="12800" max="12800" width="21.28515625" style="693" customWidth="1"/>
    <col min="12801" max="12801" width="22" style="693" customWidth="1"/>
    <col min="12802" max="12802" width="22.7109375" style="693" customWidth="1"/>
    <col min="12803" max="12803" width="16.140625" style="693" customWidth="1"/>
    <col min="12804" max="12804" width="10.85546875" style="693" customWidth="1"/>
    <col min="12805" max="12805" width="9.140625" style="693" customWidth="1"/>
    <col min="12806" max="12807" width="9.140625" style="693"/>
    <col min="12808" max="12808" width="9" style="693" customWidth="1"/>
    <col min="12809" max="13053" width="9.140625" style="693"/>
    <col min="13054" max="13054" width="12" style="693" customWidth="1"/>
    <col min="13055" max="13055" width="54.140625" style="693" customWidth="1"/>
    <col min="13056" max="13056" width="21.28515625" style="693" customWidth="1"/>
    <col min="13057" max="13057" width="22" style="693" customWidth="1"/>
    <col min="13058" max="13058" width="22.7109375" style="693" customWidth="1"/>
    <col min="13059" max="13059" width="16.140625" style="693" customWidth="1"/>
    <col min="13060" max="13060" width="10.85546875" style="693" customWidth="1"/>
    <col min="13061" max="13061" width="9.140625" style="693" customWidth="1"/>
    <col min="13062" max="13063" width="9.140625" style="693"/>
    <col min="13064" max="13064" width="9" style="693" customWidth="1"/>
    <col min="13065" max="13309" width="9.140625" style="693"/>
    <col min="13310" max="13310" width="12" style="693" customWidth="1"/>
    <col min="13311" max="13311" width="54.140625" style="693" customWidth="1"/>
    <col min="13312" max="13312" width="21.28515625" style="693" customWidth="1"/>
    <col min="13313" max="13313" width="22" style="693" customWidth="1"/>
    <col min="13314" max="13314" width="22.7109375" style="693" customWidth="1"/>
    <col min="13315" max="13315" width="16.140625" style="693" customWidth="1"/>
    <col min="13316" max="13316" width="10.85546875" style="693" customWidth="1"/>
    <col min="13317" max="13317" width="9.140625" style="693" customWidth="1"/>
    <col min="13318" max="13319" width="9.140625" style="693"/>
    <col min="13320" max="13320" width="9" style="693" customWidth="1"/>
    <col min="13321" max="13565" width="9.140625" style="693"/>
    <col min="13566" max="13566" width="12" style="693" customWidth="1"/>
    <col min="13567" max="13567" width="54.140625" style="693" customWidth="1"/>
    <col min="13568" max="13568" width="21.28515625" style="693" customWidth="1"/>
    <col min="13569" max="13569" width="22" style="693" customWidth="1"/>
    <col min="13570" max="13570" width="22.7109375" style="693" customWidth="1"/>
    <col min="13571" max="13571" width="16.140625" style="693" customWidth="1"/>
    <col min="13572" max="13572" width="10.85546875" style="693" customWidth="1"/>
    <col min="13573" max="13573" width="9.140625" style="693" customWidth="1"/>
    <col min="13574" max="13575" width="9.140625" style="693"/>
    <col min="13576" max="13576" width="9" style="693" customWidth="1"/>
    <col min="13577" max="13821" width="9.140625" style="693"/>
    <col min="13822" max="13822" width="12" style="693" customWidth="1"/>
    <col min="13823" max="13823" width="54.140625" style="693" customWidth="1"/>
    <col min="13824" max="13824" width="21.28515625" style="693" customWidth="1"/>
    <col min="13825" max="13825" width="22" style="693" customWidth="1"/>
    <col min="13826" max="13826" width="22.7109375" style="693" customWidth="1"/>
    <col min="13827" max="13827" width="16.140625" style="693" customWidth="1"/>
    <col min="13828" max="13828" width="10.85546875" style="693" customWidth="1"/>
    <col min="13829" max="13829" width="9.140625" style="693" customWidth="1"/>
    <col min="13830" max="13831" width="9.140625" style="693"/>
    <col min="13832" max="13832" width="9" style="693" customWidth="1"/>
    <col min="13833" max="14077" width="9.140625" style="693"/>
    <col min="14078" max="14078" width="12" style="693" customWidth="1"/>
    <col min="14079" max="14079" width="54.140625" style="693" customWidth="1"/>
    <col min="14080" max="14080" width="21.28515625" style="693" customWidth="1"/>
    <col min="14081" max="14081" width="22" style="693" customWidth="1"/>
    <col min="14082" max="14082" width="22.7109375" style="693" customWidth="1"/>
    <col min="14083" max="14083" width="16.140625" style="693" customWidth="1"/>
    <col min="14084" max="14084" width="10.85546875" style="693" customWidth="1"/>
    <col min="14085" max="14085" width="9.140625" style="693" customWidth="1"/>
    <col min="14086" max="14087" width="9.140625" style="693"/>
    <col min="14088" max="14088" width="9" style="693" customWidth="1"/>
    <col min="14089" max="14333" width="9.140625" style="693"/>
    <col min="14334" max="14334" width="12" style="693" customWidth="1"/>
    <col min="14335" max="14335" width="54.140625" style="693" customWidth="1"/>
    <col min="14336" max="14336" width="21.28515625" style="693" customWidth="1"/>
    <col min="14337" max="14337" width="22" style="693" customWidth="1"/>
    <col min="14338" max="14338" width="22.7109375" style="693" customWidth="1"/>
    <col min="14339" max="14339" width="16.140625" style="693" customWidth="1"/>
    <col min="14340" max="14340" width="10.85546875" style="693" customWidth="1"/>
    <col min="14341" max="14341" width="9.140625" style="693" customWidth="1"/>
    <col min="14342" max="14343" width="9.140625" style="693"/>
    <col min="14344" max="14344" width="9" style="693" customWidth="1"/>
    <col min="14345" max="14589" width="9.140625" style="693"/>
    <col min="14590" max="14590" width="12" style="693" customWidth="1"/>
    <col min="14591" max="14591" width="54.140625" style="693" customWidth="1"/>
    <col min="14592" max="14592" width="21.28515625" style="693" customWidth="1"/>
    <col min="14593" max="14593" width="22" style="693" customWidth="1"/>
    <col min="14594" max="14594" width="22.7109375" style="693" customWidth="1"/>
    <col min="14595" max="14595" width="16.140625" style="693" customWidth="1"/>
    <col min="14596" max="14596" width="10.85546875" style="693" customWidth="1"/>
    <col min="14597" max="14597" width="9.140625" style="693" customWidth="1"/>
    <col min="14598" max="14599" width="9.140625" style="693"/>
    <col min="14600" max="14600" width="9" style="693" customWidth="1"/>
    <col min="14601" max="14845" width="9.140625" style="693"/>
    <col min="14846" max="14846" width="12" style="693" customWidth="1"/>
    <col min="14847" max="14847" width="54.140625" style="693" customWidth="1"/>
    <col min="14848" max="14848" width="21.28515625" style="693" customWidth="1"/>
    <col min="14849" max="14849" width="22" style="693" customWidth="1"/>
    <col min="14850" max="14850" width="22.7109375" style="693" customWidth="1"/>
    <col min="14851" max="14851" width="16.140625" style="693" customWidth="1"/>
    <col min="14852" max="14852" width="10.85546875" style="693" customWidth="1"/>
    <col min="14853" max="14853" width="9.140625" style="693" customWidth="1"/>
    <col min="14854" max="14855" width="9.140625" style="693"/>
    <col min="14856" max="14856" width="9" style="693" customWidth="1"/>
    <col min="14857" max="15101" width="9.140625" style="693"/>
    <col min="15102" max="15102" width="12" style="693" customWidth="1"/>
    <col min="15103" max="15103" width="54.140625" style="693" customWidth="1"/>
    <col min="15104" max="15104" width="21.28515625" style="693" customWidth="1"/>
    <col min="15105" max="15105" width="22" style="693" customWidth="1"/>
    <col min="15106" max="15106" width="22.7109375" style="693" customWidth="1"/>
    <col min="15107" max="15107" width="16.140625" style="693" customWidth="1"/>
    <col min="15108" max="15108" width="10.85546875" style="693" customWidth="1"/>
    <col min="15109" max="15109" width="9.140625" style="693" customWidth="1"/>
    <col min="15110" max="15111" width="9.140625" style="693"/>
    <col min="15112" max="15112" width="9" style="693" customWidth="1"/>
    <col min="15113" max="15357" width="9.140625" style="693"/>
    <col min="15358" max="15358" width="12" style="693" customWidth="1"/>
    <col min="15359" max="15359" width="54.140625" style="693" customWidth="1"/>
    <col min="15360" max="15360" width="21.28515625" style="693" customWidth="1"/>
    <col min="15361" max="15361" width="22" style="693" customWidth="1"/>
    <col min="15362" max="15362" width="22.7109375" style="693" customWidth="1"/>
    <col min="15363" max="15363" width="16.140625" style="693" customWidth="1"/>
    <col min="15364" max="15364" width="10.85546875" style="693" customWidth="1"/>
    <col min="15365" max="15365" width="9.140625" style="693" customWidth="1"/>
    <col min="15366" max="15367" width="9.140625" style="693"/>
    <col min="15368" max="15368" width="9" style="693" customWidth="1"/>
    <col min="15369" max="15613" width="9.140625" style="693"/>
    <col min="15614" max="15614" width="12" style="693" customWidth="1"/>
    <col min="15615" max="15615" width="54.140625" style="693" customWidth="1"/>
    <col min="15616" max="15616" width="21.28515625" style="693" customWidth="1"/>
    <col min="15617" max="15617" width="22" style="693" customWidth="1"/>
    <col min="15618" max="15618" width="22.7109375" style="693" customWidth="1"/>
    <col min="15619" max="15619" width="16.140625" style="693" customWidth="1"/>
    <col min="15620" max="15620" width="10.85546875" style="693" customWidth="1"/>
    <col min="15621" max="15621" width="9.140625" style="693" customWidth="1"/>
    <col min="15622" max="15623" width="9.140625" style="693"/>
    <col min="15624" max="15624" width="9" style="693" customWidth="1"/>
    <col min="15625" max="15869" width="9.140625" style="693"/>
    <col min="15870" max="15870" width="12" style="693" customWidth="1"/>
    <col min="15871" max="15871" width="54.140625" style="693" customWidth="1"/>
    <col min="15872" max="15872" width="21.28515625" style="693" customWidth="1"/>
    <col min="15873" max="15873" width="22" style="693" customWidth="1"/>
    <col min="15874" max="15874" width="22.7109375" style="693" customWidth="1"/>
    <col min="15875" max="15875" width="16.140625" style="693" customWidth="1"/>
    <col min="15876" max="15876" width="10.85546875" style="693" customWidth="1"/>
    <col min="15877" max="15877" width="9.140625" style="693" customWidth="1"/>
    <col min="15878" max="15879" width="9.140625" style="693"/>
    <col min="15880" max="15880" width="9" style="693" customWidth="1"/>
    <col min="15881" max="16125" width="9.140625" style="693"/>
    <col min="16126" max="16126" width="12" style="693" customWidth="1"/>
    <col min="16127" max="16127" width="54.140625" style="693" customWidth="1"/>
    <col min="16128" max="16128" width="21.28515625" style="693" customWidth="1"/>
    <col min="16129" max="16129" width="22" style="693" customWidth="1"/>
    <col min="16130" max="16130" width="22.7109375" style="693" customWidth="1"/>
    <col min="16131" max="16131" width="16.140625" style="693" customWidth="1"/>
    <col min="16132" max="16132" width="10.85546875" style="693" customWidth="1"/>
    <col min="16133" max="16133" width="9.140625" style="693" customWidth="1"/>
    <col min="16134" max="16135" width="9.140625" style="693"/>
    <col min="16136" max="16136" width="9" style="693" customWidth="1"/>
    <col min="16137" max="16384" width="9.140625" style="693"/>
  </cols>
  <sheetData>
    <row r="1" spans="2:14" ht="28.5" customHeight="1">
      <c r="B1" s="1364"/>
      <c r="C1" s="1365"/>
      <c r="D1" s="1365"/>
      <c r="G1" s="1367"/>
      <c r="H1" s="1367"/>
      <c r="I1" s="1367"/>
      <c r="J1" s="1367"/>
      <c r="K1" s="1367"/>
      <c r="L1" s="1368"/>
      <c r="M1" s="1368"/>
      <c r="N1" s="1045"/>
    </row>
    <row r="2" spans="2:14" ht="28.5" customHeight="1">
      <c r="B2" s="694" t="s">
        <v>675</v>
      </c>
      <c r="C2" s="694"/>
      <c r="D2" s="694"/>
      <c r="E2" s="694"/>
      <c r="F2" s="1035"/>
      <c r="G2" s="1367"/>
      <c r="H2" s="1367"/>
      <c r="I2" s="1367"/>
      <c r="J2" s="1367"/>
      <c r="K2" s="1367"/>
      <c r="L2" s="1368"/>
      <c r="M2" s="1368"/>
      <c r="N2" s="1045"/>
    </row>
    <row r="3" spans="2:14" ht="21.75" customHeight="1" thickBot="1">
      <c r="B3" s="695" t="s">
        <v>264</v>
      </c>
      <c r="C3" s="695"/>
      <c r="D3" s="695"/>
      <c r="E3" s="695"/>
    </row>
    <row r="4" spans="2:14" ht="21" customHeight="1" thickBot="1">
      <c r="B4" s="2095" t="s">
        <v>265</v>
      </c>
      <c r="C4" s="2096"/>
      <c r="D4" s="2096"/>
      <c r="E4" s="2097"/>
    </row>
    <row r="5" spans="2:14" ht="21" customHeight="1" thickBot="1">
      <c r="B5" s="696" t="s">
        <v>266</v>
      </c>
      <c r="C5" s="697" t="s">
        <v>676</v>
      </c>
      <c r="D5" s="698" t="s">
        <v>677</v>
      </c>
      <c r="E5" s="699"/>
      <c r="F5" s="700"/>
    </row>
    <row r="6" spans="2:14" ht="30" customHeight="1" thickBot="1">
      <c r="B6" s="701" t="s">
        <v>133</v>
      </c>
      <c r="C6" s="702" t="s">
        <v>134</v>
      </c>
      <c r="D6" s="703" t="s">
        <v>134</v>
      </c>
      <c r="E6" s="704" t="s">
        <v>267</v>
      </c>
      <c r="F6" s="705"/>
    </row>
    <row r="7" spans="2:14" ht="21" customHeight="1">
      <c r="B7" s="706" t="s">
        <v>268</v>
      </c>
      <c r="C7" s="707">
        <f>[7]eks_imp!$G$17</f>
        <v>947.44200000000001</v>
      </c>
      <c r="D7" s="708">
        <f>[7]eks_imp!$D$17</f>
        <v>1866.087</v>
      </c>
      <c r="E7" s="1159">
        <f>[7]eks_imp!$I$17</f>
        <v>-49.228412180139507</v>
      </c>
      <c r="F7" s="709"/>
    </row>
    <row r="8" spans="2:14" ht="21" customHeight="1">
      <c r="B8" s="711" t="s">
        <v>459</v>
      </c>
      <c r="C8" s="712">
        <f>[7]eks_imp!$G$88</f>
        <v>947.44200000000001</v>
      </c>
      <c r="D8" s="713">
        <f>[7]eks_imp!$D$88</f>
        <v>1795.6469999999999</v>
      </c>
      <c r="E8" s="1160">
        <f>[7]eks_imp!$I$88</f>
        <v>-47.236734168798208</v>
      </c>
      <c r="F8" s="709"/>
    </row>
    <row r="9" spans="2:14" ht="21" customHeight="1">
      <c r="B9" s="714" t="s">
        <v>269</v>
      </c>
      <c r="C9" s="715">
        <f>[7]eks_imp!$G$30</f>
        <v>140892.717</v>
      </c>
      <c r="D9" s="716">
        <f>[7]eks_imp!$D$30</f>
        <v>117833.27899999999</v>
      </c>
      <c r="E9" s="1160">
        <f>[7]eks_imp!$I$30</f>
        <v>19.569546223015667</v>
      </c>
      <c r="F9" s="709"/>
    </row>
    <row r="10" spans="2:14" ht="21" customHeight="1" thickBot="1">
      <c r="B10" s="711" t="s">
        <v>459</v>
      </c>
      <c r="C10" s="715">
        <f>[7]eks_imp!$G$101</f>
        <v>89089.335000000006</v>
      </c>
      <c r="D10" s="716">
        <f>[7]eks_imp!$D$101</f>
        <v>85804.63</v>
      </c>
      <c r="E10" s="1161">
        <f>[7]eks_imp!$I$101</f>
        <v>3.8281209300710244</v>
      </c>
      <c r="F10" s="709"/>
    </row>
    <row r="11" spans="2:14" ht="35.25" customHeight="1" thickBot="1">
      <c r="B11" s="717" t="s">
        <v>270</v>
      </c>
      <c r="C11" s="931" t="s">
        <v>134</v>
      </c>
      <c r="D11" s="932" t="s">
        <v>134</v>
      </c>
      <c r="E11" s="718" t="s">
        <v>267</v>
      </c>
      <c r="F11" s="709"/>
    </row>
    <row r="12" spans="2:14" ht="21" customHeight="1">
      <c r="B12" s="706" t="s">
        <v>271</v>
      </c>
      <c r="C12" s="719">
        <f>[7]eks_imp!$N$17</f>
        <v>76411.936000000002</v>
      </c>
      <c r="D12" s="708">
        <f>[7]eks_imp!$K$17</f>
        <v>69184.126999999993</v>
      </c>
      <c r="E12" s="1162">
        <f>[7]eks_imp!$P$17</f>
        <v>10.447207059503704</v>
      </c>
      <c r="F12" s="709"/>
    </row>
    <row r="13" spans="2:14" ht="21" customHeight="1">
      <c r="B13" s="711" t="s">
        <v>459</v>
      </c>
      <c r="C13" s="720">
        <f>[7]eks_imp!$N$88</f>
        <v>76411.936000000002</v>
      </c>
      <c r="D13" s="713">
        <f>[7]eks_imp!$K$88</f>
        <v>69184.126999999993</v>
      </c>
      <c r="E13" s="1163">
        <f>[7]eks_imp!$P$88</f>
        <v>10.447207059503704</v>
      </c>
      <c r="F13" s="709"/>
    </row>
    <row r="14" spans="2:14" ht="21" customHeight="1">
      <c r="B14" s="714" t="s">
        <v>272</v>
      </c>
      <c r="C14" s="721">
        <f>[7]eks_imp!$N$30</f>
        <v>219441.46100000001</v>
      </c>
      <c r="D14" s="716">
        <f>[7]eks_imp!$K$30</f>
        <v>219189.66500000001</v>
      </c>
      <c r="E14" s="1163">
        <f>[7]eks_imp!$P$30</f>
        <v>0.11487585420599192</v>
      </c>
      <c r="F14" s="709"/>
    </row>
    <row r="15" spans="2:14" ht="21" customHeight="1" thickBot="1">
      <c r="B15" s="722" t="s">
        <v>459</v>
      </c>
      <c r="C15" s="723">
        <f>[7]eks_imp!$N$101</f>
        <v>219132.185</v>
      </c>
      <c r="D15" s="724">
        <f>[7]eks_imp!$K$101</f>
        <v>209749.48199999999</v>
      </c>
      <c r="E15" s="1164">
        <f>[7]eks_imp!$P$101</f>
        <v>4.4732901891028316</v>
      </c>
      <c r="F15" s="709"/>
    </row>
    <row r="16" spans="2:14" ht="21" customHeight="1" thickBot="1">
      <c r="B16" s="725" t="s">
        <v>273</v>
      </c>
      <c r="C16" s="726"/>
      <c r="D16" s="726"/>
      <c r="E16" s="727"/>
      <c r="F16" s="709"/>
    </row>
    <row r="17" spans="2:6" ht="21" customHeight="1" thickBot="1">
      <c r="B17" s="728"/>
      <c r="C17" s="729" t="s">
        <v>133</v>
      </c>
      <c r="D17" s="730" t="s">
        <v>270</v>
      </c>
      <c r="E17" s="731"/>
      <c r="F17" s="709"/>
    </row>
    <row r="18" spans="2:6" ht="21" customHeight="1">
      <c r="B18" s="1369" t="s">
        <v>460</v>
      </c>
      <c r="C18" s="1370">
        <f>C8/C7*100</f>
        <v>100</v>
      </c>
      <c r="D18" s="1371">
        <f>C13/C12*100</f>
        <v>100</v>
      </c>
      <c r="E18" s="732"/>
      <c r="F18" s="709"/>
    </row>
    <row r="19" spans="2:6" ht="21" customHeight="1" thickBot="1">
      <c r="B19" s="1372" t="s">
        <v>461</v>
      </c>
      <c r="C19" s="1373">
        <f>C10/C9*100</f>
        <v>63.232037039927334</v>
      </c>
      <c r="D19" s="1374">
        <f>C15/C14*100</f>
        <v>99.859062185153775</v>
      </c>
      <c r="E19" s="731"/>
      <c r="F19" s="709"/>
    </row>
    <row r="20" spans="2:6" ht="21" customHeight="1" thickBot="1">
      <c r="B20" s="1375"/>
      <c r="C20" s="1376"/>
      <c r="D20" s="1376"/>
      <c r="E20" s="731"/>
      <c r="F20" s="709"/>
    </row>
    <row r="21" spans="2:6" ht="21" customHeight="1" thickBot="1">
      <c r="B21" s="2098" t="s">
        <v>274</v>
      </c>
      <c r="C21" s="2099"/>
      <c r="D21" s="2100"/>
      <c r="E21" s="733"/>
      <c r="F21" s="709"/>
    </row>
    <row r="22" spans="2:6" ht="21" customHeight="1" thickBot="1">
      <c r="B22" s="734" t="s">
        <v>275</v>
      </c>
      <c r="C22" s="697" t="str">
        <f>C5</f>
        <v>I-IV 2021 Rok</v>
      </c>
      <c r="D22" s="698" t="str">
        <f>D5</f>
        <v>I-IV 2020 Rok</v>
      </c>
      <c r="F22" s="709"/>
    </row>
    <row r="23" spans="2:6" ht="21" customHeight="1">
      <c r="B23" s="735" t="s">
        <v>276</v>
      </c>
      <c r="C23" s="736">
        <f>([7]eks_imp!$G$17)-C12</f>
        <v>-75464.494000000006</v>
      </c>
      <c r="D23" s="737">
        <f>([7]eks_imp!$D$17)-D12</f>
        <v>-67318.039999999994</v>
      </c>
      <c r="E23" s="710"/>
      <c r="F23" s="709"/>
    </row>
    <row r="24" spans="2:6" ht="21" customHeight="1">
      <c r="B24" s="738" t="s">
        <v>459</v>
      </c>
      <c r="C24" s="739">
        <f>([7]eks_imp!$G$88)-C13</f>
        <v>-75464.494000000006</v>
      </c>
      <c r="D24" s="740">
        <f>([7]eks_imp!$D$88)-D13</f>
        <v>-67388.479999999996</v>
      </c>
      <c r="E24" s="710"/>
      <c r="F24" s="709"/>
    </row>
    <row r="25" spans="2:6" ht="21" customHeight="1">
      <c r="B25" s="741" t="s">
        <v>277</v>
      </c>
      <c r="C25" s="739">
        <f>([7]eks_imp!$G$30)-C14</f>
        <v>-78548.744000000006</v>
      </c>
      <c r="D25" s="740">
        <f>([7]eks_imp!$D$30)-D14</f>
        <v>-101356.38600000001</v>
      </c>
      <c r="E25" s="710"/>
      <c r="F25" s="709"/>
    </row>
    <row r="26" spans="2:6" ht="21" customHeight="1" thickBot="1">
      <c r="B26" s="742" t="s">
        <v>459</v>
      </c>
      <c r="C26" s="743">
        <f>([7]eks_imp!$G$101)-C15</f>
        <v>-130042.84999999999</v>
      </c>
      <c r="D26" s="744">
        <f>([7]eks_imp!$D$101)-D15</f>
        <v>-123944.85199999998</v>
      </c>
      <c r="E26" s="710"/>
      <c r="F26" s="709"/>
    </row>
    <row r="27" spans="2:6" ht="21" customHeight="1">
      <c r="B27" s="694" t="s">
        <v>678</v>
      </c>
      <c r="C27" s="694"/>
      <c r="D27" s="694"/>
      <c r="E27" s="694"/>
      <c r="F27" s="709"/>
    </row>
    <row r="28" spans="2:6" ht="21" customHeight="1">
      <c r="B28" s="745" t="s">
        <v>264</v>
      </c>
      <c r="C28" s="746"/>
      <c r="D28" s="746"/>
    </row>
    <row r="29" spans="2:6" ht="11.25" customHeight="1" thickBot="1"/>
    <row r="30" spans="2:6" ht="18" customHeight="1" thickBot="1">
      <c r="B30" s="2095" t="s">
        <v>142</v>
      </c>
      <c r="C30" s="2096"/>
      <c r="D30" s="2097"/>
    </row>
    <row r="31" spans="2:6" ht="18" customHeight="1" thickBot="1">
      <c r="B31" s="696" t="s">
        <v>266</v>
      </c>
      <c r="C31" s="697" t="str">
        <f>C5</f>
        <v>I-IV 2021 Rok</v>
      </c>
      <c r="D31" s="698" t="str">
        <f>D5</f>
        <v>I-IV 2020 Rok</v>
      </c>
      <c r="F31" s="1219"/>
    </row>
    <row r="32" spans="2:6" ht="18" customHeight="1" thickBot="1">
      <c r="B32" s="717" t="s">
        <v>133</v>
      </c>
      <c r="C32" s="747" t="s">
        <v>134</v>
      </c>
      <c r="D32" s="748" t="s">
        <v>134</v>
      </c>
      <c r="F32" s="1219"/>
    </row>
    <row r="33" spans="2:6" ht="18" customHeight="1">
      <c r="B33" s="749" t="s">
        <v>278</v>
      </c>
      <c r="C33" s="750">
        <f>'[7]tabela _biuletyn_saldo (2)'!B8</f>
        <v>1094.058</v>
      </c>
      <c r="D33" s="751">
        <f>'[7]tabela _biuletyn_saldo (2)'!C8</f>
        <v>3682.48</v>
      </c>
      <c r="E33" s="709"/>
      <c r="F33" s="1220"/>
    </row>
    <row r="34" spans="2:6" ht="18" customHeight="1">
      <c r="B34" s="752" t="s">
        <v>599</v>
      </c>
      <c r="C34" s="753">
        <f>'[7]tabela _biuletyn_saldo (2)'!B9</f>
        <v>1094.058</v>
      </c>
      <c r="D34" s="754">
        <f>'[7]tabela _biuletyn_saldo (2)'!C9</f>
        <v>3311.65</v>
      </c>
      <c r="E34" s="709"/>
      <c r="F34" s="1221"/>
    </row>
    <row r="35" spans="2:6" ht="18" customHeight="1">
      <c r="B35" s="755" t="s">
        <v>279</v>
      </c>
      <c r="C35" s="756">
        <f>'[7]tabela _biuletyn_saldo (2)'!B10</f>
        <v>255643.723</v>
      </c>
      <c r="D35" s="757">
        <f>'[7]tabela _biuletyn_saldo (2)'!C10</f>
        <v>269044.38699999999</v>
      </c>
      <c r="E35" s="709"/>
      <c r="F35" s="1802"/>
    </row>
    <row r="36" spans="2:6" ht="18" customHeight="1" thickBot="1">
      <c r="B36" s="752" t="s">
        <v>459</v>
      </c>
      <c r="C36" s="756">
        <f>'[7]tabela _biuletyn_saldo (2)'!B11</f>
        <v>164007.302</v>
      </c>
      <c r="D36" s="757">
        <f>'[7]tabela _biuletyn_saldo (2)'!C11</f>
        <v>201968.83</v>
      </c>
      <c r="E36" s="709"/>
      <c r="F36" s="1221"/>
    </row>
    <row r="37" spans="2:6" ht="18" customHeight="1" thickBot="1">
      <c r="B37" s="717" t="s">
        <v>270</v>
      </c>
      <c r="C37" s="747" t="s">
        <v>134</v>
      </c>
      <c r="D37" s="748" t="s">
        <v>134</v>
      </c>
      <c r="E37" s="709"/>
      <c r="F37" s="1802"/>
    </row>
    <row r="38" spans="2:6" ht="18" customHeight="1">
      <c r="B38" s="749" t="s">
        <v>278</v>
      </c>
      <c r="C38" s="750">
        <f>'[7]tabela _biuletyn_saldo (2)'!B13</f>
        <v>143727.34099999999</v>
      </c>
      <c r="D38" s="751">
        <f>'[7]tabela _biuletyn_saldo (2)'!C13</f>
        <v>222166.90400000001</v>
      </c>
      <c r="E38" s="709"/>
      <c r="F38" s="1220"/>
    </row>
    <row r="39" spans="2:6" ht="18" customHeight="1">
      <c r="B39" s="752" t="s">
        <v>459</v>
      </c>
      <c r="C39" s="753">
        <f>'[7]tabela _biuletyn_saldo (2)'!B14</f>
        <v>143727.34099999999</v>
      </c>
      <c r="D39" s="754">
        <f>'[7]tabela _biuletyn_saldo (2)'!C14</f>
        <v>222166.90400000001</v>
      </c>
      <c r="E39" s="709"/>
      <c r="F39" s="1219"/>
    </row>
    <row r="40" spans="2:6" ht="18" customHeight="1">
      <c r="B40" s="755" t="s">
        <v>280</v>
      </c>
      <c r="C40" s="756">
        <f>'[7]tabela _biuletyn_saldo (2)'!B15</f>
        <v>399895.39</v>
      </c>
      <c r="D40" s="757">
        <f>'[7]tabela _biuletyn_saldo (2)'!C15</f>
        <v>537506.95900000003</v>
      </c>
      <c r="E40" s="709"/>
      <c r="F40" s="1219"/>
    </row>
    <row r="41" spans="2:6" ht="18" customHeight="1" thickBot="1">
      <c r="B41" s="758" t="s">
        <v>459</v>
      </c>
      <c r="C41" s="759">
        <f>'[7]tabela _biuletyn_saldo (2)'!B16</f>
        <v>399489.73</v>
      </c>
      <c r="D41" s="760">
        <f>'[7]tabela _biuletyn_saldo (2)'!C16</f>
        <v>514174.42099999997</v>
      </c>
      <c r="E41" s="709"/>
      <c r="F41" s="1220"/>
    </row>
    <row r="42" spans="2:6" ht="18" customHeight="1" thickBot="1">
      <c r="F42" s="1221"/>
    </row>
    <row r="43" spans="2:6" ht="18" customHeight="1" thickBot="1">
      <c r="B43" s="2101" t="s">
        <v>281</v>
      </c>
      <c r="C43" s="2102"/>
      <c r="D43" s="2103"/>
      <c r="F43" s="1222"/>
    </row>
    <row r="44" spans="2:6" ht="18" customHeight="1" thickBot="1">
      <c r="B44" s="761" t="s">
        <v>142</v>
      </c>
      <c r="C44" s="697" t="str">
        <f>C5</f>
        <v>I-IV 2021 Rok</v>
      </c>
      <c r="D44" s="698" t="str">
        <f>D5</f>
        <v>I-IV 2020 Rok</v>
      </c>
      <c r="F44" s="1221"/>
    </row>
    <row r="45" spans="2:6" ht="18" customHeight="1">
      <c r="B45" s="749" t="s">
        <v>278</v>
      </c>
      <c r="C45" s="750">
        <f>'[7]tabela _biuletyn_saldo (2)'!F7</f>
        <v>-142633.283</v>
      </c>
      <c r="D45" s="751">
        <f>'[7]tabela _biuletyn_saldo (2)'!G7</f>
        <v>-218484.424</v>
      </c>
      <c r="E45" s="709"/>
      <c r="F45" s="1222"/>
    </row>
    <row r="46" spans="2:6" ht="18" customHeight="1">
      <c r="B46" s="752" t="s">
        <v>459</v>
      </c>
      <c r="C46" s="753">
        <f>'[7]tabela _biuletyn_saldo (2)'!F8</f>
        <v>-142633.283</v>
      </c>
      <c r="D46" s="754">
        <f>'[7]tabela _biuletyn_saldo (2)'!G8</f>
        <v>-218855.25400000002</v>
      </c>
      <c r="E46" s="709"/>
      <c r="F46" s="1220"/>
    </row>
    <row r="47" spans="2:6" ht="18" customHeight="1">
      <c r="B47" s="755" t="s">
        <v>279</v>
      </c>
      <c r="C47" s="756">
        <f>'[7]tabela _biuletyn_saldo (2)'!F9</f>
        <v>-144251.66700000002</v>
      </c>
      <c r="D47" s="754">
        <f>'[7]tabela _biuletyn_saldo (2)'!G9</f>
        <v>-268462.57200000004</v>
      </c>
      <c r="E47" s="709"/>
      <c r="F47" s="1221"/>
    </row>
    <row r="48" spans="2:6" ht="18" customHeight="1" thickBot="1">
      <c r="B48" s="758" t="s">
        <v>459</v>
      </c>
      <c r="C48" s="759">
        <f>'[7]tabela _biuletyn_saldo (2)'!F10</f>
        <v>-235482.42799999999</v>
      </c>
      <c r="D48" s="762">
        <f>'[7]tabela _biuletyn_saldo (2)'!G10</f>
        <v>-312205.59100000001</v>
      </c>
      <c r="E48" s="709"/>
      <c r="F48" s="1222"/>
    </row>
    <row r="49" spans="1:9" ht="23.25" customHeight="1">
      <c r="F49" s="1221"/>
    </row>
    <row r="50" spans="1:9" ht="28.5" customHeight="1">
      <c r="A50" s="1046"/>
      <c r="B50" s="1377"/>
      <c r="C50" s="1378"/>
      <c r="D50" s="1367"/>
      <c r="E50" s="1367"/>
      <c r="F50" s="1222"/>
      <c r="G50" s="1368"/>
      <c r="H50" s="705"/>
      <c r="I50" s="705"/>
    </row>
    <row r="51" spans="1:9" ht="28.5" customHeight="1">
      <c r="A51" s="1046"/>
      <c r="B51" s="1366"/>
      <c r="C51" s="1379"/>
      <c r="D51" s="1367"/>
      <c r="E51" s="1367"/>
      <c r="F51" s="1367"/>
      <c r="G51" s="1368"/>
      <c r="H51" s="1045"/>
      <c r="I51" s="1045"/>
    </row>
    <row r="52" spans="1:9" ht="28.5" customHeight="1">
      <c r="A52" s="1046"/>
      <c r="B52" s="1366"/>
      <c r="C52" s="1379"/>
      <c r="D52" s="1367"/>
      <c r="E52" s="1367"/>
      <c r="F52" s="1367"/>
      <c r="G52" s="1368"/>
      <c r="H52" s="1045"/>
      <c r="I52" s="1045"/>
    </row>
    <row r="53" spans="1:9" ht="28.5" customHeight="1">
      <c r="A53" s="1046"/>
      <c r="B53" s="1045"/>
      <c r="C53" s="1045"/>
      <c r="D53" s="1045"/>
      <c r="E53" s="1045"/>
      <c r="F53" s="1045"/>
      <c r="G53" s="1045"/>
      <c r="H53" s="1046"/>
      <c r="I53" s="1046"/>
    </row>
    <row r="54" spans="1:9" ht="28.5" customHeight="1">
      <c r="B54" s="1045"/>
      <c r="C54" s="1045"/>
      <c r="D54" s="1045"/>
      <c r="E54" s="1045"/>
      <c r="F54" s="1045"/>
      <c r="G54" s="1045"/>
      <c r="H54" s="1046"/>
      <c r="I54" s="1046"/>
    </row>
    <row r="55" spans="1:9" ht="28.5" customHeight="1">
      <c r="B55" s="1046"/>
      <c r="C55" s="1046"/>
      <c r="D55" s="1046"/>
      <c r="E55" s="1046"/>
      <c r="F55" s="1046"/>
      <c r="G55" s="1046"/>
      <c r="H55" s="1046"/>
      <c r="I55" s="1046"/>
    </row>
    <row r="56" spans="1:9" ht="28.5" customHeight="1">
      <c r="B56" s="1046"/>
      <c r="C56" s="1046"/>
      <c r="D56" s="1046"/>
      <c r="E56" s="1046"/>
      <c r="F56" s="1046"/>
      <c r="G56" s="1046"/>
      <c r="H56" s="1046"/>
      <c r="I56" s="1046"/>
    </row>
    <row r="57" spans="1:9" ht="28.5" customHeight="1">
      <c r="B57" s="1046"/>
      <c r="C57" s="1046"/>
      <c r="D57" s="1046"/>
      <c r="E57" s="1046"/>
      <c r="F57" s="1046"/>
      <c r="G57" s="1046"/>
      <c r="H57" s="1046"/>
      <c r="I57" s="1046"/>
    </row>
    <row r="58" spans="1:9" ht="28.5" customHeight="1">
      <c r="B58" s="1046"/>
      <c r="C58" s="1046"/>
      <c r="D58" s="1046"/>
      <c r="E58" s="1046"/>
      <c r="F58" s="1046"/>
      <c r="G58" s="1046"/>
      <c r="H58" s="1046"/>
      <c r="I58" s="1046"/>
    </row>
  </sheetData>
  <mergeCells count="4">
    <mergeCell ref="B4:E4"/>
    <mergeCell ref="B21:D21"/>
    <mergeCell ref="B30:D30"/>
    <mergeCell ref="B43:D43"/>
  </mergeCells>
  <pageMargins left="0.75" right="0.75" top="1" bottom="1" header="0.5" footer="0.5"/>
  <pageSetup paperSize="9" scale="38" orientation="landscape" r:id="rId1"/>
  <headerFooter alignWithMargins="0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W95"/>
  <sheetViews>
    <sheetView zoomScale="90" zoomScaleNormal="90" workbookViewId="0">
      <selection activeCell="B1" sqref="B1:V52"/>
    </sheetView>
  </sheetViews>
  <sheetFormatPr defaultColWidth="9.140625" defaultRowHeight="12.75"/>
  <cols>
    <col min="1" max="1" width="5.7109375" style="351" customWidth="1"/>
    <col min="2" max="2" width="15.140625" style="351" customWidth="1"/>
    <col min="3" max="3" width="11.140625" style="351" customWidth="1"/>
    <col min="4" max="4" width="11.42578125" style="351" customWidth="1"/>
    <col min="5" max="5" width="10.85546875" style="351" customWidth="1"/>
    <col min="6" max="6" width="14.5703125" style="351" customWidth="1"/>
    <col min="7" max="7" width="14.85546875" style="351" customWidth="1"/>
    <col min="8" max="8" width="10.5703125" style="351" customWidth="1"/>
    <col min="9" max="9" width="11.5703125" style="351" customWidth="1"/>
    <col min="10" max="10" width="9.85546875" style="351" customWidth="1"/>
    <col min="11" max="11" width="10.7109375" style="351" customWidth="1"/>
    <col min="12" max="12" width="3.42578125" style="351" customWidth="1"/>
    <col min="13" max="13" width="17.5703125" style="351" customWidth="1"/>
    <col min="14" max="14" width="10.42578125" style="351" customWidth="1"/>
    <col min="15" max="15" width="10.5703125" style="351" customWidth="1"/>
    <col min="16" max="16" width="11.7109375" style="351" customWidth="1"/>
    <col min="17" max="17" width="13.5703125" style="351" customWidth="1"/>
    <col min="18" max="18" width="15.7109375" style="351" customWidth="1"/>
    <col min="19" max="19" width="10.28515625" style="351" customWidth="1"/>
    <col min="20" max="20" width="11.42578125" style="351" customWidth="1"/>
    <col min="21" max="22" width="10.140625" style="351" customWidth="1"/>
    <col min="23" max="23" width="22.85546875" style="351" customWidth="1"/>
    <col min="24" max="24" width="14.140625" style="351" customWidth="1"/>
    <col min="25" max="16384" width="9.140625" style="351"/>
  </cols>
  <sheetData>
    <row r="1" spans="2:23" ht="24.75" customHeight="1">
      <c r="B1" s="347" t="s">
        <v>143</v>
      </c>
      <c r="C1" s="348"/>
      <c r="D1" s="348"/>
      <c r="E1" s="348"/>
      <c r="F1" s="348"/>
      <c r="G1" s="348"/>
      <c r="H1" s="349"/>
      <c r="I1" s="350"/>
      <c r="K1" s="352"/>
      <c r="L1" s="352"/>
      <c r="M1" s="352"/>
      <c r="N1" s="352"/>
      <c r="O1" s="56"/>
      <c r="P1" s="56"/>
      <c r="Q1" s="56"/>
    </row>
    <row r="2" spans="2:23" ht="12" customHeight="1">
      <c r="B2" s="347"/>
      <c r="C2" s="348"/>
      <c r="D2" s="348"/>
      <c r="E2" s="348"/>
      <c r="F2" s="348"/>
      <c r="G2" s="348"/>
      <c r="H2" s="349"/>
      <c r="I2" s="350"/>
      <c r="K2" s="352"/>
      <c r="L2" s="352"/>
      <c r="M2" s="352"/>
      <c r="N2" s="352"/>
      <c r="O2" s="56"/>
      <c r="P2" s="56"/>
      <c r="Q2" s="56"/>
    </row>
    <row r="3" spans="2:23" ht="24.75" customHeight="1">
      <c r="B3" s="933" t="s">
        <v>368</v>
      </c>
      <c r="C3"/>
      <c r="F3" s="348"/>
      <c r="G3" s="348"/>
      <c r="H3" s="349"/>
      <c r="I3" s="350"/>
      <c r="M3" s="933" t="s">
        <v>382</v>
      </c>
      <c r="N3"/>
      <c r="Q3" s="348"/>
      <c r="R3" s="348"/>
      <c r="S3" s="349"/>
    </row>
    <row r="4" spans="2:23" ht="21" customHeight="1">
      <c r="B4" s="354" t="s">
        <v>670</v>
      </c>
      <c r="C4" s="354"/>
      <c r="D4" s="354"/>
      <c r="E4" s="354"/>
      <c r="F4" s="354"/>
      <c r="G4" s="354"/>
      <c r="H4" s="354"/>
      <c r="I4" s="355"/>
      <c r="J4" s="355"/>
      <c r="M4" s="354" t="s">
        <v>671</v>
      </c>
      <c r="N4" s="354"/>
      <c r="O4" s="354"/>
      <c r="P4" s="354"/>
      <c r="Q4" s="354"/>
      <c r="R4" s="354"/>
      <c r="S4" s="354"/>
      <c r="T4" s="354"/>
    </row>
    <row r="5" spans="2:23" ht="15" customHeight="1" thickBot="1">
      <c r="B5" s="352"/>
      <c r="C5" s="352"/>
      <c r="D5" s="352"/>
      <c r="E5" s="352"/>
      <c r="F5" s="352"/>
      <c r="G5" s="353"/>
      <c r="H5" s="353"/>
      <c r="M5" s="353"/>
      <c r="N5" s="353"/>
      <c r="O5" s="353"/>
      <c r="P5" s="353"/>
      <c r="Q5" s="353"/>
      <c r="R5" s="353"/>
      <c r="S5" s="353"/>
    </row>
    <row r="6" spans="2:23" ht="21" thickBot="1">
      <c r="B6" s="358" t="s">
        <v>133</v>
      </c>
      <c r="C6" s="359"/>
      <c r="D6" s="359"/>
      <c r="E6" s="359"/>
      <c r="F6" s="359"/>
      <c r="G6" s="359"/>
      <c r="H6" s="359"/>
      <c r="I6" s="360"/>
      <c r="M6" s="358" t="s">
        <v>144</v>
      </c>
      <c r="N6" s="359"/>
      <c r="O6" s="359"/>
      <c r="P6" s="360"/>
      <c r="Q6" s="359"/>
      <c r="R6" s="359"/>
      <c r="S6" s="359"/>
      <c r="T6" s="360"/>
    </row>
    <row r="7" spans="2:23" ht="16.5" thickBot="1">
      <c r="B7" s="361" t="s">
        <v>672</v>
      </c>
      <c r="C7" s="362"/>
      <c r="D7" s="363"/>
      <c r="E7" s="364"/>
      <c r="F7" s="361" t="s">
        <v>672</v>
      </c>
      <c r="G7" s="362"/>
      <c r="H7" s="363"/>
      <c r="I7" s="364"/>
      <c r="M7" s="361" t="s">
        <v>672</v>
      </c>
      <c r="N7" s="362"/>
      <c r="O7" s="363"/>
      <c r="P7" s="364"/>
      <c r="Q7" s="361" t="s">
        <v>672</v>
      </c>
      <c r="R7" s="362"/>
      <c r="S7" s="363"/>
      <c r="T7" s="364"/>
    </row>
    <row r="8" spans="2:23" ht="43.5" thickBot="1">
      <c r="B8" s="365" t="s">
        <v>145</v>
      </c>
      <c r="C8" s="366" t="s">
        <v>142</v>
      </c>
      <c r="D8" s="367" t="s">
        <v>146</v>
      </c>
      <c r="E8" s="368" t="s">
        <v>137</v>
      </c>
      <c r="F8" s="369" t="s">
        <v>145</v>
      </c>
      <c r="G8" s="366" t="s">
        <v>142</v>
      </c>
      <c r="H8" s="367" t="s">
        <v>146</v>
      </c>
      <c r="I8" s="368" t="s">
        <v>137</v>
      </c>
      <c r="M8" s="365" t="s">
        <v>145</v>
      </c>
      <c r="N8" s="366" t="s">
        <v>142</v>
      </c>
      <c r="O8" s="367" t="s">
        <v>146</v>
      </c>
      <c r="P8" s="368" t="s">
        <v>137</v>
      </c>
      <c r="Q8" s="365" t="s">
        <v>145</v>
      </c>
      <c r="R8" s="366" t="s">
        <v>463</v>
      </c>
      <c r="S8" s="367" t="s">
        <v>146</v>
      </c>
      <c r="T8" s="368" t="s">
        <v>137</v>
      </c>
    </row>
    <row r="9" spans="2:23" ht="15" thickBot="1">
      <c r="B9" s="763" t="s">
        <v>134</v>
      </c>
      <c r="C9" s="764">
        <v>269044.38699999999</v>
      </c>
      <c r="D9" s="765">
        <v>1158217.8459999999</v>
      </c>
      <c r="E9" s="766">
        <v>117833.27899999999</v>
      </c>
      <c r="F9" s="763" t="s">
        <v>134</v>
      </c>
      <c r="G9" s="764">
        <v>255643.723</v>
      </c>
      <c r="H9" s="767">
        <v>1160748.8060000001</v>
      </c>
      <c r="I9" s="766">
        <v>140892.717</v>
      </c>
      <c r="M9" s="370" t="s">
        <v>134</v>
      </c>
      <c r="N9" s="99">
        <v>537506.95900000003</v>
      </c>
      <c r="O9" s="112">
        <v>2313865.281</v>
      </c>
      <c r="P9" s="100">
        <v>219189.66500000001</v>
      </c>
      <c r="Q9" s="370" t="s">
        <v>134</v>
      </c>
      <c r="R9" s="99">
        <v>399895.39</v>
      </c>
      <c r="S9" s="112">
        <v>1813705.9820000001</v>
      </c>
      <c r="T9" s="100">
        <v>219441.46100000001</v>
      </c>
      <c r="V9" s="56"/>
      <c r="W9" s="56"/>
    </row>
    <row r="10" spans="2:23" ht="15" customHeight="1">
      <c r="B10" s="768" t="s">
        <v>90</v>
      </c>
      <c r="C10" s="769">
        <v>28845.763999999999</v>
      </c>
      <c r="D10" s="770">
        <v>124326.864</v>
      </c>
      <c r="E10" s="771">
        <v>17768.128000000001</v>
      </c>
      <c r="F10" s="768" t="s">
        <v>136</v>
      </c>
      <c r="G10" s="772">
        <v>23895.539000000001</v>
      </c>
      <c r="H10" s="773">
        <v>108474.808</v>
      </c>
      <c r="I10" s="774">
        <v>9554.4050000000007</v>
      </c>
      <c r="K10" s="374"/>
      <c r="M10" s="115" t="s">
        <v>90</v>
      </c>
      <c r="N10" s="371">
        <v>137665.78899999999</v>
      </c>
      <c r="O10" s="372">
        <v>593410.51</v>
      </c>
      <c r="P10" s="373">
        <v>46052.697</v>
      </c>
      <c r="Q10" s="630" t="s">
        <v>90</v>
      </c>
      <c r="R10" s="631">
        <v>137553.834</v>
      </c>
      <c r="S10" s="632">
        <v>623674.67000000004</v>
      </c>
      <c r="T10" s="633">
        <v>63646.154999999999</v>
      </c>
      <c r="U10" s="56"/>
      <c r="V10" s="56"/>
      <c r="W10" s="56"/>
    </row>
    <row r="11" spans="2:23">
      <c r="B11" s="775" t="s">
        <v>136</v>
      </c>
      <c r="C11" s="776">
        <v>28463.774000000001</v>
      </c>
      <c r="D11" s="777">
        <v>122676.99800000001</v>
      </c>
      <c r="E11" s="778">
        <v>8740.6470000000008</v>
      </c>
      <c r="F11" s="775" t="s">
        <v>258</v>
      </c>
      <c r="G11" s="776">
        <v>21374.555</v>
      </c>
      <c r="H11" s="777">
        <v>97277.051000000007</v>
      </c>
      <c r="I11" s="779">
        <v>7999.902</v>
      </c>
      <c r="K11" s="374"/>
      <c r="L11" s="374"/>
      <c r="M11" s="116" t="s">
        <v>86</v>
      </c>
      <c r="N11" s="375">
        <v>133813.158</v>
      </c>
      <c r="O11" s="376">
        <v>575822.21699999995</v>
      </c>
      <c r="P11" s="377">
        <v>62758.392999999996</v>
      </c>
      <c r="Q11" s="116" t="s">
        <v>86</v>
      </c>
      <c r="R11" s="375">
        <v>107541.06299999999</v>
      </c>
      <c r="S11" s="376">
        <v>487939.39500000002</v>
      </c>
      <c r="T11" s="377">
        <v>68845.112999999998</v>
      </c>
      <c r="U11" s="56"/>
      <c r="V11" s="56"/>
      <c r="W11" s="56"/>
    </row>
    <row r="12" spans="2:23">
      <c r="B12" s="775" t="s">
        <v>115</v>
      </c>
      <c r="C12" s="776">
        <v>26941.4</v>
      </c>
      <c r="D12" s="777">
        <v>115884.321</v>
      </c>
      <c r="E12" s="778">
        <v>9956.2459999999992</v>
      </c>
      <c r="F12" s="775" t="s">
        <v>115</v>
      </c>
      <c r="G12" s="776">
        <v>21004.916000000001</v>
      </c>
      <c r="H12" s="777">
        <v>95240.01</v>
      </c>
      <c r="I12" s="779">
        <v>11480.018</v>
      </c>
      <c r="K12" s="374"/>
      <c r="L12" s="374"/>
      <c r="M12" s="116" t="s">
        <v>88</v>
      </c>
      <c r="N12" s="375">
        <v>80554.926999999996</v>
      </c>
      <c r="O12" s="376">
        <v>346162.81099999999</v>
      </c>
      <c r="P12" s="377">
        <v>35408.224999999999</v>
      </c>
      <c r="Q12" s="116" t="s">
        <v>88</v>
      </c>
      <c r="R12" s="375">
        <v>65866.316999999995</v>
      </c>
      <c r="S12" s="376">
        <v>298677.283</v>
      </c>
      <c r="T12" s="377">
        <v>42824.247000000003</v>
      </c>
      <c r="U12" s="56"/>
      <c r="V12" s="56"/>
      <c r="W12" s="56"/>
    </row>
    <row r="13" spans="2:23">
      <c r="B13" s="775" t="s">
        <v>112</v>
      </c>
      <c r="C13" s="776">
        <v>20101.135999999999</v>
      </c>
      <c r="D13" s="777">
        <v>86033.898000000001</v>
      </c>
      <c r="E13" s="778">
        <v>7402.2740000000003</v>
      </c>
      <c r="F13" s="775" t="s">
        <v>135</v>
      </c>
      <c r="G13" s="776">
        <v>20625.565999999999</v>
      </c>
      <c r="H13" s="777">
        <v>93615.294999999998</v>
      </c>
      <c r="I13" s="779">
        <v>7544.1610000000001</v>
      </c>
      <c r="K13" s="374"/>
      <c r="L13" s="374"/>
      <c r="M13" s="116" t="s">
        <v>92</v>
      </c>
      <c r="N13" s="375">
        <v>67835.457999999999</v>
      </c>
      <c r="O13" s="376">
        <v>291735.277</v>
      </c>
      <c r="P13" s="377">
        <v>24314.063999999998</v>
      </c>
      <c r="Q13" s="116" t="s">
        <v>92</v>
      </c>
      <c r="R13" s="375">
        <v>30960.878000000001</v>
      </c>
      <c r="S13" s="376">
        <v>140310.31400000001</v>
      </c>
      <c r="T13" s="377">
        <v>12606.823</v>
      </c>
      <c r="U13" s="56"/>
      <c r="V13" s="56"/>
      <c r="W13" s="56"/>
    </row>
    <row r="14" spans="2:23">
      <c r="B14" s="775" t="s">
        <v>135</v>
      </c>
      <c r="C14" s="776">
        <v>17555.438999999998</v>
      </c>
      <c r="D14" s="777">
        <v>75519.717000000004</v>
      </c>
      <c r="E14" s="778">
        <v>5357.473</v>
      </c>
      <c r="F14" s="775" t="s">
        <v>90</v>
      </c>
      <c r="G14" s="776">
        <v>15945.046</v>
      </c>
      <c r="H14" s="777">
        <v>72443.881999999998</v>
      </c>
      <c r="I14" s="779">
        <v>11396.877</v>
      </c>
      <c r="M14" s="775" t="s">
        <v>97</v>
      </c>
      <c r="N14" s="375">
        <v>51043.703999999998</v>
      </c>
      <c r="O14" s="376">
        <v>219655.15100000001</v>
      </c>
      <c r="P14" s="377">
        <v>23265.457999999999</v>
      </c>
      <c r="Q14" s="775" t="s">
        <v>97</v>
      </c>
      <c r="R14" s="375">
        <v>21843.625</v>
      </c>
      <c r="S14" s="376">
        <v>99119.187999999995</v>
      </c>
      <c r="T14" s="377">
        <v>13080.911</v>
      </c>
      <c r="U14" s="56"/>
      <c r="V14" s="56"/>
      <c r="W14" s="56"/>
    </row>
    <row r="15" spans="2:23">
      <c r="B15" s="775" t="s">
        <v>95</v>
      </c>
      <c r="C15" s="776">
        <v>17058.034</v>
      </c>
      <c r="D15" s="777">
        <v>73415.788</v>
      </c>
      <c r="E15" s="778">
        <v>8457.0360000000001</v>
      </c>
      <c r="F15" s="775" t="s">
        <v>95</v>
      </c>
      <c r="G15" s="776">
        <v>15448.054</v>
      </c>
      <c r="H15" s="777">
        <v>70247.456999999995</v>
      </c>
      <c r="I15" s="779">
        <v>11011.763000000001</v>
      </c>
      <c r="M15" s="116" t="s">
        <v>135</v>
      </c>
      <c r="N15" s="375">
        <v>22799.494999999999</v>
      </c>
      <c r="O15" s="376">
        <v>98422.483999999997</v>
      </c>
      <c r="P15" s="377">
        <v>9286.9680000000008</v>
      </c>
      <c r="Q15" s="116" t="s">
        <v>93</v>
      </c>
      <c r="R15" s="375">
        <v>10050.494000000001</v>
      </c>
      <c r="S15" s="376">
        <v>45631.07</v>
      </c>
      <c r="T15" s="377">
        <v>5933.7820000000002</v>
      </c>
      <c r="U15" s="56"/>
      <c r="V15" s="56"/>
      <c r="W15" s="56"/>
    </row>
    <row r="16" spans="2:23">
      <c r="B16" s="775" t="s">
        <v>127</v>
      </c>
      <c r="C16" s="776">
        <v>16752.87</v>
      </c>
      <c r="D16" s="777">
        <v>71890.732999999993</v>
      </c>
      <c r="E16" s="778">
        <v>6484.549</v>
      </c>
      <c r="F16" s="775" t="s">
        <v>127</v>
      </c>
      <c r="G16" s="776">
        <v>12908.214</v>
      </c>
      <c r="H16" s="777">
        <v>58639.76</v>
      </c>
      <c r="I16" s="779">
        <v>7880.7870000000003</v>
      </c>
      <c r="M16" s="116" t="s">
        <v>93</v>
      </c>
      <c r="N16" s="375">
        <v>15715.212</v>
      </c>
      <c r="O16" s="376">
        <v>67523.154999999999</v>
      </c>
      <c r="P16" s="377">
        <v>7155.4750000000004</v>
      </c>
      <c r="Q16" s="116" t="s">
        <v>101</v>
      </c>
      <c r="R16" s="375">
        <v>7605.9709999999995</v>
      </c>
      <c r="S16" s="376">
        <v>34459.303999999996</v>
      </c>
      <c r="T16" s="377">
        <v>1908.123</v>
      </c>
      <c r="U16" s="56"/>
      <c r="V16" s="56"/>
      <c r="W16" s="56"/>
    </row>
    <row r="17" spans="2:23">
      <c r="B17" s="775" t="s">
        <v>258</v>
      </c>
      <c r="C17" s="776">
        <v>15660.72</v>
      </c>
      <c r="D17" s="777">
        <v>67709.279999999999</v>
      </c>
      <c r="E17" s="778">
        <v>4918.0460000000003</v>
      </c>
      <c r="F17" s="775" t="s">
        <v>97</v>
      </c>
      <c r="G17" s="776">
        <v>12896.657999999999</v>
      </c>
      <c r="H17" s="777">
        <v>58512.377</v>
      </c>
      <c r="I17" s="779">
        <v>6300.3220000000001</v>
      </c>
      <c r="M17" s="116" t="s">
        <v>112</v>
      </c>
      <c r="N17" s="375">
        <v>6914.0429999999997</v>
      </c>
      <c r="O17" s="376">
        <v>29785.26</v>
      </c>
      <c r="P17" s="377">
        <v>2829.8209999999999</v>
      </c>
      <c r="Q17" s="116" t="s">
        <v>112</v>
      </c>
      <c r="R17" s="375">
        <v>4377.7129999999997</v>
      </c>
      <c r="S17" s="376">
        <v>19923.419999999998</v>
      </c>
      <c r="T17" s="377">
        <v>2107.2559999999999</v>
      </c>
      <c r="U17" s="56"/>
      <c r="V17" s="56"/>
      <c r="W17" s="56"/>
    </row>
    <row r="18" spans="2:23">
      <c r="B18" s="775" t="s">
        <v>97</v>
      </c>
      <c r="C18" s="776">
        <v>14324.98</v>
      </c>
      <c r="D18" s="777">
        <v>61732.849000000002</v>
      </c>
      <c r="E18" s="778">
        <v>5363.8419999999996</v>
      </c>
      <c r="F18" s="775" t="s">
        <v>112</v>
      </c>
      <c r="G18" s="776">
        <v>11638.338</v>
      </c>
      <c r="H18" s="777">
        <v>52802.870999999999</v>
      </c>
      <c r="I18" s="779">
        <v>6279.402</v>
      </c>
      <c r="M18" s="116" t="s">
        <v>101</v>
      </c>
      <c r="N18" s="375">
        <v>5418.9030000000002</v>
      </c>
      <c r="O18" s="376">
        <v>23433.733</v>
      </c>
      <c r="P18" s="377">
        <v>1514.27</v>
      </c>
      <c r="Q18" s="116" t="s">
        <v>115</v>
      </c>
      <c r="R18" s="375">
        <v>4054.7640000000001</v>
      </c>
      <c r="S18" s="376">
        <v>18403.062000000002</v>
      </c>
      <c r="T18" s="377">
        <v>2290.5830000000001</v>
      </c>
      <c r="U18" s="56"/>
      <c r="V18" s="56"/>
      <c r="W18" s="56"/>
    </row>
    <row r="19" spans="2:23">
      <c r="B19" s="775" t="s">
        <v>110</v>
      </c>
      <c r="C19" s="776">
        <v>11915.388999999999</v>
      </c>
      <c r="D19" s="777">
        <v>51258.256999999998</v>
      </c>
      <c r="E19" s="778">
        <v>5155.0200000000004</v>
      </c>
      <c r="F19" s="775" t="s">
        <v>140</v>
      </c>
      <c r="G19" s="776">
        <v>11282.95</v>
      </c>
      <c r="H19" s="777">
        <v>51254.19</v>
      </c>
      <c r="I19" s="779">
        <v>6026.1310000000003</v>
      </c>
      <c r="M19" s="116" t="s">
        <v>94</v>
      </c>
      <c r="N19" s="375">
        <v>3549.8670000000002</v>
      </c>
      <c r="O19" s="376">
        <v>15326.299000000001</v>
      </c>
      <c r="P19" s="377">
        <v>1166.117</v>
      </c>
      <c r="Q19" s="116" t="s">
        <v>100</v>
      </c>
      <c r="R19" s="375">
        <v>2796.806</v>
      </c>
      <c r="S19" s="376">
        <v>12718.040999999999</v>
      </c>
      <c r="T19" s="377">
        <v>2189.636</v>
      </c>
      <c r="U19" s="56"/>
      <c r="V19" s="56"/>
      <c r="W19" s="56"/>
    </row>
    <row r="20" spans="2:23">
      <c r="B20" s="775" t="s">
        <v>140</v>
      </c>
      <c r="C20" s="776">
        <v>11295.200999999999</v>
      </c>
      <c r="D20" s="777">
        <v>48999.542000000001</v>
      </c>
      <c r="E20" s="778">
        <v>6581.25</v>
      </c>
      <c r="F20" s="775" t="s">
        <v>217</v>
      </c>
      <c r="G20" s="776">
        <v>10387.227999999999</v>
      </c>
      <c r="H20" s="777">
        <v>47040.184000000001</v>
      </c>
      <c r="I20" s="779">
        <v>10355.868</v>
      </c>
      <c r="M20" s="116" t="s">
        <v>95</v>
      </c>
      <c r="N20" s="371">
        <v>3403.42</v>
      </c>
      <c r="O20" s="372">
        <v>14554.374</v>
      </c>
      <c r="P20" s="373">
        <v>942.61800000000005</v>
      </c>
      <c r="Q20" s="115" t="s">
        <v>95</v>
      </c>
      <c r="R20" s="375">
        <v>2497.6370000000002</v>
      </c>
      <c r="S20" s="376">
        <v>11342.829</v>
      </c>
      <c r="T20" s="377">
        <v>872.94200000000001</v>
      </c>
      <c r="U20" s="56"/>
      <c r="V20" s="56"/>
      <c r="W20" s="56"/>
    </row>
    <row r="21" spans="2:23">
      <c r="B21" s="775" t="s">
        <v>88</v>
      </c>
      <c r="C21" s="776">
        <v>7815.01</v>
      </c>
      <c r="D21" s="777">
        <v>33478.034</v>
      </c>
      <c r="E21" s="778">
        <v>3132.002</v>
      </c>
      <c r="F21" s="775" t="s">
        <v>110</v>
      </c>
      <c r="G21" s="776">
        <v>8925.625</v>
      </c>
      <c r="H21" s="777">
        <v>40490.71</v>
      </c>
      <c r="I21" s="779">
        <v>5316.6040000000003</v>
      </c>
      <c r="M21" s="116" t="s">
        <v>100</v>
      </c>
      <c r="N21" s="375">
        <v>2828.0070000000001</v>
      </c>
      <c r="O21" s="376">
        <v>12253.242</v>
      </c>
      <c r="P21" s="377">
        <v>1931.84</v>
      </c>
      <c r="Q21" s="116" t="s">
        <v>136</v>
      </c>
      <c r="R21" s="375">
        <v>1991.519</v>
      </c>
      <c r="S21" s="376">
        <v>9029.6730000000007</v>
      </c>
      <c r="T21" s="377">
        <v>1438.694</v>
      </c>
      <c r="U21" s="56"/>
      <c r="V21" s="56"/>
      <c r="W21" s="56"/>
    </row>
    <row r="22" spans="2:23">
      <c r="B22" s="775" t="s">
        <v>325</v>
      </c>
      <c r="C22" s="776">
        <v>6201.7020000000002</v>
      </c>
      <c r="D22" s="777">
        <v>26775.626</v>
      </c>
      <c r="E22" s="778">
        <v>1798.5440000000001</v>
      </c>
      <c r="F22" s="775" t="s">
        <v>325</v>
      </c>
      <c r="G22" s="776">
        <v>7682.0339999999997</v>
      </c>
      <c r="H22" s="777">
        <v>34946.644999999997</v>
      </c>
      <c r="I22" s="779">
        <v>2844.8180000000002</v>
      </c>
      <c r="M22" s="115" t="s">
        <v>110</v>
      </c>
      <c r="N22" s="375">
        <v>2069.1410000000001</v>
      </c>
      <c r="O22" s="376">
        <v>8985.14</v>
      </c>
      <c r="P22" s="377">
        <v>1073</v>
      </c>
      <c r="Q22" s="116" t="s">
        <v>94</v>
      </c>
      <c r="R22" s="375">
        <v>913.48299999999995</v>
      </c>
      <c r="S22" s="376">
        <v>4139.9979999999996</v>
      </c>
      <c r="T22" s="377">
        <v>344.06299999999999</v>
      </c>
      <c r="U22" s="56"/>
      <c r="V22" s="56"/>
      <c r="W22" s="56"/>
    </row>
    <row r="23" spans="2:23" ht="13.5" thickBot="1">
      <c r="B23" s="775" t="s">
        <v>217</v>
      </c>
      <c r="C23" s="776">
        <v>5080.5249999999996</v>
      </c>
      <c r="D23" s="777">
        <v>21865.98</v>
      </c>
      <c r="E23" s="778">
        <v>4441.3239999999996</v>
      </c>
      <c r="F23" s="775" t="s">
        <v>92</v>
      </c>
      <c r="G23" s="776">
        <v>6213.09</v>
      </c>
      <c r="H23" s="777">
        <v>28193.028999999999</v>
      </c>
      <c r="I23" s="779">
        <v>3394.6880000000001</v>
      </c>
      <c r="M23" s="885" t="s">
        <v>119</v>
      </c>
      <c r="N23" s="820">
        <v>1699.5889999999999</v>
      </c>
      <c r="O23" s="821">
        <v>7342.0050000000001</v>
      </c>
      <c r="P23" s="822">
        <v>514.69500000000005</v>
      </c>
      <c r="Q23" s="116" t="s">
        <v>110</v>
      </c>
      <c r="R23" s="375">
        <v>551.54999999999995</v>
      </c>
      <c r="S23" s="376">
        <v>2494.7689999999998</v>
      </c>
      <c r="T23" s="377">
        <v>382.73500000000001</v>
      </c>
      <c r="U23" s="56"/>
      <c r="V23" s="56"/>
      <c r="W23" s="56"/>
    </row>
    <row r="24" spans="2:23">
      <c r="B24" s="775" t="s">
        <v>107</v>
      </c>
      <c r="C24" s="776">
        <v>4890.8630000000003</v>
      </c>
      <c r="D24" s="777">
        <v>21022.457999999999</v>
      </c>
      <c r="E24" s="778">
        <v>1768.7059999999999</v>
      </c>
      <c r="F24" s="775" t="s">
        <v>88</v>
      </c>
      <c r="G24" s="776">
        <v>6182.241</v>
      </c>
      <c r="H24" s="777">
        <v>28055.974999999999</v>
      </c>
      <c r="I24" s="779">
        <v>3514.7150000000001</v>
      </c>
      <c r="M24" s="378" t="s">
        <v>333</v>
      </c>
      <c r="Q24" s="116" t="s">
        <v>119</v>
      </c>
      <c r="R24" s="375">
        <v>539.68200000000002</v>
      </c>
      <c r="S24" s="376">
        <v>2428.9609999999998</v>
      </c>
      <c r="T24" s="377">
        <v>171.40600000000001</v>
      </c>
      <c r="U24" s="56"/>
      <c r="V24" s="56"/>
      <c r="W24" s="56"/>
    </row>
    <row r="25" spans="2:23" ht="13.5" thickBot="1">
      <c r="B25" s="768" t="s">
        <v>92</v>
      </c>
      <c r="C25" s="776">
        <v>4144.0860000000002</v>
      </c>
      <c r="D25" s="777">
        <v>17705.059000000001</v>
      </c>
      <c r="E25" s="778">
        <v>1479.104</v>
      </c>
      <c r="F25" s="768" t="s">
        <v>94</v>
      </c>
      <c r="G25" s="776">
        <v>5456.0219999999999</v>
      </c>
      <c r="H25" s="777">
        <v>24831.383000000002</v>
      </c>
      <c r="I25" s="779">
        <v>1621.105</v>
      </c>
      <c r="N25" s="890"/>
      <c r="O25" s="890"/>
      <c r="P25" s="890"/>
      <c r="Q25" s="885" t="s">
        <v>135</v>
      </c>
      <c r="R25" s="820">
        <v>405.66</v>
      </c>
      <c r="S25" s="821">
        <v>1855.6189999999999</v>
      </c>
      <c r="T25" s="822">
        <v>309.27600000000001</v>
      </c>
      <c r="U25" s="56"/>
      <c r="V25" s="56"/>
      <c r="W25" s="56"/>
    </row>
    <row r="26" spans="2:23">
      <c r="B26" s="768" t="s">
        <v>111</v>
      </c>
      <c r="C26" s="776">
        <v>3988.7919999999999</v>
      </c>
      <c r="D26" s="777">
        <v>17182.094000000001</v>
      </c>
      <c r="E26" s="778">
        <v>1616.604</v>
      </c>
      <c r="F26" s="768" t="s">
        <v>107</v>
      </c>
      <c r="G26" s="776">
        <v>4636.3419999999996</v>
      </c>
      <c r="H26" s="777">
        <v>21036.108</v>
      </c>
      <c r="I26" s="779">
        <v>2169.319</v>
      </c>
      <c r="M26" s="856"/>
      <c r="N26" s="640"/>
      <c r="O26" s="640"/>
      <c r="P26" s="640"/>
      <c r="Q26" s="378" t="s">
        <v>147</v>
      </c>
      <c r="U26" s="56"/>
      <c r="V26" s="56"/>
      <c r="W26" s="56"/>
    </row>
    <row r="27" spans="2:23">
      <c r="B27" s="768" t="s">
        <v>128</v>
      </c>
      <c r="C27" s="776">
        <v>3703.8420000000001</v>
      </c>
      <c r="D27" s="777">
        <v>15884.508</v>
      </c>
      <c r="E27" s="778">
        <v>1691.748</v>
      </c>
      <c r="F27" s="768" t="s">
        <v>111</v>
      </c>
      <c r="G27" s="776">
        <v>4245.3639999999996</v>
      </c>
      <c r="H27" s="777">
        <v>19256.845000000001</v>
      </c>
      <c r="I27" s="779">
        <v>2065.2449999999999</v>
      </c>
      <c r="L27" s="640"/>
      <c r="M27" s="856"/>
      <c r="N27" s="640"/>
      <c r="O27" s="640"/>
      <c r="P27" s="640"/>
      <c r="Q27" s="856"/>
      <c r="R27" s="640"/>
      <c r="S27" s="640"/>
      <c r="T27" s="640"/>
      <c r="U27" s="56"/>
      <c r="V27" s="56"/>
      <c r="W27" s="56"/>
    </row>
    <row r="28" spans="2:23">
      <c r="B28" s="768" t="s">
        <v>205</v>
      </c>
      <c r="C28" s="776">
        <v>2903.125</v>
      </c>
      <c r="D28" s="777">
        <v>12596.573</v>
      </c>
      <c r="E28" s="778">
        <v>853.32399999999996</v>
      </c>
      <c r="F28" s="768" t="s">
        <v>313</v>
      </c>
      <c r="G28" s="776">
        <v>4125.973</v>
      </c>
      <c r="H28" s="777">
        <v>18689.485000000001</v>
      </c>
      <c r="I28" s="779">
        <v>3013.9389999999999</v>
      </c>
      <c r="K28" s="856"/>
      <c r="L28" s="640"/>
      <c r="M28" s="1875"/>
      <c r="N28" s="1876"/>
      <c r="O28" s="640"/>
      <c r="P28" s="640"/>
      <c r="Q28" s="1158"/>
      <c r="R28" s="640"/>
      <c r="S28" s="888"/>
      <c r="T28" s="1103"/>
      <c r="U28" s="56"/>
      <c r="V28" s="56"/>
      <c r="W28" s="56"/>
    </row>
    <row r="29" spans="2:23">
      <c r="B29" s="768" t="s">
        <v>101</v>
      </c>
      <c r="C29" s="776">
        <v>2762.0169999999998</v>
      </c>
      <c r="D29" s="777">
        <v>11891.554</v>
      </c>
      <c r="E29" s="778">
        <v>2095.7779999999998</v>
      </c>
      <c r="F29" s="775" t="s">
        <v>128</v>
      </c>
      <c r="G29" s="776">
        <v>4104.7</v>
      </c>
      <c r="H29" s="777">
        <v>18637.34</v>
      </c>
      <c r="I29" s="779">
        <v>2424.0430000000001</v>
      </c>
      <c r="K29" s="886"/>
      <c r="L29" s="887"/>
      <c r="M29" s="1875"/>
      <c r="N29" s="1876"/>
      <c r="O29" s="640"/>
      <c r="P29" s="640"/>
      <c r="Q29" s="856"/>
      <c r="R29" s="640"/>
      <c r="S29" s="888"/>
      <c r="T29" s="1103"/>
      <c r="U29" s="56"/>
      <c r="V29" s="56"/>
      <c r="W29" s="56"/>
    </row>
    <row r="30" spans="2:23">
      <c r="B30" s="768" t="s">
        <v>190</v>
      </c>
      <c r="C30" s="776">
        <v>2223.627</v>
      </c>
      <c r="D30" s="777">
        <v>9554.1970000000001</v>
      </c>
      <c r="E30" s="778">
        <v>883.16899999999998</v>
      </c>
      <c r="F30" s="768" t="s">
        <v>86</v>
      </c>
      <c r="G30" s="776">
        <v>3403.93</v>
      </c>
      <c r="H30" s="777">
        <v>15422.714</v>
      </c>
      <c r="I30" s="779">
        <v>1247.4749999999999</v>
      </c>
      <c r="L30" s="374"/>
      <c r="M30" s="856"/>
      <c r="N30" s="640"/>
      <c r="O30" s="640"/>
      <c r="P30" s="640"/>
      <c r="Q30" s="888"/>
      <c r="R30" s="888"/>
      <c r="S30" s="888"/>
      <c r="T30" s="1103"/>
      <c r="U30" s="56"/>
      <c r="V30" s="56"/>
      <c r="W30" s="56"/>
    </row>
    <row r="31" spans="2:23">
      <c r="B31" s="768" t="s">
        <v>94</v>
      </c>
      <c r="C31" s="776">
        <v>2114.4299999999998</v>
      </c>
      <c r="D31" s="777">
        <v>9128.7160000000003</v>
      </c>
      <c r="E31" s="778">
        <v>585.93299999999999</v>
      </c>
      <c r="F31" s="768" t="s">
        <v>205</v>
      </c>
      <c r="G31" s="776">
        <v>2877.08</v>
      </c>
      <c r="H31" s="777">
        <v>13074.065000000001</v>
      </c>
      <c r="I31" s="779">
        <v>952.41800000000001</v>
      </c>
      <c r="L31" s="374"/>
      <c r="M31" s="856"/>
      <c r="N31" s="640"/>
      <c r="O31" s="640"/>
      <c r="P31" s="640"/>
      <c r="Q31" s="888"/>
      <c r="R31" s="888"/>
      <c r="S31" s="888"/>
      <c r="T31" s="1103"/>
      <c r="U31" s="56"/>
      <c r="V31" s="56"/>
      <c r="W31" s="56"/>
    </row>
    <row r="32" spans="2:23">
      <c r="B32" s="768" t="s">
        <v>86</v>
      </c>
      <c r="C32" s="776">
        <v>1998.0809999999999</v>
      </c>
      <c r="D32" s="777">
        <v>8572.1440000000002</v>
      </c>
      <c r="E32" s="778">
        <v>1523.136</v>
      </c>
      <c r="F32" s="768" t="s">
        <v>363</v>
      </c>
      <c r="G32" s="776">
        <v>1781.431</v>
      </c>
      <c r="H32" s="777">
        <v>8070.9170000000004</v>
      </c>
      <c r="I32" s="778">
        <v>924.44200000000001</v>
      </c>
      <c r="K32" s="374"/>
      <c r="L32" s="374"/>
      <c r="M32" s="856"/>
      <c r="N32" s="640"/>
      <c r="O32" s="640"/>
      <c r="P32" s="640"/>
      <c r="Q32" s="888"/>
      <c r="R32" s="888"/>
      <c r="S32" s="888"/>
      <c r="T32" s="1103"/>
      <c r="U32" s="56"/>
      <c r="V32" s="56"/>
      <c r="W32" s="56"/>
    </row>
    <row r="33" spans="2:23" ht="13.5" customHeight="1" thickBot="1">
      <c r="B33" s="780" t="s">
        <v>98</v>
      </c>
      <c r="C33" s="781">
        <v>1626.0119999999999</v>
      </c>
      <c r="D33" s="782">
        <v>6968.5309999999999</v>
      </c>
      <c r="E33" s="783">
        <v>656.673</v>
      </c>
      <c r="F33" s="780" t="s">
        <v>330</v>
      </c>
      <c r="G33" s="781">
        <v>1660.1130000000001</v>
      </c>
      <c r="H33" s="782">
        <v>7551.0910000000003</v>
      </c>
      <c r="I33" s="783">
        <v>838.23299999999995</v>
      </c>
      <c r="L33" s="379"/>
      <c r="M33" s="379"/>
      <c r="N33" s="379"/>
      <c r="U33" s="56"/>
      <c r="V33" s="56"/>
      <c r="W33" s="56"/>
    </row>
    <row r="34" spans="2:23" ht="14.25" customHeight="1">
      <c r="B34" s="378" t="s">
        <v>333</v>
      </c>
      <c r="C34" s="890"/>
      <c r="D34" s="890"/>
      <c r="E34" s="890"/>
      <c r="F34" s="378" t="s">
        <v>147</v>
      </c>
      <c r="H34" s="890"/>
      <c r="I34" s="890"/>
      <c r="L34" s="379"/>
      <c r="M34" s="379"/>
      <c r="N34" s="379"/>
      <c r="O34" s="641"/>
      <c r="U34" s="56"/>
      <c r="V34" s="56"/>
      <c r="W34" s="56"/>
    </row>
    <row r="35" spans="2:23">
      <c r="U35" s="56"/>
      <c r="V35" s="56"/>
      <c r="W35" s="56"/>
    </row>
    <row r="36" spans="2:23" ht="25.5">
      <c r="B36" s="933" t="s">
        <v>364</v>
      </c>
      <c r="C36"/>
      <c r="H36" s="374"/>
      <c r="I36" s="374"/>
      <c r="J36" s="374"/>
      <c r="M36" s="933" t="s">
        <v>366</v>
      </c>
      <c r="V36" s="56"/>
      <c r="W36" s="56"/>
    </row>
    <row r="37" spans="2:23" ht="15.75">
      <c r="B37" s="354" t="s">
        <v>673</v>
      </c>
      <c r="C37" s="354"/>
      <c r="D37" s="354"/>
      <c r="E37" s="354"/>
      <c r="F37" s="354"/>
      <c r="G37" s="354"/>
      <c r="H37" s="354"/>
      <c r="I37" s="354"/>
      <c r="J37" s="354"/>
      <c r="K37" s="355"/>
      <c r="M37" s="354" t="s">
        <v>674</v>
      </c>
      <c r="N37" s="356"/>
      <c r="O37" s="356"/>
      <c r="P37" s="356"/>
      <c r="Q37" s="356"/>
      <c r="R37" s="356"/>
      <c r="S37" s="356"/>
      <c r="T37" s="356"/>
      <c r="U37" s="356"/>
      <c r="V37" s="357"/>
    </row>
    <row r="38" spans="2:23" ht="13.5" thickBot="1"/>
    <row r="39" spans="2:23" ht="21" thickBot="1">
      <c r="B39" s="358" t="s">
        <v>133</v>
      </c>
      <c r="C39" s="359"/>
      <c r="D39" s="359"/>
      <c r="E39" s="359"/>
      <c r="F39" s="360"/>
      <c r="G39" s="359"/>
      <c r="H39" s="359"/>
      <c r="I39" s="359"/>
      <c r="J39" s="359"/>
      <c r="K39" s="360"/>
      <c r="M39" s="358" t="s">
        <v>144</v>
      </c>
      <c r="N39" s="359"/>
      <c r="O39" s="359"/>
      <c r="P39" s="359"/>
      <c r="Q39" s="359"/>
      <c r="R39" s="359"/>
      <c r="S39" s="359"/>
      <c r="T39" s="359"/>
      <c r="U39" s="359"/>
      <c r="V39" s="360"/>
    </row>
    <row r="40" spans="2:23" ht="16.5" thickBot="1">
      <c r="B40" s="361" t="s">
        <v>672</v>
      </c>
      <c r="C40" s="362"/>
      <c r="D40" s="363"/>
      <c r="E40" s="364"/>
      <c r="F40" s="364"/>
      <c r="G40" s="361" t="s">
        <v>672</v>
      </c>
      <c r="H40" s="362"/>
      <c r="I40" s="363"/>
      <c r="J40" s="364"/>
      <c r="K40" s="364"/>
      <c r="M40" s="361" t="s">
        <v>672</v>
      </c>
      <c r="N40" s="362"/>
      <c r="O40" s="363"/>
      <c r="P40" s="364"/>
      <c r="Q40" s="364"/>
      <c r="R40" s="361" t="s">
        <v>672</v>
      </c>
      <c r="S40" s="362"/>
      <c r="T40" s="363"/>
      <c r="U40" s="364"/>
      <c r="V40" s="364"/>
    </row>
    <row r="41" spans="2:23" ht="43.5" thickBot="1">
      <c r="B41" s="365" t="s">
        <v>145</v>
      </c>
      <c r="C41" s="366" t="s">
        <v>142</v>
      </c>
      <c r="D41" s="367" t="s">
        <v>146</v>
      </c>
      <c r="E41" s="913" t="s">
        <v>137</v>
      </c>
      <c r="F41" s="934" t="s">
        <v>365</v>
      </c>
      <c r="G41" s="369" t="s">
        <v>145</v>
      </c>
      <c r="H41" s="366" t="s">
        <v>142</v>
      </c>
      <c r="I41" s="367" t="s">
        <v>146</v>
      </c>
      <c r="J41" s="913" t="s">
        <v>137</v>
      </c>
      <c r="K41" s="934" t="s">
        <v>365</v>
      </c>
      <c r="M41" s="365" t="s">
        <v>145</v>
      </c>
      <c r="N41" s="366" t="s">
        <v>142</v>
      </c>
      <c r="O41" s="367" t="s">
        <v>146</v>
      </c>
      <c r="P41" s="913" t="s">
        <v>137</v>
      </c>
      <c r="Q41" s="935" t="s">
        <v>365</v>
      </c>
      <c r="R41" s="365" t="s">
        <v>145</v>
      </c>
      <c r="S41" s="366" t="s">
        <v>142</v>
      </c>
      <c r="T41" s="367" t="s">
        <v>146</v>
      </c>
      <c r="U41" s="913" t="s">
        <v>137</v>
      </c>
      <c r="V41" s="934" t="s">
        <v>365</v>
      </c>
      <c r="W41" s="1049" t="s">
        <v>383</v>
      </c>
    </row>
    <row r="42" spans="2:23" ht="16.5" thickBot="1">
      <c r="B42" s="763" t="s">
        <v>134</v>
      </c>
      <c r="C42" s="764">
        <v>3682.48</v>
      </c>
      <c r="D42" s="765">
        <v>15764.392</v>
      </c>
      <c r="E42" s="766">
        <v>1866.087</v>
      </c>
      <c r="F42" s="1773">
        <v>24.367000000000001</v>
      </c>
      <c r="G42" s="99" t="s">
        <v>134</v>
      </c>
      <c r="H42" s="892">
        <v>1094.058</v>
      </c>
      <c r="I42" s="892">
        <v>4963.1229999999996</v>
      </c>
      <c r="J42" s="100">
        <v>947.44200000000001</v>
      </c>
      <c r="K42" s="1573">
        <v>7.5090000000000003</v>
      </c>
      <c r="M42" s="370" t="s">
        <v>134</v>
      </c>
      <c r="N42" s="99">
        <v>222166.90400000001</v>
      </c>
      <c r="O42" s="892">
        <v>957935.69499999995</v>
      </c>
      <c r="P42" s="892">
        <v>69184.126999999993</v>
      </c>
      <c r="Q42" s="910">
        <v>2286.6529999999998</v>
      </c>
      <c r="R42" s="370" t="s">
        <v>134</v>
      </c>
      <c r="S42" s="99">
        <v>143727.34099999999</v>
      </c>
      <c r="T42" s="892">
        <v>652888.47100000002</v>
      </c>
      <c r="U42" s="892">
        <v>76411.936000000002</v>
      </c>
      <c r="V42" s="910">
        <v>2316.2869999999998</v>
      </c>
      <c r="W42" s="1050">
        <f>((V42-Q42)/Q42)*100</f>
        <v>1.2959552673711321</v>
      </c>
    </row>
    <row r="43" spans="2:23">
      <c r="B43" s="894" t="s">
        <v>115</v>
      </c>
      <c r="C43" s="895">
        <v>2397.4989999999998</v>
      </c>
      <c r="D43" s="893">
        <v>10239.831</v>
      </c>
      <c r="E43" s="893">
        <v>1529.9829999999999</v>
      </c>
      <c r="F43" s="911">
        <v>12.34</v>
      </c>
      <c r="G43" s="101" t="s">
        <v>115</v>
      </c>
      <c r="H43" s="102">
        <v>1028.7280000000001</v>
      </c>
      <c r="I43" s="896">
        <v>4668.5119999999997</v>
      </c>
      <c r="J43" s="896">
        <v>886.25400000000002</v>
      </c>
      <c r="K43" s="912">
        <v>7.1230000000000002</v>
      </c>
      <c r="M43" s="894" t="s">
        <v>88</v>
      </c>
      <c r="N43" s="895">
        <v>202082.83199999999</v>
      </c>
      <c r="O43" s="893">
        <v>871359.06299999997</v>
      </c>
      <c r="P43" s="893">
        <v>62395.938000000002</v>
      </c>
      <c r="Q43" s="911">
        <v>2079.0320000000002</v>
      </c>
      <c r="R43" s="894" t="s">
        <v>88</v>
      </c>
      <c r="S43" s="895">
        <v>123765.173</v>
      </c>
      <c r="T43" s="893">
        <v>562369.82900000003</v>
      </c>
      <c r="U43" s="893">
        <v>63068.953999999998</v>
      </c>
      <c r="V43" s="911">
        <v>2084.7849999999999</v>
      </c>
    </row>
    <row r="44" spans="2:23">
      <c r="B44" s="101" t="s">
        <v>90</v>
      </c>
      <c r="C44" s="102">
        <v>885.69299999999998</v>
      </c>
      <c r="D44" s="896">
        <v>3818.578</v>
      </c>
      <c r="E44" s="896">
        <v>244.3</v>
      </c>
      <c r="F44" s="912">
        <v>10.956</v>
      </c>
      <c r="G44" s="101" t="s">
        <v>97</v>
      </c>
      <c r="H44" s="102">
        <v>65.33</v>
      </c>
      <c r="I44" s="896">
        <v>294.61099999999999</v>
      </c>
      <c r="J44" s="896">
        <v>61.188000000000002</v>
      </c>
      <c r="K44" s="912">
        <v>0.38600000000000001</v>
      </c>
      <c r="M44" s="101" t="s">
        <v>90</v>
      </c>
      <c r="N44" s="102">
        <v>8920.7919999999995</v>
      </c>
      <c r="O44" s="896">
        <v>38414.402999999998</v>
      </c>
      <c r="P44" s="896">
        <v>3028.3090000000002</v>
      </c>
      <c r="Q44" s="912">
        <v>87.914000000000001</v>
      </c>
      <c r="R44" s="101" t="s">
        <v>90</v>
      </c>
      <c r="S44" s="102">
        <v>10760.267</v>
      </c>
      <c r="T44" s="896">
        <v>48762.004000000001</v>
      </c>
      <c r="U44" s="896">
        <v>7796.7120000000004</v>
      </c>
      <c r="V44" s="912">
        <v>113.45</v>
      </c>
    </row>
    <row r="45" spans="2:23">
      <c r="B45" s="775" t="s">
        <v>412</v>
      </c>
      <c r="C45" s="102">
        <v>370.83</v>
      </c>
      <c r="D45" s="896">
        <v>1584.6279999999999</v>
      </c>
      <c r="E45" s="896">
        <v>70.44</v>
      </c>
      <c r="F45" s="912">
        <v>0.64300000000000002</v>
      </c>
      <c r="G45" s="101"/>
      <c r="H45" s="102"/>
      <c r="I45" s="896"/>
      <c r="J45" s="896"/>
      <c r="K45" s="912"/>
      <c r="M45" s="775" t="s">
        <v>97</v>
      </c>
      <c r="N45" s="102">
        <v>7435.2669999999998</v>
      </c>
      <c r="O45" s="896">
        <v>32025.702000000001</v>
      </c>
      <c r="P45" s="896">
        <v>2152.3220000000001</v>
      </c>
      <c r="Q45" s="912">
        <v>80.058999999999997</v>
      </c>
      <c r="R45" s="775" t="s">
        <v>97</v>
      </c>
      <c r="S45" s="102">
        <v>4442.47</v>
      </c>
      <c r="T45" s="896">
        <v>20164.285</v>
      </c>
      <c r="U45" s="896">
        <v>1926.385</v>
      </c>
      <c r="V45" s="912">
        <v>64.495000000000005</v>
      </c>
    </row>
    <row r="46" spans="2:23">
      <c r="B46" s="101" t="s">
        <v>97</v>
      </c>
      <c r="C46" s="102">
        <v>28.457999999999998</v>
      </c>
      <c r="D46" s="896">
        <v>121.355</v>
      </c>
      <c r="E46" s="896">
        <v>21.364000000000001</v>
      </c>
      <c r="F46" s="912">
        <v>0.42799999999999999</v>
      </c>
      <c r="G46" s="775"/>
      <c r="H46" s="102"/>
      <c r="I46" s="896"/>
      <c r="J46" s="896"/>
      <c r="K46" s="912"/>
      <c r="M46" s="101" t="s">
        <v>111</v>
      </c>
      <c r="N46" s="102">
        <v>1495.0730000000001</v>
      </c>
      <c r="O46" s="896">
        <v>6487.6909999999998</v>
      </c>
      <c r="P46" s="896">
        <v>503.87799999999999</v>
      </c>
      <c r="Q46" s="912">
        <v>16.995000000000001</v>
      </c>
      <c r="R46" s="101" t="s">
        <v>110</v>
      </c>
      <c r="S46" s="102">
        <v>1762.3130000000001</v>
      </c>
      <c r="T46" s="896">
        <v>7968.99</v>
      </c>
      <c r="U46" s="896">
        <v>1511.796</v>
      </c>
      <c r="V46" s="912">
        <v>13.516</v>
      </c>
    </row>
    <row r="47" spans="2:23" ht="13.5" thickBot="1">
      <c r="B47" s="902"/>
      <c r="C47" s="903"/>
      <c r="D47" s="901"/>
      <c r="E47" s="901"/>
      <c r="F47" s="916"/>
      <c r="G47" s="902"/>
      <c r="H47" s="903"/>
      <c r="I47" s="901"/>
      <c r="J47" s="901"/>
      <c r="K47" s="916"/>
      <c r="M47" s="115" t="s">
        <v>115</v>
      </c>
      <c r="N47" s="117">
        <v>1096.855</v>
      </c>
      <c r="O47" s="897">
        <v>4811.6049999999996</v>
      </c>
      <c r="P47" s="897">
        <v>404.34800000000001</v>
      </c>
      <c r="Q47" s="914">
        <v>13.795999999999999</v>
      </c>
      <c r="R47" s="115" t="s">
        <v>111</v>
      </c>
      <c r="S47" s="117">
        <v>861.24699999999996</v>
      </c>
      <c r="T47" s="897">
        <v>3932.9690000000001</v>
      </c>
      <c r="U47" s="897">
        <v>459.73</v>
      </c>
      <c r="V47" s="914">
        <v>16.3</v>
      </c>
    </row>
    <row r="48" spans="2:23">
      <c r="B48" s="378" t="s">
        <v>333</v>
      </c>
      <c r="C48" s="641"/>
      <c r="D48" s="641"/>
      <c r="E48" s="641"/>
      <c r="F48" s="918"/>
      <c r="G48" s="378" t="s">
        <v>147</v>
      </c>
      <c r="H48" s="641"/>
      <c r="I48" s="641"/>
      <c r="J48" s="641"/>
      <c r="K48" s="918"/>
      <c r="M48" s="101" t="s">
        <v>110</v>
      </c>
      <c r="N48" s="102">
        <v>963.09799999999996</v>
      </c>
      <c r="O48" s="896">
        <v>4098.1189999999997</v>
      </c>
      <c r="P48" s="896">
        <v>647.67399999999998</v>
      </c>
      <c r="Q48" s="912">
        <v>7.0039999999999996</v>
      </c>
      <c r="R48" s="101" t="s">
        <v>112</v>
      </c>
      <c r="S48" s="102">
        <v>777.10599999999999</v>
      </c>
      <c r="T48" s="896">
        <v>3528.076</v>
      </c>
      <c r="U48" s="896">
        <v>329.55700000000002</v>
      </c>
      <c r="V48" s="912">
        <v>11.33</v>
      </c>
    </row>
    <row r="49" spans="2:23">
      <c r="B49" s="904"/>
      <c r="C49" s="641"/>
      <c r="D49" s="641"/>
      <c r="E49" s="641"/>
      <c r="F49" s="918"/>
      <c r="G49" s="904"/>
      <c r="H49" s="641"/>
      <c r="I49" s="641"/>
      <c r="J49" s="641"/>
      <c r="K49" s="918"/>
      <c r="M49" s="101" t="s">
        <v>112</v>
      </c>
      <c r="N49" s="102">
        <v>98.513000000000005</v>
      </c>
      <c r="O49" s="896">
        <v>417.4</v>
      </c>
      <c r="P49" s="896">
        <v>27.68</v>
      </c>
      <c r="Q49" s="912">
        <v>1.0780000000000001</v>
      </c>
      <c r="R49" s="101" t="s">
        <v>115</v>
      </c>
      <c r="S49" s="102">
        <v>667.26700000000005</v>
      </c>
      <c r="T49" s="896">
        <v>3034.8969999999999</v>
      </c>
      <c r="U49" s="896">
        <v>663.57</v>
      </c>
      <c r="V49" s="912">
        <v>5.556</v>
      </c>
    </row>
    <row r="50" spans="2:23">
      <c r="C50" s="641"/>
      <c r="D50" s="641"/>
      <c r="E50" s="641"/>
      <c r="F50" s="918"/>
      <c r="G50" s="904"/>
      <c r="H50" s="641"/>
      <c r="I50" s="641"/>
      <c r="J50" s="641"/>
      <c r="K50" s="918"/>
      <c r="M50" s="899" t="s">
        <v>136</v>
      </c>
      <c r="N50" s="900">
        <v>74.474000000000004</v>
      </c>
      <c r="O50" s="898">
        <v>321.71199999999999</v>
      </c>
      <c r="P50" s="898">
        <v>23.978000000000002</v>
      </c>
      <c r="Q50" s="915">
        <v>0.77500000000000002</v>
      </c>
      <c r="R50" s="899" t="s">
        <v>136</v>
      </c>
      <c r="S50" s="900">
        <v>626.67100000000005</v>
      </c>
      <c r="T50" s="898">
        <v>2832.489</v>
      </c>
      <c r="U50" s="898">
        <v>613.79200000000003</v>
      </c>
      <c r="V50" s="915">
        <v>5.3550000000000004</v>
      </c>
    </row>
    <row r="51" spans="2:23" ht="13.5" thickBot="1">
      <c r="B51" s="2"/>
      <c r="C51" s="2"/>
      <c r="D51" s="2"/>
      <c r="E51" s="2"/>
      <c r="F51" s="2"/>
      <c r="G51"/>
      <c r="H51"/>
      <c r="I51"/>
      <c r="J51"/>
      <c r="K51"/>
      <c r="M51" s="118"/>
      <c r="N51" s="119"/>
      <c r="O51" s="936"/>
      <c r="P51" s="936"/>
      <c r="Q51" s="1109"/>
      <c r="R51" s="118" t="s">
        <v>107</v>
      </c>
      <c r="S51" s="119">
        <v>49.984000000000002</v>
      </c>
      <c r="T51" s="936">
        <v>228.143</v>
      </c>
      <c r="U51" s="936">
        <v>37.29</v>
      </c>
      <c r="V51" s="1109">
        <v>1.46</v>
      </c>
    </row>
    <row r="52" spans="2:23">
      <c r="B52" s="2"/>
      <c r="C52" s="2"/>
      <c r="D52" s="2"/>
      <c r="E52" s="2"/>
      <c r="F52" s="2"/>
      <c r="G52"/>
      <c r="H52" s="56"/>
      <c r="I52" s="56"/>
      <c r="J52" s="56"/>
      <c r="K52" s="56"/>
      <c r="M52" s="378" t="s">
        <v>333</v>
      </c>
      <c r="N52" s="379"/>
      <c r="O52" s="379"/>
      <c r="P52" s="379"/>
      <c r="Q52" s="1051"/>
      <c r="R52" s="378" t="s">
        <v>147</v>
      </c>
      <c r="S52" s="379"/>
      <c r="T52" s="379"/>
      <c r="U52" s="379"/>
      <c r="V52" s="379"/>
    </row>
    <row r="53" spans="2:23">
      <c r="B53" s="2"/>
      <c r="C53" s="56"/>
      <c r="D53" s="56"/>
      <c r="E53" s="56"/>
      <c r="F53" s="56"/>
      <c r="G53"/>
      <c r="H53" s="56"/>
      <c r="I53" s="56"/>
      <c r="J53" s="56"/>
      <c r="K53" s="56"/>
      <c r="R53" s="904"/>
      <c r="S53" s="641"/>
      <c r="T53" s="641"/>
      <c r="U53" s="641"/>
      <c r="V53" s="918"/>
    </row>
    <row r="54" spans="2:23">
      <c r="B54" s="2"/>
      <c r="C54" s="56"/>
      <c r="D54" s="56"/>
      <c r="E54" s="56"/>
      <c r="F54" s="56"/>
      <c r="G54"/>
      <c r="H54" s="56"/>
      <c r="I54" s="56"/>
      <c r="J54" s="56"/>
      <c r="K54" s="56"/>
    </row>
    <row r="55" spans="2:23">
      <c r="B55" s="2"/>
      <c r="C55" s="56"/>
      <c r="D55" s="56"/>
      <c r="E55" s="56"/>
      <c r="F55" s="56"/>
      <c r="G55"/>
      <c r="H55" s="56"/>
      <c r="I55" s="56"/>
      <c r="J55" s="56"/>
      <c r="K55" s="56"/>
    </row>
    <row r="56" spans="2:23">
      <c r="B56" s="2"/>
      <c r="C56" s="56"/>
      <c r="D56" s="56"/>
      <c r="E56" s="56"/>
      <c r="F56" s="56"/>
      <c r="G56"/>
      <c r="H56" s="56"/>
      <c r="I56" s="56"/>
      <c r="J56" s="56"/>
      <c r="K56" s="56"/>
      <c r="S56"/>
      <c r="T56"/>
      <c r="U56"/>
      <c r="V56"/>
      <c r="W56"/>
    </row>
    <row r="57" spans="2:23">
      <c r="B57" s="2"/>
      <c r="C57" s="56"/>
      <c r="D57" s="56"/>
      <c r="E57" s="56"/>
      <c r="F57" s="56"/>
      <c r="S57"/>
      <c r="T57"/>
      <c r="U57"/>
      <c r="V57"/>
      <c r="W57"/>
    </row>
    <row r="58" spans="2:23">
      <c r="B58" s="2"/>
      <c r="C58" s="56"/>
      <c r="D58" s="56"/>
      <c r="E58" s="56"/>
      <c r="F58" s="56"/>
      <c r="S58"/>
      <c r="T58"/>
      <c r="U58"/>
      <c r="V58"/>
      <c r="W58"/>
    </row>
    <row r="59" spans="2:23">
      <c r="B59" s="886"/>
      <c r="C59" s="886"/>
      <c r="D59" s="886"/>
      <c r="E59" s="886"/>
      <c r="F59" s="886"/>
      <c r="S59"/>
      <c r="T59"/>
      <c r="U59"/>
      <c r="V59"/>
      <c r="W59"/>
    </row>
    <row r="60" spans="2:23">
      <c r="B60" s="886"/>
      <c r="C60" s="886"/>
      <c r="D60" s="886"/>
      <c r="E60" s="886"/>
      <c r="F60" s="886"/>
      <c r="S60"/>
      <c r="T60"/>
      <c r="U60"/>
      <c r="V60"/>
      <c r="W60"/>
    </row>
    <row r="61" spans="2:23">
      <c r="B61" s="886"/>
      <c r="C61" s="886"/>
      <c r="D61" s="886"/>
      <c r="E61" s="886"/>
      <c r="F61" s="886"/>
      <c r="S61"/>
      <c r="T61"/>
      <c r="U61"/>
      <c r="V61"/>
      <c r="W61"/>
    </row>
    <row r="62" spans="2:23">
      <c r="B62" s="886"/>
      <c r="C62" s="886"/>
      <c r="D62" s="886"/>
      <c r="E62" s="886"/>
      <c r="F62" s="886"/>
      <c r="S62"/>
      <c r="T62"/>
      <c r="U62"/>
      <c r="V62"/>
      <c r="W62"/>
    </row>
    <row r="63" spans="2:23">
      <c r="S63"/>
      <c r="T63"/>
      <c r="U63"/>
      <c r="V63"/>
      <c r="W63"/>
    </row>
    <row r="64" spans="2:23">
      <c r="S64"/>
      <c r="T64"/>
      <c r="U64"/>
      <c r="V64"/>
      <c r="W64"/>
    </row>
    <row r="65" spans="19:23">
      <c r="S65"/>
      <c r="T65"/>
      <c r="U65"/>
      <c r="V65"/>
      <c r="W65"/>
    </row>
    <row r="66" spans="19:23">
      <c r="S66"/>
      <c r="T66"/>
      <c r="U66"/>
      <c r="V66"/>
      <c r="W66"/>
    </row>
    <row r="67" spans="19:23">
      <c r="S67"/>
      <c r="T67"/>
      <c r="U67"/>
      <c r="V67"/>
      <c r="W67"/>
    </row>
    <row r="68" spans="19:23">
      <c r="S68"/>
      <c r="T68"/>
      <c r="U68"/>
      <c r="V68"/>
      <c r="W68"/>
    </row>
    <row r="69" spans="19:23">
      <c r="S69"/>
      <c r="T69"/>
      <c r="U69"/>
      <c r="V69"/>
      <c r="W69"/>
    </row>
    <row r="70" spans="19:23">
      <c r="S70"/>
      <c r="T70"/>
      <c r="U70"/>
      <c r="V70"/>
      <c r="W70"/>
    </row>
    <row r="71" spans="19:23">
      <c r="S71"/>
      <c r="T71"/>
      <c r="U71"/>
      <c r="V71"/>
      <c r="W71"/>
    </row>
    <row r="72" spans="19:23">
      <c r="S72"/>
      <c r="T72"/>
      <c r="U72"/>
      <c r="V72"/>
      <c r="W72"/>
    </row>
    <row r="73" spans="19:23">
      <c r="S73"/>
      <c r="T73"/>
      <c r="U73"/>
      <c r="V73"/>
      <c r="W73"/>
    </row>
    <row r="74" spans="19:23">
      <c r="S74"/>
      <c r="T74"/>
      <c r="U74"/>
      <c r="V74"/>
      <c r="W74"/>
    </row>
    <row r="75" spans="19:23">
      <c r="S75"/>
      <c r="T75"/>
      <c r="U75"/>
      <c r="V75"/>
      <c r="W75"/>
    </row>
    <row r="76" spans="19:23">
      <c r="S76"/>
      <c r="T76"/>
      <c r="U76"/>
      <c r="V76"/>
      <c r="W76"/>
    </row>
    <row r="77" spans="19:23">
      <c r="S77"/>
      <c r="T77"/>
      <c r="U77"/>
      <c r="V77"/>
      <c r="W77"/>
    </row>
    <row r="78" spans="19:23">
      <c r="S78"/>
      <c r="T78"/>
      <c r="U78"/>
      <c r="V78"/>
      <c r="W78"/>
    </row>
    <row r="79" spans="19:23">
      <c r="S79"/>
      <c r="T79"/>
      <c r="U79"/>
      <c r="V79"/>
      <c r="W79"/>
    </row>
    <row r="80" spans="19:23">
      <c r="S80"/>
      <c r="T80"/>
      <c r="U80"/>
      <c r="V80"/>
      <c r="W80"/>
    </row>
    <row r="81" spans="19:23">
      <c r="S81"/>
      <c r="T81"/>
      <c r="U81"/>
      <c r="V81"/>
      <c r="W81"/>
    </row>
    <row r="82" spans="19:23">
      <c r="S82"/>
      <c r="T82"/>
      <c r="U82"/>
      <c r="V82"/>
      <c r="W82"/>
    </row>
    <row r="83" spans="19:23">
      <c r="S83"/>
      <c r="T83"/>
      <c r="U83"/>
      <c r="V83"/>
      <c r="W83"/>
    </row>
    <row r="84" spans="19:23">
      <c r="S84"/>
      <c r="T84"/>
      <c r="U84"/>
      <c r="V84"/>
      <c r="W84"/>
    </row>
    <row r="85" spans="19:23">
      <c r="S85"/>
      <c r="T85"/>
      <c r="U85"/>
      <c r="V85"/>
      <c r="W85"/>
    </row>
    <row r="86" spans="19:23">
      <c r="S86"/>
      <c r="T86"/>
      <c r="U86"/>
      <c r="V86"/>
      <c r="W86"/>
    </row>
    <row r="87" spans="19:23">
      <c r="S87"/>
      <c r="T87"/>
      <c r="U87"/>
      <c r="V87"/>
      <c r="W87"/>
    </row>
    <row r="88" spans="19:23">
      <c r="S88"/>
      <c r="T88"/>
      <c r="U88"/>
      <c r="V88"/>
      <c r="W88"/>
    </row>
    <row r="89" spans="19:23">
      <c r="S89"/>
      <c r="T89"/>
      <c r="U89"/>
      <c r="V89"/>
      <c r="W89"/>
    </row>
    <row r="90" spans="19:23">
      <c r="S90"/>
      <c r="T90"/>
      <c r="U90"/>
      <c r="V90"/>
      <c r="W90"/>
    </row>
    <row r="91" spans="19:23">
      <c r="S91"/>
      <c r="T91"/>
      <c r="U91"/>
      <c r="V91"/>
      <c r="W91"/>
    </row>
    <row r="92" spans="19:23">
      <c r="S92"/>
      <c r="T92"/>
      <c r="U92"/>
      <c r="V92"/>
      <c r="W92"/>
    </row>
    <row r="93" spans="19:23">
      <c r="S93"/>
      <c r="T93"/>
      <c r="U93"/>
      <c r="V93"/>
      <c r="W93"/>
    </row>
    <row r="94" spans="19:23">
      <c r="S94"/>
      <c r="T94"/>
      <c r="U94"/>
      <c r="V94"/>
      <c r="W94"/>
    </row>
    <row r="95" spans="19:23">
      <c r="S95"/>
      <c r="T95"/>
      <c r="U95"/>
      <c r="V95"/>
      <c r="W95"/>
    </row>
  </sheetData>
  <pageMargins left="0" right="0" top="0.35433070866141736" bottom="0.35433070866141736" header="0.23622047244094491" footer="0.11811023622047245"/>
  <pageSetup paperSize="9" scale="54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W95"/>
  <sheetViews>
    <sheetView showGridLines="0" zoomScale="90" zoomScaleNormal="90" workbookViewId="0">
      <selection activeCell="W16" sqref="W16"/>
    </sheetView>
  </sheetViews>
  <sheetFormatPr defaultColWidth="9.140625" defaultRowHeight="12.75"/>
  <cols>
    <col min="1" max="1" width="5.7109375" style="351" customWidth="1"/>
    <col min="2" max="2" width="15.140625" style="351" customWidth="1"/>
    <col min="3" max="3" width="11.140625" style="351" customWidth="1"/>
    <col min="4" max="4" width="11.42578125" style="351" customWidth="1"/>
    <col min="5" max="5" width="10.85546875" style="351" customWidth="1"/>
    <col min="6" max="6" width="14.5703125" style="351" customWidth="1"/>
    <col min="7" max="7" width="14.85546875" style="351" customWidth="1"/>
    <col min="8" max="8" width="10.5703125" style="351" customWidth="1"/>
    <col min="9" max="9" width="11.5703125" style="351" customWidth="1"/>
    <col min="10" max="10" width="9.85546875" style="351" customWidth="1"/>
    <col min="11" max="11" width="10.7109375" style="351" customWidth="1"/>
    <col min="12" max="12" width="3.42578125" style="351" customWidth="1"/>
    <col min="13" max="13" width="17.5703125" style="351" customWidth="1"/>
    <col min="14" max="14" width="10.42578125" style="351" customWidth="1"/>
    <col min="15" max="15" width="10.5703125" style="351" customWidth="1"/>
    <col min="16" max="16" width="11.7109375" style="351" customWidth="1"/>
    <col min="17" max="17" width="13.5703125" style="351" customWidth="1"/>
    <col min="18" max="18" width="14.5703125" style="351" customWidth="1"/>
    <col min="19" max="19" width="10.28515625" style="351" customWidth="1"/>
    <col min="20" max="20" width="11.42578125" style="351" customWidth="1"/>
    <col min="21" max="22" width="10.140625" style="351" customWidth="1"/>
    <col min="23" max="23" width="22.85546875" style="351" customWidth="1"/>
    <col min="24" max="24" width="14.140625" style="351" customWidth="1"/>
    <col min="25" max="16384" width="9.140625" style="351"/>
  </cols>
  <sheetData>
    <row r="1" spans="2:23" ht="24.75" customHeight="1">
      <c r="B1" s="347" t="s">
        <v>143</v>
      </c>
      <c r="C1" s="348"/>
      <c r="D1" s="348"/>
      <c r="E1" s="348"/>
      <c r="F1" s="348"/>
      <c r="G1" s="348"/>
      <c r="H1" s="349"/>
      <c r="I1" s="350"/>
      <c r="K1" s="352"/>
      <c r="L1" s="352"/>
      <c r="M1" s="352"/>
      <c r="N1" s="352"/>
      <c r="O1" s="56"/>
      <c r="P1" s="56"/>
      <c r="Q1" s="56"/>
    </row>
    <row r="2" spans="2:23" ht="12" customHeight="1">
      <c r="B2" s="347"/>
      <c r="C2" s="348"/>
      <c r="D2" s="348"/>
      <c r="E2" s="348"/>
      <c r="F2" s="348"/>
      <c r="G2" s="348"/>
      <c r="H2" s="349"/>
      <c r="I2" s="350"/>
      <c r="K2" s="352"/>
      <c r="L2" s="352"/>
      <c r="M2" s="352"/>
      <c r="N2" s="352"/>
      <c r="O2" s="56"/>
      <c r="P2" s="56"/>
      <c r="Q2" s="56"/>
    </row>
    <row r="3" spans="2:23" ht="24.75" customHeight="1">
      <c r="B3" s="933" t="s">
        <v>368</v>
      </c>
      <c r="C3"/>
      <c r="F3" s="348"/>
      <c r="G3" s="348"/>
      <c r="H3" s="349"/>
      <c r="I3" s="350"/>
      <c r="M3" s="933" t="s">
        <v>382</v>
      </c>
      <c r="N3"/>
      <c r="Q3" s="348"/>
      <c r="R3" s="348"/>
      <c r="S3" s="349"/>
    </row>
    <row r="4" spans="2:23" ht="21" customHeight="1">
      <c r="B4" s="354" t="s">
        <v>612</v>
      </c>
      <c r="C4" s="354"/>
      <c r="D4" s="354"/>
      <c r="E4" s="354"/>
      <c r="F4" s="354"/>
      <c r="G4" s="354"/>
      <c r="H4" s="354"/>
      <c r="I4" s="355"/>
      <c r="J4" s="355"/>
      <c r="M4" s="354" t="s">
        <v>613</v>
      </c>
      <c r="N4" s="354"/>
      <c r="O4" s="354"/>
      <c r="P4" s="354"/>
      <c r="Q4" s="354"/>
      <c r="R4" s="354"/>
      <c r="S4" s="354"/>
      <c r="T4" s="354"/>
    </row>
    <row r="5" spans="2:23" ht="15" customHeight="1" thickBot="1">
      <c r="B5" s="352"/>
      <c r="C5" s="352"/>
      <c r="D5" s="352"/>
      <c r="E5" s="352"/>
      <c r="F5" s="352"/>
      <c r="G5" s="353"/>
      <c r="H5" s="353"/>
      <c r="M5" s="353"/>
      <c r="N5" s="353"/>
      <c r="O5" s="353"/>
      <c r="P5" s="353"/>
      <c r="Q5" s="353"/>
      <c r="R5" s="353"/>
      <c r="S5" s="353"/>
    </row>
    <row r="6" spans="2:23" ht="21" thickBot="1">
      <c r="B6" s="358" t="s">
        <v>133</v>
      </c>
      <c r="C6" s="359"/>
      <c r="D6" s="359"/>
      <c r="E6" s="359"/>
      <c r="F6" s="359"/>
      <c r="G6" s="359"/>
      <c r="H6" s="359"/>
      <c r="I6" s="360"/>
      <c r="M6" s="358" t="s">
        <v>144</v>
      </c>
      <c r="N6" s="359"/>
      <c r="O6" s="359"/>
      <c r="P6" s="360"/>
      <c r="Q6" s="359"/>
      <c r="R6" s="359"/>
      <c r="S6" s="359"/>
      <c r="T6" s="360"/>
    </row>
    <row r="7" spans="2:23" ht="16.5" thickBot="1">
      <c r="B7" s="361" t="s">
        <v>614</v>
      </c>
      <c r="C7" s="362"/>
      <c r="D7" s="363"/>
      <c r="E7" s="364"/>
      <c r="F7" s="361" t="s">
        <v>615</v>
      </c>
      <c r="G7" s="362"/>
      <c r="H7" s="363"/>
      <c r="I7" s="364"/>
      <c r="M7" s="361" t="s">
        <v>614</v>
      </c>
      <c r="N7" s="362"/>
      <c r="O7" s="363"/>
      <c r="P7" s="364"/>
      <c r="Q7" s="361" t="s">
        <v>615</v>
      </c>
      <c r="R7" s="362"/>
      <c r="S7" s="363"/>
      <c r="T7" s="364"/>
    </row>
    <row r="8" spans="2:23" ht="43.5" thickBot="1">
      <c r="B8" s="365" t="s">
        <v>145</v>
      </c>
      <c r="C8" s="366" t="s">
        <v>142</v>
      </c>
      <c r="D8" s="367" t="s">
        <v>146</v>
      </c>
      <c r="E8" s="368" t="s">
        <v>137</v>
      </c>
      <c r="F8" s="369" t="s">
        <v>145</v>
      </c>
      <c r="G8" s="366" t="s">
        <v>142</v>
      </c>
      <c r="H8" s="367" t="s">
        <v>146</v>
      </c>
      <c r="I8" s="368" t="s">
        <v>137</v>
      </c>
      <c r="M8" s="365" t="s">
        <v>145</v>
      </c>
      <c r="N8" s="366" t="s">
        <v>142</v>
      </c>
      <c r="O8" s="367" t="s">
        <v>146</v>
      </c>
      <c r="P8" s="368" t="s">
        <v>137</v>
      </c>
      <c r="Q8" s="365" t="s">
        <v>145</v>
      </c>
      <c r="R8" s="366" t="s">
        <v>463</v>
      </c>
      <c r="S8" s="367" t="s">
        <v>146</v>
      </c>
      <c r="T8" s="368" t="s">
        <v>137</v>
      </c>
    </row>
    <row r="9" spans="2:23" ht="15" thickBot="1">
      <c r="B9" s="763" t="s">
        <v>134</v>
      </c>
      <c r="C9" s="764">
        <v>858765.58100000001</v>
      </c>
      <c r="D9" s="765">
        <v>3690581.5819999999</v>
      </c>
      <c r="E9" s="766">
        <v>448007.83899999998</v>
      </c>
      <c r="F9" s="763" t="s">
        <v>134</v>
      </c>
      <c r="G9" s="764">
        <v>775977.67200000002</v>
      </c>
      <c r="H9" s="767">
        <v>3434239.1869999999</v>
      </c>
      <c r="I9" s="766">
        <v>391404.15</v>
      </c>
      <c r="M9" s="370" t="s">
        <v>134</v>
      </c>
      <c r="N9" s="99">
        <v>1460486.554</v>
      </c>
      <c r="O9" s="112">
        <v>6274971.716</v>
      </c>
      <c r="P9" s="100">
        <v>660253.44700000004</v>
      </c>
      <c r="Q9" s="370" t="s">
        <v>134</v>
      </c>
      <c r="R9" s="99">
        <v>1352341.0919999999</v>
      </c>
      <c r="S9" s="112">
        <v>5972635.4189999998</v>
      </c>
      <c r="T9" s="100">
        <v>656331.58900000004</v>
      </c>
      <c r="V9" s="56"/>
      <c r="W9" s="56"/>
    </row>
    <row r="10" spans="2:23" ht="15" customHeight="1">
      <c r="B10" s="768" t="s">
        <v>258</v>
      </c>
      <c r="C10" s="769">
        <v>101588.45</v>
      </c>
      <c r="D10" s="770">
        <v>436375.19</v>
      </c>
      <c r="E10" s="771">
        <v>41339.144999999997</v>
      </c>
      <c r="F10" s="768" t="s">
        <v>136</v>
      </c>
      <c r="G10" s="772">
        <v>80184.278000000006</v>
      </c>
      <c r="H10" s="773">
        <v>354847.65100000001</v>
      </c>
      <c r="I10" s="774">
        <v>28795.159</v>
      </c>
      <c r="K10" s="374"/>
      <c r="M10" s="115" t="s">
        <v>90</v>
      </c>
      <c r="N10" s="371">
        <v>409399.31099999999</v>
      </c>
      <c r="O10" s="372">
        <v>1758896.4609999999</v>
      </c>
      <c r="P10" s="373">
        <v>154479.40400000001</v>
      </c>
      <c r="Q10" s="630" t="s">
        <v>90</v>
      </c>
      <c r="R10" s="631">
        <v>361595.73700000002</v>
      </c>
      <c r="S10" s="632">
        <v>1598430.5009999999</v>
      </c>
      <c r="T10" s="633">
        <v>145852.356</v>
      </c>
      <c r="U10" s="56"/>
      <c r="V10" s="56"/>
      <c r="W10" s="56"/>
    </row>
    <row r="11" spans="2:23">
      <c r="B11" s="775" t="s">
        <v>90</v>
      </c>
      <c r="C11" s="776">
        <v>93115.31</v>
      </c>
      <c r="D11" s="777">
        <v>400163.90700000001</v>
      </c>
      <c r="E11" s="778">
        <v>66783.917000000001</v>
      </c>
      <c r="F11" s="775" t="s">
        <v>115</v>
      </c>
      <c r="G11" s="776">
        <v>72749.682000000001</v>
      </c>
      <c r="H11" s="777">
        <v>321532.223</v>
      </c>
      <c r="I11" s="779">
        <v>33086.652000000002</v>
      </c>
      <c r="K11" s="374"/>
      <c r="L11" s="374"/>
      <c r="M11" s="116" t="s">
        <v>86</v>
      </c>
      <c r="N11" s="375">
        <v>365164.73</v>
      </c>
      <c r="O11" s="376">
        <v>1569094.0630000001</v>
      </c>
      <c r="P11" s="377">
        <v>191846.93</v>
      </c>
      <c r="Q11" s="116" t="s">
        <v>86</v>
      </c>
      <c r="R11" s="375">
        <v>345977.29300000001</v>
      </c>
      <c r="S11" s="376">
        <v>1527606.1610000001</v>
      </c>
      <c r="T11" s="377">
        <v>198092.14300000001</v>
      </c>
      <c r="U11" s="56"/>
      <c r="V11" s="56"/>
      <c r="W11" s="56"/>
    </row>
    <row r="12" spans="2:23">
      <c r="B12" s="775" t="s">
        <v>136</v>
      </c>
      <c r="C12" s="776">
        <v>80178.05</v>
      </c>
      <c r="D12" s="777">
        <v>344561.81900000002</v>
      </c>
      <c r="E12" s="778">
        <v>28105.241000000002</v>
      </c>
      <c r="F12" s="775" t="s">
        <v>258</v>
      </c>
      <c r="G12" s="776">
        <v>57526.51</v>
      </c>
      <c r="H12" s="777">
        <v>255770.99299999999</v>
      </c>
      <c r="I12" s="779">
        <v>20599.578000000001</v>
      </c>
      <c r="K12" s="374"/>
      <c r="L12" s="374"/>
      <c r="M12" s="116" t="s">
        <v>88</v>
      </c>
      <c r="N12" s="375">
        <v>197578.99400000001</v>
      </c>
      <c r="O12" s="376">
        <v>848770.87199999997</v>
      </c>
      <c r="P12" s="377">
        <v>102107.18399999999</v>
      </c>
      <c r="Q12" s="116" t="s">
        <v>88</v>
      </c>
      <c r="R12" s="375">
        <v>201003.80100000001</v>
      </c>
      <c r="S12" s="376">
        <v>888146.27599999995</v>
      </c>
      <c r="T12" s="377">
        <v>110786.755</v>
      </c>
      <c r="U12" s="56"/>
      <c r="V12" s="56"/>
      <c r="W12" s="56"/>
    </row>
    <row r="13" spans="2:23">
      <c r="B13" s="775" t="s">
        <v>95</v>
      </c>
      <c r="C13" s="776">
        <v>74325.247000000003</v>
      </c>
      <c r="D13" s="777">
        <v>319341.27299999999</v>
      </c>
      <c r="E13" s="778">
        <v>42404.135999999999</v>
      </c>
      <c r="F13" s="775" t="s">
        <v>135</v>
      </c>
      <c r="G13" s="776">
        <v>56632.192999999999</v>
      </c>
      <c r="H13" s="777">
        <v>251036.155</v>
      </c>
      <c r="I13" s="779">
        <v>20343.558000000001</v>
      </c>
      <c r="K13" s="374"/>
      <c r="L13" s="374"/>
      <c r="M13" s="116" t="s">
        <v>92</v>
      </c>
      <c r="N13" s="375">
        <v>192492.21799999999</v>
      </c>
      <c r="O13" s="376">
        <v>827193.625</v>
      </c>
      <c r="P13" s="377">
        <v>72845.805999999997</v>
      </c>
      <c r="Q13" s="116" t="s">
        <v>92</v>
      </c>
      <c r="R13" s="375">
        <v>157226.20199999999</v>
      </c>
      <c r="S13" s="376">
        <v>693587.91299999994</v>
      </c>
      <c r="T13" s="377">
        <v>62745.800999999999</v>
      </c>
      <c r="U13" s="56"/>
      <c r="V13" s="56"/>
      <c r="W13" s="56"/>
    </row>
    <row r="14" spans="2:23">
      <c r="B14" s="775" t="s">
        <v>115</v>
      </c>
      <c r="C14" s="776">
        <v>67275.214000000007</v>
      </c>
      <c r="D14" s="777">
        <v>289101.35399999999</v>
      </c>
      <c r="E14" s="778">
        <v>29590.175999999999</v>
      </c>
      <c r="F14" s="775" t="s">
        <v>90</v>
      </c>
      <c r="G14" s="776">
        <v>53469.525999999998</v>
      </c>
      <c r="H14" s="777">
        <v>234808.22099999999</v>
      </c>
      <c r="I14" s="779">
        <v>41041.586000000003</v>
      </c>
      <c r="M14" s="775" t="s">
        <v>97</v>
      </c>
      <c r="N14" s="375">
        <v>127533.526</v>
      </c>
      <c r="O14" s="376">
        <v>547749.33900000004</v>
      </c>
      <c r="P14" s="377">
        <v>66610.77</v>
      </c>
      <c r="Q14" s="775" t="s">
        <v>97</v>
      </c>
      <c r="R14" s="375">
        <v>106545.03599999999</v>
      </c>
      <c r="S14" s="376">
        <v>468629.60399999999</v>
      </c>
      <c r="T14" s="377">
        <v>57919.337</v>
      </c>
      <c r="U14" s="56"/>
      <c r="V14" s="56"/>
      <c r="W14" s="56"/>
    </row>
    <row r="15" spans="2:23">
      <c r="B15" s="775" t="s">
        <v>135</v>
      </c>
      <c r="C15" s="776">
        <v>52045.811999999998</v>
      </c>
      <c r="D15" s="777">
        <v>223742.16699999999</v>
      </c>
      <c r="E15" s="778">
        <v>19956.597000000002</v>
      </c>
      <c r="F15" s="775" t="s">
        <v>95</v>
      </c>
      <c r="G15" s="776">
        <v>46021.591</v>
      </c>
      <c r="H15" s="777">
        <v>203453.59599999999</v>
      </c>
      <c r="I15" s="779">
        <v>29476.999</v>
      </c>
      <c r="M15" s="116" t="s">
        <v>135</v>
      </c>
      <c r="N15" s="375">
        <v>56349.283000000003</v>
      </c>
      <c r="O15" s="376">
        <v>242086.77900000001</v>
      </c>
      <c r="P15" s="377">
        <v>22985.447</v>
      </c>
      <c r="Q15" s="116" t="s">
        <v>135</v>
      </c>
      <c r="R15" s="375">
        <v>62062.892</v>
      </c>
      <c r="S15" s="376">
        <v>274590.212</v>
      </c>
      <c r="T15" s="377">
        <v>25723.846000000001</v>
      </c>
      <c r="U15" s="56"/>
      <c r="V15" s="56"/>
      <c r="W15" s="56"/>
    </row>
    <row r="16" spans="2:23">
      <c r="B16" s="775" t="s">
        <v>112</v>
      </c>
      <c r="C16" s="776">
        <v>49694.432000000001</v>
      </c>
      <c r="D16" s="777">
        <v>213537.149</v>
      </c>
      <c r="E16" s="778">
        <v>23311.83</v>
      </c>
      <c r="F16" s="775" t="s">
        <v>97</v>
      </c>
      <c r="G16" s="776">
        <v>45080.392999999996</v>
      </c>
      <c r="H16" s="777">
        <v>199785.14600000001</v>
      </c>
      <c r="I16" s="779">
        <v>19687.722000000002</v>
      </c>
      <c r="M16" s="116" t="s">
        <v>93</v>
      </c>
      <c r="N16" s="375">
        <v>43818.366999999998</v>
      </c>
      <c r="O16" s="376">
        <v>188314.016</v>
      </c>
      <c r="P16" s="377">
        <v>22390.455000000002</v>
      </c>
      <c r="Q16" s="116" t="s">
        <v>93</v>
      </c>
      <c r="R16" s="375">
        <v>34241.402999999998</v>
      </c>
      <c r="S16" s="376">
        <v>150773.20199999999</v>
      </c>
      <c r="T16" s="377">
        <v>18168.433000000001</v>
      </c>
      <c r="U16" s="56"/>
      <c r="V16" s="56"/>
      <c r="W16" s="56"/>
    </row>
    <row r="17" spans="2:23">
      <c r="B17" s="775" t="s">
        <v>127</v>
      </c>
      <c r="C17" s="776">
        <v>45493.845000000001</v>
      </c>
      <c r="D17" s="777">
        <v>195493.011</v>
      </c>
      <c r="E17" s="778">
        <v>22217.635999999999</v>
      </c>
      <c r="F17" s="775" t="s">
        <v>127</v>
      </c>
      <c r="G17" s="776">
        <v>43244.569000000003</v>
      </c>
      <c r="H17" s="777">
        <v>190850.27499999999</v>
      </c>
      <c r="I17" s="779">
        <v>22683.717000000001</v>
      </c>
      <c r="M17" s="116" t="s">
        <v>112</v>
      </c>
      <c r="N17" s="375">
        <v>18642.439999999999</v>
      </c>
      <c r="O17" s="376">
        <v>80046.134000000005</v>
      </c>
      <c r="P17" s="377">
        <v>8123.42</v>
      </c>
      <c r="Q17" s="116" t="s">
        <v>101</v>
      </c>
      <c r="R17" s="375">
        <v>20013.013999999999</v>
      </c>
      <c r="S17" s="376">
        <v>88960.682000000001</v>
      </c>
      <c r="T17" s="377">
        <v>5319.1</v>
      </c>
      <c r="U17" s="56"/>
      <c r="V17" s="56"/>
      <c r="W17" s="56"/>
    </row>
    <row r="18" spans="2:23">
      <c r="B18" s="775" t="s">
        <v>97</v>
      </c>
      <c r="C18" s="776">
        <v>40044.612000000001</v>
      </c>
      <c r="D18" s="777">
        <v>172121.09400000001</v>
      </c>
      <c r="E18" s="778">
        <v>21238.32</v>
      </c>
      <c r="F18" s="775" t="s">
        <v>112</v>
      </c>
      <c r="G18" s="776">
        <v>42855.171000000002</v>
      </c>
      <c r="H18" s="777">
        <v>188030.02499999999</v>
      </c>
      <c r="I18" s="779">
        <v>18000.138999999999</v>
      </c>
      <c r="M18" s="116" t="s">
        <v>101</v>
      </c>
      <c r="N18" s="375">
        <v>18550.952000000001</v>
      </c>
      <c r="O18" s="376">
        <v>79731.758000000002</v>
      </c>
      <c r="P18" s="377">
        <v>5507.9790000000003</v>
      </c>
      <c r="Q18" s="116" t="s">
        <v>112</v>
      </c>
      <c r="R18" s="375">
        <v>19268.992999999999</v>
      </c>
      <c r="S18" s="376">
        <v>85272.914999999994</v>
      </c>
      <c r="T18" s="377">
        <v>9310.5630000000001</v>
      </c>
      <c r="U18" s="56"/>
      <c r="V18" s="56"/>
      <c r="W18" s="56"/>
    </row>
    <row r="19" spans="2:23">
      <c r="B19" s="775" t="s">
        <v>110</v>
      </c>
      <c r="C19" s="776">
        <v>38380.042999999998</v>
      </c>
      <c r="D19" s="777">
        <v>164990.29699999999</v>
      </c>
      <c r="E19" s="778">
        <v>17752.552</v>
      </c>
      <c r="F19" s="775" t="s">
        <v>140</v>
      </c>
      <c r="G19" s="776">
        <v>36582.817000000003</v>
      </c>
      <c r="H19" s="777">
        <v>162797.405</v>
      </c>
      <c r="I19" s="779">
        <v>21082.397000000001</v>
      </c>
      <c r="M19" s="116" t="s">
        <v>95</v>
      </c>
      <c r="N19" s="375">
        <v>6297.6750000000002</v>
      </c>
      <c r="O19" s="376">
        <v>27141.203000000001</v>
      </c>
      <c r="P19" s="377">
        <v>2443.6060000000002</v>
      </c>
      <c r="Q19" s="116" t="s">
        <v>100</v>
      </c>
      <c r="R19" s="375">
        <v>8819.5020000000004</v>
      </c>
      <c r="S19" s="376">
        <v>39187.883999999998</v>
      </c>
      <c r="T19" s="377">
        <v>6329.7790000000005</v>
      </c>
      <c r="U19" s="56"/>
      <c r="V19" s="56"/>
      <c r="W19" s="56"/>
    </row>
    <row r="20" spans="2:23">
      <c r="B20" s="775" t="s">
        <v>140</v>
      </c>
      <c r="C20" s="776">
        <v>24414.041000000001</v>
      </c>
      <c r="D20" s="777">
        <v>104933.19100000001</v>
      </c>
      <c r="E20" s="778">
        <v>21933.106</v>
      </c>
      <c r="F20" s="775" t="s">
        <v>110</v>
      </c>
      <c r="G20" s="776">
        <v>34729.94</v>
      </c>
      <c r="H20" s="777">
        <v>153590.18</v>
      </c>
      <c r="I20" s="779">
        <v>17554.312999999998</v>
      </c>
      <c r="M20" s="116" t="s">
        <v>100</v>
      </c>
      <c r="N20" s="371">
        <v>6156.74</v>
      </c>
      <c r="O20" s="372">
        <v>26438.986000000001</v>
      </c>
      <c r="P20" s="373">
        <v>2249.6529999999998</v>
      </c>
      <c r="Q20" s="115" t="s">
        <v>94</v>
      </c>
      <c r="R20" s="375">
        <v>8245.8979999999992</v>
      </c>
      <c r="S20" s="376">
        <v>36516.701999999997</v>
      </c>
      <c r="T20" s="377">
        <v>3172.5349999999999</v>
      </c>
      <c r="U20" s="56"/>
      <c r="V20" s="56"/>
      <c r="W20" s="56"/>
    </row>
    <row r="21" spans="2:23">
      <c r="B21" s="775" t="s">
        <v>313</v>
      </c>
      <c r="C21" s="776">
        <v>18867.606</v>
      </c>
      <c r="D21" s="777">
        <v>81101.399000000005</v>
      </c>
      <c r="E21" s="778">
        <v>11992.467000000001</v>
      </c>
      <c r="F21" s="775" t="s">
        <v>217</v>
      </c>
      <c r="G21" s="776">
        <v>25933.958999999999</v>
      </c>
      <c r="H21" s="777">
        <v>115367.84600000001</v>
      </c>
      <c r="I21" s="779">
        <v>21611.612000000001</v>
      </c>
      <c r="M21" s="116" t="s">
        <v>110</v>
      </c>
      <c r="N21" s="375">
        <v>5800.973</v>
      </c>
      <c r="O21" s="376">
        <v>24959.697</v>
      </c>
      <c r="P21" s="377">
        <v>2990.3389999999999</v>
      </c>
      <c r="Q21" s="116" t="s">
        <v>119</v>
      </c>
      <c r="R21" s="375">
        <v>6398.02</v>
      </c>
      <c r="S21" s="376">
        <v>28329.526000000002</v>
      </c>
      <c r="T21" s="377">
        <v>2212.0549999999998</v>
      </c>
      <c r="U21" s="56"/>
      <c r="V21" s="56"/>
      <c r="W21" s="56"/>
    </row>
    <row r="22" spans="2:23">
      <c r="B22" s="775" t="s">
        <v>107</v>
      </c>
      <c r="C22" s="776">
        <v>17109.578000000001</v>
      </c>
      <c r="D22" s="777">
        <v>73523.570000000007</v>
      </c>
      <c r="E22" s="778">
        <v>7016.6090000000004</v>
      </c>
      <c r="F22" s="775" t="s">
        <v>88</v>
      </c>
      <c r="G22" s="776">
        <v>18549.806</v>
      </c>
      <c r="H22" s="777">
        <v>81634.623000000007</v>
      </c>
      <c r="I22" s="779">
        <v>8386.7000000000007</v>
      </c>
      <c r="M22" s="115" t="s">
        <v>94</v>
      </c>
      <c r="N22" s="375">
        <v>4354.8670000000002</v>
      </c>
      <c r="O22" s="376">
        <v>18690.714</v>
      </c>
      <c r="P22" s="377">
        <v>1600.066</v>
      </c>
      <c r="Q22" s="116" t="s">
        <v>95</v>
      </c>
      <c r="R22" s="375">
        <v>6079.9409999999998</v>
      </c>
      <c r="S22" s="376">
        <v>26562.183000000001</v>
      </c>
      <c r="T22" s="377">
        <v>1787.63</v>
      </c>
      <c r="U22" s="56"/>
      <c r="V22" s="56"/>
      <c r="W22" s="56"/>
    </row>
    <row r="23" spans="2:23" ht="13.5" thickBot="1">
      <c r="B23" s="775" t="s">
        <v>217</v>
      </c>
      <c r="C23" s="776">
        <v>14644.992</v>
      </c>
      <c r="D23" s="777">
        <v>63057.72</v>
      </c>
      <c r="E23" s="778">
        <v>13680.683999999999</v>
      </c>
      <c r="F23" s="775" t="s">
        <v>325</v>
      </c>
      <c r="G23" s="776">
        <v>18113.362000000001</v>
      </c>
      <c r="H23" s="777">
        <v>80203.645000000004</v>
      </c>
      <c r="I23" s="779">
        <v>5469.2920000000004</v>
      </c>
      <c r="M23" s="885" t="s">
        <v>115</v>
      </c>
      <c r="N23" s="820">
        <v>2504.8319999999999</v>
      </c>
      <c r="O23" s="821">
        <v>10756.608</v>
      </c>
      <c r="P23" s="822">
        <v>1157.9649999999999</v>
      </c>
      <c r="Q23" s="116" t="s">
        <v>115</v>
      </c>
      <c r="R23" s="375">
        <v>5469.0969999999998</v>
      </c>
      <c r="S23" s="376">
        <v>24472.100999999999</v>
      </c>
      <c r="T23" s="377">
        <v>3190.163</v>
      </c>
      <c r="U23" s="56"/>
      <c r="V23" s="56"/>
      <c r="W23" s="56"/>
    </row>
    <row r="24" spans="2:23" ht="13.5" thickBot="1">
      <c r="B24" s="775" t="s">
        <v>92</v>
      </c>
      <c r="C24" s="776">
        <v>14323.138999999999</v>
      </c>
      <c r="D24" s="777">
        <v>61566.631000000001</v>
      </c>
      <c r="E24" s="778">
        <v>6420.942</v>
      </c>
      <c r="F24" s="775" t="s">
        <v>313</v>
      </c>
      <c r="G24" s="776">
        <v>17650.105</v>
      </c>
      <c r="H24" s="777">
        <v>78985.067999999999</v>
      </c>
      <c r="I24" s="779">
        <v>11334.79</v>
      </c>
      <c r="M24" s="378" t="s">
        <v>333</v>
      </c>
      <c r="Q24" s="885" t="s">
        <v>110</v>
      </c>
      <c r="R24" s="820">
        <v>4198.9170000000004</v>
      </c>
      <c r="S24" s="821">
        <v>18529.694</v>
      </c>
      <c r="T24" s="822">
        <v>2284.366</v>
      </c>
      <c r="U24" s="56"/>
      <c r="V24" s="56"/>
      <c r="W24" s="56"/>
    </row>
    <row r="25" spans="2:23">
      <c r="B25" s="768" t="s">
        <v>88</v>
      </c>
      <c r="C25" s="776">
        <v>13691.808999999999</v>
      </c>
      <c r="D25" s="777">
        <v>58877.961000000003</v>
      </c>
      <c r="E25" s="778">
        <v>6272.1819999999998</v>
      </c>
      <c r="F25" s="768" t="s">
        <v>92</v>
      </c>
      <c r="G25" s="776">
        <v>14397.924000000001</v>
      </c>
      <c r="H25" s="777">
        <v>63695.067999999999</v>
      </c>
      <c r="I25" s="779">
        <v>6565.8270000000002</v>
      </c>
      <c r="N25" s="890"/>
      <c r="O25" s="890"/>
      <c r="P25" s="890"/>
      <c r="Q25" s="378" t="s">
        <v>147</v>
      </c>
      <c r="U25" s="56"/>
      <c r="V25" s="56"/>
      <c r="W25" s="56"/>
    </row>
    <row r="26" spans="2:23">
      <c r="B26" s="768" t="s">
        <v>111</v>
      </c>
      <c r="C26" s="776">
        <v>13681.668</v>
      </c>
      <c r="D26" s="777">
        <v>58835.275999999998</v>
      </c>
      <c r="E26" s="778">
        <v>6186.9989999999998</v>
      </c>
      <c r="F26" s="768" t="s">
        <v>107</v>
      </c>
      <c r="G26" s="776">
        <v>13060.759</v>
      </c>
      <c r="H26" s="777">
        <v>57695.188999999998</v>
      </c>
      <c r="I26" s="779">
        <v>5509.35</v>
      </c>
      <c r="M26" s="856"/>
      <c r="N26" s="640"/>
      <c r="O26" s="640"/>
      <c r="P26" s="640"/>
      <c r="Q26" s="856"/>
      <c r="R26" s="640"/>
      <c r="S26" s="640"/>
      <c r="T26" s="640"/>
      <c r="U26" s="56"/>
      <c r="V26" s="56"/>
      <c r="W26" s="56"/>
    </row>
    <row r="27" spans="2:23">
      <c r="B27" s="768" t="s">
        <v>190</v>
      </c>
      <c r="C27" s="776">
        <v>12823.844999999999</v>
      </c>
      <c r="D27" s="777">
        <v>55086.597000000002</v>
      </c>
      <c r="E27" s="778">
        <v>5807.1710000000003</v>
      </c>
      <c r="F27" s="768" t="s">
        <v>128</v>
      </c>
      <c r="G27" s="776">
        <v>11227.8</v>
      </c>
      <c r="H27" s="777">
        <v>49628.408000000003</v>
      </c>
      <c r="I27" s="779">
        <v>5905.8469999999998</v>
      </c>
      <c r="L27" s="640"/>
      <c r="M27" s="856"/>
      <c r="N27" s="640"/>
      <c r="O27" s="640"/>
      <c r="P27" s="640"/>
      <c r="Q27" s="856"/>
      <c r="R27" s="640"/>
      <c r="S27" s="640"/>
      <c r="T27" s="640"/>
      <c r="U27" s="56"/>
      <c r="V27" s="56"/>
      <c r="W27" s="56"/>
    </row>
    <row r="28" spans="2:23">
      <c r="B28" s="768" t="s">
        <v>128</v>
      </c>
      <c r="C28" s="776">
        <v>10818.892</v>
      </c>
      <c r="D28" s="777">
        <v>46494.889000000003</v>
      </c>
      <c r="E28" s="778">
        <v>5241.0280000000002</v>
      </c>
      <c r="F28" s="768" t="s">
        <v>94</v>
      </c>
      <c r="G28" s="776">
        <v>10913.249</v>
      </c>
      <c r="H28" s="777">
        <v>48646.025000000001</v>
      </c>
      <c r="I28" s="779">
        <v>3641.6170000000002</v>
      </c>
      <c r="K28" s="856"/>
      <c r="L28" s="640"/>
      <c r="M28" s="856"/>
      <c r="N28" s="640"/>
      <c r="O28" s="640"/>
      <c r="P28" s="640"/>
      <c r="Q28" s="1158"/>
      <c r="R28" s="640"/>
      <c r="S28" s="888"/>
      <c r="T28" s="1103"/>
      <c r="U28" s="56"/>
      <c r="V28" s="56"/>
      <c r="W28" s="56"/>
    </row>
    <row r="29" spans="2:23">
      <c r="B29" s="768" t="s">
        <v>94</v>
      </c>
      <c r="C29" s="776">
        <v>10721.698</v>
      </c>
      <c r="D29" s="777">
        <v>46012.81</v>
      </c>
      <c r="E29" s="778">
        <v>3689.2959999999998</v>
      </c>
      <c r="F29" s="775" t="s">
        <v>111</v>
      </c>
      <c r="G29" s="776">
        <v>9236.9140000000007</v>
      </c>
      <c r="H29" s="777">
        <v>40728.199999999997</v>
      </c>
      <c r="I29" s="779">
        <v>4377.7209999999995</v>
      </c>
      <c r="K29" s="886"/>
      <c r="L29" s="887"/>
      <c r="M29" s="856"/>
      <c r="N29" s="640"/>
      <c r="O29" s="640"/>
      <c r="P29" s="640"/>
      <c r="Q29" s="856"/>
      <c r="R29" s="640"/>
      <c r="S29" s="888"/>
      <c r="T29" s="1103"/>
      <c r="U29" s="56"/>
      <c r="V29" s="56"/>
      <c r="W29" s="56"/>
    </row>
    <row r="30" spans="2:23">
      <c r="B30" s="768" t="s">
        <v>325</v>
      </c>
      <c r="C30" s="776">
        <v>7922.4049999999997</v>
      </c>
      <c r="D30" s="777">
        <v>34029.72</v>
      </c>
      <c r="E30" s="778">
        <v>2704.009</v>
      </c>
      <c r="F30" s="768" t="s">
        <v>205</v>
      </c>
      <c r="G30" s="776">
        <v>9056.5730000000003</v>
      </c>
      <c r="H30" s="777">
        <v>40312.504999999997</v>
      </c>
      <c r="I30" s="779">
        <v>2979.0070000000001</v>
      </c>
      <c r="L30" s="374"/>
      <c r="M30" s="856"/>
      <c r="N30" s="640"/>
      <c r="O30" s="640"/>
      <c r="P30" s="640"/>
      <c r="Q30" s="888"/>
      <c r="R30" s="888"/>
      <c r="S30" s="888"/>
      <c r="T30" s="1103"/>
      <c r="U30" s="56"/>
      <c r="V30" s="56"/>
      <c r="W30" s="56"/>
    </row>
    <row r="31" spans="2:23">
      <c r="B31" s="768" t="s">
        <v>205</v>
      </c>
      <c r="C31" s="776">
        <v>7698.5339999999997</v>
      </c>
      <c r="D31" s="777">
        <v>33079.328999999998</v>
      </c>
      <c r="E31" s="778">
        <v>2896.5189999999998</v>
      </c>
      <c r="F31" s="768" t="s">
        <v>86</v>
      </c>
      <c r="G31" s="776">
        <v>6633.1040000000003</v>
      </c>
      <c r="H31" s="777">
        <v>29414.963</v>
      </c>
      <c r="I31" s="779">
        <v>3247.806</v>
      </c>
      <c r="L31" s="374"/>
      <c r="M31" s="856"/>
      <c r="N31" s="640"/>
      <c r="O31" s="640"/>
      <c r="P31" s="640"/>
      <c r="Q31" s="888"/>
      <c r="R31" s="888"/>
      <c r="S31" s="888"/>
      <c r="T31" s="1103"/>
      <c r="U31" s="56"/>
      <c r="V31" s="56"/>
      <c r="W31" s="56"/>
    </row>
    <row r="32" spans="2:23">
      <c r="B32" s="768" t="s">
        <v>101</v>
      </c>
      <c r="C32" s="776">
        <v>7260.9179999999997</v>
      </c>
      <c r="D32" s="777">
        <v>31208.35</v>
      </c>
      <c r="E32" s="778">
        <v>4993.3890000000001</v>
      </c>
      <c r="F32" s="768" t="s">
        <v>190</v>
      </c>
      <c r="G32" s="776">
        <v>5910.12</v>
      </c>
      <c r="H32" s="777">
        <v>26162.828000000001</v>
      </c>
      <c r="I32" s="778">
        <v>3052.6680000000001</v>
      </c>
      <c r="K32" s="374"/>
      <c r="L32" s="374"/>
      <c r="M32" s="856"/>
      <c r="N32" s="640"/>
      <c r="O32" s="640"/>
      <c r="P32" s="640"/>
      <c r="Q32" s="888"/>
      <c r="R32" s="888"/>
      <c r="S32" s="888"/>
      <c r="T32" s="1103"/>
      <c r="U32" s="56"/>
      <c r="V32" s="56"/>
      <c r="W32" s="56"/>
    </row>
    <row r="33" spans="2:23" ht="13.5" customHeight="1" thickBot="1">
      <c r="B33" s="780" t="s">
        <v>86</v>
      </c>
      <c r="C33" s="781">
        <v>7087.1980000000003</v>
      </c>
      <c r="D33" s="782">
        <v>30448.190999999999</v>
      </c>
      <c r="E33" s="783">
        <v>5602.0940000000001</v>
      </c>
      <c r="F33" s="780" t="s">
        <v>101</v>
      </c>
      <c r="G33" s="781">
        <v>5357.6270000000004</v>
      </c>
      <c r="H33" s="782">
        <v>23537.081999999999</v>
      </c>
      <c r="I33" s="783">
        <v>3226.3679999999999</v>
      </c>
      <c r="L33" s="379"/>
      <c r="M33" s="379"/>
      <c r="N33" s="379"/>
      <c r="U33" s="56"/>
      <c r="V33" s="56"/>
      <c r="W33" s="56"/>
    </row>
    <row r="34" spans="2:23" ht="14.25" customHeight="1">
      <c r="B34" s="378" t="s">
        <v>333</v>
      </c>
      <c r="C34" s="890"/>
      <c r="D34" s="890"/>
      <c r="E34" s="890"/>
      <c r="F34" s="378" t="s">
        <v>147</v>
      </c>
      <c r="H34" s="890"/>
      <c r="I34" s="890"/>
      <c r="L34" s="379"/>
      <c r="M34" s="379"/>
      <c r="N34" s="379"/>
      <c r="O34" s="641"/>
      <c r="U34" s="56"/>
      <c r="V34" s="56"/>
      <c r="W34" s="56"/>
    </row>
    <row r="35" spans="2:23">
      <c r="U35" s="56"/>
      <c r="V35" s="56"/>
      <c r="W35" s="56"/>
    </row>
    <row r="36" spans="2:23" ht="25.5">
      <c r="B36" s="933" t="s">
        <v>364</v>
      </c>
      <c r="C36"/>
      <c r="H36" s="374"/>
      <c r="I36" s="374"/>
      <c r="J36" s="374"/>
      <c r="M36" s="933" t="s">
        <v>366</v>
      </c>
      <c r="V36" s="56"/>
      <c r="W36" s="56"/>
    </row>
    <row r="37" spans="2:23" ht="15.75">
      <c r="B37" s="354" t="s">
        <v>616</v>
      </c>
      <c r="C37" s="354"/>
      <c r="D37" s="354"/>
      <c r="E37" s="354"/>
      <c r="F37" s="354"/>
      <c r="G37" s="354"/>
      <c r="H37" s="354"/>
      <c r="I37" s="354"/>
      <c r="J37" s="354"/>
      <c r="K37" s="355"/>
      <c r="M37" s="354" t="s">
        <v>617</v>
      </c>
      <c r="N37" s="356"/>
      <c r="O37" s="356"/>
      <c r="P37" s="356"/>
      <c r="Q37" s="356"/>
      <c r="R37" s="356"/>
      <c r="S37" s="356"/>
      <c r="T37" s="356"/>
      <c r="U37" s="356"/>
      <c r="V37" s="357"/>
    </row>
    <row r="38" spans="2:23" ht="13.5" thickBot="1"/>
    <row r="39" spans="2:23" ht="21" thickBot="1">
      <c r="B39" s="358" t="s">
        <v>133</v>
      </c>
      <c r="C39" s="359"/>
      <c r="D39" s="359"/>
      <c r="E39" s="359"/>
      <c r="F39" s="360"/>
      <c r="G39" s="359"/>
      <c r="H39" s="359"/>
      <c r="I39" s="359"/>
      <c r="J39" s="359"/>
      <c r="K39" s="360"/>
      <c r="M39" s="358" t="s">
        <v>144</v>
      </c>
      <c r="N39" s="359"/>
      <c r="O39" s="359"/>
      <c r="P39" s="359"/>
      <c r="Q39" s="359"/>
      <c r="R39" s="359"/>
      <c r="S39" s="359"/>
      <c r="T39" s="359"/>
      <c r="U39" s="359"/>
      <c r="V39" s="360"/>
    </row>
    <row r="40" spans="2:23" ht="16.5" thickBot="1">
      <c r="B40" s="361" t="s">
        <v>614</v>
      </c>
      <c r="C40" s="362"/>
      <c r="D40" s="363"/>
      <c r="E40" s="364"/>
      <c r="F40" s="364"/>
      <c r="G40" s="361" t="s">
        <v>615</v>
      </c>
      <c r="H40" s="362"/>
      <c r="I40" s="363"/>
      <c r="J40" s="364"/>
      <c r="K40" s="364"/>
      <c r="M40" s="361" t="s">
        <v>614</v>
      </c>
      <c r="N40" s="362"/>
      <c r="O40" s="363"/>
      <c r="P40" s="364"/>
      <c r="Q40" s="364"/>
      <c r="R40" s="361" t="s">
        <v>615</v>
      </c>
      <c r="S40" s="362"/>
      <c r="T40" s="363"/>
      <c r="U40" s="364"/>
      <c r="V40" s="364"/>
    </row>
    <row r="41" spans="2:23" ht="43.5" thickBot="1">
      <c r="B41" s="365" t="s">
        <v>145</v>
      </c>
      <c r="C41" s="366" t="s">
        <v>142</v>
      </c>
      <c r="D41" s="367" t="s">
        <v>146</v>
      </c>
      <c r="E41" s="913" t="s">
        <v>137</v>
      </c>
      <c r="F41" s="934" t="s">
        <v>365</v>
      </c>
      <c r="G41" s="369" t="s">
        <v>145</v>
      </c>
      <c r="H41" s="366" t="s">
        <v>142</v>
      </c>
      <c r="I41" s="367" t="s">
        <v>146</v>
      </c>
      <c r="J41" s="913" t="s">
        <v>137</v>
      </c>
      <c r="K41" s="934" t="s">
        <v>365</v>
      </c>
      <c r="M41" s="365" t="s">
        <v>145</v>
      </c>
      <c r="N41" s="366" t="s">
        <v>142</v>
      </c>
      <c r="O41" s="367" t="s">
        <v>146</v>
      </c>
      <c r="P41" s="913" t="s">
        <v>137</v>
      </c>
      <c r="Q41" s="935" t="s">
        <v>365</v>
      </c>
      <c r="R41" s="365" t="s">
        <v>145</v>
      </c>
      <c r="S41" s="366" t="s">
        <v>142</v>
      </c>
      <c r="T41" s="367" t="s">
        <v>146</v>
      </c>
      <c r="U41" s="913" t="s">
        <v>137</v>
      </c>
      <c r="V41" s="934" t="s">
        <v>365</v>
      </c>
      <c r="W41" s="1049" t="s">
        <v>383</v>
      </c>
    </row>
    <row r="42" spans="2:23" ht="16.5" thickBot="1">
      <c r="B42" s="1572" t="s">
        <v>134</v>
      </c>
      <c r="C42" s="892">
        <v>12440.476000000001</v>
      </c>
      <c r="D42" s="892">
        <v>53429.847999999998</v>
      </c>
      <c r="E42" s="100">
        <v>8443.6859999999997</v>
      </c>
      <c r="F42" s="1573">
        <v>99.284000000000006</v>
      </c>
      <c r="G42" s="99" t="s">
        <v>134</v>
      </c>
      <c r="H42" s="892">
        <v>8049.7150000000001</v>
      </c>
      <c r="I42" s="892">
        <v>35373.553999999996</v>
      </c>
      <c r="J42" s="100">
        <v>5532.08</v>
      </c>
      <c r="K42" s="1573">
        <v>58.29</v>
      </c>
      <c r="M42" s="370" t="s">
        <v>134</v>
      </c>
      <c r="N42" s="99">
        <v>500431.74</v>
      </c>
      <c r="O42" s="892">
        <v>2150211.0070000002</v>
      </c>
      <c r="P42" s="892">
        <v>213117.69899999999</v>
      </c>
      <c r="Q42" s="910">
        <v>7012.6660000000002</v>
      </c>
      <c r="R42" s="370" t="s">
        <v>134</v>
      </c>
      <c r="S42" s="99">
        <v>474435.65399999998</v>
      </c>
      <c r="T42" s="892">
        <v>2091040.034</v>
      </c>
      <c r="U42" s="892">
        <v>221258.163</v>
      </c>
      <c r="V42" s="910">
        <v>7027.8379999999997</v>
      </c>
      <c r="W42" s="1050">
        <f>((V42-Q42)/Q42)*100</f>
        <v>0.21635138476578764</v>
      </c>
    </row>
    <row r="43" spans="2:23">
      <c r="B43" s="894" t="s">
        <v>115</v>
      </c>
      <c r="C43" s="895">
        <v>6983.4369999999999</v>
      </c>
      <c r="D43" s="893">
        <v>30005.260999999999</v>
      </c>
      <c r="E43" s="893">
        <v>4993.5860000000002</v>
      </c>
      <c r="F43" s="911">
        <v>41.301000000000002</v>
      </c>
      <c r="G43" s="101" t="s">
        <v>115</v>
      </c>
      <c r="H43" s="102">
        <v>5222.1120000000001</v>
      </c>
      <c r="I43" s="896">
        <v>22968.335999999999</v>
      </c>
      <c r="J43" s="896">
        <v>4005.7840000000001</v>
      </c>
      <c r="K43" s="912">
        <v>35.161999999999999</v>
      </c>
      <c r="M43" s="894" t="s">
        <v>88</v>
      </c>
      <c r="N43" s="895">
        <v>448619.337</v>
      </c>
      <c r="O43" s="893">
        <v>1927650.727</v>
      </c>
      <c r="P43" s="893">
        <v>186781.93599999999</v>
      </c>
      <c r="Q43" s="911">
        <v>6380.5550000000003</v>
      </c>
      <c r="R43" s="894" t="s">
        <v>88</v>
      </c>
      <c r="S43" s="895">
        <v>422990.16399999999</v>
      </c>
      <c r="T43" s="893">
        <v>1863661.6569999999</v>
      </c>
      <c r="U43" s="893">
        <v>193287.10500000001</v>
      </c>
      <c r="V43" s="911">
        <v>6351.991</v>
      </c>
    </row>
    <row r="44" spans="2:23">
      <c r="B44" s="101" t="s">
        <v>90</v>
      </c>
      <c r="C44" s="102">
        <v>2914.4189999999999</v>
      </c>
      <c r="D44" s="896">
        <v>12509.512000000001</v>
      </c>
      <c r="E44" s="896">
        <v>1254.3030000000001</v>
      </c>
      <c r="F44" s="912">
        <v>44.127000000000002</v>
      </c>
      <c r="G44" s="101" t="s">
        <v>90</v>
      </c>
      <c r="H44" s="102">
        <v>1163.771</v>
      </c>
      <c r="I44" s="896">
        <v>5069.7650000000003</v>
      </c>
      <c r="J44" s="896">
        <v>395.81900000000002</v>
      </c>
      <c r="K44" s="912">
        <v>14.2</v>
      </c>
      <c r="M44" s="101" t="s">
        <v>90</v>
      </c>
      <c r="N44" s="102">
        <v>25702.677</v>
      </c>
      <c r="O44" s="896">
        <v>110449.37300000001</v>
      </c>
      <c r="P44" s="896">
        <v>12306.245999999999</v>
      </c>
      <c r="Q44" s="912">
        <v>313.32900000000001</v>
      </c>
      <c r="R44" s="101" t="s">
        <v>90</v>
      </c>
      <c r="S44" s="102">
        <v>25274.539000000001</v>
      </c>
      <c r="T44" s="896">
        <v>111826.144</v>
      </c>
      <c r="U44" s="896">
        <v>14205.675999999999</v>
      </c>
      <c r="V44" s="912">
        <v>333.55900000000003</v>
      </c>
    </row>
    <row r="45" spans="2:23">
      <c r="B45" s="775" t="s">
        <v>97</v>
      </c>
      <c r="C45" s="102">
        <v>2042.337</v>
      </c>
      <c r="D45" s="896">
        <v>8770.0030000000006</v>
      </c>
      <c r="E45" s="896">
        <v>1832.8779999999999</v>
      </c>
      <c r="F45" s="912">
        <v>11.507</v>
      </c>
      <c r="G45" s="101" t="s">
        <v>97</v>
      </c>
      <c r="H45" s="102">
        <v>1093.93</v>
      </c>
      <c r="I45" s="896">
        <v>4864.9380000000001</v>
      </c>
      <c r="J45" s="896">
        <v>1028.114</v>
      </c>
      <c r="K45" s="912">
        <v>8.0079999999999991</v>
      </c>
      <c r="M45" s="775" t="s">
        <v>97</v>
      </c>
      <c r="N45" s="102">
        <v>13671.355</v>
      </c>
      <c r="O45" s="896">
        <v>58672.072999999997</v>
      </c>
      <c r="P45" s="896">
        <v>5419.1130000000003</v>
      </c>
      <c r="Q45" s="912">
        <v>200.32</v>
      </c>
      <c r="R45" s="775" t="s">
        <v>97</v>
      </c>
      <c r="S45" s="102">
        <v>14887.347</v>
      </c>
      <c r="T45" s="896">
        <v>65498.337</v>
      </c>
      <c r="U45" s="896">
        <v>6155.8339999999998</v>
      </c>
      <c r="V45" s="912">
        <v>221.03</v>
      </c>
    </row>
    <row r="46" spans="2:23">
      <c r="B46" s="101" t="s">
        <v>95</v>
      </c>
      <c r="C46" s="102">
        <v>431.99099999999999</v>
      </c>
      <c r="D46" s="896">
        <v>1851.039</v>
      </c>
      <c r="E46" s="896">
        <v>342.36599999999999</v>
      </c>
      <c r="F46" s="912">
        <v>2.1989999999999998</v>
      </c>
      <c r="G46" s="775" t="s">
        <v>412</v>
      </c>
      <c r="H46" s="102">
        <v>457.36700000000002</v>
      </c>
      <c r="I46" s="896">
        <v>1976.89</v>
      </c>
      <c r="J46" s="896">
        <v>89.96</v>
      </c>
      <c r="K46" s="912">
        <v>0.80400000000000005</v>
      </c>
      <c r="M46" s="101" t="s">
        <v>110</v>
      </c>
      <c r="N46" s="102">
        <v>7720.5680000000002</v>
      </c>
      <c r="O46" s="896">
        <v>33204.601000000002</v>
      </c>
      <c r="P46" s="896">
        <v>5983.4960000000001</v>
      </c>
      <c r="Q46" s="912">
        <v>58.853999999999999</v>
      </c>
      <c r="R46" s="101" t="s">
        <v>110</v>
      </c>
      <c r="S46" s="102">
        <v>5075.6329999999998</v>
      </c>
      <c r="T46" s="896">
        <v>22575.167000000001</v>
      </c>
      <c r="U46" s="896">
        <v>4152.6289999999999</v>
      </c>
      <c r="V46" s="912">
        <v>38.979999999999997</v>
      </c>
    </row>
    <row r="47" spans="2:23" ht="13.5" thickBot="1">
      <c r="B47" s="902" t="s">
        <v>313</v>
      </c>
      <c r="C47" s="903">
        <v>68.292000000000002</v>
      </c>
      <c r="D47" s="901">
        <v>294.03300000000002</v>
      </c>
      <c r="E47" s="901">
        <v>20.553000000000001</v>
      </c>
      <c r="F47" s="916">
        <v>0.15</v>
      </c>
      <c r="G47" s="902" t="s">
        <v>313</v>
      </c>
      <c r="H47" s="903">
        <v>112.535</v>
      </c>
      <c r="I47" s="901">
        <v>493.625</v>
      </c>
      <c r="J47" s="901">
        <v>12.403</v>
      </c>
      <c r="K47" s="916">
        <v>0.11600000000000001</v>
      </c>
      <c r="M47" s="115" t="s">
        <v>136</v>
      </c>
      <c r="N47" s="117">
        <v>1468.26</v>
      </c>
      <c r="O47" s="897">
        <v>6304.4309999999996</v>
      </c>
      <c r="P47" s="897">
        <v>1098.56</v>
      </c>
      <c r="Q47" s="914">
        <v>11.313000000000001</v>
      </c>
      <c r="R47" s="115" t="s">
        <v>111</v>
      </c>
      <c r="S47" s="117">
        <v>2757.7420000000002</v>
      </c>
      <c r="T47" s="897">
        <v>12164.916999999999</v>
      </c>
      <c r="U47" s="897">
        <v>1348.675</v>
      </c>
      <c r="V47" s="914">
        <v>44.448</v>
      </c>
    </row>
    <row r="48" spans="2:23">
      <c r="B48" s="378" t="s">
        <v>333</v>
      </c>
      <c r="C48" s="641"/>
      <c r="D48" s="641"/>
      <c r="E48" s="641"/>
      <c r="F48" s="918"/>
      <c r="G48" s="378" t="s">
        <v>147</v>
      </c>
      <c r="H48" s="641"/>
      <c r="I48" s="641"/>
      <c r="J48" s="641"/>
      <c r="K48" s="918"/>
      <c r="M48" s="101" t="s">
        <v>115</v>
      </c>
      <c r="N48" s="102">
        <v>1453.623</v>
      </c>
      <c r="O48" s="896">
        <v>6220.1719999999996</v>
      </c>
      <c r="P48" s="896">
        <v>757.85199999999998</v>
      </c>
      <c r="Q48" s="912">
        <v>21.013999999999999</v>
      </c>
      <c r="R48" s="101" t="s">
        <v>115</v>
      </c>
      <c r="S48" s="102">
        <v>1769.7059999999999</v>
      </c>
      <c r="T48" s="896">
        <v>7841.4690000000001</v>
      </c>
      <c r="U48" s="896">
        <v>1031.1959999999999</v>
      </c>
      <c r="V48" s="912">
        <v>19.181999999999999</v>
      </c>
    </row>
    <row r="49" spans="2:23">
      <c r="B49" s="904"/>
      <c r="C49" s="641"/>
      <c r="D49" s="641"/>
      <c r="E49" s="641"/>
      <c r="F49" s="918"/>
      <c r="G49" s="904"/>
      <c r="H49" s="641"/>
      <c r="I49" s="641"/>
      <c r="J49" s="641"/>
      <c r="K49" s="918"/>
      <c r="M49" s="101" t="s">
        <v>112</v>
      </c>
      <c r="N49" s="102">
        <v>1048.019</v>
      </c>
      <c r="O49" s="896">
        <v>4500.4430000000002</v>
      </c>
      <c r="P49" s="896">
        <v>464.351</v>
      </c>
      <c r="Q49" s="912">
        <v>16.335000000000001</v>
      </c>
      <c r="R49" s="101" t="s">
        <v>136</v>
      </c>
      <c r="S49" s="102">
        <v>1163.4010000000001</v>
      </c>
      <c r="T49" s="896">
        <v>5162.9229999999998</v>
      </c>
      <c r="U49" s="896">
        <v>841.38599999999997</v>
      </c>
      <c r="V49" s="912">
        <v>10.26</v>
      </c>
    </row>
    <row r="50" spans="2:23">
      <c r="C50" s="641"/>
      <c r="D50" s="641"/>
      <c r="E50" s="641"/>
      <c r="F50" s="918"/>
      <c r="G50" s="904"/>
      <c r="H50" s="641"/>
      <c r="I50" s="641"/>
      <c r="J50" s="641"/>
      <c r="K50" s="918"/>
      <c r="M50" s="899" t="s">
        <v>111</v>
      </c>
      <c r="N50" s="900">
        <v>658.62300000000005</v>
      </c>
      <c r="O50" s="898">
        <v>2826.1959999999999</v>
      </c>
      <c r="P50" s="898">
        <v>273.72500000000002</v>
      </c>
      <c r="Q50" s="915">
        <v>9.5459999999999994</v>
      </c>
      <c r="R50" s="899" t="s">
        <v>112</v>
      </c>
      <c r="S50" s="900">
        <v>459.84500000000003</v>
      </c>
      <c r="T50" s="898">
        <v>2049.64</v>
      </c>
      <c r="U50" s="898">
        <v>198.38200000000001</v>
      </c>
      <c r="V50" s="915">
        <v>7.2380000000000004</v>
      </c>
    </row>
    <row r="51" spans="2:23" ht="13.5" thickBot="1">
      <c r="B51" s="2"/>
      <c r="C51" s="2"/>
      <c r="D51" s="2"/>
      <c r="E51" s="2"/>
      <c r="F51" s="2"/>
      <c r="G51"/>
      <c r="H51"/>
      <c r="I51"/>
      <c r="J51"/>
      <c r="K51"/>
      <c r="M51" s="118" t="s">
        <v>86</v>
      </c>
      <c r="N51" s="119">
        <v>89.278000000000006</v>
      </c>
      <c r="O51" s="936">
        <v>382.99099999999999</v>
      </c>
      <c r="P51" s="936">
        <v>32.42</v>
      </c>
      <c r="Q51" s="1109">
        <v>1.4</v>
      </c>
      <c r="R51" s="118" t="s">
        <v>86</v>
      </c>
      <c r="S51" s="119">
        <v>57.277000000000001</v>
      </c>
      <c r="T51" s="936">
        <v>259.77999999999997</v>
      </c>
      <c r="U51" s="936">
        <v>37.28</v>
      </c>
      <c r="V51" s="1109">
        <v>1.1499999999999999</v>
      </c>
    </row>
    <row r="52" spans="2:23">
      <c r="B52" s="2"/>
      <c r="C52" s="2"/>
      <c r="D52" s="2"/>
      <c r="E52" s="2"/>
      <c r="F52" s="2"/>
      <c r="G52"/>
      <c r="H52" s="56"/>
      <c r="I52" s="56"/>
      <c r="J52" s="56"/>
      <c r="K52" s="56"/>
      <c r="M52" s="378" t="s">
        <v>333</v>
      </c>
      <c r="N52" s="379"/>
      <c r="O52" s="379"/>
      <c r="P52" s="379"/>
      <c r="Q52" s="1051"/>
      <c r="R52" s="378" t="s">
        <v>147</v>
      </c>
      <c r="S52" s="379"/>
      <c r="T52" s="379"/>
      <c r="U52" s="379"/>
      <c r="V52" s="1051"/>
    </row>
    <row r="53" spans="2:23">
      <c r="B53" s="2"/>
      <c r="C53" s="56"/>
      <c r="D53" s="56"/>
      <c r="E53" s="56"/>
      <c r="F53" s="56"/>
      <c r="G53"/>
      <c r="H53" s="56"/>
      <c r="I53" s="56"/>
      <c r="J53" s="56"/>
      <c r="K53" s="56"/>
      <c r="R53" s="904"/>
      <c r="S53" s="641"/>
      <c r="T53" s="641"/>
      <c r="U53" s="641"/>
      <c r="V53" s="918"/>
    </row>
    <row r="54" spans="2:23">
      <c r="B54" s="2"/>
      <c r="C54" s="56"/>
      <c r="D54" s="56"/>
      <c r="E54" s="56"/>
      <c r="F54" s="56"/>
      <c r="G54"/>
      <c r="H54" s="56"/>
      <c r="I54" s="56"/>
      <c r="J54" s="56"/>
      <c r="K54" s="56"/>
    </row>
    <row r="55" spans="2:23">
      <c r="B55" s="2"/>
      <c r="C55" s="56"/>
      <c r="D55" s="56"/>
      <c r="E55" s="56"/>
      <c r="F55" s="56"/>
      <c r="G55"/>
      <c r="H55" s="56"/>
      <c r="I55" s="56"/>
      <c r="J55" s="56"/>
      <c r="K55" s="56"/>
    </row>
    <row r="56" spans="2:23">
      <c r="B56" s="2"/>
      <c r="C56" s="56"/>
      <c r="D56" s="56"/>
      <c r="E56" s="56"/>
      <c r="F56" s="56"/>
      <c r="G56"/>
      <c r="H56" s="56"/>
      <c r="I56" s="56"/>
      <c r="J56" s="56"/>
      <c r="K56" s="56"/>
      <c r="S56"/>
      <c r="T56"/>
      <c r="U56"/>
      <c r="V56"/>
      <c r="W56"/>
    </row>
    <row r="57" spans="2:23">
      <c r="B57" s="2"/>
      <c r="C57" s="56"/>
      <c r="D57" s="56"/>
      <c r="E57" s="56"/>
      <c r="F57" s="56"/>
      <c r="S57"/>
      <c r="T57"/>
      <c r="U57"/>
      <c r="V57"/>
      <c r="W57"/>
    </row>
    <row r="58" spans="2:23">
      <c r="B58" s="2"/>
      <c r="C58" s="56"/>
      <c r="D58" s="56"/>
      <c r="E58" s="56"/>
      <c r="F58" s="56"/>
      <c r="S58"/>
      <c r="T58"/>
      <c r="U58"/>
      <c r="V58"/>
      <c r="W58"/>
    </row>
    <row r="59" spans="2:23">
      <c r="B59" s="886"/>
      <c r="C59" s="886"/>
      <c r="D59" s="886"/>
      <c r="E59" s="886"/>
      <c r="F59" s="886"/>
      <c r="S59"/>
      <c r="T59"/>
      <c r="U59"/>
      <c r="V59"/>
      <c r="W59"/>
    </row>
    <row r="60" spans="2:23">
      <c r="B60" s="886"/>
      <c r="C60" s="886"/>
      <c r="D60" s="886"/>
      <c r="E60" s="886"/>
      <c r="F60" s="886"/>
      <c r="S60"/>
      <c r="T60"/>
      <c r="U60"/>
      <c r="V60"/>
      <c r="W60"/>
    </row>
    <row r="61" spans="2:23">
      <c r="B61" s="886"/>
      <c r="C61" s="886"/>
      <c r="D61" s="886"/>
      <c r="E61" s="886"/>
      <c r="F61" s="886"/>
      <c r="S61"/>
      <c r="T61"/>
      <c r="U61"/>
      <c r="V61"/>
      <c r="W61"/>
    </row>
    <row r="62" spans="2:23">
      <c r="B62" s="886"/>
      <c r="C62" s="886"/>
      <c r="D62" s="886"/>
      <c r="E62" s="886"/>
      <c r="F62" s="886"/>
      <c r="S62"/>
      <c r="T62"/>
      <c r="U62"/>
      <c r="V62"/>
      <c r="W62"/>
    </row>
    <row r="63" spans="2:23">
      <c r="S63"/>
      <c r="T63"/>
      <c r="U63"/>
      <c r="V63"/>
      <c r="W63"/>
    </row>
    <row r="64" spans="2:23">
      <c r="S64"/>
      <c r="T64"/>
      <c r="U64"/>
      <c r="V64"/>
      <c r="W64"/>
    </row>
    <row r="65" spans="19:23">
      <c r="S65"/>
      <c r="T65"/>
      <c r="U65"/>
      <c r="V65"/>
      <c r="W65"/>
    </row>
    <row r="66" spans="19:23">
      <c r="S66"/>
      <c r="T66"/>
      <c r="U66"/>
      <c r="V66"/>
      <c r="W66"/>
    </row>
    <row r="67" spans="19:23">
      <c r="S67"/>
      <c r="T67"/>
      <c r="U67"/>
      <c r="V67"/>
      <c r="W67"/>
    </row>
    <row r="68" spans="19:23">
      <c r="S68"/>
      <c r="T68"/>
      <c r="U68"/>
      <c r="V68"/>
      <c r="W68"/>
    </row>
    <row r="69" spans="19:23">
      <c r="S69"/>
      <c r="T69"/>
      <c r="U69"/>
      <c r="V69"/>
      <c r="W69"/>
    </row>
    <row r="70" spans="19:23">
      <c r="S70"/>
      <c r="T70"/>
      <c r="U70"/>
      <c r="V70"/>
      <c r="W70"/>
    </row>
    <row r="71" spans="19:23">
      <c r="S71"/>
      <c r="T71"/>
      <c r="U71"/>
      <c r="V71"/>
      <c r="W71"/>
    </row>
    <row r="72" spans="19:23">
      <c r="S72"/>
      <c r="T72"/>
      <c r="U72"/>
      <c r="V72"/>
      <c r="W72"/>
    </row>
    <row r="73" spans="19:23">
      <c r="S73"/>
      <c r="T73"/>
      <c r="U73"/>
      <c r="V73"/>
      <c r="W73"/>
    </row>
    <row r="74" spans="19:23">
      <c r="S74"/>
      <c r="T74"/>
      <c r="U74"/>
      <c r="V74"/>
      <c r="W74"/>
    </row>
    <row r="75" spans="19:23">
      <c r="S75"/>
      <c r="T75"/>
      <c r="U75"/>
      <c r="V75"/>
      <c r="W75"/>
    </row>
    <row r="76" spans="19:23">
      <c r="S76"/>
      <c r="T76"/>
      <c r="U76"/>
      <c r="V76"/>
      <c r="W76"/>
    </row>
    <row r="77" spans="19:23">
      <c r="S77"/>
      <c r="T77"/>
      <c r="U77"/>
      <c r="V77"/>
      <c r="W77"/>
    </row>
    <row r="78" spans="19:23">
      <c r="S78"/>
      <c r="T78"/>
      <c r="U78"/>
      <c r="V78"/>
      <c r="W78"/>
    </row>
    <row r="79" spans="19:23">
      <c r="S79"/>
      <c r="T79"/>
      <c r="U79"/>
      <c r="V79"/>
      <c r="W79"/>
    </row>
    <row r="80" spans="19:23">
      <c r="S80"/>
      <c r="T80"/>
      <c r="U80"/>
      <c r="V80"/>
      <c r="W80"/>
    </row>
    <row r="81" spans="19:23">
      <c r="S81"/>
      <c r="T81"/>
      <c r="U81"/>
      <c r="V81"/>
      <c r="W81"/>
    </row>
    <row r="82" spans="19:23">
      <c r="S82"/>
      <c r="T82"/>
      <c r="U82"/>
      <c r="V82"/>
      <c r="W82"/>
    </row>
    <row r="83" spans="19:23">
      <c r="S83"/>
      <c r="T83"/>
      <c r="U83"/>
      <c r="V83"/>
      <c r="W83"/>
    </row>
    <row r="84" spans="19:23">
      <c r="S84"/>
      <c r="T84"/>
      <c r="U84"/>
      <c r="V84"/>
      <c r="W84"/>
    </row>
    <row r="85" spans="19:23">
      <c r="S85"/>
      <c r="T85"/>
      <c r="U85"/>
      <c r="V85"/>
      <c r="W85"/>
    </row>
    <row r="86" spans="19:23">
      <c r="S86"/>
      <c r="T86"/>
      <c r="U86"/>
      <c r="V86"/>
      <c r="W86"/>
    </row>
    <row r="87" spans="19:23">
      <c r="S87"/>
      <c r="T87"/>
      <c r="U87"/>
      <c r="V87"/>
      <c r="W87"/>
    </row>
    <row r="88" spans="19:23">
      <c r="S88"/>
      <c r="T88"/>
      <c r="U88"/>
      <c r="V88"/>
      <c r="W88"/>
    </row>
    <row r="89" spans="19:23">
      <c r="S89"/>
      <c r="T89"/>
      <c r="U89"/>
      <c r="V89"/>
      <c r="W89"/>
    </row>
    <row r="90" spans="19:23">
      <c r="S90"/>
      <c r="T90"/>
      <c r="U90"/>
      <c r="V90"/>
      <c r="W90"/>
    </row>
    <row r="91" spans="19:23">
      <c r="S91"/>
      <c r="T91"/>
      <c r="U91"/>
      <c r="V91"/>
      <c r="W91"/>
    </row>
    <row r="92" spans="19:23">
      <c r="S92"/>
      <c r="T92"/>
      <c r="U92"/>
      <c r="V92"/>
      <c r="W92"/>
    </row>
    <row r="93" spans="19:23">
      <c r="S93"/>
      <c r="T93"/>
      <c r="U93"/>
      <c r="V93"/>
      <c r="W93"/>
    </row>
    <row r="94" spans="19:23">
      <c r="S94"/>
      <c r="T94"/>
      <c r="U94"/>
      <c r="V94"/>
      <c r="W94"/>
    </row>
    <row r="95" spans="19:23">
      <c r="S95"/>
      <c r="T95"/>
      <c r="U95"/>
      <c r="V95"/>
      <c r="W95"/>
    </row>
  </sheetData>
  <pageMargins left="0" right="0" top="0.35433070866141736" bottom="0.35433070866141736" header="0.23622047244094491" footer="0.11811023622047245"/>
  <pageSetup paperSize="9" scale="54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8"/>
  <sheetViews>
    <sheetView showGridLines="0" zoomScale="85" workbookViewId="0">
      <selection activeCell="Q26" sqref="Q26"/>
    </sheetView>
  </sheetViews>
  <sheetFormatPr defaultRowHeight="28.5" customHeight="1"/>
  <cols>
    <col min="1" max="1" width="12" style="693" customWidth="1"/>
    <col min="2" max="2" width="54.140625" style="693" customWidth="1"/>
    <col min="3" max="3" width="21.28515625" style="693" customWidth="1"/>
    <col min="4" max="4" width="22" style="693" customWidth="1"/>
    <col min="5" max="5" width="22.7109375" style="693" customWidth="1"/>
    <col min="6" max="6" width="16.140625" style="693" customWidth="1"/>
    <col min="7" max="8" width="9.140625" style="693" customWidth="1"/>
    <col min="9" max="9" width="9.140625" style="693"/>
    <col min="10" max="10" width="9" style="693" customWidth="1"/>
    <col min="11" max="252" width="9.140625" style="693"/>
    <col min="253" max="253" width="12" style="693" customWidth="1"/>
    <col min="254" max="254" width="54.140625" style="693" customWidth="1"/>
    <col min="255" max="255" width="21.28515625" style="693" customWidth="1"/>
    <col min="256" max="256" width="22" style="693" customWidth="1"/>
    <col min="257" max="257" width="22.7109375" style="693" customWidth="1"/>
    <col min="258" max="259" width="16.140625" style="693" customWidth="1"/>
    <col min="260" max="260" width="15.42578125" style="693" customWidth="1"/>
    <col min="261" max="261" width="9.140625" style="693"/>
    <col min="262" max="263" width="9.140625" style="693" customWidth="1"/>
    <col min="264" max="265" width="9.140625" style="693"/>
    <col min="266" max="266" width="9" style="693" customWidth="1"/>
    <col min="267" max="508" width="9.140625" style="693"/>
    <col min="509" max="509" width="12" style="693" customWidth="1"/>
    <col min="510" max="510" width="54.140625" style="693" customWidth="1"/>
    <col min="511" max="511" width="21.28515625" style="693" customWidth="1"/>
    <col min="512" max="512" width="22" style="693" customWidth="1"/>
    <col min="513" max="513" width="22.7109375" style="693" customWidth="1"/>
    <col min="514" max="515" width="16.140625" style="693" customWidth="1"/>
    <col min="516" max="516" width="15.42578125" style="693" customWidth="1"/>
    <col min="517" max="517" width="9.140625" style="693"/>
    <col min="518" max="519" width="9.140625" style="693" customWidth="1"/>
    <col min="520" max="521" width="9.140625" style="693"/>
    <col min="522" max="522" width="9" style="693" customWidth="1"/>
    <col min="523" max="764" width="9.140625" style="693"/>
    <col min="765" max="765" width="12" style="693" customWidth="1"/>
    <col min="766" max="766" width="54.140625" style="693" customWidth="1"/>
    <col min="767" max="767" width="21.28515625" style="693" customWidth="1"/>
    <col min="768" max="768" width="22" style="693" customWidth="1"/>
    <col min="769" max="769" width="22.7109375" style="693" customWidth="1"/>
    <col min="770" max="771" width="16.140625" style="693" customWidth="1"/>
    <col min="772" max="772" width="15.42578125" style="693" customWidth="1"/>
    <col min="773" max="773" width="9.140625" style="693"/>
    <col min="774" max="775" width="9.140625" style="693" customWidth="1"/>
    <col min="776" max="777" width="9.140625" style="693"/>
    <col min="778" max="778" width="9" style="693" customWidth="1"/>
    <col min="779" max="1020" width="9.140625" style="693"/>
    <col min="1021" max="1021" width="12" style="693" customWidth="1"/>
    <col min="1022" max="1022" width="54.140625" style="693" customWidth="1"/>
    <col min="1023" max="1023" width="21.28515625" style="693" customWidth="1"/>
    <col min="1024" max="1024" width="22" style="693" customWidth="1"/>
    <col min="1025" max="1025" width="22.7109375" style="693" customWidth="1"/>
    <col min="1026" max="1027" width="16.140625" style="693" customWidth="1"/>
    <col min="1028" max="1028" width="15.42578125" style="693" customWidth="1"/>
    <col min="1029" max="1029" width="9.140625" style="693"/>
    <col min="1030" max="1031" width="9.140625" style="693" customWidth="1"/>
    <col min="1032" max="1033" width="9.140625" style="693"/>
    <col min="1034" max="1034" width="9" style="693" customWidth="1"/>
    <col min="1035" max="1276" width="9.140625" style="693"/>
    <col min="1277" max="1277" width="12" style="693" customWidth="1"/>
    <col min="1278" max="1278" width="54.140625" style="693" customWidth="1"/>
    <col min="1279" max="1279" width="21.28515625" style="693" customWidth="1"/>
    <col min="1280" max="1280" width="22" style="693" customWidth="1"/>
    <col min="1281" max="1281" width="22.7109375" style="693" customWidth="1"/>
    <col min="1282" max="1283" width="16.140625" style="693" customWidth="1"/>
    <col min="1284" max="1284" width="15.42578125" style="693" customWidth="1"/>
    <col min="1285" max="1285" width="9.140625" style="693"/>
    <col min="1286" max="1287" width="9.140625" style="693" customWidth="1"/>
    <col min="1288" max="1289" width="9.140625" style="693"/>
    <col min="1290" max="1290" width="9" style="693" customWidth="1"/>
    <col min="1291" max="1532" width="9.140625" style="693"/>
    <col min="1533" max="1533" width="12" style="693" customWidth="1"/>
    <col min="1534" max="1534" width="54.140625" style="693" customWidth="1"/>
    <col min="1535" max="1535" width="21.28515625" style="693" customWidth="1"/>
    <col min="1536" max="1536" width="22" style="693" customWidth="1"/>
    <col min="1537" max="1537" width="22.7109375" style="693" customWidth="1"/>
    <col min="1538" max="1539" width="16.140625" style="693" customWidth="1"/>
    <col min="1540" max="1540" width="15.42578125" style="693" customWidth="1"/>
    <col min="1541" max="1541" width="9.140625" style="693"/>
    <col min="1542" max="1543" width="9.140625" style="693" customWidth="1"/>
    <col min="1544" max="1545" width="9.140625" style="693"/>
    <col min="1546" max="1546" width="9" style="693" customWidth="1"/>
    <col min="1547" max="1788" width="9.140625" style="693"/>
    <col min="1789" max="1789" width="12" style="693" customWidth="1"/>
    <col min="1790" max="1790" width="54.140625" style="693" customWidth="1"/>
    <col min="1791" max="1791" width="21.28515625" style="693" customWidth="1"/>
    <col min="1792" max="1792" width="22" style="693" customWidth="1"/>
    <col min="1793" max="1793" width="22.7109375" style="693" customWidth="1"/>
    <col min="1794" max="1795" width="16.140625" style="693" customWidth="1"/>
    <col min="1796" max="1796" width="15.42578125" style="693" customWidth="1"/>
    <col min="1797" max="1797" width="9.140625" style="693"/>
    <col min="1798" max="1799" width="9.140625" style="693" customWidth="1"/>
    <col min="1800" max="1801" width="9.140625" style="693"/>
    <col min="1802" max="1802" width="9" style="693" customWidth="1"/>
    <col min="1803" max="2044" width="9.140625" style="693"/>
    <col min="2045" max="2045" width="12" style="693" customWidth="1"/>
    <col min="2046" max="2046" width="54.140625" style="693" customWidth="1"/>
    <col min="2047" max="2047" width="21.28515625" style="693" customWidth="1"/>
    <col min="2048" max="2048" width="22" style="693" customWidth="1"/>
    <col min="2049" max="2049" width="22.7109375" style="693" customWidth="1"/>
    <col min="2050" max="2051" width="16.140625" style="693" customWidth="1"/>
    <col min="2052" max="2052" width="15.42578125" style="693" customWidth="1"/>
    <col min="2053" max="2053" width="9.140625" style="693"/>
    <col min="2054" max="2055" width="9.140625" style="693" customWidth="1"/>
    <col min="2056" max="2057" width="9.140625" style="693"/>
    <col min="2058" max="2058" width="9" style="693" customWidth="1"/>
    <col min="2059" max="2300" width="9.140625" style="693"/>
    <col min="2301" max="2301" width="12" style="693" customWidth="1"/>
    <col min="2302" max="2302" width="54.140625" style="693" customWidth="1"/>
    <col min="2303" max="2303" width="21.28515625" style="693" customWidth="1"/>
    <col min="2304" max="2304" width="22" style="693" customWidth="1"/>
    <col min="2305" max="2305" width="22.7109375" style="693" customWidth="1"/>
    <col min="2306" max="2307" width="16.140625" style="693" customWidth="1"/>
    <col min="2308" max="2308" width="15.42578125" style="693" customWidth="1"/>
    <col min="2309" max="2309" width="9.140625" style="693"/>
    <col min="2310" max="2311" width="9.140625" style="693" customWidth="1"/>
    <col min="2312" max="2313" width="9.140625" style="693"/>
    <col min="2314" max="2314" width="9" style="693" customWidth="1"/>
    <col min="2315" max="2556" width="9.140625" style="693"/>
    <col min="2557" max="2557" width="12" style="693" customWidth="1"/>
    <col min="2558" max="2558" width="54.140625" style="693" customWidth="1"/>
    <col min="2559" max="2559" width="21.28515625" style="693" customWidth="1"/>
    <col min="2560" max="2560" width="22" style="693" customWidth="1"/>
    <col min="2561" max="2561" width="22.7109375" style="693" customWidth="1"/>
    <col min="2562" max="2563" width="16.140625" style="693" customWidth="1"/>
    <col min="2564" max="2564" width="15.42578125" style="693" customWidth="1"/>
    <col min="2565" max="2565" width="9.140625" style="693"/>
    <col min="2566" max="2567" width="9.140625" style="693" customWidth="1"/>
    <col min="2568" max="2569" width="9.140625" style="693"/>
    <col min="2570" max="2570" width="9" style="693" customWidth="1"/>
    <col min="2571" max="2812" width="9.140625" style="693"/>
    <col min="2813" max="2813" width="12" style="693" customWidth="1"/>
    <col min="2814" max="2814" width="54.140625" style="693" customWidth="1"/>
    <col min="2815" max="2815" width="21.28515625" style="693" customWidth="1"/>
    <col min="2816" max="2816" width="22" style="693" customWidth="1"/>
    <col min="2817" max="2817" width="22.7109375" style="693" customWidth="1"/>
    <col min="2818" max="2819" width="16.140625" style="693" customWidth="1"/>
    <col min="2820" max="2820" width="15.42578125" style="693" customWidth="1"/>
    <col min="2821" max="2821" width="9.140625" style="693"/>
    <col min="2822" max="2823" width="9.140625" style="693" customWidth="1"/>
    <col min="2824" max="2825" width="9.140625" style="693"/>
    <col min="2826" max="2826" width="9" style="693" customWidth="1"/>
    <col min="2827" max="3068" width="9.140625" style="693"/>
    <col min="3069" max="3069" width="12" style="693" customWidth="1"/>
    <col min="3070" max="3070" width="54.140625" style="693" customWidth="1"/>
    <col min="3071" max="3071" width="21.28515625" style="693" customWidth="1"/>
    <col min="3072" max="3072" width="22" style="693" customWidth="1"/>
    <col min="3073" max="3073" width="22.7109375" style="693" customWidth="1"/>
    <col min="3074" max="3075" width="16.140625" style="693" customWidth="1"/>
    <col min="3076" max="3076" width="15.42578125" style="693" customWidth="1"/>
    <col min="3077" max="3077" width="9.140625" style="693"/>
    <col min="3078" max="3079" width="9.140625" style="693" customWidth="1"/>
    <col min="3080" max="3081" width="9.140625" style="693"/>
    <col min="3082" max="3082" width="9" style="693" customWidth="1"/>
    <col min="3083" max="3324" width="9.140625" style="693"/>
    <col min="3325" max="3325" width="12" style="693" customWidth="1"/>
    <col min="3326" max="3326" width="54.140625" style="693" customWidth="1"/>
    <col min="3327" max="3327" width="21.28515625" style="693" customWidth="1"/>
    <col min="3328" max="3328" width="22" style="693" customWidth="1"/>
    <col min="3329" max="3329" width="22.7109375" style="693" customWidth="1"/>
    <col min="3330" max="3331" width="16.140625" style="693" customWidth="1"/>
    <col min="3332" max="3332" width="15.42578125" style="693" customWidth="1"/>
    <col min="3333" max="3333" width="9.140625" style="693"/>
    <col min="3334" max="3335" width="9.140625" style="693" customWidth="1"/>
    <col min="3336" max="3337" width="9.140625" style="693"/>
    <col min="3338" max="3338" width="9" style="693" customWidth="1"/>
    <col min="3339" max="3580" width="9.140625" style="693"/>
    <col min="3581" max="3581" width="12" style="693" customWidth="1"/>
    <col min="3582" max="3582" width="54.140625" style="693" customWidth="1"/>
    <col min="3583" max="3583" width="21.28515625" style="693" customWidth="1"/>
    <col min="3584" max="3584" width="22" style="693" customWidth="1"/>
    <col min="3585" max="3585" width="22.7109375" style="693" customWidth="1"/>
    <col min="3586" max="3587" width="16.140625" style="693" customWidth="1"/>
    <col min="3588" max="3588" width="15.42578125" style="693" customWidth="1"/>
    <col min="3589" max="3589" width="9.140625" style="693"/>
    <col min="3590" max="3591" width="9.140625" style="693" customWidth="1"/>
    <col min="3592" max="3593" width="9.140625" style="693"/>
    <col min="3594" max="3594" width="9" style="693" customWidth="1"/>
    <col min="3595" max="3836" width="9.140625" style="693"/>
    <col min="3837" max="3837" width="12" style="693" customWidth="1"/>
    <col min="3838" max="3838" width="54.140625" style="693" customWidth="1"/>
    <col min="3839" max="3839" width="21.28515625" style="693" customWidth="1"/>
    <col min="3840" max="3840" width="22" style="693" customWidth="1"/>
    <col min="3841" max="3841" width="22.7109375" style="693" customWidth="1"/>
    <col min="3842" max="3843" width="16.140625" style="693" customWidth="1"/>
    <col min="3844" max="3844" width="15.42578125" style="693" customWidth="1"/>
    <col min="3845" max="3845" width="9.140625" style="693"/>
    <col min="3846" max="3847" width="9.140625" style="693" customWidth="1"/>
    <col min="3848" max="3849" width="9.140625" style="693"/>
    <col min="3850" max="3850" width="9" style="693" customWidth="1"/>
    <col min="3851" max="4092" width="9.140625" style="693"/>
    <col min="4093" max="4093" width="12" style="693" customWidth="1"/>
    <col min="4094" max="4094" width="54.140625" style="693" customWidth="1"/>
    <col min="4095" max="4095" width="21.28515625" style="693" customWidth="1"/>
    <col min="4096" max="4096" width="22" style="693" customWidth="1"/>
    <col min="4097" max="4097" width="22.7109375" style="693" customWidth="1"/>
    <col min="4098" max="4099" width="16.140625" style="693" customWidth="1"/>
    <col min="4100" max="4100" width="15.42578125" style="693" customWidth="1"/>
    <col min="4101" max="4101" width="9.140625" style="693"/>
    <col min="4102" max="4103" width="9.140625" style="693" customWidth="1"/>
    <col min="4104" max="4105" width="9.140625" style="693"/>
    <col min="4106" max="4106" width="9" style="693" customWidth="1"/>
    <col min="4107" max="4348" width="9.140625" style="693"/>
    <col min="4349" max="4349" width="12" style="693" customWidth="1"/>
    <col min="4350" max="4350" width="54.140625" style="693" customWidth="1"/>
    <col min="4351" max="4351" width="21.28515625" style="693" customWidth="1"/>
    <col min="4352" max="4352" width="22" style="693" customWidth="1"/>
    <col min="4353" max="4353" width="22.7109375" style="693" customWidth="1"/>
    <col min="4354" max="4355" width="16.140625" style="693" customWidth="1"/>
    <col min="4356" max="4356" width="15.42578125" style="693" customWidth="1"/>
    <col min="4357" max="4357" width="9.140625" style="693"/>
    <col min="4358" max="4359" width="9.140625" style="693" customWidth="1"/>
    <col min="4360" max="4361" width="9.140625" style="693"/>
    <col min="4362" max="4362" width="9" style="693" customWidth="1"/>
    <col min="4363" max="4604" width="9.140625" style="693"/>
    <col min="4605" max="4605" width="12" style="693" customWidth="1"/>
    <col min="4606" max="4606" width="54.140625" style="693" customWidth="1"/>
    <col min="4607" max="4607" width="21.28515625" style="693" customWidth="1"/>
    <col min="4608" max="4608" width="22" style="693" customWidth="1"/>
    <col min="4609" max="4609" width="22.7109375" style="693" customWidth="1"/>
    <col min="4610" max="4611" width="16.140625" style="693" customWidth="1"/>
    <col min="4612" max="4612" width="15.42578125" style="693" customWidth="1"/>
    <col min="4613" max="4613" width="9.140625" style="693"/>
    <col min="4614" max="4615" width="9.140625" style="693" customWidth="1"/>
    <col min="4616" max="4617" width="9.140625" style="693"/>
    <col min="4618" max="4618" width="9" style="693" customWidth="1"/>
    <col min="4619" max="4860" width="9.140625" style="693"/>
    <col min="4861" max="4861" width="12" style="693" customWidth="1"/>
    <col min="4862" max="4862" width="54.140625" style="693" customWidth="1"/>
    <col min="4863" max="4863" width="21.28515625" style="693" customWidth="1"/>
    <col min="4864" max="4864" width="22" style="693" customWidth="1"/>
    <col min="4865" max="4865" width="22.7109375" style="693" customWidth="1"/>
    <col min="4866" max="4867" width="16.140625" style="693" customWidth="1"/>
    <col min="4868" max="4868" width="15.42578125" style="693" customWidth="1"/>
    <col min="4869" max="4869" width="9.140625" style="693"/>
    <col min="4870" max="4871" width="9.140625" style="693" customWidth="1"/>
    <col min="4872" max="4873" width="9.140625" style="693"/>
    <col min="4874" max="4874" width="9" style="693" customWidth="1"/>
    <col min="4875" max="5116" width="9.140625" style="693"/>
    <col min="5117" max="5117" width="12" style="693" customWidth="1"/>
    <col min="5118" max="5118" width="54.140625" style="693" customWidth="1"/>
    <col min="5119" max="5119" width="21.28515625" style="693" customWidth="1"/>
    <col min="5120" max="5120" width="22" style="693" customWidth="1"/>
    <col min="5121" max="5121" width="22.7109375" style="693" customWidth="1"/>
    <col min="5122" max="5123" width="16.140625" style="693" customWidth="1"/>
    <col min="5124" max="5124" width="15.42578125" style="693" customWidth="1"/>
    <col min="5125" max="5125" width="9.140625" style="693"/>
    <col min="5126" max="5127" width="9.140625" style="693" customWidth="1"/>
    <col min="5128" max="5129" width="9.140625" style="693"/>
    <col min="5130" max="5130" width="9" style="693" customWidth="1"/>
    <col min="5131" max="5372" width="9.140625" style="693"/>
    <col min="5373" max="5373" width="12" style="693" customWidth="1"/>
    <col min="5374" max="5374" width="54.140625" style="693" customWidth="1"/>
    <col min="5375" max="5375" width="21.28515625" style="693" customWidth="1"/>
    <col min="5376" max="5376" width="22" style="693" customWidth="1"/>
    <col min="5377" max="5377" width="22.7109375" style="693" customWidth="1"/>
    <col min="5378" max="5379" width="16.140625" style="693" customWidth="1"/>
    <col min="5380" max="5380" width="15.42578125" style="693" customWidth="1"/>
    <col min="5381" max="5381" width="9.140625" style="693"/>
    <col min="5382" max="5383" width="9.140625" style="693" customWidth="1"/>
    <col min="5384" max="5385" width="9.140625" style="693"/>
    <col min="5386" max="5386" width="9" style="693" customWidth="1"/>
    <col min="5387" max="5628" width="9.140625" style="693"/>
    <col min="5629" max="5629" width="12" style="693" customWidth="1"/>
    <col min="5630" max="5630" width="54.140625" style="693" customWidth="1"/>
    <col min="5631" max="5631" width="21.28515625" style="693" customWidth="1"/>
    <col min="5632" max="5632" width="22" style="693" customWidth="1"/>
    <col min="5633" max="5633" width="22.7109375" style="693" customWidth="1"/>
    <col min="5634" max="5635" width="16.140625" style="693" customWidth="1"/>
    <col min="5636" max="5636" width="15.42578125" style="693" customWidth="1"/>
    <col min="5637" max="5637" width="9.140625" style="693"/>
    <col min="5638" max="5639" width="9.140625" style="693" customWidth="1"/>
    <col min="5640" max="5641" width="9.140625" style="693"/>
    <col min="5642" max="5642" width="9" style="693" customWidth="1"/>
    <col min="5643" max="5884" width="9.140625" style="693"/>
    <col min="5885" max="5885" width="12" style="693" customWidth="1"/>
    <col min="5886" max="5886" width="54.140625" style="693" customWidth="1"/>
    <col min="5887" max="5887" width="21.28515625" style="693" customWidth="1"/>
    <col min="5888" max="5888" width="22" style="693" customWidth="1"/>
    <col min="5889" max="5889" width="22.7109375" style="693" customWidth="1"/>
    <col min="5890" max="5891" width="16.140625" style="693" customWidth="1"/>
    <col min="5892" max="5892" width="15.42578125" style="693" customWidth="1"/>
    <col min="5893" max="5893" width="9.140625" style="693"/>
    <col min="5894" max="5895" width="9.140625" style="693" customWidth="1"/>
    <col min="5896" max="5897" width="9.140625" style="693"/>
    <col min="5898" max="5898" width="9" style="693" customWidth="1"/>
    <col min="5899" max="6140" width="9.140625" style="693"/>
    <col min="6141" max="6141" width="12" style="693" customWidth="1"/>
    <col min="6142" max="6142" width="54.140625" style="693" customWidth="1"/>
    <col min="6143" max="6143" width="21.28515625" style="693" customWidth="1"/>
    <col min="6144" max="6144" width="22" style="693" customWidth="1"/>
    <col min="6145" max="6145" width="22.7109375" style="693" customWidth="1"/>
    <col min="6146" max="6147" width="16.140625" style="693" customWidth="1"/>
    <col min="6148" max="6148" width="15.42578125" style="693" customWidth="1"/>
    <col min="6149" max="6149" width="9.140625" style="693"/>
    <col min="6150" max="6151" width="9.140625" style="693" customWidth="1"/>
    <col min="6152" max="6153" width="9.140625" style="693"/>
    <col min="6154" max="6154" width="9" style="693" customWidth="1"/>
    <col min="6155" max="6396" width="9.140625" style="693"/>
    <col min="6397" max="6397" width="12" style="693" customWidth="1"/>
    <col min="6398" max="6398" width="54.140625" style="693" customWidth="1"/>
    <col min="6399" max="6399" width="21.28515625" style="693" customWidth="1"/>
    <col min="6400" max="6400" width="22" style="693" customWidth="1"/>
    <col min="6401" max="6401" width="22.7109375" style="693" customWidth="1"/>
    <col min="6402" max="6403" width="16.140625" style="693" customWidth="1"/>
    <col min="6404" max="6404" width="15.42578125" style="693" customWidth="1"/>
    <col min="6405" max="6405" width="9.140625" style="693"/>
    <col min="6406" max="6407" width="9.140625" style="693" customWidth="1"/>
    <col min="6408" max="6409" width="9.140625" style="693"/>
    <col min="6410" max="6410" width="9" style="693" customWidth="1"/>
    <col min="6411" max="6652" width="9.140625" style="693"/>
    <col min="6653" max="6653" width="12" style="693" customWidth="1"/>
    <col min="6654" max="6654" width="54.140625" style="693" customWidth="1"/>
    <col min="6655" max="6655" width="21.28515625" style="693" customWidth="1"/>
    <col min="6656" max="6656" width="22" style="693" customWidth="1"/>
    <col min="6657" max="6657" width="22.7109375" style="693" customWidth="1"/>
    <col min="6658" max="6659" width="16.140625" style="693" customWidth="1"/>
    <col min="6660" max="6660" width="15.42578125" style="693" customWidth="1"/>
    <col min="6661" max="6661" width="9.140625" style="693"/>
    <col min="6662" max="6663" width="9.140625" style="693" customWidth="1"/>
    <col min="6664" max="6665" width="9.140625" style="693"/>
    <col min="6666" max="6666" width="9" style="693" customWidth="1"/>
    <col min="6667" max="6908" width="9.140625" style="693"/>
    <col min="6909" max="6909" width="12" style="693" customWidth="1"/>
    <col min="6910" max="6910" width="54.140625" style="693" customWidth="1"/>
    <col min="6911" max="6911" width="21.28515625" style="693" customWidth="1"/>
    <col min="6912" max="6912" width="22" style="693" customWidth="1"/>
    <col min="6913" max="6913" width="22.7109375" style="693" customWidth="1"/>
    <col min="6914" max="6915" width="16.140625" style="693" customWidth="1"/>
    <col min="6916" max="6916" width="15.42578125" style="693" customWidth="1"/>
    <col min="6917" max="6917" width="9.140625" style="693"/>
    <col min="6918" max="6919" width="9.140625" style="693" customWidth="1"/>
    <col min="6920" max="6921" width="9.140625" style="693"/>
    <col min="6922" max="6922" width="9" style="693" customWidth="1"/>
    <col min="6923" max="7164" width="9.140625" style="693"/>
    <col min="7165" max="7165" width="12" style="693" customWidth="1"/>
    <col min="7166" max="7166" width="54.140625" style="693" customWidth="1"/>
    <col min="7167" max="7167" width="21.28515625" style="693" customWidth="1"/>
    <col min="7168" max="7168" width="22" style="693" customWidth="1"/>
    <col min="7169" max="7169" width="22.7109375" style="693" customWidth="1"/>
    <col min="7170" max="7171" width="16.140625" style="693" customWidth="1"/>
    <col min="7172" max="7172" width="15.42578125" style="693" customWidth="1"/>
    <col min="7173" max="7173" width="9.140625" style="693"/>
    <col min="7174" max="7175" width="9.140625" style="693" customWidth="1"/>
    <col min="7176" max="7177" width="9.140625" style="693"/>
    <col min="7178" max="7178" width="9" style="693" customWidth="1"/>
    <col min="7179" max="7420" width="9.140625" style="693"/>
    <col min="7421" max="7421" width="12" style="693" customWidth="1"/>
    <col min="7422" max="7422" width="54.140625" style="693" customWidth="1"/>
    <col min="7423" max="7423" width="21.28515625" style="693" customWidth="1"/>
    <col min="7424" max="7424" width="22" style="693" customWidth="1"/>
    <col min="7425" max="7425" width="22.7109375" style="693" customWidth="1"/>
    <col min="7426" max="7427" width="16.140625" style="693" customWidth="1"/>
    <col min="7428" max="7428" width="15.42578125" style="693" customWidth="1"/>
    <col min="7429" max="7429" width="9.140625" style="693"/>
    <col min="7430" max="7431" width="9.140625" style="693" customWidth="1"/>
    <col min="7432" max="7433" width="9.140625" style="693"/>
    <col min="7434" max="7434" width="9" style="693" customWidth="1"/>
    <col min="7435" max="7676" width="9.140625" style="693"/>
    <col min="7677" max="7677" width="12" style="693" customWidth="1"/>
    <col min="7678" max="7678" width="54.140625" style="693" customWidth="1"/>
    <col min="7679" max="7679" width="21.28515625" style="693" customWidth="1"/>
    <col min="7680" max="7680" width="22" style="693" customWidth="1"/>
    <col min="7681" max="7681" width="22.7109375" style="693" customWidth="1"/>
    <col min="7682" max="7683" width="16.140625" style="693" customWidth="1"/>
    <col min="7684" max="7684" width="15.42578125" style="693" customWidth="1"/>
    <col min="7685" max="7685" width="9.140625" style="693"/>
    <col min="7686" max="7687" width="9.140625" style="693" customWidth="1"/>
    <col min="7688" max="7689" width="9.140625" style="693"/>
    <col min="7690" max="7690" width="9" style="693" customWidth="1"/>
    <col min="7691" max="7932" width="9.140625" style="693"/>
    <col min="7933" max="7933" width="12" style="693" customWidth="1"/>
    <col min="7934" max="7934" width="54.140625" style="693" customWidth="1"/>
    <col min="7935" max="7935" width="21.28515625" style="693" customWidth="1"/>
    <col min="7936" max="7936" width="22" style="693" customWidth="1"/>
    <col min="7937" max="7937" width="22.7109375" style="693" customWidth="1"/>
    <col min="7938" max="7939" width="16.140625" style="693" customWidth="1"/>
    <col min="7940" max="7940" width="15.42578125" style="693" customWidth="1"/>
    <col min="7941" max="7941" width="9.140625" style="693"/>
    <col min="7942" max="7943" width="9.140625" style="693" customWidth="1"/>
    <col min="7944" max="7945" width="9.140625" style="693"/>
    <col min="7946" max="7946" width="9" style="693" customWidth="1"/>
    <col min="7947" max="8188" width="9.140625" style="693"/>
    <col min="8189" max="8189" width="12" style="693" customWidth="1"/>
    <col min="8190" max="8190" width="54.140625" style="693" customWidth="1"/>
    <col min="8191" max="8191" width="21.28515625" style="693" customWidth="1"/>
    <col min="8192" max="8192" width="22" style="693" customWidth="1"/>
    <col min="8193" max="8193" width="22.7109375" style="693" customWidth="1"/>
    <col min="8194" max="8195" width="16.140625" style="693" customWidth="1"/>
    <col min="8196" max="8196" width="15.42578125" style="693" customWidth="1"/>
    <col min="8197" max="8197" width="9.140625" style="693"/>
    <col min="8198" max="8199" width="9.140625" style="693" customWidth="1"/>
    <col min="8200" max="8201" width="9.140625" style="693"/>
    <col min="8202" max="8202" width="9" style="693" customWidth="1"/>
    <col min="8203" max="8444" width="9.140625" style="693"/>
    <col min="8445" max="8445" width="12" style="693" customWidth="1"/>
    <col min="8446" max="8446" width="54.140625" style="693" customWidth="1"/>
    <col min="8447" max="8447" width="21.28515625" style="693" customWidth="1"/>
    <col min="8448" max="8448" width="22" style="693" customWidth="1"/>
    <col min="8449" max="8449" width="22.7109375" style="693" customWidth="1"/>
    <col min="8450" max="8451" width="16.140625" style="693" customWidth="1"/>
    <col min="8452" max="8452" width="15.42578125" style="693" customWidth="1"/>
    <col min="8453" max="8453" width="9.140625" style="693"/>
    <col min="8454" max="8455" width="9.140625" style="693" customWidth="1"/>
    <col min="8456" max="8457" width="9.140625" style="693"/>
    <col min="8458" max="8458" width="9" style="693" customWidth="1"/>
    <col min="8459" max="8700" width="9.140625" style="693"/>
    <col min="8701" max="8701" width="12" style="693" customWidth="1"/>
    <col min="8702" max="8702" width="54.140625" style="693" customWidth="1"/>
    <col min="8703" max="8703" width="21.28515625" style="693" customWidth="1"/>
    <col min="8704" max="8704" width="22" style="693" customWidth="1"/>
    <col min="8705" max="8705" width="22.7109375" style="693" customWidth="1"/>
    <col min="8706" max="8707" width="16.140625" style="693" customWidth="1"/>
    <col min="8708" max="8708" width="15.42578125" style="693" customWidth="1"/>
    <col min="8709" max="8709" width="9.140625" style="693"/>
    <col min="8710" max="8711" width="9.140625" style="693" customWidth="1"/>
    <col min="8712" max="8713" width="9.140625" style="693"/>
    <col min="8714" max="8714" width="9" style="693" customWidth="1"/>
    <col min="8715" max="8956" width="9.140625" style="693"/>
    <col min="8957" max="8957" width="12" style="693" customWidth="1"/>
    <col min="8958" max="8958" width="54.140625" style="693" customWidth="1"/>
    <col min="8959" max="8959" width="21.28515625" style="693" customWidth="1"/>
    <col min="8960" max="8960" width="22" style="693" customWidth="1"/>
    <col min="8961" max="8961" width="22.7109375" style="693" customWidth="1"/>
    <col min="8962" max="8963" width="16.140625" style="693" customWidth="1"/>
    <col min="8964" max="8964" width="15.42578125" style="693" customWidth="1"/>
    <col min="8965" max="8965" width="9.140625" style="693"/>
    <col min="8966" max="8967" width="9.140625" style="693" customWidth="1"/>
    <col min="8968" max="8969" width="9.140625" style="693"/>
    <col min="8970" max="8970" width="9" style="693" customWidth="1"/>
    <col min="8971" max="9212" width="9.140625" style="693"/>
    <col min="9213" max="9213" width="12" style="693" customWidth="1"/>
    <col min="9214" max="9214" width="54.140625" style="693" customWidth="1"/>
    <col min="9215" max="9215" width="21.28515625" style="693" customWidth="1"/>
    <col min="9216" max="9216" width="22" style="693" customWidth="1"/>
    <col min="9217" max="9217" width="22.7109375" style="693" customWidth="1"/>
    <col min="9218" max="9219" width="16.140625" style="693" customWidth="1"/>
    <col min="9220" max="9220" width="15.42578125" style="693" customWidth="1"/>
    <col min="9221" max="9221" width="9.140625" style="693"/>
    <col min="9222" max="9223" width="9.140625" style="693" customWidth="1"/>
    <col min="9224" max="9225" width="9.140625" style="693"/>
    <col min="9226" max="9226" width="9" style="693" customWidth="1"/>
    <col min="9227" max="9468" width="9.140625" style="693"/>
    <col min="9469" max="9469" width="12" style="693" customWidth="1"/>
    <col min="9470" max="9470" width="54.140625" style="693" customWidth="1"/>
    <col min="9471" max="9471" width="21.28515625" style="693" customWidth="1"/>
    <col min="9472" max="9472" width="22" style="693" customWidth="1"/>
    <col min="9473" max="9473" width="22.7109375" style="693" customWidth="1"/>
    <col min="9474" max="9475" width="16.140625" style="693" customWidth="1"/>
    <col min="9476" max="9476" width="15.42578125" style="693" customWidth="1"/>
    <col min="9477" max="9477" width="9.140625" style="693"/>
    <col min="9478" max="9479" width="9.140625" style="693" customWidth="1"/>
    <col min="9480" max="9481" width="9.140625" style="693"/>
    <col min="9482" max="9482" width="9" style="693" customWidth="1"/>
    <col min="9483" max="9724" width="9.140625" style="693"/>
    <col min="9725" max="9725" width="12" style="693" customWidth="1"/>
    <col min="9726" max="9726" width="54.140625" style="693" customWidth="1"/>
    <col min="9727" max="9727" width="21.28515625" style="693" customWidth="1"/>
    <col min="9728" max="9728" width="22" style="693" customWidth="1"/>
    <col min="9729" max="9729" width="22.7109375" style="693" customWidth="1"/>
    <col min="9730" max="9731" width="16.140625" style="693" customWidth="1"/>
    <col min="9732" max="9732" width="15.42578125" style="693" customWidth="1"/>
    <col min="9733" max="9733" width="9.140625" style="693"/>
    <col min="9734" max="9735" width="9.140625" style="693" customWidth="1"/>
    <col min="9736" max="9737" width="9.140625" style="693"/>
    <col min="9738" max="9738" width="9" style="693" customWidth="1"/>
    <col min="9739" max="9980" width="9.140625" style="693"/>
    <col min="9981" max="9981" width="12" style="693" customWidth="1"/>
    <col min="9982" max="9982" width="54.140625" style="693" customWidth="1"/>
    <col min="9983" max="9983" width="21.28515625" style="693" customWidth="1"/>
    <col min="9984" max="9984" width="22" style="693" customWidth="1"/>
    <col min="9985" max="9985" width="22.7109375" style="693" customWidth="1"/>
    <col min="9986" max="9987" width="16.140625" style="693" customWidth="1"/>
    <col min="9988" max="9988" width="15.42578125" style="693" customWidth="1"/>
    <col min="9989" max="9989" width="9.140625" style="693"/>
    <col min="9990" max="9991" width="9.140625" style="693" customWidth="1"/>
    <col min="9992" max="9993" width="9.140625" style="693"/>
    <col min="9994" max="9994" width="9" style="693" customWidth="1"/>
    <col min="9995" max="10236" width="9.140625" style="693"/>
    <col min="10237" max="10237" width="12" style="693" customWidth="1"/>
    <col min="10238" max="10238" width="54.140625" style="693" customWidth="1"/>
    <col min="10239" max="10239" width="21.28515625" style="693" customWidth="1"/>
    <col min="10240" max="10240" width="22" style="693" customWidth="1"/>
    <col min="10241" max="10241" width="22.7109375" style="693" customWidth="1"/>
    <col min="10242" max="10243" width="16.140625" style="693" customWidth="1"/>
    <col min="10244" max="10244" width="15.42578125" style="693" customWidth="1"/>
    <col min="10245" max="10245" width="9.140625" style="693"/>
    <col min="10246" max="10247" width="9.140625" style="693" customWidth="1"/>
    <col min="10248" max="10249" width="9.140625" style="693"/>
    <col min="10250" max="10250" width="9" style="693" customWidth="1"/>
    <col min="10251" max="10492" width="9.140625" style="693"/>
    <col min="10493" max="10493" width="12" style="693" customWidth="1"/>
    <col min="10494" max="10494" width="54.140625" style="693" customWidth="1"/>
    <col min="10495" max="10495" width="21.28515625" style="693" customWidth="1"/>
    <col min="10496" max="10496" width="22" style="693" customWidth="1"/>
    <col min="10497" max="10497" width="22.7109375" style="693" customWidth="1"/>
    <col min="10498" max="10499" width="16.140625" style="693" customWidth="1"/>
    <col min="10500" max="10500" width="15.42578125" style="693" customWidth="1"/>
    <col min="10501" max="10501" width="9.140625" style="693"/>
    <col min="10502" max="10503" width="9.140625" style="693" customWidth="1"/>
    <col min="10504" max="10505" width="9.140625" style="693"/>
    <col min="10506" max="10506" width="9" style="693" customWidth="1"/>
    <col min="10507" max="10748" width="9.140625" style="693"/>
    <col min="10749" max="10749" width="12" style="693" customWidth="1"/>
    <col min="10750" max="10750" width="54.140625" style="693" customWidth="1"/>
    <col min="10751" max="10751" width="21.28515625" style="693" customWidth="1"/>
    <col min="10752" max="10752" width="22" style="693" customWidth="1"/>
    <col min="10753" max="10753" width="22.7109375" style="693" customWidth="1"/>
    <col min="10754" max="10755" width="16.140625" style="693" customWidth="1"/>
    <col min="10756" max="10756" width="15.42578125" style="693" customWidth="1"/>
    <col min="10757" max="10757" width="9.140625" style="693"/>
    <col min="10758" max="10759" width="9.140625" style="693" customWidth="1"/>
    <col min="10760" max="10761" width="9.140625" style="693"/>
    <col min="10762" max="10762" width="9" style="693" customWidth="1"/>
    <col min="10763" max="11004" width="9.140625" style="693"/>
    <col min="11005" max="11005" width="12" style="693" customWidth="1"/>
    <col min="11006" max="11006" width="54.140625" style="693" customWidth="1"/>
    <col min="11007" max="11007" width="21.28515625" style="693" customWidth="1"/>
    <col min="11008" max="11008" width="22" style="693" customWidth="1"/>
    <col min="11009" max="11009" width="22.7109375" style="693" customWidth="1"/>
    <col min="11010" max="11011" width="16.140625" style="693" customWidth="1"/>
    <col min="11012" max="11012" width="15.42578125" style="693" customWidth="1"/>
    <col min="11013" max="11013" width="9.140625" style="693"/>
    <col min="11014" max="11015" width="9.140625" style="693" customWidth="1"/>
    <col min="11016" max="11017" width="9.140625" style="693"/>
    <col min="11018" max="11018" width="9" style="693" customWidth="1"/>
    <col min="11019" max="11260" width="9.140625" style="693"/>
    <col min="11261" max="11261" width="12" style="693" customWidth="1"/>
    <col min="11262" max="11262" width="54.140625" style="693" customWidth="1"/>
    <col min="11263" max="11263" width="21.28515625" style="693" customWidth="1"/>
    <col min="11264" max="11264" width="22" style="693" customWidth="1"/>
    <col min="11265" max="11265" width="22.7109375" style="693" customWidth="1"/>
    <col min="11266" max="11267" width="16.140625" style="693" customWidth="1"/>
    <col min="11268" max="11268" width="15.42578125" style="693" customWidth="1"/>
    <col min="11269" max="11269" width="9.140625" style="693"/>
    <col min="11270" max="11271" width="9.140625" style="693" customWidth="1"/>
    <col min="11272" max="11273" width="9.140625" style="693"/>
    <col min="11274" max="11274" width="9" style="693" customWidth="1"/>
    <col min="11275" max="11516" width="9.140625" style="693"/>
    <col min="11517" max="11517" width="12" style="693" customWidth="1"/>
    <col min="11518" max="11518" width="54.140625" style="693" customWidth="1"/>
    <col min="11519" max="11519" width="21.28515625" style="693" customWidth="1"/>
    <col min="11520" max="11520" width="22" style="693" customWidth="1"/>
    <col min="11521" max="11521" width="22.7109375" style="693" customWidth="1"/>
    <col min="11522" max="11523" width="16.140625" style="693" customWidth="1"/>
    <col min="11524" max="11524" width="15.42578125" style="693" customWidth="1"/>
    <col min="11525" max="11525" width="9.140625" style="693"/>
    <col min="11526" max="11527" width="9.140625" style="693" customWidth="1"/>
    <col min="11528" max="11529" width="9.140625" style="693"/>
    <col min="11530" max="11530" width="9" style="693" customWidth="1"/>
    <col min="11531" max="11772" width="9.140625" style="693"/>
    <col min="11773" max="11773" width="12" style="693" customWidth="1"/>
    <col min="11774" max="11774" width="54.140625" style="693" customWidth="1"/>
    <col min="11775" max="11775" width="21.28515625" style="693" customWidth="1"/>
    <col min="11776" max="11776" width="22" style="693" customWidth="1"/>
    <col min="11777" max="11777" width="22.7109375" style="693" customWidth="1"/>
    <col min="11778" max="11779" width="16.140625" style="693" customWidth="1"/>
    <col min="11780" max="11780" width="15.42578125" style="693" customWidth="1"/>
    <col min="11781" max="11781" width="9.140625" style="693"/>
    <col min="11782" max="11783" width="9.140625" style="693" customWidth="1"/>
    <col min="11784" max="11785" width="9.140625" style="693"/>
    <col min="11786" max="11786" width="9" style="693" customWidth="1"/>
    <col min="11787" max="12028" width="9.140625" style="693"/>
    <col min="12029" max="12029" width="12" style="693" customWidth="1"/>
    <col min="12030" max="12030" width="54.140625" style="693" customWidth="1"/>
    <col min="12031" max="12031" width="21.28515625" style="693" customWidth="1"/>
    <col min="12032" max="12032" width="22" style="693" customWidth="1"/>
    <col min="12033" max="12033" width="22.7109375" style="693" customWidth="1"/>
    <col min="12034" max="12035" width="16.140625" style="693" customWidth="1"/>
    <col min="12036" max="12036" width="15.42578125" style="693" customWidth="1"/>
    <col min="12037" max="12037" width="9.140625" style="693"/>
    <col min="12038" max="12039" width="9.140625" style="693" customWidth="1"/>
    <col min="12040" max="12041" width="9.140625" style="693"/>
    <col min="12042" max="12042" width="9" style="693" customWidth="1"/>
    <col min="12043" max="12284" width="9.140625" style="693"/>
    <col min="12285" max="12285" width="12" style="693" customWidth="1"/>
    <col min="12286" max="12286" width="54.140625" style="693" customWidth="1"/>
    <col min="12287" max="12287" width="21.28515625" style="693" customWidth="1"/>
    <col min="12288" max="12288" width="22" style="693" customWidth="1"/>
    <col min="12289" max="12289" width="22.7109375" style="693" customWidth="1"/>
    <col min="12290" max="12291" width="16.140625" style="693" customWidth="1"/>
    <col min="12292" max="12292" width="15.42578125" style="693" customWidth="1"/>
    <col min="12293" max="12293" width="9.140625" style="693"/>
    <col min="12294" max="12295" width="9.140625" style="693" customWidth="1"/>
    <col min="12296" max="12297" width="9.140625" style="693"/>
    <col min="12298" max="12298" width="9" style="693" customWidth="1"/>
    <col min="12299" max="12540" width="9.140625" style="693"/>
    <col min="12541" max="12541" width="12" style="693" customWidth="1"/>
    <col min="12542" max="12542" width="54.140625" style="693" customWidth="1"/>
    <col min="12543" max="12543" width="21.28515625" style="693" customWidth="1"/>
    <col min="12544" max="12544" width="22" style="693" customWidth="1"/>
    <col min="12545" max="12545" width="22.7109375" style="693" customWidth="1"/>
    <col min="12546" max="12547" width="16.140625" style="693" customWidth="1"/>
    <col min="12548" max="12548" width="15.42578125" style="693" customWidth="1"/>
    <col min="12549" max="12549" width="9.140625" style="693"/>
    <col min="12550" max="12551" width="9.140625" style="693" customWidth="1"/>
    <col min="12552" max="12553" width="9.140625" style="693"/>
    <col min="12554" max="12554" width="9" style="693" customWidth="1"/>
    <col min="12555" max="12796" width="9.140625" style="693"/>
    <col min="12797" max="12797" width="12" style="693" customWidth="1"/>
    <col min="12798" max="12798" width="54.140625" style="693" customWidth="1"/>
    <col min="12799" max="12799" width="21.28515625" style="693" customWidth="1"/>
    <col min="12800" max="12800" width="22" style="693" customWidth="1"/>
    <col min="12801" max="12801" width="22.7109375" style="693" customWidth="1"/>
    <col min="12802" max="12803" width="16.140625" style="693" customWidth="1"/>
    <col min="12804" max="12804" width="15.42578125" style="693" customWidth="1"/>
    <col min="12805" max="12805" width="9.140625" style="693"/>
    <col min="12806" max="12807" width="9.140625" style="693" customWidth="1"/>
    <col min="12808" max="12809" width="9.140625" style="693"/>
    <col min="12810" max="12810" width="9" style="693" customWidth="1"/>
    <col min="12811" max="13052" width="9.140625" style="693"/>
    <col min="13053" max="13053" width="12" style="693" customWidth="1"/>
    <col min="13054" max="13054" width="54.140625" style="693" customWidth="1"/>
    <col min="13055" max="13055" width="21.28515625" style="693" customWidth="1"/>
    <col min="13056" max="13056" width="22" style="693" customWidth="1"/>
    <col min="13057" max="13057" width="22.7109375" style="693" customWidth="1"/>
    <col min="13058" max="13059" width="16.140625" style="693" customWidth="1"/>
    <col min="13060" max="13060" width="15.42578125" style="693" customWidth="1"/>
    <col min="13061" max="13061" width="9.140625" style="693"/>
    <col min="13062" max="13063" width="9.140625" style="693" customWidth="1"/>
    <col min="13064" max="13065" width="9.140625" style="693"/>
    <col min="13066" max="13066" width="9" style="693" customWidth="1"/>
    <col min="13067" max="13308" width="9.140625" style="693"/>
    <col min="13309" max="13309" width="12" style="693" customWidth="1"/>
    <col min="13310" max="13310" width="54.140625" style="693" customWidth="1"/>
    <col min="13311" max="13311" width="21.28515625" style="693" customWidth="1"/>
    <col min="13312" max="13312" width="22" style="693" customWidth="1"/>
    <col min="13313" max="13313" width="22.7109375" style="693" customWidth="1"/>
    <col min="13314" max="13315" width="16.140625" style="693" customWidth="1"/>
    <col min="13316" max="13316" width="15.42578125" style="693" customWidth="1"/>
    <col min="13317" max="13317" width="9.140625" style="693"/>
    <col min="13318" max="13319" width="9.140625" style="693" customWidth="1"/>
    <col min="13320" max="13321" width="9.140625" style="693"/>
    <col min="13322" max="13322" width="9" style="693" customWidth="1"/>
    <col min="13323" max="13564" width="9.140625" style="693"/>
    <col min="13565" max="13565" width="12" style="693" customWidth="1"/>
    <col min="13566" max="13566" width="54.140625" style="693" customWidth="1"/>
    <col min="13567" max="13567" width="21.28515625" style="693" customWidth="1"/>
    <col min="13568" max="13568" width="22" style="693" customWidth="1"/>
    <col min="13569" max="13569" width="22.7109375" style="693" customWidth="1"/>
    <col min="13570" max="13571" width="16.140625" style="693" customWidth="1"/>
    <col min="13572" max="13572" width="15.42578125" style="693" customWidth="1"/>
    <col min="13573" max="13573" width="9.140625" style="693"/>
    <col min="13574" max="13575" width="9.140625" style="693" customWidth="1"/>
    <col min="13576" max="13577" width="9.140625" style="693"/>
    <col min="13578" max="13578" width="9" style="693" customWidth="1"/>
    <col min="13579" max="13820" width="9.140625" style="693"/>
    <col min="13821" max="13821" width="12" style="693" customWidth="1"/>
    <col min="13822" max="13822" width="54.140625" style="693" customWidth="1"/>
    <col min="13823" max="13823" width="21.28515625" style="693" customWidth="1"/>
    <col min="13824" max="13824" width="22" style="693" customWidth="1"/>
    <col min="13825" max="13825" width="22.7109375" style="693" customWidth="1"/>
    <col min="13826" max="13827" width="16.140625" style="693" customWidth="1"/>
    <col min="13828" max="13828" width="15.42578125" style="693" customWidth="1"/>
    <col min="13829" max="13829" width="9.140625" style="693"/>
    <col min="13830" max="13831" width="9.140625" style="693" customWidth="1"/>
    <col min="13832" max="13833" width="9.140625" style="693"/>
    <col min="13834" max="13834" width="9" style="693" customWidth="1"/>
    <col min="13835" max="14076" width="9.140625" style="693"/>
    <col min="14077" max="14077" width="12" style="693" customWidth="1"/>
    <col min="14078" max="14078" width="54.140625" style="693" customWidth="1"/>
    <col min="14079" max="14079" width="21.28515625" style="693" customWidth="1"/>
    <col min="14080" max="14080" width="22" style="693" customWidth="1"/>
    <col min="14081" max="14081" width="22.7109375" style="693" customWidth="1"/>
    <col min="14082" max="14083" width="16.140625" style="693" customWidth="1"/>
    <col min="14084" max="14084" width="15.42578125" style="693" customWidth="1"/>
    <col min="14085" max="14085" width="9.140625" style="693"/>
    <col min="14086" max="14087" width="9.140625" style="693" customWidth="1"/>
    <col min="14088" max="14089" width="9.140625" style="693"/>
    <col min="14090" max="14090" width="9" style="693" customWidth="1"/>
    <col min="14091" max="14332" width="9.140625" style="693"/>
    <col min="14333" max="14333" width="12" style="693" customWidth="1"/>
    <col min="14334" max="14334" width="54.140625" style="693" customWidth="1"/>
    <col min="14335" max="14335" width="21.28515625" style="693" customWidth="1"/>
    <col min="14336" max="14336" width="22" style="693" customWidth="1"/>
    <col min="14337" max="14337" width="22.7109375" style="693" customWidth="1"/>
    <col min="14338" max="14339" width="16.140625" style="693" customWidth="1"/>
    <col min="14340" max="14340" width="15.42578125" style="693" customWidth="1"/>
    <col min="14341" max="14341" width="9.140625" style="693"/>
    <col min="14342" max="14343" width="9.140625" style="693" customWidth="1"/>
    <col min="14344" max="14345" width="9.140625" style="693"/>
    <col min="14346" max="14346" width="9" style="693" customWidth="1"/>
    <col min="14347" max="14588" width="9.140625" style="693"/>
    <col min="14589" max="14589" width="12" style="693" customWidth="1"/>
    <col min="14590" max="14590" width="54.140625" style="693" customWidth="1"/>
    <col min="14591" max="14591" width="21.28515625" style="693" customWidth="1"/>
    <col min="14592" max="14592" width="22" style="693" customWidth="1"/>
    <col min="14593" max="14593" width="22.7109375" style="693" customWidth="1"/>
    <col min="14594" max="14595" width="16.140625" style="693" customWidth="1"/>
    <col min="14596" max="14596" width="15.42578125" style="693" customWidth="1"/>
    <col min="14597" max="14597" width="9.140625" style="693"/>
    <col min="14598" max="14599" width="9.140625" style="693" customWidth="1"/>
    <col min="14600" max="14601" width="9.140625" style="693"/>
    <col min="14602" max="14602" width="9" style="693" customWidth="1"/>
    <col min="14603" max="14844" width="9.140625" style="693"/>
    <col min="14845" max="14845" width="12" style="693" customWidth="1"/>
    <col min="14846" max="14846" width="54.140625" style="693" customWidth="1"/>
    <col min="14847" max="14847" width="21.28515625" style="693" customWidth="1"/>
    <col min="14848" max="14848" width="22" style="693" customWidth="1"/>
    <col min="14849" max="14849" width="22.7109375" style="693" customWidth="1"/>
    <col min="14850" max="14851" width="16.140625" style="693" customWidth="1"/>
    <col min="14852" max="14852" width="15.42578125" style="693" customWidth="1"/>
    <col min="14853" max="14853" width="9.140625" style="693"/>
    <col min="14854" max="14855" width="9.140625" style="693" customWidth="1"/>
    <col min="14856" max="14857" width="9.140625" style="693"/>
    <col min="14858" max="14858" width="9" style="693" customWidth="1"/>
    <col min="14859" max="15100" width="9.140625" style="693"/>
    <col min="15101" max="15101" width="12" style="693" customWidth="1"/>
    <col min="15102" max="15102" width="54.140625" style="693" customWidth="1"/>
    <col min="15103" max="15103" width="21.28515625" style="693" customWidth="1"/>
    <col min="15104" max="15104" width="22" style="693" customWidth="1"/>
    <col min="15105" max="15105" width="22.7109375" style="693" customWidth="1"/>
    <col min="15106" max="15107" width="16.140625" style="693" customWidth="1"/>
    <col min="15108" max="15108" width="15.42578125" style="693" customWidth="1"/>
    <col min="15109" max="15109" width="9.140625" style="693"/>
    <col min="15110" max="15111" width="9.140625" style="693" customWidth="1"/>
    <col min="15112" max="15113" width="9.140625" style="693"/>
    <col min="15114" max="15114" width="9" style="693" customWidth="1"/>
    <col min="15115" max="15356" width="9.140625" style="693"/>
    <col min="15357" max="15357" width="12" style="693" customWidth="1"/>
    <col min="15358" max="15358" width="54.140625" style="693" customWidth="1"/>
    <col min="15359" max="15359" width="21.28515625" style="693" customWidth="1"/>
    <col min="15360" max="15360" width="22" style="693" customWidth="1"/>
    <col min="15361" max="15361" width="22.7109375" style="693" customWidth="1"/>
    <col min="15362" max="15363" width="16.140625" style="693" customWidth="1"/>
    <col min="15364" max="15364" width="15.42578125" style="693" customWidth="1"/>
    <col min="15365" max="15365" width="9.140625" style="693"/>
    <col min="15366" max="15367" width="9.140625" style="693" customWidth="1"/>
    <col min="15368" max="15369" width="9.140625" style="693"/>
    <col min="15370" max="15370" width="9" style="693" customWidth="1"/>
    <col min="15371" max="15612" width="9.140625" style="693"/>
    <col min="15613" max="15613" width="12" style="693" customWidth="1"/>
    <col min="15614" max="15614" width="54.140625" style="693" customWidth="1"/>
    <col min="15615" max="15615" width="21.28515625" style="693" customWidth="1"/>
    <col min="15616" max="15616" width="22" style="693" customWidth="1"/>
    <col min="15617" max="15617" width="22.7109375" style="693" customWidth="1"/>
    <col min="15618" max="15619" width="16.140625" style="693" customWidth="1"/>
    <col min="15620" max="15620" width="15.42578125" style="693" customWidth="1"/>
    <col min="15621" max="15621" width="9.140625" style="693"/>
    <col min="15622" max="15623" width="9.140625" style="693" customWidth="1"/>
    <col min="15624" max="15625" width="9.140625" style="693"/>
    <col min="15626" max="15626" width="9" style="693" customWidth="1"/>
    <col min="15627" max="15868" width="9.140625" style="693"/>
    <col min="15869" max="15869" width="12" style="693" customWidth="1"/>
    <col min="15870" max="15870" width="54.140625" style="693" customWidth="1"/>
    <col min="15871" max="15871" width="21.28515625" style="693" customWidth="1"/>
    <col min="15872" max="15872" width="22" style="693" customWidth="1"/>
    <col min="15873" max="15873" width="22.7109375" style="693" customWidth="1"/>
    <col min="15874" max="15875" width="16.140625" style="693" customWidth="1"/>
    <col min="15876" max="15876" width="15.42578125" style="693" customWidth="1"/>
    <col min="15877" max="15877" width="9.140625" style="693"/>
    <col min="15878" max="15879" width="9.140625" style="693" customWidth="1"/>
    <col min="15880" max="15881" width="9.140625" style="693"/>
    <col min="15882" max="15882" width="9" style="693" customWidth="1"/>
    <col min="15883" max="16124" width="9.140625" style="693"/>
    <col min="16125" max="16125" width="12" style="693" customWidth="1"/>
    <col min="16126" max="16126" width="54.140625" style="693" customWidth="1"/>
    <col min="16127" max="16127" width="21.28515625" style="693" customWidth="1"/>
    <col min="16128" max="16128" width="22" style="693" customWidth="1"/>
    <col min="16129" max="16129" width="22.7109375" style="693" customWidth="1"/>
    <col min="16130" max="16131" width="16.140625" style="693" customWidth="1"/>
    <col min="16132" max="16132" width="15.42578125" style="693" customWidth="1"/>
    <col min="16133" max="16133" width="9.140625" style="693"/>
    <col min="16134" max="16135" width="9.140625" style="693" customWidth="1"/>
    <col min="16136" max="16137" width="9.140625" style="693"/>
    <col min="16138" max="16138" width="9" style="693" customWidth="1"/>
    <col min="16139" max="16384" width="9.140625" style="693"/>
  </cols>
  <sheetData>
    <row r="1" spans="2:16" ht="28.5" customHeight="1">
      <c r="B1" s="1364"/>
      <c r="C1" s="1365"/>
      <c r="D1" s="1365"/>
      <c r="G1" s="1367"/>
      <c r="H1" s="1367"/>
      <c r="I1" s="1367"/>
      <c r="J1" s="1367"/>
      <c r="K1" s="1367"/>
      <c r="L1" s="1367"/>
      <c r="M1" s="1367"/>
      <c r="N1" s="1368"/>
      <c r="O1" s="1368"/>
      <c r="P1" s="1045"/>
    </row>
    <row r="2" spans="2:16" ht="28.5" customHeight="1">
      <c r="B2" s="694" t="s">
        <v>475</v>
      </c>
      <c r="C2" s="694"/>
      <c r="D2" s="694"/>
      <c r="E2" s="694"/>
      <c r="F2" s="1035"/>
      <c r="G2" s="1367"/>
      <c r="H2" s="1367"/>
      <c r="I2" s="1367"/>
      <c r="J2" s="1367"/>
      <c r="K2" s="1367"/>
      <c r="L2" s="1367"/>
      <c r="M2" s="1367"/>
      <c r="N2" s="1368"/>
      <c r="O2" s="1368"/>
      <c r="P2" s="1045"/>
    </row>
    <row r="3" spans="2:16" ht="21.75" customHeight="1" thickBot="1">
      <c r="B3" s="695"/>
      <c r="C3" s="695"/>
      <c r="D3" s="695"/>
      <c r="E3" s="695"/>
    </row>
    <row r="4" spans="2:16" ht="21" customHeight="1" thickBot="1">
      <c r="B4" s="2095" t="s">
        <v>265</v>
      </c>
      <c r="C4" s="2096"/>
      <c r="D4" s="2096"/>
      <c r="E4" s="2097"/>
    </row>
    <row r="5" spans="2:16" ht="21" customHeight="1" thickBot="1">
      <c r="B5" s="696" t="s">
        <v>266</v>
      </c>
      <c r="C5" s="697" t="s">
        <v>438</v>
      </c>
      <c r="D5" s="698" t="s">
        <v>439</v>
      </c>
      <c r="E5" s="699"/>
      <c r="F5" s="700"/>
    </row>
    <row r="6" spans="2:16" ht="30" customHeight="1" thickBot="1">
      <c r="B6" s="701" t="s">
        <v>133</v>
      </c>
      <c r="C6" s="702" t="s">
        <v>134</v>
      </c>
      <c r="D6" s="703" t="s">
        <v>134</v>
      </c>
      <c r="E6" s="704" t="s">
        <v>267</v>
      </c>
      <c r="F6" s="705"/>
    </row>
    <row r="7" spans="2:16" ht="21" customHeight="1">
      <c r="B7" s="706" t="s">
        <v>268</v>
      </c>
      <c r="C7" s="707">
        <v>8443.6859999999997</v>
      </c>
      <c r="D7" s="708">
        <v>10208.053</v>
      </c>
      <c r="E7" s="1159">
        <v>-17.284069743760149</v>
      </c>
      <c r="F7" s="709"/>
    </row>
    <row r="8" spans="2:16" ht="21" customHeight="1">
      <c r="B8" s="711" t="s">
        <v>459</v>
      </c>
      <c r="C8" s="712">
        <v>8423.1329999999998</v>
      </c>
      <c r="D8" s="713">
        <v>10110.442999999999</v>
      </c>
      <c r="E8" s="1160">
        <v>-16.688784062182037</v>
      </c>
      <c r="F8" s="709"/>
    </row>
    <row r="9" spans="2:16" ht="21" customHeight="1">
      <c r="B9" s="714" t="s">
        <v>269</v>
      </c>
      <c r="C9" s="715">
        <v>448007.83899999998</v>
      </c>
      <c r="D9" s="716">
        <v>509095.51500000001</v>
      </c>
      <c r="E9" s="1160">
        <v>-11.999256367442175</v>
      </c>
      <c r="F9" s="709"/>
    </row>
    <row r="10" spans="2:16" ht="21" customHeight="1" thickBot="1">
      <c r="B10" s="711" t="s">
        <v>459</v>
      </c>
      <c r="C10" s="715">
        <v>326859.24300000002</v>
      </c>
      <c r="D10" s="716">
        <v>366301.674</v>
      </c>
      <c r="E10" s="1161">
        <v>-10.767745221934199</v>
      </c>
      <c r="F10" s="709"/>
    </row>
    <row r="11" spans="2:16" ht="35.25" customHeight="1" thickBot="1">
      <c r="B11" s="717" t="s">
        <v>270</v>
      </c>
      <c r="C11" s="931" t="s">
        <v>134</v>
      </c>
      <c r="D11" s="932" t="s">
        <v>134</v>
      </c>
      <c r="E11" s="718" t="s">
        <v>267</v>
      </c>
      <c r="F11" s="709"/>
    </row>
    <row r="12" spans="2:16" ht="21" customHeight="1">
      <c r="B12" s="706" t="s">
        <v>271</v>
      </c>
      <c r="C12" s="719">
        <v>213117.69899999999</v>
      </c>
      <c r="D12" s="708">
        <v>243397.83799999999</v>
      </c>
      <c r="E12" s="1162">
        <v>-12.440594891397513</v>
      </c>
      <c r="F12" s="709"/>
    </row>
    <row r="13" spans="2:16" ht="21" customHeight="1">
      <c r="B13" s="711" t="s">
        <v>459</v>
      </c>
      <c r="C13" s="720">
        <v>213117.69899999999</v>
      </c>
      <c r="D13" s="713">
        <v>243397.83799999999</v>
      </c>
      <c r="E13" s="1163">
        <v>-12.440594891397513</v>
      </c>
      <c r="F13" s="709"/>
    </row>
    <row r="14" spans="2:16" ht="21" customHeight="1">
      <c r="B14" s="714" t="s">
        <v>272</v>
      </c>
      <c r="C14" s="721">
        <v>660253.44700000004</v>
      </c>
      <c r="D14" s="716">
        <v>766040.35699999996</v>
      </c>
      <c r="E14" s="1163">
        <v>-13.809574003945057</v>
      </c>
      <c r="F14" s="709"/>
    </row>
    <row r="15" spans="2:16" ht="21" customHeight="1" thickBot="1">
      <c r="B15" s="722" t="s">
        <v>459</v>
      </c>
      <c r="C15" s="723">
        <v>659623.23400000005</v>
      </c>
      <c r="D15" s="724">
        <v>765954.40399999998</v>
      </c>
      <c r="E15" s="1164">
        <v>-13.882180119953972</v>
      </c>
      <c r="F15" s="709"/>
    </row>
    <row r="16" spans="2:16" ht="21" customHeight="1" thickBot="1">
      <c r="B16" s="725" t="s">
        <v>273</v>
      </c>
      <c r="C16" s="726"/>
      <c r="D16" s="726"/>
      <c r="E16" s="727"/>
      <c r="F16" s="709"/>
    </row>
    <row r="17" spans="2:6" ht="21" customHeight="1" thickBot="1">
      <c r="B17" s="728"/>
      <c r="C17" s="729" t="s">
        <v>133</v>
      </c>
      <c r="D17" s="730" t="s">
        <v>270</v>
      </c>
      <c r="E17" s="731"/>
      <c r="F17" s="709"/>
    </row>
    <row r="18" spans="2:6" ht="21" customHeight="1">
      <c r="B18" s="1369" t="s">
        <v>460</v>
      </c>
      <c r="C18" s="1370">
        <f>C8/C7*100</f>
        <v>99.75658734822683</v>
      </c>
      <c r="D18" s="1371">
        <f>C13/C12*100</f>
        <v>100</v>
      </c>
      <c r="E18" s="732"/>
      <c r="F18" s="709"/>
    </row>
    <row r="19" spans="2:6" ht="21" customHeight="1" thickBot="1">
      <c r="B19" s="1372" t="s">
        <v>461</v>
      </c>
      <c r="C19" s="1373">
        <f>C10/C9*100</f>
        <v>72.958375846633345</v>
      </c>
      <c r="D19" s="1374">
        <f>C15/C14*100</f>
        <v>99.904549835693629</v>
      </c>
      <c r="E19" s="731"/>
      <c r="F19" s="709"/>
    </row>
    <row r="20" spans="2:6" ht="21" customHeight="1" thickBot="1">
      <c r="B20" s="1375"/>
      <c r="C20" s="1376"/>
      <c r="D20" s="1376"/>
      <c r="E20" s="731"/>
      <c r="F20" s="709"/>
    </row>
    <row r="21" spans="2:6" ht="21" customHeight="1" thickBot="1">
      <c r="B21" s="2098" t="s">
        <v>274</v>
      </c>
      <c r="C21" s="2099"/>
      <c r="D21" s="2100"/>
      <c r="E21" s="733"/>
      <c r="F21" s="709"/>
    </row>
    <row r="22" spans="2:6" ht="21" customHeight="1" thickBot="1">
      <c r="B22" s="734" t="s">
        <v>275</v>
      </c>
      <c r="C22" s="697" t="str">
        <f>C5</f>
        <v>I-XII 2019 Rok</v>
      </c>
      <c r="D22" s="698" t="str">
        <f>D5</f>
        <v>I-XII 2018 Rok</v>
      </c>
      <c r="F22" s="709"/>
    </row>
    <row r="23" spans="2:6" ht="21" customHeight="1">
      <c r="B23" s="735" t="s">
        <v>276</v>
      </c>
      <c r="C23" s="736">
        <v>-204674.01300000001</v>
      </c>
      <c r="D23" s="737">
        <v>-233189.78499999997</v>
      </c>
      <c r="E23" s="710"/>
      <c r="F23" s="709"/>
    </row>
    <row r="24" spans="2:6" ht="21" customHeight="1">
      <c r="B24" s="738" t="s">
        <v>459</v>
      </c>
      <c r="C24" s="739">
        <v>-204694.56599999999</v>
      </c>
      <c r="D24" s="740">
        <v>-233287.39499999999</v>
      </c>
      <c r="E24" s="710"/>
      <c r="F24" s="709"/>
    </row>
    <row r="25" spans="2:6" ht="21" customHeight="1">
      <c r="B25" s="741" t="s">
        <v>277</v>
      </c>
      <c r="C25" s="739">
        <v>-212245.60800000007</v>
      </c>
      <c r="D25" s="740">
        <v>-256944.84199999995</v>
      </c>
      <c r="E25" s="710"/>
      <c r="F25" s="709"/>
    </row>
    <row r="26" spans="2:6" ht="21" customHeight="1" thickBot="1">
      <c r="B26" s="742" t="s">
        <v>459</v>
      </c>
      <c r="C26" s="743">
        <v>-332763.99100000004</v>
      </c>
      <c r="D26" s="744">
        <v>-399652.73</v>
      </c>
      <c r="E26" s="710"/>
      <c r="F26" s="709"/>
    </row>
    <row r="27" spans="2:6" ht="21" customHeight="1">
      <c r="B27" s="694"/>
      <c r="C27" s="694"/>
      <c r="D27" s="694"/>
      <c r="E27" s="694"/>
      <c r="F27" s="709"/>
    </row>
    <row r="28" spans="2:6" ht="21" customHeight="1">
      <c r="B28" s="745"/>
      <c r="C28" s="746"/>
      <c r="D28" s="746"/>
    </row>
    <row r="29" spans="2:6" ht="11.25" customHeight="1" thickBot="1"/>
    <row r="30" spans="2:6" ht="18" customHeight="1" thickBot="1">
      <c r="B30" s="2095" t="s">
        <v>142</v>
      </c>
      <c r="C30" s="2096"/>
      <c r="D30" s="2097"/>
    </row>
    <row r="31" spans="2:6" ht="18" customHeight="1" thickBot="1">
      <c r="B31" s="696" t="s">
        <v>266</v>
      </c>
      <c r="C31" s="697" t="str">
        <f>C5</f>
        <v>I-XII 2019 Rok</v>
      </c>
      <c r="D31" s="698" t="str">
        <f>D5</f>
        <v>I-XII 2018 Rok</v>
      </c>
      <c r="F31" s="1219"/>
    </row>
    <row r="32" spans="2:6" ht="18" customHeight="1" thickBot="1">
      <c r="B32" s="717" t="s">
        <v>133</v>
      </c>
      <c r="C32" s="747" t="s">
        <v>134</v>
      </c>
      <c r="D32" s="748" t="s">
        <v>134</v>
      </c>
      <c r="F32" s="1219"/>
    </row>
    <row r="33" spans="2:6" ht="18" customHeight="1">
      <c r="B33" s="749" t="s">
        <v>278</v>
      </c>
      <c r="C33" s="750">
        <v>12440.476000000001</v>
      </c>
      <c r="D33" s="751">
        <v>13830.486000000001</v>
      </c>
      <c r="E33" s="709"/>
      <c r="F33" s="1220"/>
    </row>
    <row r="34" spans="2:6" ht="18" customHeight="1">
      <c r="B34" s="752" t="s">
        <v>459</v>
      </c>
      <c r="C34" s="753">
        <v>12372.183999999999</v>
      </c>
      <c r="D34" s="754">
        <v>13427.346</v>
      </c>
      <c r="E34" s="709"/>
      <c r="F34" s="1221"/>
    </row>
    <row r="35" spans="2:6" ht="18" customHeight="1">
      <c r="B35" s="755" t="s">
        <v>279</v>
      </c>
      <c r="C35" s="756">
        <v>858765.58100000001</v>
      </c>
      <c r="D35" s="757">
        <v>874683.59299999999</v>
      </c>
      <c r="E35" s="709"/>
      <c r="F35" s="1222"/>
    </row>
    <row r="36" spans="2:6" ht="18" customHeight="1" thickBot="1">
      <c r="B36" s="752" t="s">
        <v>459</v>
      </c>
      <c r="C36" s="756">
        <v>657415.80900000001</v>
      </c>
      <c r="D36" s="757">
        <v>631506.28099999996</v>
      </c>
      <c r="E36" s="709"/>
      <c r="F36" s="1221"/>
    </row>
    <row r="37" spans="2:6" ht="18" customHeight="1" thickBot="1">
      <c r="B37" s="717" t="s">
        <v>270</v>
      </c>
      <c r="C37" s="747" t="s">
        <v>134</v>
      </c>
      <c r="D37" s="748" t="s">
        <v>134</v>
      </c>
      <c r="E37" s="709"/>
      <c r="F37" s="1222"/>
    </row>
    <row r="38" spans="2:6" ht="18" customHeight="1">
      <c r="B38" s="749" t="s">
        <v>278</v>
      </c>
      <c r="C38" s="750">
        <v>500431.74</v>
      </c>
      <c r="D38" s="751">
        <v>427169.641</v>
      </c>
      <c r="E38" s="709"/>
      <c r="F38" s="1220"/>
    </row>
    <row r="39" spans="2:6" ht="18" customHeight="1">
      <c r="B39" s="752" t="s">
        <v>459</v>
      </c>
      <c r="C39" s="753">
        <v>500431.74</v>
      </c>
      <c r="D39" s="754">
        <v>427169.641</v>
      </c>
      <c r="E39" s="709"/>
      <c r="F39" s="1219"/>
    </row>
    <row r="40" spans="2:6" ht="18" customHeight="1">
      <c r="B40" s="755" t="s">
        <v>280</v>
      </c>
      <c r="C40" s="756">
        <v>1460486.554</v>
      </c>
      <c r="D40" s="757">
        <v>1423439.135</v>
      </c>
      <c r="E40" s="709"/>
      <c r="F40" s="1219"/>
    </row>
    <row r="41" spans="2:6" ht="18" customHeight="1" thickBot="1">
      <c r="B41" s="758" t="s">
        <v>459</v>
      </c>
      <c r="C41" s="759">
        <v>1459244.75</v>
      </c>
      <c r="D41" s="760">
        <v>1423201.2560000001</v>
      </c>
      <c r="E41" s="709"/>
      <c r="F41" s="1220"/>
    </row>
    <row r="42" spans="2:6" ht="18" customHeight="1" thickBot="1">
      <c r="F42" s="1221"/>
    </row>
    <row r="43" spans="2:6" ht="18" customHeight="1" thickBot="1">
      <c r="B43" s="2101" t="s">
        <v>281</v>
      </c>
      <c r="C43" s="2102"/>
      <c r="D43" s="2103"/>
      <c r="F43" s="1222"/>
    </row>
    <row r="44" spans="2:6" ht="18" customHeight="1" thickBot="1">
      <c r="B44" s="761" t="s">
        <v>142</v>
      </c>
      <c r="C44" s="697" t="str">
        <f>C5</f>
        <v>I-XII 2019 Rok</v>
      </c>
      <c r="D44" s="698" t="str">
        <f>D5</f>
        <v>I-XII 2018 Rok</v>
      </c>
      <c r="F44" s="1221"/>
    </row>
    <row r="45" spans="2:6" ht="18" customHeight="1">
      <c r="B45" s="749" t="s">
        <v>278</v>
      </c>
      <c r="C45" s="750">
        <v>-487991.26399999997</v>
      </c>
      <c r="D45" s="751">
        <v>-413339.15500000003</v>
      </c>
      <c r="E45" s="709"/>
      <c r="F45" s="1222"/>
    </row>
    <row r="46" spans="2:6" ht="18" customHeight="1">
      <c r="B46" s="752" t="s">
        <v>459</v>
      </c>
      <c r="C46" s="753">
        <v>-488059.55599999998</v>
      </c>
      <c r="D46" s="754">
        <v>-413742.29499999998</v>
      </c>
      <c r="E46" s="709"/>
      <c r="F46" s="1220"/>
    </row>
    <row r="47" spans="2:6" ht="18" customHeight="1">
      <c r="B47" s="755" t="s">
        <v>279</v>
      </c>
      <c r="C47" s="756">
        <v>-601720.973</v>
      </c>
      <c r="D47" s="754">
        <v>-548755.54200000002</v>
      </c>
      <c r="E47" s="709"/>
      <c r="F47" s="1221"/>
    </row>
    <row r="48" spans="2:6" ht="18" customHeight="1" thickBot="1">
      <c r="B48" s="758" t="s">
        <v>459</v>
      </c>
      <c r="C48" s="759">
        <v>-801828.94099999999</v>
      </c>
      <c r="D48" s="762">
        <v>-791694.97500000009</v>
      </c>
      <c r="E48" s="709"/>
      <c r="F48" s="1222"/>
    </row>
    <row r="49" spans="1:11" ht="23.25" customHeight="1">
      <c r="F49" s="1221"/>
    </row>
    <row r="50" spans="1:11" ht="28.5" customHeight="1">
      <c r="A50" s="1046"/>
      <c r="B50" s="1377"/>
      <c r="C50" s="1378"/>
      <c r="D50" s="1367"/>
      <c r="E50" s="1367"/>
      <c r="F50" s="1222"/>
      <c r="G50" s="1367"/>
      <c r="H50" s="1368"/>
      <c r="I50" s="1368"/>
      <c r="J50" s="705"/>
      <c r="K50" s="705"/>
    </row>
    <row r="51" spans="1:11" ht="28.5" customHeight="1">
      <c r="A51" s="1046"/>
      <c r="B51" s="1366"/>
      <c r="C51" s="1379"/>
      <c r="D51" s="1367"/>
      <c r="E51" s="1367"/>
      <c r="F51" s="1367"/>
      <c r="G51" s="1367"/>
      <c r="H51" s="1368"/>
      <c r="I51" s="1368"/>
      <c r="J51" s="1045"/>
      <c r="K51" s="1045"/>
    </row>
    <row r="52" spans="1:11" ht="28.5" customHeight="1">
      <c r="A52" s="1046"/>
      <c r="B52" s="1366"/>
      <c r="C52" s="1379"/>
      <c r="D52" s="1367"/>
      <c r="E52" s="1367"/>
      <c r="F52" s="1367"/>
      <c r="G52" s="1367"/>
      <c r="H52" s="1368"/>
      <c r="I52" s="1368"/>
      <c r="J52" s="1045"/>
      <c r="K52" s="1045"/>
    </row>
    <row r="53" spans="1:11" ht="28.5" customHeight="1">
      <c r="A53" s="1046"/>
      <c r="B53" s="1045"/>
      <c r="C53" s="1045"/>
      <c r="D53" s="1045"/>
      <c r="E53" s="1045"/>
      <c r="F53" s="1045"/>
      <c r="G53" s="1045"/>
      <c r="H53" s="1045"/>
      <c r="I53" s="1045"/>
      <c r="J53" s="1046"/>
      <c r="K53" s="1046"/>
    </row>
    <row r="54" spans="1:11" ht="28.5" customHeight="1">
      <c r="B54" s="1045"/>
      <c r="C54" s="1045"/>
      <c r="D54" s="1045"/>
      <c r="E54" s="1045"/>
      <c r="F54" s="1045"/>
      <c r="G54" s="1045"/>
      <c r="H54" s="1045"/>
      <c r="I54" s="1045"/>
      <c r="J54" s="1046"/>
      <c r="K54" s="1046"/>
    </row>
    <row r="55" spans="1:11" ht="28.5" customHeight="1">
      <c r="B55" s="1046"/>
      <c r="C55" s="1046"/>
      <c r="D55" s="1046"/>
      <c r="E55" s="1046"/>
      <c r="F55" s="1046"/>
      <c r="G55" s="1046"/>
      <c r="H55" s="1046"/>
      <c r="I55" s="1046"/>
      <c r="J55" s="1046"/>
      <c r="K55" s="1046"/>
    </row>
    <row r="56" spans="1:11" ht="28.5" customHeight="1">
      <c r="B56" s="1046"/>
      <c r="C56" s="1046"/>
      <c r="D56" s="1046"/>
      <c r="E56" s="1046"/>
      <c r="F56" s="1046"/>
      <c r="G56" s="1046"/>
      <c r="H56" s="1046"/>
      <c r="I56" s="1046"/>
      <c r="J56" s="1046"/>
      <c r="K56" s="1046"/>
    </row>
    <row r="57" spans="1:11" ht="28.5" customHeight="1">
      <c r="B57" s="1046"/>
      <c r="C57" s="1046"/>
      <c r="D57" s="1046"/>
      <c r="E57" s="1046"/>
      <c r="F57" s="1046"/>
      <c r="G57" s="1046"/>
      <c r="H57" s="1046"/>
      <c r="I57" s="1046"/>
      <c r="J57" s="1046"/>
      <c r="K57" s="1046"/>
    </row>
    <row r="58" spans="1:11" ht="28.5" customHeight="1">
      <c r="B58" s="1046"/>
      <c r="C58" s="1046"/>
      <c r="D58" s="1046"/>
      <c r="E58" s="1046"/>
      <c r="F58" s="1046"/>
      <c r="G58" s="1046"/>
      <c r="H58" s="1046"/>
      <c r="I58" s="1046"/>
      <c r="J58" s="1046"/>
      <c r="K58" s="1046"/>
    </row>
  </sheetData>
  <mergeCells count="4">
    <mergeCell ref="B43:D43"/>
    <mergeCell ref="B4:E4"/>
    <mergeCell ref="B21:D21"/>
    <mergeCell ref="B30:D30"/>
  </mergeCells>
  <pageMargins left="0.75" right="0.75" top="1" bottom="1" header="0.5" footer="0.5"/>
  <pageSetup paperSize="9" scale="38" orientation="landscape" r:id="rId1"/>
  <headerFooter alignWithMargins="0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T42"/>
  <sheetViews>
    <sheetView showGridLines="0" topLeftCell="A7" zoomScale="90" zoomScaleNormal="90" workbookViewId="0">
      <selection activeCell="N25" sqref="N25:U31"/>
    </sheetView>
  </sheetViews>
  <sheetFormatPr defaultColWidth="9.140625" defaultRowHeight="12.75"/>
  <cols>
    <col min="1" max="1" width="2.5703125" style="908" customWidth="1"/>
    <col min="2" max="2" width="6.42578125" style="908" customWidth="1"/>
    <col min="3" max="3" width="14.85546875" style="908" customWidth="1"/>
    <col min="4" max="4" width="13.140625" style="908" customWidth="1"/>
    <col min="5" max="5" width="12" style="908" customWidth="1"/>
    <col min="6" max="6" width="11.5703125" style="908" customWidth="1"/>
    <col min="7" max="7" width="12" style="908" customWidth="1"/>
    <col min="8" max="8" width="13.7109375" style="908" customWidth="1"/>
    <col min="9" max="10" width="12" style="908" customWidth="1"/>
    <col min="11" max="11" width="12.28515625" style="908" customWidth="1"/>
    <col min="12" max="12" width="11" style="908" customWidth="1"/>
    <col min="13" max="13" width="12.7109375" style="908" customWidth="1"/>
    <col min="14" max="14" width="13.42578125" style="908" customWidth="1"/>
    <col min="15" max="15" width="58.140625" style="908" customWidth="1"/>
    <col min="16" max="16" width="12.5703125" style="908" customWidth="1"/>
    <col min="17" max="18" width="10" style="908" customWidth="1"/>
    <col min="19" max="19" width="12" style="908" customWidth="1"/>
    <col min="20" max="20" width="10" style="908" customWidth="1"/>
    <col min="21" max="21" width="10.5703125" style="908" customWidth="1"/>
    <col min="22" max="22" width="9.140625" style="908"/>
    <col min="23" max="23" width="9.140625" style="908" customWidth="1"/>
    <col min="24" max="16384" width="9.140625" style="908"/>
  </cols>
  <sheetData>
    <row r="1" spans="2:24" ht="27" customHeight="1">
      <c r="B1" s="907"/>
      <c r="C1" s="905" t="s">
        <v>471</v>
      </c>
      <c r="N1" s="1242"/>
      <c r="O1" s="1242"/>
      <c r="P1" s="1242"/>
      <c r="Q1" s="1242"/>
      <c r="R1" s="1242"/>
      <c r="S1" s="1242"/>
      <c r="T1" s="1242"/>
      <c r="U1" s="1242"/>
      <c r="V1" s="351"/>
      <c r="W1" s="351"/>
    </row>
    <row r="2" spans="2:24" ht="26.25" thickBot="1">
      <c r="C2" s="1317" t="s">
        <v>364</v>
      </c>
      <c r="D2" s="1318"/>
      <c r="E2" s="351"/>
      <c r="F2" s="351"/>
      <c r="G2" s="351"/>
      <c r="H2" s="351"/>
      <c r="I2" s="374"/>
      <c r="J2" s="374"/>
      <c r="K2" s="374"/>
      <c r="L2" s="351"/>
      <c r="N2" s="1146"/>
      <c r="O2" s="1107"/>
      <c r="P2" s="2104"/>
      <c r="Q2" s="2104"/>
      <c r="R2" s="2104"/>
      <c r="S2" s="2104"/>
      <c r="T2" s="2104"/>
      <c r="U2" s="2104"/>
      <c r="V2" s="1319"/>
      <c r="W2" s="351"/>
      <c r="X2" s="351"/>
    </row>
    <row r="3" spans="2:24" ht="18.75">
      <c r="C3" s="1316"/>
      <c r="D3" s="1315"/>
      <c r="E3" s="1312" t="s">
        <v>470</v>
      </c>
      <c r="F3" s="1314"/>
      <c r="G3" s="1314"/>
      <c r="H3" s="1313"/>
      <c r="I3" s="1312" t="s">
        <v>469</v>
      </c>
      <c r="J3" s="1314"/>
      <c r="K3" s="1314"/>
      <c r="L3" s="1313"/>
      <c r="M3" s="1312" t="s">
        <v>468</v>
      </c>
      <c r="N3" s="1311"/>
      <c r="O3" s="1107"/>
      <c r="P3" s="1240"/>
      <c r="Q3" s="1240"/>
      <c r="R3" s="1240"/>
      <c r="S3" s="1240"/>
      <c r="T3" s="1240"/>
      <c r="U3" s="1240"/>
      <c r="V3" s="1319"/>
      <c r="W3" s="351"/>
      <c r="X3" s="351"/>
    </row>
    <row r="4" spans="2:24" ht="18.75">
      <c r="C4" s="1310" t="s">
        <v>417</v>
      </c>
      <c r="D4" s="1309" t="s">
        <v>467</v>
      </c>
      <c r="E4" s="1307" t="s">
        <v>142</v>
      </c>
      <c r="F4" s="1307"/>
      <c r="G4" s="1307" t="s">
        <v>419</v>
      </c>
      <c r="H4" s="1308"/>
      <c r="I4" s="1307" t="s">
        <v>142</v>
      </c>
      <c r="J4" s="1307"/>
      <c r="K4" s="1307" t="s">
        <v>419</v>
      </c>
      <c r="L4" s="1308"/>
      <c r="M4" s="1307" t="s">
        <v>142</v>
      </c>
      <c r="N4" s="1306"/>
      <c r="O4" s="1107"/>
      <c r="P4" s="1240"/>
      <c r="Q4" s="1240"/>
      <c r="R4" s="1240"/>
      <c r="S4" s="1240"/>
      <c r="T4" s="1240"/>
      <c r="U4" s="1240"/>
      <c r="V4" s="1319"/>
      <c r="W4" s="351"/>
      <c r="X4" s="351"/>
    </row>
    <row r="5" spans="2:24" ht="19.5" thickBot="1">
      <c r="C5" s="1305"/>
      <c r="D5" s="1304"/>
      <c r="E5" s="1301" t="s">
        <v>443</v>
      </c>
      <c r="F5" s="1303" t="s">
        <v>444</v>
      </c>
      <c r="G5" s="1301" t="s">
        <v>443</v>
      </c>
      <c r="H5" s="1302" t="s">
        <v>444</v>
      </c>
      <c r="I5" s="1301" t="s">
        <v>443</v>
      </c>
      <c r="J5" s="1303" t="s">
        <v>444</v>
      </c>
      <c r="K5" s="1301" t="s">
        <v>443</v>
      </c>
      <c r="L5" s="1302" t="s">
        <v>444</v>
      </c>
      <c r="M5" s="1301" t="s">
        <v>443</v>
      </c>
      <c r="N5" s="1300" t="s">
        <v>444</v>
      </c>
      <c r="O5" s="1107"/>
      <c r="P5" s="1240"/>
      <c r="Q5" s="1240"/>
      <c r="R5" s="1240"/>
      <c r="S5" s="1240"/>
      <c r="T5" s="1240"/>
      <c r="U5" s="1240"/>
      <c r="V5" s="1319"/>
      <c r="W5" s="351"/>
      <c r="X5" s="351"/>
    </row>
    <row r="6" spans="2:24" ht="35.25" customHeight="1" thickBot="1">
      <c r="C6" s="1299" t="s">
        <v>420</v>
      </c>
      <c r="D6" s="1320" t="s">
        <v>472</v>
      </c>
      <c r="E6" s="1296">
        <v>13830.486000000001</v>
      </c>
      <c r="F6" s="1297">
        <v>12440.476000000001</v>
      </c>
      <c r="G6" s="1296">
        <v>10208.053</v>
      </c>
      <c r="H6" s="1295">
        <v>8443.6859999999997</v>
      </c>
      <c r="I6" s="1296">
        <v>427169.641</v>
      </c>
      <c r="J6" s="1297">
        <v>500431.74</v>
      </c>
      <c r="K6" s="1296">
        <v>243397.83799999999</v>
      </c>
      <c r="L6" s="1295">
        <v>213117.69899999999</v>
      </c>
      <c r="M6" s="1294">
        <v>-413339.15500000003</v>
      </c>
      <c r="N6" s="1293">
        <v>-487991.26399999997</v>
      </c>
      <c r="O6" s="1107"/>
      <c r="P6" s="1240"/>
      <c r="Q6" s="1240"/>
      <c r="R6" s="1240"/>
      <c r="S6" s="1240"/>
      <c r="T6" s="1240"/>
      <c r="U6" s="1240"/>
      <c r="V6" s="1319"/>
      <c r="W6" s="351"/>
      <c r="X6" s="351"/>
    </row>
    <row r="7" spans="2:24" ht="51.75" customHeight="1">
      <c r="B7" s="909"/>
      <c r="C7" s="354" t="s">
        <v>456</v>
      </c>
      <c r="D7" s="354"/>
      <c r="E7" s="354"/>
      <c r="F7" s="354"/>
      <c r="G7" s="354"/>
      <c r="H7" s="354"/>
      <c r="I7" s="354"/>
      <c r="J7" s="354"/>
      <c r="K7" s="354"/>
      <c r="L7" s="355"/>
      <c r="N7" s="1147"/>
      <c r="O7" s="1213"/>
      <c r="P7" s="1108"/>
      <c r="Q7" s="1108"/>
      <c r="R7" s="1108"/>
      <c r="S7" s="1108"/>
      <c r="T7" s="1108"/>
      <c r="U7" s="1108"/>
      <c r="W7" s="1321"/>
      <c r="X7" s="1214"/>
    </row>
    <row r="8" spans="2:24" ht="16.5" thickBot="1">
      <c r="C8" s="351"/>
      <c r="D8" s="351"/>
      <c r="E8" s="351"/>
      <c r="F8" s="351"/>
      <c r="G8" s="351"/>
      <c r="H8" s="351"/>
      <c r="I8" s="351"/>
      <c r="J8" s="351"/>
      <c r="K8" s="351"/>
      <c r="L8" s="351"/>
      <c r="N8" s="1148"/>
      <c r="O8" s="1215"/>
      <c r="P8" s="1102"/>
      <c r="Q8" s="1102"/>
      <c r="R8" s="1102"/>
      <c r="S8" s="1102"/>
      <c r="T8" s="1102"/>
      <c r="U8" s="1102"/>
      <c r="W8" s="1322"/>
      <c r="X8" s="1216"/>
    </row>
    <row r="9" spans="2:24" ht="21" thickBot="1">
      <c r="C9" s="1323" t="s">
        <v>133</v>
      </c>
      <c r="D9" s="1324"/>
      <c r="E9" s="1324"/>
      <c r="F9" s="1324"/>
      <c r="G9" s="1325"/>
      <c r="H9" s="1324"/>
      <c r="I9" s="1324"/>
      <c r="J9" s="1324"/>
      <c r="K9" s="1324"/>
      <c r="L9" s="1325"/>
      <c r="N9" s="1101"/>
      <c r="O9" s="1101"/>
      <c r="P9" s="1101"/>
      <c r="Q9" s="1101"/>
      <c r="R9" s="1101"/>
      <c r="S9" s="1101"/>
      <c r="T9" s="1101"/>
      <c r="U9" s="1101"/>
      <c r="W9" s="1322"/>
      <c r="X9" s="1216"/>
    </row>
    <row r="10" spans="2:24" ht="16.5" thickBot="1">
      <c r="C10" s="1326" t="s">
        <v>408</v>
      </c>
      <c r="D10" s="1327"/>
      <c r="E10" s="1328"/>
      <c r="F10" s="1329"/>
      <c r="G10" s="1329"/>
      <c r="H10" s="1326" t="s">
        <v>457</v>
      </c>
      <c r="I10" s="1327"/>
      <c r="J10" s="1328"/>
      <c r="K10" s="1329"/>
      <c r="L10" s="1329"/>
      <c r="N10" s="1101"/>
      <c r="O10" s="1101"/>
      <c r="P10" s="1101"/>
      <c r="Q10" s="1101"/>
      <c r="R10" s="1101"/>
      <c r="S10" s="1101"/>
      <c r="T10" s="1101"/>
      <c r="U10" s="1101"/>
      <c r="W10" s="1322"/>
      <c r="X10" s="1216"/>
    </row>
    <row r="11" spans="2:24" ht="29.25" thickBot="1">
      <c r="C11" s="1330" t="s">
        <v>145</v>
      </c>
      <c r="D11" s="1331" t="s">
        <v>142</v>
      </c>
      <c r="E11" s="1282" t="s">
        <v>146</v>
      </c>
      <c r="F11" s="1332" t="s">
        <v>137</v>
      </c>
      <c r="G11" s="1333" t="s">
        <v>365</v>
      </c>
      <c r="H11" s="1334" t="s">
        <v>145</v>
      </c>
      <c r="I11" s="1331" t="s">
        <v>142</v>
      </c>
      <c r="J11" s="1282" t="s">
        <v>146</v>
      </c>
      <c r="K11" s="1332" t="s">
        <v>137</v>
      </c>
      <c r="L11" s="1333" t="s">
        <v>365</v>
      </c>
      <c r="W11" s="1321"/>
      <c r="X11" s="1214"/>
    </row>
    <row r="12" spans="2:24" ht="16.5" thickBot="1">
      <c r="C12" s="763" t="s">
        <v>134</v>
      </c>
      <c r="D12" s="764">
        <v>13830.486000000001</v>
      </c>
      <c r="E12" s="1274">
        <v>58880.383999999998</v>
      </c>
      <c r="F12" s="1274">
        <v>10208.053</v>
      </c>
      <c r="G12" s="1335">
        <v>140.02000000000001</v>
      </c>
      <c r="H12" s="763" t="s">
        <v>134</v>
      </c>
      <c r="I12" s="764">
        <v>12440.476000000001</v>
      </c>
      <c r="J12" s="1274">
        <v>53429.847999999998</v>
      </c>
      <c r="K12" s="1274">
        <v>8443.6859999999997</v>
      </c>
      <c r="L12" s="1335">
        <v>99.284000000000006</v>
      </c>
      <c r="N12" s="1111" t="s">
        <v>473</v>
      </c>
      <c r="O12" s="1111"/>
      <c r="P12" s="1111"/>
      <c r="Q12" s="1111"/>
      <c r="R12" s="1111"/>
      <c r="S12" s="1111"/>
      <c r="T12" s="1111"/>
      <c r="U12" s="1111"/>
      <c r="V12" s="1111"/>
      <c r="W12" s="1322"/>
      <c r="X12" s="1216"/>
    </row>
    <row r="13" spans="2:24" ht="19.5" thickBot="1">
      <c r="C13" s="1273" t="s">
        <v>115</v>
      </c>
      <c r="D13" s="1272">
        <v>5314.7269999999999</v>
      </c>
      <c r="E13" s="1271">
        <v>22736.815999999999</v>
      </c>
      <c r="F13" s="1271">
        <v>4444.54</v>
      </c>
      <c r="G13" s="1336">
        <v>37.651000000000003</v>
      </c>
      <c r="H13" s="1337" t="s">
        <v>115</v>
      </c>
      <c r="I13" s="1272">
        <v>6983.4369999999999</v>
      </c>
      <c r="J13" s="1271">
        <v>30005.260999999999</v>
      </c>
      <c r="K13" s="1271">
        <v>4993.5860000000002</v>
      </c>
      <c r="L13" s="1336">
        <v>41.301000000000002</v>
      </c>
      <c r="N13" s="1112"/>
      <c r="O13" s="1112"/>
      <c r="P13" s="352"/>
      <c r="Q13" s="352"/>
      <c r="R13" s="1113"/>
      <c r="S13" s="351"/>
      <c r="T13" s="351"/>
      <c r="U13" s="1112"/>
      <c r="V13" s="353"/>
      <c r="W13" s="1322"/>
      <c r="X13" s="1216"/>
    </row>
    <row r="14" spans="2:24" ht="21" thickBot="1">
      <c r="C14" s="1259" t="s">
        <v>97</v>
      </c>
      <c r="D14" s="1258">
        <v>3731.9989999999998</v>
      </c>
      <c r="E14" s="1257">
        <v>15806.865</v>
      </c>
      <c r="F14" s="1257">
        <v>3121.07</v>
      </c>
      <c r="G14" s="1338">
        <v>31.683</v>
      </c>
      <c r="H14" s="1339" t="s">
        <v>90</v>
      </c>
      <c r="I14" s="1258">
        <v>2914.4189999999999</v>
      </c>
      <c r="J14" s="1257">
        <v>12509.512000000001</v>
      </c>
      <c r="K14" s="1257">
        <v>1254.3030000000001</v>
      </c>
      <c r="L14" s="1338">
        <v>44.127000000000002</v>
      </c>
      <c r="N14" s="1114"/>
      <c r="O14" s="1114" t="s">
        <v>144</v>
      </c>
      <c r="P14" s="1115"/>
      <c r="Q14" s="1115"/>
      <c r="R14" s="1115"/>
      <c r="S14" s="1115"/>
      <c r="T14" s="1115"/>
      <c r="U14" s="1116"/>
      <c r="V14" s="351"/>
      <c r="W14" s="1322"/>
      <c r="X14" s="1216"/>
    </row>
    <row r="15" spans="2:24" ht="19.5" thickBot="1">
      <c r="C15" s="1259" t="s">
        <v>90</v>
      </c>
      <c r="D15" s="1258">
        <v>2475</v>
      </c>
      <c r="E15" s="1257">
        <v>10550.897999999999</v>
      </c>
      <c r="F15" s="1257">
        <v>1414.74</v>
      </c>
      <c r="G15" s="1338">
        <v>47.4</v>
      </c>
      <c r="H15" s="1339" t="s">
        <v>432</v>
      </c>
      <c r="I15" s="1258">
        <v>2042.337</v>
      </c>
      <c r="J15" s="1257">
        <v>8770.0030000000006</v>
      </c>
      <c r="K15" s="1257">
        <v>1832.8779999999999</v>
      </c>
      <c r="L15" s="1338">
        <v>11.507</v>
      </c>
      <c r="N15" s="1117"/>
      <c r="O15" s="1118"/>
      <c r="P15" s="2105" t="s">
        <v>416</v>
      </c>
      <c r="Q15" s="2106"/>
      <c r="R15" s="2107"/>
      <c r="S15" s="2105" t="s">
        <v>458</v>
      </c>
      <c r="T15" s="2106"/>
      <c r="U15" s="2107"/>
      <c r="V15" s="1318"/>
      <c r="W15" s="1321"/>
      <c r="X15" s="1214"/>
    </row>
    <row r="16" spans="2:24" ht="38.25" customHeight="1" thickBot="1">
      <c r="C16" s="1259" t="s">
        <v>95</v>
      </c>
      <c r="D16" s="1258">
        <v>1411.6379999999999</v>
      </c>
      <c r="E16" s="1257">
        <v>5949.5230000000001</v>
      </c>
      <c r="F16" s="1257">
        <v>873.48900000000003</v>
      </c>
      <c r="G16" s="1338">
        <v>13.907999999999999</v>
      </c>
      <c r="H16" s="1339" t="s">
        <v>95</v>
      </c>
      <c r="I16" s="1258">
        <v>431.99099999999999</v>
      </c>
      <c r="J16" s="1257">
        <v>1851.039</v>
      </c>
      <c r="K16" s="1257">
        <v>342.36599999999999</v>
      </c>
      <c r="L16" s="1338">
        <v>2.1989999999999998</v>
      </c>
      <c r="N16" s="1119" t="s">
        <v>417</v>
      </c>
      <c r="O16" s="1120" t="s">
        <v>418</v>
      </c>
      <c r="P16" s="1121" t="s">
        <v>142</v>
      </c>
      <c r="Q16" s="913" t="s">
        <v>419</v>
      </c>
      <c r="R16" s="1122" t="s">
        <v>365</v>
      </c>
      <c r="S16" s="1123" t="s">
        <v>142</v>
      </c>
      <c r="T16" s="913" t="s">
        <v>419</v>
      </c>
      <c r="U16" s="1122" t="s">
        <v>365</v>
      </c>
      <c r="V16" s="1318"/>
      <c r="W16" s="1322"/>
      <c r="X16" s="1216"/>
    </row>
    <row r="17" spans="2:46" ht="16.5" thickBot="1">
      <c r="C17" s="768" t="s">
        <v>136</v>
      </c>
      <c r="D17" s="1263">
        <v>493.98200000000003</v>
      </c>
      <c r="E17" s="1262">
        <v>2108.576</v>
      </c>
      <c r="F17" s="1262">
        <v>256.60399999999998</v>
      </c>
      <c r="G17" s="1340">
        <v>8.4239999999999995</v>
      </c>
      <c r="H17" s="1339" t="s">
        <v>313</v>
      </c>
      <c r="I17" s="1258">
        <v>68.292000000000002</v>
      </c>
      <c r="J17" s="1257">
        <v>294.03300000000002</v>
      </c>
      <c r="K17" s="1257">
        <v>20.553000000000001</v>
      </c>
      <c r="L17" s="1338">
        <v>0.15</v>
      </c>
      <c r="N17" s="1124" t="s">
        <v>420</v>
      </c>
      <c r="O17" s="1125" t="s">
        <v>421</v>
      </c>
      <c r="P17" s="1126">
        <v>427169.641</v>
      </c>
      <c r="Q17" s="1127">
        <v>243397.83799999999</v>
      </c>
      <c r="R17" s="1128">
        <v>7613.9040000000005</v>
      </c>
      <c r="S17" s="1129">
        <v>500431.74</v>
      </c>
      <c r="T17" s="1127">
        <v>213117.69899999999</v>
      </c>
      <c r="U17" s="1128">
        <v>7012.6660000000002</v>
      </c>
      <c r="V17" s="1318"/>
      <c r="W17" s="1322"/>
      <c r="X17" s="1216"/>
    </row>
    <row r="18" spans="2:46" ht="16.5" thickBot="1">
      <c r="C18" s="1259" t="s">
        <v>313</v>
      </c>
      <c r="D18" s="1258">
        <v>343.45100000000002</v>
      </c>
      <c r="E18" s="1257">
        <v>1473.865</v>
      </c>
      <c r="F18" s="1257">
        <v>46.984000000000002</v>
      </c>
      <c r="G18" s="1338">
        <v>0.52500000000000002</v>
      </c>
      <c r="H18" s="1339"/>
      <c r="I18" s="1258"/>
      <c r="J18" s="1257"/>
      <c r="K18" s="1257"/>
      <c r="L18" s="1338"/>
      <c r="N18" s="1130" t="s">
        <v>422</v>
      </c>
      <c r="O18" s="1131" t="s">
        <v>423</v>
      </c>
      <c r="P18" s="1132">
        <v>361940.55200000003</v>
      </c>
      <c r="Q18" s="1133">
        <v>200210.1</v>
      </c>
      <c r="R18" s="1134">
        <v>6808.174</v>
      </c>
      <c r="S18" s="1135">
        <v>443744.01799999998</v>
      </c>
      <c r="T18" s="1133">
        <v>184720.62299999999</v>
      </c>
      <c r="U18" s="1134">
        <v>6366.5230000000001</v>
      </c>
      <c r="V18" s="1318"/>
      <c r="W18" s="1322"/>
      <c r="X18" s="1216"/>
    </row>
    <row r="19" spans="2:46" ht="16.5" thickBot="1">
      <c r="C19" s="1341" t="s">
        <v>346</v>
      </c>
      <c r="D19" s="1342">
        <v>59.689</v>
      </c>
      <c r="E19" s="1343">
        <v>253.84100000000001</v>
      </c>
      <c r="F19" s="1343">
        <v>50.625999999999998</v>
      </c>
      <c r="G19" s="1344">
        <v>0.42899999999999999</v>
      </c>
      <c r="H19" s="1345"/>
      <c r="I19" s="1342"/>
      <c r="J19" s="1343"/>
      <c r="K19" s="1343"/>
      <c r="L19" s="1344"/>
      <c r="N19" s="1136" t="s">
        <v>424</v>
      </c>
      <c r="O19" s="1137" t="s">
        <v>425</v>
      </c>
      <c r="P19" s="1138">
        <v>25089.562000000002</v>
      </c>
      <c r="Q19" s="1139">
        <v>21198.098999999998</v>
      </c>
      <c r="R19" s="1140">
        <v>231.923</v>
      </c>
      <c r="S19" s="1141">
        <v>15258.243</v>
      </c>
      <c r="T19" s="1139">
        <v>10232.504000000001</v>
      </c>
      <c r="U19" s="1140">
        <v>96.816999999999993</v>
      </c>
      <c r="V19" s="1318"/>
      <c r="W19" s="1322"/>
      <c r="X19" s="1216"/>
    </row>
    <row r="20" spans="2:46" ht="15.75">
      <c r="C20" s="1249" t="s">
        <v>411</v>
      </c>
      <c r="D20" s="1346"/>
      <c r="E20" s="1346"/>
      <c r="F20" s="1346"/>
      <c r="G20" s="1347"/>
      <c r="H20" s="1249" t="s">
        <v>411</v>
      </c>
      <c r="I20" s="1346"/>
      <c r="J20" s="1346"/>
      <c r="K20" s="1346"/>
      <c r="L20" s="1347"/>
      <c r="N20" s="1142" t="s">
        <v>426</v>
      </c>
      <c r="O20" s="1142"/>
      <c r="P20" s="1101"/>
      <c r="Q20" s="1101"/>
      <c r="R20" s="1101"/>
      <c r="S20" s="1102"/>
      <c r="T20" s="1102"/>
      <c r="U20" s="917"/>
    </row>
    <row r="21" spans="2:46" ht="15.75">
      <c r="N21" s="1249" t="s">
        <v>411</v>
      </c>
      <c r="O21" s="1143"/>
      <c r="P21" s="1101"/>
      <c r="Q21" s="1101"/>
      <c r="R21" s="1101"/>
      <c r="S21" s="1102"/>
      <c r="T21" s="1102"/>
      <c r="U21" s="1102"/>
      <c r="V21" s="919"/>
    </row>
    <row r="22" spans="2:46" ht="15.75">
      <c r="O22" s="1143"/>
      <c r="P22" s="1101"/>
      <c r="Q22" s="1101"/>
      <c r="R22" s="1101"/>
      <c r="S22" s="1217"/>
      <c r="T22" s="1217"/>
    </row>
    <row r="23" spans="2:46" ht="25.5">
      <c r="C23" s="1317" t="s">
        <v>366</v>
      </c>
      <c r="D23" s="351"/>
      <c r="E23" s="351"/>
      <c r="F23" s="351"/>
      <c r="G23" s="351"/>
      <c r="H23" s="351"/>
      <c r="I23" s="351"/>
      <c r="J23" s="351"/>
      <c r="K23" s="351"/>
      <c r="L23" s="351"/>
      <c r="M23" s="351"/>
      <c r="N23" s="351"/>
      <c r="O23" s="1244"/>
      <c r="P23" s="1244"/>
      <c r="Q23" s="1244"/>
      <c r="R23" s="1244"/>
      <c r="S23" s="1244"/>
      <c r="T23" s="1218"/>
      <c r="U23" s="1100"/>
      <c r="V23" s="1100"/>
      <c r="W23" s="1100"/>
      <c r="X23" s="1100"/>
      <c r="Y23" s="1100"/>
      <c r="Z23" s="1100"/>
      <c r="AA23" s="1100"/>
      <c r="AB23" s="1103"/>
      <c r="AC23" s="1103"/>
      <c r="AD23" s="1103"/>
      <c r="AE23" s="1103"/>
      <c r="AF23" s="1104"/>
      <c r="AG23" s="1104"/>
      <c r="AH23" s="1104"/>
      <c r="AI23" s="1104"/>
      <c r="AJ23" s="1104"/>
      <c r="AK23" s="1104"/>
      <c r="AL23" s="1104"/>
      <c r="AM23" s="1104"/>
      <c r="AN23" s="1104"/>
      <c r="AO23" s="1104"/>
      <c r="AP23" s="1104"/>
      <c r="AQ23" s="1104"/>
      <c r="AR23" s="1104"/>
      <c r="AS23" s="1104"/>
      <c r="AT23" s="1104"/>
    </row>
    <row r="24" spans="2:46" ht="18.75">
      <c r="C24" s="354" t="s">
        <v>474</v>
      </c>
      <c r="D24" s="356"/>
      <c r="E24" s="356"/>
      <c r="F24" s="356"/>
      <c r="G24" s="356"/>
      <c r="H24" s="356"/>
      <c r="I24" s="356"/>
      <c r="J24" s="356"/>
      <c r="K24" s="356"/>
      <c r="L24" s="357"/>
      <c r="M24" s="351"/>
      <c r="N24" s="1244"/>
      <c r="O24" s="1243"/>
      <c r="P24" s="1243"/>
      <c r="Q24" s="1243"/>
      <c r="R24" s="1243"/>
      <c r="S24" s="1243"/>
      <c r="T24" s="1105"/>
      <c r="U24" s="1144"/>
      <c r="V24" s="1144"/>
      <c r="W24" s="1145"/>
      <c r="X24" s="1103"/>
      <c r="Y24" s="1103"/>
      <c r="Z24" s="1105"/>
      <c r="AA24" s="1106"/>
      <c r="AB24" s="1103"/>
      <c r="AC24" s="1103"/>
      <c r="AD24" s="1103"/>
      <c r="AE24" s="1103"/>
      <c r="AF24" s="1104"/>
      <c r="AG24" s="1104"/>
      <c r="AH24" s="1104"/>
      <c r="AI24" s="1104"/>
      <c r="AJ24" s="1104"/>
      <c r="AK24" s="1104"/>
      <c r="AL24" s="1104"/>
      <c r="AM24" s="1104"/>
      <c r="AN24" s="1104"/>
      <c r="AO24" s="1104"/>
      <c r="AP24" s="1104"/>
      <c r="AQ24" s="1104"/>
      <c r="AR24" s="1104"/>
      <c r="AS24" s="1104"/>
      <c r="AT24" s="1104"/>
    </row>
    <row r="25" spans="2:46" ht="21" thickBot="1">
      <c r="C25" s="351"/>
      <c r="D25" s="351"/>
      <c r="E25" s="351"/>
      <c r="F25" s="351"/>
      <c r="G25" s="351"/>
      <c r="H25" s="351"/>
      <c r="I25" s="351"/>
      <c r="J25" s="351"/>
      <c r="K25" s="351"/>
      <c r="L25" s="351"/>
      <c r="M25" s="351"/>
      <c r="N25" s="1244"/>
      <c r="O25" s="1243"/>
      <c r="P25" s="1243"/>
      <c r="Q25" s="1243"/>
      <c r="R25" s="1243"/>
      <c r="S25" s="1243"/>
      <c r="T25" s="1217"/>
      <c r="X25" s="1217"/>
      <c r="Y25" s="1217"/>
      <c r="Z25" s="1242"/>
      <c r="AA25" s="1103"/>
      <c r="AB25" s="1103"/>
      <c r="AC25" s="1103"/>
      <c r="AD25" s="1103"/>
      <c r="AE25" s="1103"/>
      <c r="AF25" s="1104"/>
      <c r="AG25" s="1104"/>
      <c r="AH25" s="1104"/>
      <c r="AI25" s="1104"/>
      <c r="AJ25" s="1104"/>
      <c r="AK25" s="1104"/>
      <c r="AL25" s="1104"/>
      <c r="AM25" s="1104"/>
      <c r="AN25" s="1104"/>
      <c r="AO25" s="1104"/>
      <c r="AP25" s="1104"/>
      <c r="AQ25" s="1104"/>
      <c r="AR25" s="1104"/>
      <c r="AS25" s="1104"/>
      <c r="AT25" s="1104"/>
    </row>
    <row r="26" spans="2:46" ht="21" thickBot="1">
      <c r="C26" s="1323" t="s">
        <v>144</v>
      </c>
      <c r="D26" s="1324"/>
      <c r="E26" s="1324"/>
      <c r="F26" s="1324"/>
      <c r="G26" s="1324"/>
      <c r="H26" s="1324"/>
      <c r="I26" s="1324"/>
      <c r="J26" s="1324"/>
      <c r="K26" s="1324"/>
      <c r="L26" s="1325"/>
      <c r="M26" s="351"/>
      <c r="N26" s="1243"/>
      <c r="O26" s="1218"/>
      <c r="P26" s="1100"/>
      <c r="Q26" s="1100"/>
      <c r="R26" s="1100"/>
      <c r="S26" s="1243"/>
      <c r="T26" s="1218"/>
      <c r="U26" s="1100"/>
      <c r="V26" s="1100"/>
      <c r="W26" s="1100"/>
      <c r="X26" s="1218"/>
      <c r="Y26" s="1218"/>
      <c r="Z26" s="1107"/>
      <c r="AA26" s="1348"/>
      <c r="AB26" s="1103"/>
      <c r="AC26" s="1103"/>
      <c r="AD26" s="1103"/>
      <c r="AE26" s="1103"/>
      <c r="AF26" s="1104"/>
      <c r="AG26" s="1104"/>
      <c r="AH26" s="1104"/>
      <c r="AI26" s="1104"/>
      <c r="AJ26" s="1104"/>
      <c r="AK26" s="1104"/>
      <c r="AL26" s="1104"/>
      <c r="AM26" s="1104"/>
      <c r="AN26" s="1104"/>
      <c r="AO26" s="1104"/>
      <c r="AP26" s="1104"/>
      <c r="AQ26" s="1104"/>
      <c r="AR26" s="1104"/>
      <c r="AS26" s="1104"/>
      <c r="AT26" s="1104"/>
    </row>
    <row r="27" spans="2:46" ht="16.5" thickBot="1">
      <c r="C27" s="1326" t="s">
        <v>408</v>
      </c>
      <c r="D27" s="1327"/>
      <c r="E27" s="1328"/>
      <c r="F27" s="1329"/>
      <c r="G27" s="1329"/>
      <c r="H27" s="1326" t="s">
        <v>457</v>
      </c>
      <c r="I27" s="1327"/>
      <c r="J27" s="1328"/>
      <c r="K27" s="1329"/>
      <c r="L27" s="1329"/>
      <c r="M27" s="351"/>
      <c r="N27" s="1243"/>
      <c r="O27" s="1217"/>
      <c r="S27" s="1243"/>
      <c r="T27" s="1217"/>
      <c r="X27" s="1217"/>
      <c r="Y27" s="1217"/>
      <c r="Z27" s="888"/>
      <c r="AA27" s="1103"/>
      <c r="AB27" s="1103"/>
      <c r="AC27" s="1103"/>
      <c r="AD27" s="1103"/>
      <c r="AE27" s="1103"/>
      <c r="AF27" s="1104"/>
      <c r="AG27" s="1104"/>
      <c r="AH27" s="1104"/>
      <c r="AI27" s="1104"/>
      <c r="AJ27" s="1104"/>
      <c r="AK27" s="1104"/>
      <c r="AL27" s="1104"/>
      <c r="AM27" s="1104"/>
      <c r="AN27" s="1104"/>
      <c r="AO27" s="1104"/>
      <c r="AP27" s="1104"/>
      <c r="AQ27" s="1104"/>
      <c r="AR27" s="1104"/>
      <c r="AS27" s="1104"/>
      <c r="AT27" s="1104"/>
    </row>
    <row r="28" spans="2:46" ht="29.25" thickBot="1">
      <c r="B28" s="1099"/>
      <c r="C28" s="1330" t="s">
        <v>145</v>
      </c>
      <c r="D28" s="1331" t="s">
        <v>142</v>
      </c>
      <c r="E28" s="1282" t="s">
        <v>146</v>
      </c>
      <c r="F28" s="1332" t="s">
        <v>137</v>
      </c>
      <c r="G28" s="1349" t="s">
        <v>365</v>
      </c>
      <c r="H28" s="1330" t="s">
        <v>145</v>
      </c>
      <c r="I28" s="1331" t="s">
        <v>142</v>
      </c>
      <c r="J28" s="1282" t="s">
        <v>146</v>
      </c>
      <c r="K28" s="1332" t="s">
        <v>137</v>
      </c>
      <c r="L28" s="1333" t="s">
        <v>365</v>
      </c>
      <c r="M28" s="351"/>
      <c r="N28" s="1243"/>
      <c r="O28" s="1218"/>
      <c r="P28" s="1100"/>
      <c r="Q28" s="1100"/>
      <c r="R28" s="1100"/>
      <c r="S28" s="1243"/>
      <c r="T28" s="1218"/>
      <c r="U28" s="1100"/>
      <c r="V28" s="1100"/>
      <c r="W28" s="1100"/>
      <c r="X28" s="1218"/>
      <c r="Y28" s="1218"/>
      <c r="Z28" s="888"/>
      <c r="AA28" s="1103"/>
      <c r="AB28" s="1103"/>
      <c r="AC28" s="1103"/>
      <c r="AD28" s="1103"/>
      <c r="AE28" s="1103"/>
      <c r="AF28" s="1104"/>
      <c r="AG28" s="1104"/>
      <c r="AH28" s="1104"/>
      <c r="AI28" s="1104"/>
      <c r="AJ28" s="1104"/>
      <c r="AK28" s="1104"/>
      <c r="AL28" s="1104"/>
      <c r="AM28" s="1104"/>
      <c r="AN28" s="1104"/>
      <c r="AO28" s="1104"/>
      <c r="AP28" s="1104"/>
      <c r="AQ28" s="1104"/>
      <c r="AR28" s="1104"/>
      <c r="AS28" s="1104"/>
      <c r="AT28" s="1104"/>
    </row>
    <row r="29" spans="2:46" ht="21" thickBot="1">
      <c r="C29" s="763" t="s">
        <v>134</v>
      </c>
      <c r="D29" s="764">
        <v>427169.641</v>
      </c>
      <c r="E29" s="1274">
        <v>1814168.311</v>
      </c>
      <c r="F29" s="1274">
        <v>243397.83799999999</v>
      </c>
      <c r="G29" s="1335">
        <v>7613.9040000000005</v>
      </c>
      <c r="H29" s="763" t="s">
        <v>134</v>
      </c>
      <c r="I29" s="764">
        <v>500431.74</v>
      </c>
      <c r="J29" s="1274">
        <v>2150211.0070000002</v>
      </c>
      <c r="K29" s="1274">
        <v>213117.69899999999</v>
      </c>
      <c r="L29" s="1335">
        <v>7012.6660000000002</v>
      </c>
      <c r="M29" s="351"/>
      <c r="N29" s="1350"/>
      <c r="O29" s="1351"/>
      <c r="P29" s="1352"/>
      <c r="Q29" s="1352"/>
      <c r="R29" s="1352"/>
      <c r="S29" s="1350"/>
      <c r="T29" s="1351"/>
      <c r="U29" s="1352"/>
      <c r="V29" s="1352"/>
      <c r="W29" s="1352"/>
      <c r="X29" s="1351"/>
      <c r="Y29" s="1351"/>
      <c r="Z29" s="1242"/>
      <c r="AA29" s="886"/>
      <c r="AB29" s="1103"/>
      <c r="AC29" s="1103"/>
      <c r="AD29" s="1103"/>
      <c r="AE29" s="1103"/>
      <c r="AF29" s="1104"/>
      <c r="AG29" s="1104"/>
      <c r="AH29" s="1104"/>
      <c r="AI29" s="1104"/>
      <c r="AJ29" s="1104"/>
      <c r="AK29" s="1104"/>
      <c r="AL29" s="1104"/>
      <c r="AM29" s="1104"/>
      <c r="AN29" s="1104"/>
      <c r="AO29" s="1104"/>
      <c r="AP29" s="1104"/>
      <c r="AQ29" s="1104"/>
      <c r="AR29" s="1104"/>
      <c r="AS29" s="1104"/>
      <c r="AT29" s="1104"/>
    </row>
    <row r="30" spans="2:46" ht="18.75">
      <c r="C30" s="1255" t="s">
        <v>88</v>
      </c>
      <c r="D30" s="769">
        <v>345855.85399999999</v>
      </c>
      <c r="E30" s="1254">
        <v>1468823.514</v>
      </c>
      <c r="F30" s="1254">
        <v>192353.87599999999</v>
      </c>
      <c r="G30" s="1353">
        <v>6451.1750000000002</v>
      </c>
      <c r="H30" s="1255" t="s">
        <v>88</v>
      </c>
      <c r="I30" s="769">
        <v>448619.337</v>
      </c>
      <c r="J30" s="1254">
        <v>1927650.727</v>
      </c>
      <c r="K30" s="1254">
        <v>186781.93599999999</v>
      </c>
      <c r="L30" s="1353">
        <v>6380.5550000000003</v>
      </c>
      <c r="M30" s="351"/>
      <c r="N30" s="1350"/>
      <c r="O30" s="1100"/>
      <c r="P30" s="1100"/>
      <c r="Q30" s="1100"/>
      <c r="R30" s="1100"/>
      <c r="S30" s="1350"/>
      <c r="T30" s="1100"/>
      <c r="U30" s="1100"/>
      <c r="V30" s="1100"/>
      <c r="W30" s="1100"/>
      <c r="X30" s="1100"/>
      <c r="Y30" s="1100"/>
      <c r="Z30" s="1107"/>
      <c r="AA30" s="886"/>
      <c r="AB30" s="1103"/>
      <c r="AC30" s="1103"/>
      <c r="AD30" s="1103"/>
      <c r="AE30" s="1103"/>
      <c r="AF30" s="1104"/>
      <c r="AG30" s="1104"/>
      <c r="AH30" s="1104"/>
      <c r="AI30" s="1104"/>
      <c r="AJ30" s="1104"/>
      <c r="AK30" s="1104"/>
      <c r="AL30" s="1104"/>
      <c r="AM30" s="1104"/>
      <c r="AN30" s="1104"/>
      <c r="AO30" s="1104"/>
      <c r="AP30" s="1104"/>
      <c r="AQ30" s="1104"/>
      <c r="AR30" s="1104"/>
      <c r="AS30" s="1104"/>
      <c r="AT30" s="1104"/>
    </row>
    <row r="31" spans="2:46" ht="14.25">
      <c r="C31" s="1259" t="s">
        <v>90</v>
      </c>
      <c r="D31" s="1258">
        <v>42253.144999999997</v>
      </c>
      <c r="E31" s="1257">
        <v>179005.56299999999</v>
      </c>
      <c r="F31" s="1257">
        <v>25497.525000000001</v>
      </c>
      <c r="G31" s="1338">
        <v>670.75099999999998</v>
      </c>
      <c r="H31" s="1259" t="s">
        <v>90</v>
      </c>
      <c r="I31" s="1258">
        <v>25702.677</v>
      </c>
      <c r="J31" s="1257">
        <v>110449.37300000001</v>
      </c>
      <c r="K31" s="1257">
        <v>12306.245999999999</v>
      </c>
      <c r="L31" s="1338">
        <v>313.32900000000001</v>
      </c>
      <c r="M31" s="351"/>
      <c r="N31" s="1354"/>
      <c r="O31" s="1354"/>
      <c r="P31" s="1354"/>
      <c r="Q31" s="1354"/>
      <c r="R31" s="1354"/>
      <c r="S31" s="1354"/>
      <c r="T31" s="1354"/>
      <c r="U31" s="1354"/>
      <c r="V31" s="1354"/>
      <c r="W31" s="1354"/>
      <c r="X31" s="1354"/>
      <c r="Y31" s="1354"/>
      <c r="Z31" s="888"/>
      <c r="AA31" s="1241"/>
      <c r="AB31" s="1103"/>
      <c r="AC31" s="1103"/>
      <c r="AD31" s="1103"/>
      <c r="AE31" s="1103"/>
      <c r="AF31" s="1104"/>
      <c r="AG31" s="1104"/>
      <c r="AH31" s="1104"/>
      <c r="AI31" s="1104"/>
      <c r="AJ31" s="1104"/>
      <c r="AK31" s="1104"/>
      <c r="AL31" s="1104"/>
      <c r="AM31" s="1104"/>
      <c r="AN31" s="1104"/>
      <c r="AO31" s="1104"/>
      <c r="AP31" s="1104"/>
      <c r="AQ31" s="1104"/>
      <c r="AR31" s="1104"/>
      <c r="AS31" s="1104"/>
      <c r="AT31" s="1104"/>
    </row>
    <row r="32" spans="2:46" ht="15.75">
      <c r="C32" s="1259" t="s">
        <v>110</v>
      </c>
      <c r="D32" s="1258">
        <v>14329.052</v>
      </c>
      <c r="E32" s="1257">
        <v>60982.538999999997</v>
      </c>
      <c r="F32" s="1257">
        <v>13396.602999999999</v>
      </c>
      <c r="G32" s="1338">
        <v>127.095</v>
      </c>
      <c r="H32" s="1259" t="s">
        <v>432</v>
      </c>
      <c r="I32" s="1258">
        <v>13671.355</v>
      </c>
      <c r="J32" s="1257">
        <v>58672.072999999997</v>
      </c>
      <c r="K32" s="1257">
        <v>5419.1130000000003</v>
      </c>
      <c r="L32" s="1338">
        <v>200.32</v>
      </c>
      <c r="M32" s="351"/>
      <c r="N32" s="1355"/>
      <c r="O32" s="1356"/>
      <c r="P32" s="1356"/>
      <c r="Q32" s="1356"/>
      <c r="R32" s="1356"/>
      <c r="S32" s="1355"/>
      <c r="T32" s="1356"/>
      <c r="U32" s="1356"/>
      <c r="V32" s="1356"/>
      <c r="W32" s="1356"/>
      <c r="X32" s="1356"/>
      <c r="Y32" s="1356"/>
      <c r="Z32" s="888"/>
      <c r="AA32" s="1239"/>
      <c r="AB32" s="1103"/>
      <c r="AC32" s="1103"/>
      <c r="AD32" s="1103"/>
      <c r="AE32" s="1103"/>
      <c r="AF32" s="1104"/>
      <c r="AG32" s="1104"/>
      <c r="AH32" s="1104"/>
      <c r="AI32" s="1104"/>
      <c r="AJ32" s="1104"/>
      <c r="AK32" s="1104"/>
      <c r="AL32" s="1104"/>
      <c r="AM32" s="1104"/>
      <c r="AN32" s="1104"/>
      <c r="AO32" s="1104"/>
      <c r="AP32" s="1104"/>
      <c r="AQ32" s="1104"/>
      <c r="AR32" s="1104"/>
      <c r="AS32" s="1104"/>
      <c r="AT32" s="1104"/>
    </row>
    <row r="33" spans="3:46" ht="20.25">
      <c r="C33" s="1259" t="s">
        <v>97</v>
      </c>
      <c r="D33" s="1258">
        <v>13168.181</v>
      </c>
      <c r="E33" s="1257">
        <v>56089.569000000003</v>
      </c>
      <c r="F33" s="1257">
        <v>6680.6310000000003</v>
      </c>
      <c r="G33" s="1338">
        <v>253</v>
      </c>
      <c r="H33" s="1259" t="s">
        <v>110</v>
      </c>
      <c r="I33" s="1258">
        <v>7720.5680000000002</v>
      </c>
      <c r="J33" s="1257">
        <v>33204.601000000002</v>
      </c>
      <c r="K33" s="1257">
        <v>5983.4960000000001</v>
      </c>
      <c r="L33" s="1338">
        <v>58.853999999999999</v>
      </c>
      <c r="M33" s="351"/>
      <c r="N33" s="1357"/>
      <c r="O33" s="1357"/>
      <c r="P33" s="1357"/>
      <c r="Q33" s="1357"/>
      <c r="R33" s="1357"/>
      <c r="S33" s="1357"/>
      <c r="T33" s="1357"/>
      <c r="U33" s="1357"/>
      <c r="V33" s="1357"/>
      <c r="W33" s="1357"/>
      <c r="X33" s="1357"/>
      <c r="Y33" s="1357"/>
      <c r="Z33" s="1242"/>
      <c r="AA33" s="886"/>
      <c r="AB33" s="1103"/>
      <c r="AC33" s="1103"/>
      <c r="AD33" s="1103"/>
      <c r="AE33" s="1103"/>
      <c r="AF33" s="1104"/>
      <c r="AG33" s="1104"/>
      <c r="AH33" s="1104"/>
      <c r="AI33" s="1104"/>
      <c r="AJ33" s="1104"/>
      <c r="AK33" s="1104"/>
      <c r="AL33" s="1104"/>
      <c r="AM33" s="1104"/>
      <c r="AN33" s="1104"/>
      <c r="AO33" s="1104"/>
      <c r="AP33" s="1104"/>
      <c r="AQ33" s="1104"/>
      <c r="AR33" s="1104"/>
      <c r="AS33" s="1104"/>
      <c r="AT33" s="1104"/>
    </row>
    <row r="34" spans="3:46" ht="18.75">
      <c r="C34" s="768" t="s">
        <v>136</v>
      </c>
      <c r="D34" s="1263">
        <v>5183.9390000000003</v>
      </c>
      <c r="E34" s="1262">
        <v>22262.727999999999</v>
      </c>
      <c r="F34" s="1262">
        <v>2345.6559999999999</v>
      </c>
      <c r="G34" s="1340">
        <v>16.954000000000001</v>
      </c>
      <c r="H34" s="768" t="s">
        <v>136</v>
      </c>
      <c r="I34" s="1263">
        <v>1468.26</v>
      </c>
      <c r="J34" s="1262">
        <v>6304.4309999999996</v>
      </c>
      <c r="K34" s="1262">
        <v>1098.56</v>
      </c>
      <c r="L34" s="1340">
        <v>11.313000000000001</v>
      </c>
      <c r="M34" s="351"/>
      <c r="N34" s="1358"/>
      <c r="O34" s="1359"/>
      <c r="P34" s="1359"/>
      <c r="Q34" s="1359"/>
      <c r="R34" s="1359"/>
      <c r="S34" s="1358"/>
      <c r="T34" s="1359"/>
      <c r="U34" s="1359"/>
      <c r="V34" s="1359"/>
      <c r="W34" s="1359"/>
      <c r="X34" s="1359"/>
      <c r="Y34" s="1359"/>
      <c r="Z34" s="1107"/>
      <c r="AA34" s="886"/>
    </row>
    <row r="35" spans="3:46" ht="14.25">
      <c r="C35" s="1259" t="s">
        <v>115</v>
      </c>
      <c r="D35" s="1258">
        <v>2267.6039999999998</v>
      </c>
      <c r="E35" s="1257">
        <v>9582.723</v>
      </c>
      <c r="F35" s="1257">
        <v>1396.08</v>
      </c>
      <c r="G35" s="1338">
        <v>48.435000000000002</v>
      </c>
      <c r="H35" s="1259" t="s">
        <v>115</v>
      </c>
      <c r="I35" s="1258">
        <v>1453.623</v>
      </c>
      <c r="J35" s="1257">
        <v>6220.1719999999996</v>
      </c>
      <c r="K35" s="1257">
        <v>757.85199999999998</v>
      </c>
      <c r="L35" s="1338">
        <v>21.013999999999999</v>
      </c>
      <c r="M35" s="351"/>
      <c r="N35" s="1354"/>
      <c r="O35" s="1354"/>
      <c r="P35" s="1354"/>
      <c r="Q35" s="1354"/>
      <c r="R35" s="1354"/>
      <c r="S35" s="1354"/>
      <c r="T35" s="1354"/>
      <c r="U35" s="1354"/>
      <c r="V35" s="1354"/>
      <c r="W35" s="1354"/>
      <c r="X35" s="1354"/>
      <c r="Y35" s="1354"/>
      <c r="Z35" s="888"/>
      <c r="AA35" s="1241"/>
    </row>
    <row r="36" spans="3:46" ht="15.75">
      <c r="C36" s="1255" t="s">
        <v>112</v>
      </c>
      <c r="D36" s="769">
        <v>2123.3440000000001</v>
      </c>
      <c r="E36" s="1254">
        <v>8959.3019999999997</v>
      </c>
      <c r="F36" s="1254">
        <v>941.78499999999997</v>
      </c>
      <c r="G36" s="1353">
        <v>35.341999999999999</v>
      </c>
      <c r="H36" s="1255" t="s">
        <v>112</v>
      </c>
      <c r="I36" s="769">
        <v>1048.019</v>
      </c>
      <c r="J36" s="1254">
        <v>4500.4430000000002</v>
      </c>
      <c r="K36" s="1254">
        <v>464.351</v>
      </c>
      <c r="L36" s="1353">
        <v>16.335000000000001</v>
      </c>
      <c r="M36" s="351"/>
      <c r="N36" s="1355"/>
      <c r="O36" s="1356"/>
      <c r="P36" s="1356"/>
      <c r="Q36" s="1356"/>
      <c r="R36" s="1356"/>
      <c r="S36" s="1355"/>
      <c r="T36" s="1356"/>
      <c r="U36" s="1356"/>
      <c r="V36" s="1356"/>
      <c r="W36" s="1356"/>
      <c r="X36" s="1356"/>
      <c r="Y36" s="1356"/>
      <c r="Z36" s="888"/>
      <c r="AA36" s="1239"/>
    </row>
    <row r="37" spans="3:46" ht="20.25">
      <c r="C37" s="1259" t="s">
        <v>93</v>
      </c>
      <c r="D37" s="1258">
        <v>1822.1569999999999</v>
      </c>
      <c r="E37" s="1257">
        <v>7749.2240000000002</v>
      </c>
      <c r="F37" s="1257">
        <v>634.78200000000004</v>
      </c>
      <c r="G37" s="1338">
        <v>7.2640000000000002</v>
      </c>
      <c r="H37" s="1259" t="s">
        <v>111</v>
      </c>
      <c r="I37" s="1258">
        <v>658.62300000000005</v>
      </c>
      <c r="J37" s="1257">
        <v>2826.1959999999999</v>
      </c>
      <c r="K37" s="1257">
        <v>273.72500000000002</v>
      </c>
      <c r="L37" s="1338">
        <v>9.5459999999999994</v>
      </c>
      <c r="M37" s="351"/>
      <c r="N37" s="1357"/>
      <c r="O37" s="1357"/>
      <c r="P37" s="1357"/>
      <c r="Q37" s="1357"/>
      <c r="R37" s="1357"/>
      <c r="S37" s="1357"/>
      <c r="T37" s="1357"/>
      <c r="U37" s="1357"/>
      <c r="V37" s="1357"/>
      <c r="W37" s="1357"/>
      <c r="X37" s="1357"/>
      <c r="Y37" s="1357"/>
      <c r="Z37" s="1242"/>
      <c r="AA37" s="886"/>
    </row>
    <row r="38" spans="3:46" ht="18.75">
      <c r="C38" s="1255" t="s">
        <v>111</v>
      </c>
      <c r="D38" s="769">
        <v>78.828000000000003</v>
      </c>
      <c r="E38" s="1254">
        <v>336.589</v>
      </c>
      <c r="F38" s="1254">
        <v>71.138000000000005</v>
      </c>
      <c r="G38" s="1353">
        <v>1.5629999999999999</v>
      </c>
      <c r="H38" s="1255" t="s">
        <v>86</v>
      </c>
      <c r="I38" s="769">
        <v>89.278000000000006</v>
      </c>
      <c r="J38" s="1254">
        <v>382.99099999999999</v>
      </c>
      <c r="K38" s="1254">
        <v>32.42</v>
      </c>
      <c r="L38" s="1353">
        <v>1.4</v>
      </c>
      <c r="M38" s="351"/>
      <c r="N38" s="1358"/>
      <c r="O38" s="1359"/>
      <c r="P38" s="1359"/>
      <c r="Q38" s="1359"/>
      <c r="R38" s="1359"/>
      <c r="S38" s="1358"/>
      <c r="T38" s="1359"/>
      <c r="U38" s="1359"/>
      <c r="V38" s="1359"/>
      <c r="W38" s="1359"/>
      <c r="X38" s="1359"/>
      <c r="Y38" s="1359"/>
      <c r="Z38" s="1107"/>
      <c r="AA38" s="886"/>
    </row>
    <row r="39" spans="3:46" ht="18.75">
      <c r="C39" s="1255" t="s">
        <v>101</v>
      </c>
      <c r="D39" s="769">
        <v>55.77</v>
      </c>
      <c r="E39" s="1254">
        <v>239.792</v>
      </c>
      <c r="F39" s="1254">
        <v>63.941000000000003</v>
      </c>
      <c r="G39" s="1353">
        <v>2.1800000000000002</v>
      </c>
      <c r="H39" s="1255"/>
      <c r="I39" s="769"/>
      <c r="J39" s="1254"/>
      <c r="K39" s="1254"/>
      <c r="L39" s="1353"/>
      <c r="M39" s="351"/>
      <c r="N39" s="1350"/>
      <c r="O39" s="1100"/>
      <c r="P39" s="1100"/>
      <c r="Q39" s="1100"/>
      <c r="R39" s="1100"/>
      <c r="S39" s="1354"/>
      <c r="T39" s="1354"/>
      <c r="U39" s="1354"/>
      <c r="V39" s="1354"/>
      <c r="W39" s="1354"/>
      <c r="X39" s="1354"/>
      <c r="Y39" s="1354"/>
      <c r="Z39" s="888"/>
      <c r="AA39" s="1241"/>
    </row>
    <row r="40" spans="3:46" ht="16.5" thickBot="1">
      <c r="C40" s="1341" t="s">
        <v>96</v>
      </c>
      <c r="D40" s="1342">
        <v>31.766999999999999</v>
      </c>
      <c r="E40" s="1343">
        <v>136.768</v>
      </c>
      <c r="F40" s="1343">
        <v>15.821</v>
      </c>
      <c r="G40" s="1344">
        <v>0.14499999999999999</v>
      </c>
      <c r="H40" s="1341"/>
      <c r="I40" s="1342"/>
      <c r="J40" s="1343"/>
      <c r="K40" s="1343"/>
      <c r="L40" s="1344"/>
      <c r="M40" s="351"/>
      <c r="N40" s="1350"/>
      <c r="O40" s="1351"/>
      <c r="P40" s="1352"/>
      <c r="Q40" s="1352"/>
      <c r="R40" s="1352"/>
      <c r="S40" s="1355"/>
      <c r="T40" s="1356"/>
      <c r="U40" s="1356"/>
      <c r="V40" s="1356"/>
      <c r="W40" s="1356"/>
      <c r="X40" s="1356"/>
      <c r="Y40" s="1356"/>
      <c r="Z40" s="888"/>
      <c r="AA40" s="1239"/>
    </row>
    <row r="41" spans="3:46" ht="15">
      <c r="C41" s="1249" t="s">
        <v>411</v>
      </c>
      <c r="D41" s="1248"/>
      <c r="E41" s="1248"/>
      <c r="F41" s="1248"/>
      <c r="G41" s="1360"/>
      <c r="H41" s="1249" t="s">
        <v>411</v>
      </c>
      <c r="I41" s="1248"/>
      <c r="J41" s="1248"/>
      <c r="K41" s="1248"/>
      <c r="L41" s="1360"/>
      <c r="N41" s="1352"/>
      <c r="O41" s="1361"/>
      <c r="P41" s="1361"/>
      <c r="Q41" s="1361"/>
      <c r="R41" s="1361"/>
      <c r="S41" s="1351"/>
      <c r="T41" s="1361"/>
      <c r="U41" s="1362"/>
      <c r="V41" s="1362"/>
      <c r="W41" s="1352"/>
      <c r="X41" s="1352"/>
      <c r="Y41" s="1352"/>
    </row>
    <row r="42" spans="3:46" ht="15.75">
      <c r="N42" s="1352"/>
      <c r="O42" s="1361"/>
      <c r="P42" s="1363"/>
      <c r="Q42" s="1363"/>
      <c r="R42" s="1363"/>
      <c r="S42" s="1351"/>
      <c r="T42" s="1361"/>
      <c r="U42" s="1362"/>
      <c r="V42" s="1362"/>
      <c r="W42" s="1352"/>
      <c r="X42" s="1352"/>
      <c r="Y42" s="1352"/>
    </row>
  </sheetData>
  <mergeCells count="4">
    <mergeCell ref="P2:R2"/>
    <mergeCell ref="S2:U2"/>
    <mergeCell ref="P15:R15"/>
    <mergeCell ref="S15:U15"/>
  </mergeCells>
  <pageMargins left="0.19685039370078741" right="0.11811023622047245" top="0.35433070866141736" bottom="0.35433070866141736" header="0.23622047244094491" footer="0.11811023622047245"/>
  <pageSetup paperSize="9" scale="70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109"/>
  <sheetViews>
    <sheetView showGridLines="0" topLeftCell="A13" zoomScale="90" zoomScaleNormal="90" workbookViewId="0">
      <selection activeCell="C6" sqref="C6"/>
    </sheetView>
  </sheetViews>
  <sheetFormatPr defaultColWidth="9.7109375" defaultRowHeight="12.75"/>
  <cols>
    <col min="1" max="1" width="2.5703125" style="908" customWidth="1"/>
    <col min="2" max="2" width="21.28515625" style="908" customWidth="1"/>
    <col min="3" max="3" width="15.140625" style="908" customWidth="1"/>
    <col min="4" max="4" width="11.140625" style="908" customWidth="1"/>
    <col min="5" max="5" width="13.5703125" style="908" customWidth="1"/>
    <col min="6" max="6" width="21.5703125" style="908" customWidth="1"/>
    <col min="7" max="7" width="10.28515625" style="908" customWidth="1"/>
    <col min="8" max="8" width="10.85546875" style="908" customWidth="1"/>
    <col min="9" max="9" width="12.42578125" style="908" customWidth="1"/>
    <col min="10" max="10" width="9.7109375" style="908" customWidth="1"/>
    <col min="11" max="11" width="26.140625" style="908" customWidth="1"/>
    <col min="12" max="12" width="10.7109375" style="908" customWidth="1"/>
    <col min="13" max="13" width="10.140625" style="908" customWidth="1"/>
    <col min="14" max="14" width="13.140625" style="908" customWidth="1"/>
    <col min="15" max="15" width="18.7109375" style="908" customWidth="1"/>
    <col min="16" max="16" width="10.85546875" style="908" customWidth="1"/>
    <col min="17" max="17" width="10.5703125" style="908" customWidth="1"/>
    <col min="18" max="18" width="13.28515625" style="908" customWidth="1"/>
    <col min="19" max="19" width="6.7109375" style="908" customWidth="1"/>
    <col min="20" max="217" width="9.140625" style="908" customWidth="1"/>
    <col min="218" max="218" width="2.5703125" style="908" customWidth="1"/>
    <col min="219" max="219" width="21.28515625" style="908" customWidth="1"/>
    <col min="220" max="220" width="11.140625" style="908" customWidth="1"/>
    <col min="221" max="221" width="10.28515625" style="908" customWidth="1"/>
    <col min="222" max="222" width="9.85546875" style="908" customWidth="1"/>
    <col min="223" max="223" width="21.5703125" style="908" customWidth="1"/>
    <col min="224" max="224" width="10.7109375" style="908" customWidth="1"/>
    <col min="225" max="16384" width="9.7109375" style="908"/>
  </cols>
  <sheetData>
    <row r="1" spans="2:19" ht="28.5" customHeight="1" thickBot="1">
      <c r="B1" s="905" t="s">
        <v>471</v>
      </c>
      <c r="C1" s="906"/>
      <c r="D1" s="906"/>
      <c r="E1" s="906"/>
      <c r="F1" s="906"/>
      <c r="G1" s="906"/>
      <c r="H1" s="906"/>
      <c r="I1" s="906"/>
      <c r="J1" s="349"/>
      <c r="K1" s="350"/>
    </row>
    <row r="2" spans="2:19" ht="28.5" customHeight="1">
      <c r="B2" s="1316"/>
      <c r="C2" s="1315"/>
      <c r="D2" s="1312" t="s">
        <v>470</v>
      </c>
      <c r="E2" s="1314"/>
      <c r="F2" s="1314"/>
      <c r="G2" s="1313"/>
      <c r="H2" s="1312" t="s">
        <v>469</v>
      </c>
      <c r="I2" s="1314"/>
      <c r="J2" s="1314"/>
      <c r="K2" s="1313"/>
      <c r="L2" s="1312" t="s">
        <v>468</v>
      </c>
      <c r="M2" s="1311"/>
    </row>
    <row r="3" spans="2:19" ht="28.5" customHeight="1">
      <c r="B3" s="1310" t="s">
        <v>417</v>
      </c>
      <c r="C3" s="1309" t="s">
        <v>467</v>
      </c>
      <c r="D3" s="1307" t="s">
        <v>142</v>
      </c>
      <c r="E3" s="1307"/>
      <c r="F3" s="1307" t="s">
        <v>419</v>
      </c>
      <c r="G3" s="1308"/>
      <c r="H3" s="1307" t="s">
        <v>142</v>
      </c>
      <c r="I3" s="1307"/>
      <c r="J3" s="1307" t="s">
        <v>419</v>
      </c>
      <c r="K3" s="1308"/>
      <c r="L3" s="1307" t="s">
        <v>142</v>
      </c>
      <c r="M3" s="1306"/>
    </row>
    <row r="4" spans="2:19" ht="28.5" customHeight="1" thickBot="1">
      <c r="B4" s="1305"/>
      <c r="C4" s="1304"/>
      <c r="D4" s="1301" t="s">
        <v>443</v>
      </c>
      <c r="E4" s="1303" t="s">
        <v>444</v>
      </c>
      <c r="F4" s="1301" t="s">
        <v>443</v>
      </c>
      <c r="G4" s="1302" t="s">
        <v>444</v>
      </c>
      <c r="H4" s="1301" t="s">
        <v>443</v>
      </c>
      <c r="I4" s="1303" t="s">
        <v>444</v>
      </c>
      <c r="J4" s="1301" t="s">
        <v>443</v>
      </c>
      <c r="K4" s="1302" t="s">
        <v>444</v>
      </c>
      <c r="L4" s="1301" t="s">
        <v>443</v>
      </c>
      <c r="M4" s="1300" t="s">
        <v>444</v>
      </c>
    </row>
    <row r="5" spans="2:19" ht="45" customHeight="1" thickBot="1">
      <c r="B5" s="1299" t="s">
        <v>466</v>
      </c>
      <c r="C5" s="1298" t="s">
        <v>465</v>
      </c>
      <c r="D5" s="1296">
        <v>874683.59299999999</v>
      </c>
      <c r="E5" s="1297">
        <v>858765.58100000001</v>
      </c>
      <c r="F5" s="1296">
        <v>509095.51500000001</v>
      </c>
      <c r="G5" s="1295">
        <v>448007.83899999998</v>
      </c>
      <c r="H5" s="1296">
        <v>1423439.135</v>
      </c>
      <c r="I5" s="1297">
        <v>1460486.554</v>
      </c>
      <c r="J5" s="1296">
        <v>766040.35699999996</v>
      </c>
      <c r="K5" s="1295">
        <v>660253.44700000004</v>
      </c>
      <c r="L5" s="1294">
        <v>-548755.54200000002</v>
      </c>
      <c r="M5" s="1293">
        <v>-601720.973</v>
      </c>
    </row>
    <row r="6" spans="2:19" ht="29.25" customHeight="1">
      <c r="B6" s="909" t="s">
        <v>441</v>
      </c>
      <c r="C6" s="909"/>
      <c r="D6" s="909"/>
      <c r="E6" s="909"/>
      <c r="F6" s="909"/>
      <c r="G6" s="909"/>
      <c r="H6" s="909"/>
      <c r="I6" s="909"/>
      <c r="J6" s="909"/>
      <c r="K6" s="909" t="s">
        <v>442</v>
      </c>
      <c r="L6" s="909"/>
      <c r="M6" s="909"/>
      <c r="N6" s="909"/>
      <c r="O6" s="909"/>
      <c r="P6" s="909"/>
      <c r="Q6" s="909"/>
      <c r="R6" s="909"/>
      <c r="S6" s="909"/>
    </row>
    <row r="7" spans="2:19" ht="13.5" thickBot="1"/>
    <row r="8" spans="2:19" ht="21" thickBot="1">
      <c r="B8" s="1292" t="s">
        <v>133</v>
      </c>
      <c r="C8" s="1291"/>
      <c r="D8" s="1291"/>
      <c r="E8" s="1291"/>
      <c r="F8" s="1291"/>
      <c r="G8" s="1291"/>
      <c r="H8" s="1291"/>
      <c r="I8" s="1290"/>
      <c r="J8" s="1245"/>
      <c r="K8" s="1292" t="s">
        <v>144</v>
      </c>
      <c r="L8" s="1291"/>
      <c r="M8" s="1291"/>
      <c r="N8" s="1290"/>
      <c r="O8" s="1291"/>
      <c r="P8" s="1291"/>
      <c r="Q8" s="1291"/>
      <c r="R8" s="1290"/>
      <c r="S8" s="1245"/>
    </row>
    <row r="9" spans="2:19" ht="16.5" thickBot="1">
      <c r="B9" s="1289" t="s">
        <v>443</v>
      </c>
      <c r="C9" s="1288"/>
      <c r="D9" s="1287"/>
      <c r="E9" s="1286"/>
      <c r="F9" s="1289" t="s">
        <v>444</v>
      </c>
      <c r="G9" s="1288"/>
      <c r="H9" s="1287"/>
      <c r="I9" s="1286"/>
      <c r="J9" s="1245"/>
      <c r="K9" s="1289" t="s">
        <v>443</v>
      </c>
      <c r="L9" s="1288"/>
      <c r="M9" s="1287"/>
      <c r="N9" s="1286"/>
      <c r="O9" s="1289" t="s">
        <v>444</v>
      </c>
      <c r="P9" s="1288"/>
      <c r="Q9" s="1287"/>
      <c r="R9" s="1286"/>
      <c r="S9" s="1245"/>
    </row>
    <row r="10" spans="2:19" ht="43.5" thickBot="1">
      <c r="B10" s="1285" t="s">
        <v>145</v>
      </c>
      <c r="C10" s="1283" t="s">
        <v>142</v>
      </c>
      <c r="D10" s="1282" t="s">
        <v>146</v>
      </c>
      <c r="E10" s="1281" t="s">
        <v>137</v>
      </c>
      <c r="F10" s="1284" t="s">
        <v>145</v>
      </c>
      <c r="G10" s="1283" t="s">
        <v>142</v>
      </c>
      <c r="H10" s="1282" t="s">
        <v>146</v>
      </c>
      <c r="I10" s="1281" t="s">
        <v>137</v>
      </c>
      <c r="J10" s="1245"/>
      <c r="K10" s="1280" t="s">
        <v>145</v>
      </c>
      <c r="L10" s="1278" t="s">
        <v>142</v>
      </c>
      <c r="M10" s="1277" t="s">
        <v>146</v>
      </c>
      <c r="N10" s="1276" t="s">
        <v>137</v>
      </c>
      <c r="O10" s="1279" t="s">
        <v>145</v>
      </c>
      <c r="P10" s="1278" t="s">
        <v>142</v>
      </c>
      <c r="Q10" s="1277" t="s">
        <v>146</v>
      </c>
      <c r="R10" s="1276" t="s">
        <v>137</v>
      </c>
      <c r="S10" s="1245"/>
    </row>
    <row r="11" spans="2:19" ht="15" thickBot="1">
      <c r="B11" s="1275" t="s">
        <v>134</v>
      </c>
      <c r="C11" s="764">
        <v>874683.59299999999</v>
      </c>
      <c r="D11" s="1274">
        <v>3719576.7319999998</v>
      </c>
      <c r="E11" s="766">
        <v>509095.51500000001</v>
      </c>
      <c r="F11" s="1275" t="s">
        <v>134</v>
      </c>
      <c r="G11" s="764">
        <v>858765.58100000001</v>
      </c>
      <c r="H11" s="1274">
        <v>3690581.5819999999</v>
      </c>
      <c r="I11" s="766">
        <v>448007.83899999998</v>
      </c>
      <c r="J11" s="1245"/>
      <c r="K11" s="1275" t="s">
        <v>134</v>
      </c>
      <c r="L11" s="764">
        <v>1423439.135</v>
      </c>
      <c r="M11" s="1274">
        <v>6054258.0219999999</v>
      </c>
      <c r="N11" s="1274">
        <v>766040.35699999996</v>
      </c>
      <c r="O11" s="1275" t="s">
        <v>134</v>
      </c>
      <c r="P11" s="764">
        <v>1460486.554</v>
      </c>
      <c r="Q11" s="1274">
        <v>6274971.716</v>
      </c>
      <c r="R11" s="766">
        <v>660253.44700000004</v>
      </c>
      <c r="S11" s="1245"/>
    </row>
    <row r="12" spans="2:19">
      <c r="B12" s="1273" t="s">
        <v>258</v>
      </c>
      <c r="C12" s="1272">
        <v>148821.42000000001</v>
      </c>
      <c r="D12" s="1271">
        <v>631221.28599999996</v>
      </c>
      <c r="E12" s="1270">
        <v>60852.258999999998</v>
      </c>
      <c r="F12" s="1273" t="s">
        <v>258</v>
      </c>
      <c r="G12" s="1272">
        <v>101588.45</v>
      </c>
      <c r="H12" s="1271">
        <v>436375.19</v>
      </c>
      <c r="I12" s="1270">
        <v>41339.144999999997</v>
      </c>
      <c r="J12" s="1245"/>
      <c r="K12" s="1273" t="s">
        <v>90</v>
      </c>
      <c r="L12" s="1272">
        <v>399393.20400000003</v>
      </c>
      <c r="M12" s="1271">
        <v>1698088.2339999999</v>
      </c>
      <c r="N12" s="1271">
        <v>179608.66800000001</v>
      </c>
      <c r="O12" s="1273" t="s">
        <v>90</v>
      </c>
      <c r="P12" s="1272">
        <v>409399.31099999999</v>
      </c>
      <c r="Q12" s="1271">
        <v>1758896.4609999999</v>
      </c>
      <c r="R12" s="1270">
        <v>154479.40400000001</v>
      </c>
      <c r="S12" s="1245"/>
    </row>
    <row r="13" spans="2:19">
      <c r="B13" s="1259" t="s">
        <v>95</v>
      </c>
      <c r="C13" s="1258">
        <v>90788.865999999995</v>
      </c>
      <c r="D13" s="1257">
        <v>386238.65600000002</v>
      </c>
      <c r="E13" s="1256">
        <v>64090.822</v>
      </c>
      <c r="F13" s="1259" t="s">
        <v>90</v>
      </c>
      <c r="G13" s="1258">
        <v>93115.31</v>
      </c>
      <c r="H13" s="1257">
        <v>400163.90700000001</v>
      </c>
      <c r="I13" s="1256">
        <v>66783.917000000001</v>
      </c>
      <c r="J13" s="1245"/>
      <c r="K13" s="1259" t="s">
        <v>86</v>
      </c>
      <c r="L13" s="1258">
        <v>348500.83299999998</v>
      </c>
      <c r="M13" s="1257">
        <v>1483008.5179999999</v>
      </c>
      <c r="N13" s="1257">
        <v>218182.79399999999</v>
      </c>
      <c r="O13" s="1259" t="s">
        <v>86</v>
      </c>
      <c r="P13" s="1258">
        <v>365164.73</v>
      </c>
      <c r="Q13" s="1257">
        <v>1569094.0630000001</v>
      </c>
      <c r="R13" s="1256">
        <v>191846.93</v>
      </c>
      <c r="S13" s="1245"/>
    </row>
    <row r="14" spans="2:19">
      <c r="B14" s="1259" t="s">
        <v>90</v>
      </c>
      <c r="C14" s="1258">
        <v>83656.417000000001</v>
      </c>
      <c r="D14" s="1257">
        <v>355702.42700000003</v>
      </c>
      <c r="E14" s="1256">
        <v>72943.593999999997</v>
      </c>
      <c r="F14" s="1259" t="s">
        <v>136</v>
      </c>
      <c r="G14" s="1258">
        <v>80178.05</v>
      </c>
      <c r="H14" s="1257">
        <v>344561.81900000002</v>
      </c>
      <c r="I14" s="1256">
        <v>28105.241000000002</v>
      </c>
      <c r="J14" s="1245"/>
      <c r="K14" s="1259" t="s">
        <v>88</v>
      </c>
      <c r="L14" s="1258">
        <v>212005.902</v>
      </c>
      <c r="M14" s="1257">
        <v>902019.505</v>
      </c>
      <c r="N14" s="1257">
        <v>136170.28899999999</v>
      </c>
      <c r="O14" s="1259" t="s">
        <v>88</v>
      </c>
      <c r="P14" s="1258">
        <v>197578.99400000001</v>
      </c>
      <c r="Q14" s="1257">
        <v>848770.87199999997</v>
      </c>
      <c r="R14" s="1256">
        <v>102107.18399999999</v>
      </c>
      <c r="S14" s="1245"/>
    </row>
    <row r="15" spans="2:19">
      <c r="B15" s="1259" t="s">
        <v>136</v>
      </c>
      <c r="C15" s="1258">
        <v>79873.856</v>
      </c>
      <c r="D15" s="1257">
        <v>340023.804</v>
      </c>
      <c r="E15" s="1256">
        <v>31428.188999999998</v>
      </c>
      <c r="F15" s="1259" t="s">
        <v>95</v>
      </c>
      <c r="G15" s="1258">
        <v>74325.247000000003</v>
      </c>
      <c r="H15" s="1257">
        <v>319341.27299999999</v>
      </c>
      <c r="I15" s="1256">
        <v>42404.135999999999</v>
      </c>
      <c r="J15" s="1245"/>
      <c r="K15" s="1259" t="s">
        <v>92</v>
      </c>
      <c r="L15" s="1258">
        <v>172430.573</v>
      </c>
      <c r="M15" s="1257">
        <v>733990.39099999995</v>
      </c>
      <c r="N15" s="1257">
        <v>72389.31</v>
      </c>
      <c r="O15" s="1259" t="s">
        <v>92</v>
      </c>
      <c r="P15" s="1258">
        <v>192492.21799999999</v>
      </c>
      <c r="Q15" s="1257">
        <v>827193.625</v>
      </c>
      <c r="R15" s="1256">
        <v>72845.805999999997</v>
      </c>
      <c r="S15" s="1245"/>
    </row>
    <row r="16" spans="2:19">
      <c r="B16" s="768" t="s">
        <v>115</v>
      </c>
      <c r="C16" s="1263">
        <v>72818.967999999993</v>
      </c>
      <c r="D16" s="1262">
        <v>309756.63900000002</v>
      </c>
      <c r="E16" s="1261">
        <v>35778.728000000003</v>
      </c>
      <c r="F16" s="768" t="s">
        <v>115</v>
      </c>
      <c r="G16" s="1263">
        <v>67275.214000000007</v>
      </c>
      <c r="H16" s="1262">
        <v>289101.35399999999</v>
      </c>
      <c r="I16" s="1261">
        <v>29590.175999999999</v>
      </c>
      <c r="J16" s="1245"/>
      <c r="K16" s="768" t="s">
        <v>432</v>
      </c>
      <c r="L16" s="1263">
        <v>131996.08499999999</v>
      </c>
      <c r="M16" s="1262">
        <v>561285.16099999996</v>
      </c>
      <c r="N16" s="1262">
        <v>86982.243000000002</v>
      </c>
      <c r="O16" s="768" t="s">
        <v>432</v>
      </c>
      <c r="P16" s="1263">
        <v>127533.526</v>
      </c>
      <c r="Q16" s="1262">
        <v>547749.33900000004</v>
      </c>
      <c r="R16" s="1261">
        <v>66610.77</v>
      </c>
      <c r="S16" s="1245"/>
    </row>
    <row r="17" spans="2:19">
      <c r="B17" s="1259" t="s">
        <v>110</v>
      </c>
      <c r="C17" s="1258">
        <v>44772.324000000001</v>
      </c>
      <c r="D17" s="1257">
        <v>190560.69200000001</v>
      </c>
      <c r="E17" s="1256">
        <v>23831.492999999999</v>
      </c>
      <c r="F17" s="1259" t="s">
        <v>135</v>
      </c>
      <c r="G17" s="1258">
        <v>52045.811999999998</v>
      </c>
      <c r="H17" s="1257">
        <v>223742.16699999999</v>
      </c>
      <c r="I17" s="1256">
        <v>19956.597000000002</v>
      </c>
      <c r="J17" s="1245"/>
      <c r="K17" s="1259" t="s">
        <v>135</v>
      </c>
      <c r="L17" s="1258">
        <v>70925.441999999995</v>
      </c>
      <c r="M17" s="1257">
        <v>301640.74599999998</v>
      </c>
      <c r="N17" s="1257">
        <v>29259.974999999999</v>
      </c>
      <c r="O17" s="1259" t="s">
        <v>135</v>
      </c>
      <c r="P17" s="1258">
        <v>56349.283000000003</v>
      </c>
      <c r="Q17" s="1257">
        <v>242086.77900000001</v>
      </c>
      <c r="R17" s="1256">
        <v>22985.447</v>
      </c>
      <c r="S17" s="1245"/>
    </row>
    <row r="18" spans="2:19">
      <c r="B18" s="1255" t="s">
        <v>112</v>
      </c>
      <c r="C18" s="769">
        <v>38815.466</v>
      </c>
      <c r="D18" s="1254">
        <v>165124.54999999999</v>
      </c>
      <c r="E18" s="771">
        <v>20511.111000000001</v>
      </c>
      <c r="F18" s="1255" t="s">
        <v>112</v>
      </c>
      <c r="G18" s="769">
        <v>49694.432000000001</v>
      </c>
      <c r="H18" s="1254">
        <v>213537.149</v>
      </c>
      <c r="I18" s="771">
        <v>23311.83</v>
      </c>
      <c r="J18" s="1245"/>
      <c r="K18" s="1255" t="s">
        <v>93</v>
      </c>
      <c r="L18" s="769">
        <v>25108.25</v>
      </c>
      <c r="M18" s="1254">
        <v>106592.167</v>
      </c>
      <c r="N18" s="1254">
        <v>16155.031000000001</v>
      </c>
      <c r="O18" s="1255" t="s">
        <v>93</v>
      </c>
      <c r="P18" s="769">
        <v>43818.366999999998</v>
      </c>
      <c r="Q18" s="1254">
        <v>188314.016</v>
      </c>
      <c r="R18" s="771">
        <v>22390.455000000002</v>
      </c>
      <c r="S18" s="1245"/>
    </row>
    <row r="19" spans="2:19">
      <c r="B19" s="1259" t="s">
        <v>135</v>
      </c>
      <c r="C19" s="1258">
        <v>38038.379000000001</v>
      </c>
      <c r="D19" s="1257">
        <v>161666.59400000001</v>
      </c>
      <c r="E19" s="1256">
        <v>16118.418</v>
      </c>
      <c r="F19" s="1259" t="s">
        <v>127</v>
      </c>
      <c r="G19" s="1258">
        <v>45493.845000000001</v>
      </c>
      <c r="H19" s="1257">
        <v>195493.011</v>
      </c>
      <c r="I19" s="1256">
        <v>22217.635999999999</v>
      </c>
      <c r="J19" s="1245"/>
      <c r="K19" s="1259" t="s">
        <v>101</v>
      </c>
      <c r="L19" s="1258">
        <v>20906.485000000001</v>
      </c>
      <c r="M19" s="1257">
        <v>88831.148000000001</v>
      </c>
      <c r="N19" s="1257">
        <v>6113.5659999999998</v>
      </c>
      <c r="O19" s="1259" t="s">
        <v>112</v>
      </c>
      <c r="P19" s="1258">
        <v>18642.439999999999</v>
      </c>
      <c r="Q19" s="1257">
        <v>80046.134000000005</v>
      </c>
      <c r="R19" s="1256">
        <v>8123.42</v>
      </c>
      <c r="S19" s="1245"/>
    </row>
    <row r="20" spans="2:19">
      <c r="B20" s="1259" t="s">
        <v>127</v>
      </c>
      <c r="C20" s="1258">
        <v>36040.762000000002</v>
      </c>
      <c r="D20" s="1257">
        <v>153269.182</v>
      </c>
      <c r="E20" s="1256">
        <v>20499.131000000001</v>
      </c>
      <c r="F20" s="1259" t="s">
        <v>432</v>
      </c>
      <c r="G20" s="1258">
        <v>40044.612000000001</v>
      </c>
      <c r="H20" s="1257">
        <v>172121.09400000001</v>
      </c>
      <c r="I20" s="1256">
        <v>21238.32</v>
      </c>
      <c r="J20" s="1245"/>
      <c r="K20" s="1259" t="s">
        <v>95</v>
      </c>
      <c r="L20" s="1258">
        <v>11125.956</v>
      </c>
      <c r="M20" s="1257">
        <v>47009.684999999998</v>
      </c>
      <c r="N20" s="1257">
        <v>3941.2240000000002</v>
      </c>
      <c r="O20" s="1259" t="s">
        <v>101</v>
      </c>
      <c r="P20" s="1258">
        <v>18550.952000000001</v>
      </c>
      <c r="Q20" s="1257">
        <v>79731.758000000002</v>
      </c>
      <c r="R20" s="1256">
        <v>5507.9790000000003</v>
      </c>
      <c r="S20" s="1245"/>
    </row>
    <row r="21" spans="2:19">
      <c r="B21" s="1259" t="s">
        <v>97</v>
      </c>
      <c r="C21" s="1258">
        <v>31052.289000000001</v>
      </c>
      <c r="D21" s="1257">
        <v>132356.75200000001</v>
      </c>
      <c r="E21" s="1256">
        <v>17640.874</v>
      </c>
      <c r="F21" s="1259" t="s">
        <v>110</v>
      </c>
      <c r="G21" s="1258">
        <v>38380.042999999998</v>
      </c>
      <c r="H21" s="1257">
        <v>164990.29699999999</v>
      </c>
      <c r="I21" s="1256">
        <v>17752.552</v>
      </c>
      <c r="J21" s="1245"/>
      <c r="K21" s="1259" t="s">
        <v>112</v>
      </c>
      <c r="L21" s="1258">
        <v>10371.798000000001</v>
      </c>
      <c r="M21" s="1257">
        <v>43892.031999999999</v>
      </c>
      <c r="N21" s="1257">
        <v>5733.9880000000003</v>
      </c>
      <c r="O21" s="1259" t="s">
        <v>95</v>
      </c>
      <c r="P21" s="1258">
        <v>6297.6750000000002</v>
      </c>
      <c r="Q21" s="1257">
        <v>27141.203000000001</v>
      </c>
      <c r="R21" s="1256">
        <v>2443.6060000000002</v>
      </c>
      <c r="S21" s="1245"/>
    </row>
    <row r="22" spans="2:19">
      <c r="B22" s="768" t="s">
        <v>92</v>
      </c>
      <c r="C22" s="1263">
        <v>22815.286</v>
      </c>
      <c r="D22" s="1262">
        <v>96921.040999999997</v>
      </c>
      <c r="E22" s="1261">
        <v>12132.378000000001</v>
      </c>
      <c r="F22" s="768" t="s">
        <v>140</v>
      </c>
      <c r="G22" s="1263">
        <v>24414.041000000001</v>
      </c>
      <c r="H22" s="1262">
        <v>104933.19100000001</v>
      </c>
      <c r="I22" s="1261">
        <v>21933.106</v>
      </c>
      <c r="J22" s="1245"/>
      <c r="K22" s="768" t="s">
        <v>100</v>
      </c>
      <c r="L22" s="1263">
        <v>7485.6940000000004</v>
      </c>
      <c r="M22" s="1262">
        <v>31827.067999999999</v>
      </c>
      <c r="N22" s="1262">
        <v>5057.0129999999999</v>
      </c>
      <c r="O22" s="768" t="s">
        <v>100</v>
      </c>
      <c r="P22" s="1263">
        <v>6156.74</v>
      </c>
      <c r="Q22" s="1262">
        <v>26438.986000000001</v>
      </c>
      <c r="R22" s="1261">
        <v>2249.6529999999998</v>
      </c>
      <c r="S22" s="1245"/>
    </row>
    <row r="23" spans="2:19">
      <c r="B23" s="1259" t="s">
        <v>140</v>
      </c>
      <c r="C23" s="1258">
        <v>18599.031999999999</v>
      </c>
      <c r="D23" s="1257">
        <v>78901.582999999999</v>
      </c>
      <c r="E23" s="1256">
        <v>18650.976999999999</v>
      </c>
      <c r="F23" s="1259" t="s">
        <v>313</v>
      </c>
      <c r="G23" s="1258">
        <v>18867.606</v>
      </c>
      <c r="H23" s="1257">
        <v>81101.399000000005</v>
      </c>
      <c r="I23" s="1256">
        <v>11992.467000000001</v>
      </c>
      <c r="J23" s="1245"/>
      <c r="K23" s="1259" t="s">
        <v>94</v>
      </c>
      <c r="L23" s="1258">
        <v>5082.3649999999998</v>
      </c>
      <c r="M23" s="1257">
        <v>21581.413</v>
      </c>
      <c r="N23" s="1257">
        <v>2081.2330000000002</v>
      </c>
      <c r="O23" s="1259" t="s">
        <v>110</v>
      </c>
      <c r="P23" s="1258">
        <v>5800.973</v>
      </c>
      <c r="Q23" s="1257">
        <v>24959.697</v>
      </c>
      <c r="R23" s="1256">
        <v>2990.3389999999999</v>
      </c>
      <c r="S23" s="1245"/>
    </row>
    <row r="24" spans="2:19">
      <c r="B24" s="1255" t="s">
        <v>111</v>
      </c>
      <c r="C24" s="769">
        <v>16009.181</v>
      </c>
      <c r="D24" s="1254">
        <v>68082.676000000007</v>
      </c>
      <c r="E24" s="771">
        <v>7450.7380000000003</v>
      </c>
      <c r="F24" s="1255" t="s">
        <v>107</v>
      </c>
      <c r="G24" s="769">
        <v>17109.578000000001</v>
      </c>
      <c r="H24" s="1254">
        <v>73523.570000000007</v>
      </c>
      <c r="I24" s="771">
        <v>7016.6090000000004</v>
      </c>
      <c r="J24" s="1245"/>
      <c r="K24" s="1255" t="s">
        <v>110</v>
      </c>
      <c r="L24" s="769">
        <v>3305.4670000000001</v>
      </c>
      <c r="M24" s="1254">
        <v>14136.394</v>
      </c>
      <c r="N24" s="1254">
        <v>1775.35</v>
      </c>
      <c r="O24" s="1255" t="s">
        <v>94</v>
      </c>
      <c r="P24" s="769">
        <v>4354.8670000000002</v>
      </c>
      <c r="Q24" s="1254">
        <v>18690.714</v>
      </c>
      <c r="R24" s="771">
        <v>1600.066</v>
      </c>
      <c r="S24" s="1245"/>
    </row>
    <row r="25" spans="2:19">
      <c r="B25" s="1259" t="s">
        <v>313</v>
      </c>
      <c r="C25" s="1258">
        <v>14761.888000000001</v>
      </c>
      <c r="D25" s="1257">
        <v>63224.57</v>
      </c>
      <c r="E25" s="1256">
        <v>10624.343000000001</v>
      </c>
      <c r="F25" s="1259" t="s">
        <v>217</v>
      </c>
      <c r="G25" s="1258">
        <v>14644.992</v>
      </c>
      <c r="H25" s="1257">
        <v>63057.72</v>
      </c>
      <c r="I25" s="1256">
        <v>13680.683999999999</v>
      </c>
      <c r="J25" s="1245"/>
      <c r="K25" s="1259" t="s">
        <v>99</v>
      </c>
      <c r="L25" s="1258">
        <v>1413.0719999999999</v>
      </c>
      <c r="M25" s="1257">
        <v>6023.4040000000005</v>
      </c>
      <c r="N25" s="1257">
        <v>573.12099999999998</v>
      </c>
      <c r="O25" s="1259" t="s">
        <v>115</v>
      </c>
      <c r="P25" s="1258">
        <v>2504.8319999999999</v>
      </c>
      <c r="Q25" s="1257">
        <v>10756.608</v>
      </c>
      <c r="R25" s="1256">
        <v>1157.9649999999999</v>
      </c>
      <c r="S25" s="1245"/>
    </row>
    <row r="26" spans="2:19">
      <c r="B26" s="1255" t="s">
        <v>205</v>
      </c>
      <c r="C26" s="769">
        <v>14526.447</v>
      </c>
      <c r="D26" s="1254">
        <v>61449.995000000003</v>
      </c>
      <c r="E26" s="771">
        <v>5499.54</v>
      </c>
      <c r="F26" s="1255" t="s">
        <v>92</v>
      </c>
      <c r="G26" s="769">
        <v>14323.138999999999</v>
      </c>
      <c r="H26" s="1254">
        <v>61566.631000000001</v>
      </c>
      <c r="I26" s="771">
        <v>6420.942</v>
      </c>
      <c r="J26" s="1245"/>
      <c r="K26" s="1259" t="s">
        <v>98</v>
      </c>
      <c r="L26" s="1258">
        <v>1019.82</v>
      </c>
      <c r="M26" s="1257">
        <v>4332.9470000000001</v>
      </c>
      <c r="N26" s="1257">
        <v>582.50800000000004</v>
      </c>
      <c r="O26" s="1259" t="s">
        <v>99</v>
      </c>
      <c r="P26" s="1258">
        <v>1616.154</v>
      </c>
      <c r="Q26" s="1257">
        <v>6953.52</v>
      </c>
      <c r="R26" s="1256">
        <v>600.90899999999999</v>
      </c>
      <c r="S26" s="1245"/>
    </row>
    <row r="27" spans="2:19">
      <c r="B27" s="1259" t="s">
        <v>107</v>
      </c>
      <c r="C27" s="1258">
        <v>14518.287</v>
      </c>
      <c r="D27" s="1257">
        <v>61648.531999999999</v>
      </c>
      <c r="E27" s="1256">
        <v>6916.415</v>
      </c>
      <c r="F27" s="1259" t="s">
        <v>88</v>
      </c>
      <c r="G27" s="1258">
        <v>13691.808999999999</v>
      </c>
      <c r="H27" s="1257">
        <v>58877.961000000003</v>
      </c>
      <c r="I27" s="1256">
        <v>6272.1819999999998</v>
      </c>
      <c r="J27" s="1245"/>
      <c r="K27" s="768" t="s">
        <v>136</v>
      </c>
      <c r="L27" s="1258">
        <v>1008.859</v>
      </c>
      <c r="M27" s="1257">
        <v>4280.4679999999998</v>
      </c>
      <c r="N27" s="1257">
        <v>795.94399999999996</v>
      </c>
      <c r="O27" s="768" t="s">
        <v>136</v>
      </c>
      <c r="P27" s="1258">
        <v>1604.4110000000001</v>
      </c>
      <c r="Q27" s="1257">
        <v>6892.7610000000004</v>
      </c>
      <c r="R27" s="1256">
        <v>1090.498</v>
      </c>
      <c r="S27" s="1245"/>
    </row>
    <row r="28" spans="2:19">
      <c r="B28" s="1259" t="s">
        <v>190</v>
      </c>
      <c r="C28" s="1258">
        <v>14186.404</v>
      </c>
      <c r="D28" s="1257">
        <v>60552.466999999997</v>
      </c>
      <c r="E28" s="1256">
        <v>7736.8909999999996</v>
      </c>
      <c r="F28" s="1259" t="s">
        <v>111</v>
      </c>
      <c r="G28" s="1258">
        <v>13681.668</v>
      </c>
      <c r="H28" s="1257">
        <v>58835.275999999998</v>
      </c>
      <c r="I28" s="1256">
        <v>6186.9989999999998</v>
      </c>
      <c r="J28" s="1245"/>
      <c r="K28" s="1255" t="s">
        <v>107</v>
      </c>
      <c r="L28" s="769">
        <v>484.60899999999998</v>
      </c>
      <c r="M28" s="1254">
        <v>2064.64</v>
      </c>
      <c r="N28" s="1254">
        <v>220.82900000000001</v>
      </c>
      <c r="O28" s="1255" t="s">
        <v>445</v>
      </c>
      <c r="P28" s="769">
        <v>716.125</v>
      </c>
      <c r="Q28" s="1254">
        <v>3069.598</v>
      </c>
      <c r="R28" s="771">
        <v>387.83800000000002</v>
      </c>
      <c r="S28" s="1245"/>
    </row>
    <row r="29" spans="2:19">
      <c r="B29" s="1259" t="s">
        <v>217</v>
      </c>
      <c r="C29" s="1258">
        <v>12485.079</v>
      </c>
      <c r="D29" s="1257">
        <v>53406.925999999999</v>
      </c>
      <c r="E29" s="1256">
        <v>13584.303</v>
      </c>
      <c r="F29" s="1259" t="s">
        <v>190</v>
      </c>
      <c r="G29" s="1258">
        <v>12823.844999999999</v>
      </c>
      <c r="H29" s="1257">
        <v>55086.597000000002</v>
      </c>
      <c r="I29" s="1256">
        <v>5807.1710000000003</v>
      </c>
      <c r="J29" s="1245"/>
      <c r="K29" s="1259" t="s">
        <v>119</v>
      </c>
      <c r="L29" s="1258">
        <v>379.46</v>
      </c>
      <c r="M29" s="1257">
        <v>1585.788</v>
      </c>
      <c r="N29" s="1257">
        <v>144.67099999999999</v>
      </c>
      <c r="O29" s="1259" t="s">
        <v>119</v>
      </c>
      <c r="P29" s="1258">
        <v>688.15499999999997</v>
      </c>
      <c r="Q29" s="1257">
        <v>2950.4209999999998</v>
      </c>
      <c r="R29" s="1256">
        <v>191.80699999999999</v>
      </c>
      <c r="S29" s="1245"/>
    </row>
    <row r="30" spans="2:19">
      <c r="B30" s="768" t="s">
        <v>94</v>
      </c>
      <c r="C30" s="1263">
        <v>11348.663</v>
      </c>
      <c r="D30" s="1262">
        <v>48423.374000000003</v>
      </c>
      <c r="E30" s="1261">
        <v>4186.3760000000002</v>
      </c>
      <c r="F30" s="768" t="s">
        <v>128</v>
      </c>
      <c r="G30" s="1263">
        <v>10818.892</v>
      </c>
      <c r="H30" s="1262">
        <v>46494.889000000003</v>
      </c>
      <c r="I30" s="1261">
        <v>5241.0280000000002</v>
      </c>
      <c r="J30" s="1245"/>
      <c r="K30" s="1259" t="s">
        <v>328</v>
      </c>
      <c r="L30" s="1258">
        <v>218.59</v>
      </c>
      <c r="M30" s="1257">
        <v>910.43600000000004</v>
      </c>
      <c r="N30" s="1257">
        <v>78.995999999999995</v>
      </c>
      <c r="O30" s="1259" t="s">
        <v>446</v>
      </c>
      <c r="P30" s="1258">
        <v>416.64499999999998</v>
      </c>
      <c r="Q30" s="1257">
        <v>1795.6569999999999</v>
      </c>
      <c r="R30" s="1256">
        <v>205.108</v>
      </c>
      <c r="S30" s="1245"/>
    </row>
    <row r="31" spans="2:19">
      <c r="B31" s="1259" t="s">
        <v>88</v>
      </c>
      <c r="C31" s="1258">
        <v>8807.5010000000002</v>
      </c>
      <c r="D31" s="1257">
        <v>37397.216999999997</v>
      </c>
      <c r="E31" s="1256">
        <v>5118.9769999999999</v>
      </c>
      <c r="F31" s="1259" t="s">
        <v>94</v>
      </c>
      <c r="G31" s="1258">
        <v>10721.698</v>
      </c>
      <c r="H31" s="1257">
        <v>46012.81</v>
      </c>
      <c r="I31" s="1256">
        <v>3689.2959999999998</v>
      </c>
      <c r="J31" s="1245"/>
      <c r="K31" s="1259" t="s">
        <v>115</v>
      </c>
      <c r="L31" s="1258">
        <v>151.066</v>
      </c>
      <c r="M31" s="1257">
        <v>631.05899999999997</v>
      </c>
      <c r="N31" s="1257">
        <v>119.04600000000001</v>
      </c>
      <c r="O31" s="1259" t="s">
        <v>107</v>
      </c>
      <c r="P31" s="1258">
        <v>317.50799999999998</v>
      </c>
      <c r="Q31" s="1257">
        <v>1365.8230000000001</v>
      </c>
      <c r="R31" s="1256">
        <v>115.297</v>
      </c>
      <c r="S31" s="1245"/>
    </row>
    <row r="32" spans="2:19">
      <c r="B32" s="1255" t="s">
        <v>101</v>
      </c>
      <c r="C32" s="769">
        <v>8172.0280000000002</v>
      </c>
      <c r="D32" s="1254">
        <v>34702.025000000001</v>
      </c>
      <c r="E32" s="771">
        <v>7096.5</v>
      </c>
      <c r="F32" s="1255" t="s">
        <v>325</v>
      </c>
      <c r="G32" s="769">
        <v>7922.4049999999997</v>
      </c>
      <c r="H32" s="1254">
        <v>34029.72</v>
      </c>
      <c r="I32" s="771">
        <v>2704.009</v>
      </c>
      <c r="J32" s="1245"/>
      <c r="K32" s="768" t="s">
        <v>109</v>
      </c>
      <c r="L32" s="1263">
        <v>93.313000000000002</v>
      </c>
      <c r="M32" s="1262">
        <v>391.68099999999998</v>
      </c>
      <c r="N32" s="1262">
        <v>58.460999999999999</v>
      </c>
      <c r="O32" s="768" t="s">
        <v>98</v>
      </c>
      <c r="P32" s="1263">
        <v>275.55799999999999</v>
      </c>
      <c r="Q32" s="1262">
        <v>1183.7760000000001</v>
      </c>
      <c r="R32" s="1261">
        <v>227.20500000000001</v>
      </c>
      <c r="S32" s="1245"/>
    </row>
    <row r="33" spans="2:19">
      <c r="B33" s="1259" t="s">
        <v>128</v>
      </c>
      <c r="C33" s="1258">
        <v>7329.7529999999997</v>
      </c>
      <c r="D33" s="1257">
        <v>31220.117999999999</v>
      </c>
      <c r="E33" s="1256">
        <v>4394.1629999999996</v>
      </c>
      <c r="F33" s="1259" t="s">
        <v>205</v>
      </c>
      <c r="G33" s="1258">
        <v>7698.5339999999997</v>
      </c>
      <c r="H33" s="1257">
        <v>33079.328999999998</v>
      </c>
      <c r="I33" s="1256">
        <v>2896.5189999999998</v>
      </c>
      <c r="J33" s="1245"/>
      <c r="K33" s="1259" t="s">
        <v>409</v>
      </c>
      <c r="L33" s="1258">
        <v>17.117000000000001</v>
      </c>
      <c r="M33" s="1257">
        <v>71.847999999999999</v>
      </c>
      <c r="N33" s="1257">
        <v>6.0279999999999996</v>
      </c>
      <c r="O33" s="1259" t="s">
        <v>447</v>
      </c>
      <c r="P33" s="1258">
        <v>86.674000000000007</v>
      </c>
      <c r="Q33" s="1257">
        <v>371.52</v>
      </c>
      <c r="R33" s="1256">
        <v>23.414999999999999</v>
      </c>
      <c r="S33" s="1245"/>
    </row>
    <row r="34" spans="2:19">
      <c r="B34" s="1255" t="s">
        <v>86</v>
      </c>
      <c r="C34" s="769">
        <v>5885.9129999999996</v>
      </c>
      <c r="D34" s="1254">
        <v>25030.976999999999</v>
      </c>
      <c r="E34" s="771">
        <v>5101.6930000000002</v>
      </c>
      <c r="F34" s="1255" t="s">
        <v>101</v>
      </c>
      <c r="G34" s="769">
        <v>7260.9179999999997</v>
      </c>
      <c r="H34" s="1254">
        <v>31208.35</v>
      </c>
      <c r="I34" s="771">
        <v>4993.3890000000001</v>
      </c>
      <c r="J34" s="1245"/>
      <c r="K34" s="1259" t="s">
        <v>111</v>
      </c>
      <c r="L34" s="1258">
        <v>13.003</v>
      </c>
      <c r="M34" s="1257">
        <v>54.042999999999999</v>
      </c>
      <c r="N34" s="1257">
        <v>9.14</v>
      </c>
      <c r="O34" s="1259" t="s">
        <v>128</v>
      </c>
      <c r="P34" s="1258">
        <v>42.110999999999997</v>
      </c>
      <c r="Q34" s="1257">
        <v>182.84100000000001</v>
      </c>
      <c r="R34" s="1256">
        <v>20.943000000000001</v>
      </c>
      <c r="S34" s="1245"/>
    </row>
    <row r="35" spans="2:19">
      <c r="B35" s="1259" t="s">
        <v>216</v>
      </c>
      <c r="C35" s="1258">
        <v>5353.9430000000002</v>
      </c>
      <c r="D35" s="1257">
        <v>22687.804</v>
      </c>
      <c r="E35" s="1256">
        <v>2810.355</v>
      </c>
      <c r="F35" s="1259" t="s">
        <v>86</v>
      </c>
      <c r="G35" s="1258">
        <v>7087.1980000000003</v>
      </c>
      <c r="H35" s="1257">
        <v>30448.190999999999</v>
      </c>
      <c r="I35" s="1256">
        <v>5602.0940000000001</v>
      </c>
      <c r="J35" s="1245"/>
      <c r="K35" s="1259" t="s">
        <v>410</v>
      </c>
      <c r="L35" s="1258">
        <v>1.4370000000000001</v>
      </c>
      <c r="M35" s="1257">
        <v>6.1829999999999998</v>
      </c>
      <c r="N35" s="1257">
        <v>0.89400000000000002</v>
      </c>
      <c r="O35" s="1259" t="s">
        <v>111</v>
      </c>
      <c r="P35" s="1258">
        <v>41.319000000000003</v>
      </c>
      <c r="Q35" s="1257">
        <v>177.19300000000001</v>
      </c>
      <c r="R35" s="1256">
        <v>16.611000000000001</v>
      </c>
      <c r="S35" s="1245"/>
    </row>
    <row r="36" spans="2:19">
      <c r="B36" s="1259" t="s">
        <v>330</v>
      </c>
      <c r="C36" s="1258">
        <v>3816.5140000000001</v>
      </c>
      <c r="D36" s="1257">
        <v>16298.424000000001</v>
      </c>
      <c r="E36" s="1256">
        <v>2094.02</v>
      </c>
      <c r="F36" s="1259" t="s">
        <v>330</v>
      </c>
      <c r="G36" s="1258">
        <v>5466.6859999999997</v>
      </c>
      <c r="H36" s="1257">
        <v>23537.417000000001</v>
      </c>
      <c r="I36" s="1256">
        <v>2342.819</v>
      </c>
      <c r="J36" s="1245"/>
      <c r="K36" s="775" t="s">
        <v>329</v>
      </c>
      <c r="L36" s="1269">
        <v>0.73499999999999999</v>
      </c>
      <c r="M36" s="1268">
        <v>3.0630000000000002</v>
      </c>
      <c r="N36" s="1268">
        <v>3.5000000000000003E-2</v>
      </c>
      <c r="O36" s="768" t="s">
        <v>190</v>
      </c>
      <c r="P36" s="1263">
        <v>14.625999999999999</v>
      </c>
      <c r="Q36" s="1262">
        <v>62.691000000000003</v>
      </c>
      <c r="R36" s="1261">
        <v>20.94</v>
      </c>
      <c r="S36" s="1245"/>
    </row>
    <row r="37" spans="2:19" ht="13.5" thickBot="1">
      <c r="B37" s="1259" t="s">
        <v>338</v>
      </c>
      <c r="C37" s="1258">
        <v>3166.9279999999999</v>
      </c>
      <c r="D37" s="1257">
        <v>13444.130999999999</v>
      </c>
      <c r="E37" s="1256">
        <v>1772.7929999999999</v>
      </c>
      <c r="F37" s="1259" t="s">
        <v>216</v>
      </c>
      <c r="G37" s="1258">
        <v>3154.5509999999999</v>
      </c>
      <c r="H37" s="1257">
        <v>13537.269</v>
      </c>
      <c r="I37" s="1256">
        <v>1748.059</v>
      </c>
      <c r="J37" s="1245"/>
      <c r="K37" s="1253"/>
      <c r="L37" s="1252"/>
      <c r="M37" s="1251"/>
      <c r="N37" s="1251"/>
      <c r="O37" s="1259" t="s">
        <v>464</v>
      </c>
      <c r="P37" s="1258">
        <v>14.084</v>
      </c>
      <c r="Q37" s="1257">
        <v>60.101999999999997</v>
      </c>
      <c r="R37" s="1256">
        <v>8.36</v>
      </c>
      <c r="S37" s="1245"/>
    </row>
    <row r="38" spans="2:19">
      <c r="B38" s="768" t="s">
        <v>335</v>
      </c>
      <c r="C38" s="1263">
        <v>2709.8620000000001</v>
      </c>
      <c r="D38" s="1262">
        <v>11542.204</v>
      </c>
      <c r="E38" s="1261">
        <v>7551.6170000000002</v>
      </c>
      <c r="F38" s="768" t="s">
        <v>334</v>
      </c>
      <c r="G38" s="1263">
        <v>3092.96</v>
      </c>
      <c r="H38" s="1262">
        <v>13303.299000000001</v>
      </c>
      <c r="I38" s="1261">
        <v>4031.1640000000002</v>
      </c>
      <c r="J38" s="1245"/>
      <c r="K38" s="1249" t="s">
        <v>411</v>
      </c>
      <c r="L38" s="1267"/>
      <c r="M38" s="1267"/>
      <c r="N38" s="1267"/>
      <c r="O38" s="1259" t="s">
        <v>329</v>
      </c>
      <c r="P38" s="1258">
        <v>5.8230000000000004</v>
      </c>
      <c r="Q38" s="1257">
        <v>24.966999999999999</v>
      </c>
      <c r="R38" s="1256">
        <v>3.633</v>
      </c>
      <c r="S38" s="1245"/>
    </row>
    <row r="39" spans="2:19">
      <c r="B39" s="1259" t="s">
        <v>93</v>
      </c>
      <c r="C39" s="1258">
        <v>2699.143</v>
      </c>
      <c r="D39" s="1257">
        <v>11457.317999999999</v>
      </c>
      <c r="E39" s="1256">
        <v>1264.8710000000001</v>
      </c>
      <c r="F39" s="1259" t="s">
        <v>98</v>
      </c>
      <c r="G39" s="1258">
        <v>2768.569</v>
      </c>
      <c r="H39" s="1257">
        <v>11897.938</v>
      </c>
      <c r="I39" s="1256">
        <v>1421.462</v>
      </c>
      <c r="J39" s="1245"/>
      <c r="K39" s="1245"/>
      <c r="L39" s="1266"/>
      <c r="M39" s="1266"/>
      <c r="N39" s="1266"/>
      <c r="O39" s="1259" t="s">
        <v>410</v>
      </c>
      <c r="P39" s="1258">
        <v>2.387</v>
      </c>
      <c r="Q39" s="1257">
        <v>10.308999999999999</v>
      </c>
      <c r="R39" s="1256">
        <v>1.8580000000000001</v>
      </c>
      <c r="S39" s="1245"/>
    </row>
    <row r="40" spans="2:19" ht="15.75" thickBot="1">
      <c r="B40" s="768" t="s">
        <v>334</v>
      </c>
      <c r="C40" s="1263">
        <v>2573.8510000000001</v>
      </c>
      <c r="D40" s="1262">
        <v>10939.797</v>
      </c>
      <c r="E40" s="1261">
        <v>3397.42</v>
      </c>
      <c r="F40" s="768" t="s">
        <v>93</v>
      </c>
      <c r="G40" s="1263">
        <v>2419.855</v>
      </c>
      <c r="H40" s="1262">
        <v>10411.432000000001</v>
      </c>
      <c r="I40" s="1261">
        <v>1040.57</v>
      </c>
      <c r="J40" s="1245"/>
      <c r="K40" s="1247"/>
      <c r="L40" s="1247"/>
      <c r="M40" s="1247"/>
      <c r="N40" s="1247"/>
      <c r="O40" s="1253" t="s">
        <v>140</v>
      </c>
      <c r="P40" s="1252">
        <v>6.6000000000000003E-2</v>
      </c>
      <c r="Q40" s="1251">
        <v>0.28199999999999997</v>
      </c>
      <c r="R40" s="1250">
        <v>1E-3</v>
      </c>
      <c r="S40" s="1260"/>
    </row>
    <row r="41" spans="2:19" ht="15">
      <c r="B41" s="1259" t="s">
        <v>332</v>
      </c>
      <c r="C41" s="1258">
        <v>2560.0749999999998</v>
      </c>
      <c r="D41" s="1257">
        <v>10898.509</v>
      </c>
      <c r="E41" s="1256">
        <v>1262.047</v>
      </c>
      <c r="F41" s="1259" t="s">
        <v>335</v>
      </c>
      <c r="G41" s="1258">
        <v>2254.0859999999998</v>
      </c>
      <c r="H41" s="1257">
        <v>9688.8140000000003</v>
      </c>
      <c r="I41" s="1256">
        <v>6182.8469999999998</v>
      </c>
      <c r="J41" s="1245"/>
      <c r="K41" s="1247"/>
      <c r="L41" s="1246"/>
      <c r="M41" s="1246"/>
      <c r="N41" s="1246"/>
      <c r="O41" s="1249" t="s">
        <v>411</v>
      </c>
      <c r="P41" s="1266"/>
      <c r="Q41" s="1266"/>
      <c r="R41" s="1266"/>
      <c r="S41" s="1260"/>
    </row>
    <row r="42" spans="2:19" ht="15">
      <c r="B42" s="1255" t="s">
        <v>325</v>
      </c>
      <c r="C42" s="769">
        <v>2310.6439999999998</v>
      </c>
      <c r="D42" s="1254">
        <v>9852.2690000000002</v>
      </c>
      <c r="E42" s="771">
        <v>905.17399999999998</v>
      </c>
      <c r="F42" s="1255" t="s">
        <v>412</v>
      </c>
      <c r="G42" s="769">
        <v>2013.39</v>
      </c>
      <c r="H42" s="1254">
        <v>8677.6849999999995</v>
      </c>
      <c r="I42" s="771">
        <v>1080.605</v>
      </c>
      <c r="J42" s="1245"/>
      <c r="K42" s="1247"/>
      <c r="L42" s="1246"/>
      <c r="M42" s="1246"/>
      <c r="N42" s="1265"/>
      <c r="O42" s="1265"/>
      <c r="P42" s="1265"/>
      <c r="Q42" s="1265"/>
      <c r="R42" s="1265"/>
      <c r="S42" s="1260"/>
    </row>
    <row r="43" spans="2:19" ht="15">
      <c r="B43" s="768" t="s">
        <v>98</v>
      </c>
      <c r="C43" s="1263">
        <v>1896.1089999999999</v>
      </c>
      <c r="D43" s="1262">
        <v>8090.9129999999996</v>
      </c>
      <c r="E43" s="1261">
        <v>1050.8710000000001</v>
      </c>
      <c r="F43" s="768" t="s">
        <v>119</v>
      </c>
      <c r="G43" s="1263">
        <v>1895.0060000000001</v>
      </c>
      <c r="H43" s="1262">
        <v>8145.6289999999999</v>
      </c>
      <c r="I43" s="1261">
        <v>886.81700000000001</v>
      </c>
      <c r="J43" s="1245"/>
      <c r="K43" s="1247"/>
      <c r="L43" s="1246"/>
      <c r="M43" s="1246"/>
      <c r="N43" s="1265"/>
      <c r="O43" s="1264"/>
      <c r="P43" s="1264"/>
      <c r="Q43" s="1264"/>
      <c r="R43" s="1264"/>
      <c r="S43" s="1260"/>
    </row>
    <row r="44" spans="2:19" ht="15">
      <c r="B44" s="1259" t="s">
        <v>336</v>
      </c>
      <c r="C44" s="1258">
        <v>1878.481</v>
      </c>
      <c r="D44" s="1257">
        <v>8050.3429999999998</v>
      </c>
      <c r="E44" s="1256">
        <v>2615.19</v>
      </c>
      <c r="F44" s="1259" t="s">
        <v>332</v>
      </c>
      <c r="G44" s="1258">
        <v>1767.6959999999999</v>
      </c>
      <c r="H44" s="1257">
        <v>7586.9549999999999</v>
      </c>
      <c r="I44" s="1256">
        <v>771.56399999999996</v>
      </c>
      <c r="J44" s="1245"/>
      <c r="K44" s="1247"/>
      <c r="L44" s="1246"/>
      <c r="M44" s="1246"/>
      <c r="N44" s="1265"/>
      <c r="O44" s="1264"/>
      <c r="P44" s="1264"/>
      <c r="Q44" s="1264"/>
      <c r="R44" s="1264"/>
      <c r="S44" s="1260"/>
    </row>
    <row r="45" spans="2:19" ht="15">
      <c r="B45" s="1255" t="s">
        <v>337</v>
      </c>
      <c r="C45" s="769">
        <v>1762.07</v>
      </c>
      <c r="D45" s="1254">
        <v>7531.0349999999999</v>
      </c>
      <c r="E45" s="771">
        <v>3922.8240000000001</v>
      </c>
      <c r="F45" s="1255" t="s">
        <v>91</v>
      </c>
      <c r="G45" s="769">
        <v>1198.4670000000001</v>
      </c>
      <c r="H45" s="1254">
        <v>5150.3370000000004</v>
      </c>
      <c r="I45" s="771">
        <v>480.435</v>
      </c>
      <c r="J45" s="1245"/>
      <c r="K45" s="1247"/>
      <c r="L45" s="1246"/>
      <c r="M45" s="1246"/>
      <c r="N45" s="1265"/>
      <c r="O45" s="1264"/>
      <c r="P45" s="1264"/>
      <c r="Q45" s="1264"/>
      <c r="R45" s="1264"/>
      <c r="S45" s="1260"/>
    </row>
    <row r="46" spans="2:19" ht="15">
      <c r="B46" s="1259" t="s">
        <v>339</v>
      </c>
      <c r="C46" s="1258">
        <v>1541.309</v>
      </c>
      <c r="D46" s="1257">
        <v>6550.6459999999997</v>
      </c>
      <c r="E46" s="1256">
        <v>840.62099999999998</v>
      </c>
      <c r="F46" s="1259" t="s">
        <v>339</v>
      </c>
      <c r="G46" s="1258">
        <v>1156.3599999999999</v>
      </c>
      <c r="H46" s="1257">
        <v>4987.491</v>
      </c>
      <c r="I46" s="1256">
        <v>530.50400000000002</v>
      </c>
      <c r="J46" s="1245"/>
      <c r="K46" s="1247"/>
      <c r="L46" s="1246"/>
      <c r="M46" s="1246"/>
      <c r="N46" s="1265"/>
      <c r="O46" s="1264"/>
      <c r="P46" s="1264"/>
      <c r="Q46" s="1264"/>
      <c r="R46" s="1264"/>
      <c r="S46" s="1260"/>
    </row>
    <row r="47" spans="2:19" ht="15">
      <c r="B47" s="1259" t="s">
        <v>412</v>
      </c>
      <c r="C47" s="1258">
        <v>1383.222</v>
      </c>
      <c r="D47" s="1257">
        <v>5952.5709999999999</v>
      </c>
      <c r="E47" s="1256">
        <v>779.37199999999996</v>
      </c>
      <c r="F47" s="1259" t="s">
        <v>344</v>
      </c>
      <c r="G47" s="1258">
        <v>937.95299999999997</v>
      </c>
      <c r="H47" s="1257">
        <v>4035.8029999999999</v>
      </c>
      <c r="I47" s="1256">
        <v>2836.105</v>
      </c>
      <c r="J47" s="1245"/>
      <c r="K47" s="1247"/>
      <c r="L47" s="1246"/>
      <c r="M47" s="1246"/>
      <c r="N47" s="1265"/>
      <c r="O47" s="1264"/>
      <c r="P47" s="1264"/>
      <c r="Q47" s="1264"/>
      <c r="R47" s="1264"/>
      <c r="S47" s="1260"/>
    </row>
    <row r="48" spans="2:19" ht="15">
      <c r="B48" s="1259" t="s">
        <v>91</v>
      </c>
      <c r="C48" s="1258">
        <v>782.07799999999997</v>
      </c>
      <c r="D48" s="1257">
        <v>3310.2150000000001</v>
      </c>
      <c r="E48" s="1256">
        <v>380.87599999999998</v>
      </c>
      <c r="F48" s="1259" t="s">
        <v>336</v>
      </c>
      <c r="G48" s="1258">
        <v>893.74400000000003</v>
      </c>
      <c r="H48" s="1257">
        <v>3838.2860000000001</v>
      </c>
      <c r="I48" s="1256">
        <v>1595.98</v>
      </c>
      <c r="J48" s="1245"/>
      <c r="K48" s="1247"/>
      <c r="L48" s="1246"/>
      <c r="M48" s="1246"/>
      <c r="N48" s="1265"/>
      <c r="O48" s="1264"/>
      <c r="P48" s="1264"/>
      <c r="Q48" s="1264"/>
      <c r="R48" s="1264"/>
      <c r="S48" s="1260"/>
    </row>
    <row r="49" spans="2:19" ht="15">
      <c r="B49" s="768" t="s">
        <v>344</v>
      </c>
      <c r="C49" s="1263">
        <v>652.87199999999996</v>
      </c>
      <c r="D49" s="1262">
        <v>2785.9960000000001</v>
      </c>
      <c r="E49" s="1261">
        <v>2081.06</v>
      </c>
      <c r="F49" s="768" t="s">
        <v>347</v>
      </c>
      <c r="G49" s="1263">
        <v>758.21199999999999</v>
      </c>
      <c r="H49" s="1262">
        <v>3251.7649999999999</v>
      </c>
      <c r="I49" s="1261">
        <v>354.33100000000002</v>
      </c>
      <c r="J49" s="1245"/>
      <c r="K49" s="1247"/>
      <c r="L49" s="1246"/>
      <c r="M49" s="1246"/>
      <c r="N49" s="1265"/>
      <c r="O49" s="1264"/>
      <c r="P49" s="1264"/>
      <c r="Q49" s="1264"/>
      <c r="R49" s="1264"/>
      <c r="S49" s="1260"/>
    </row>
    <row r="50" spans="2:19" ht="15">
      <c r="B50" s="1259" t="s">
        <v>119</v>
      </c>
      <c r="C50" s="1258">
        <v>635.53</v>
      </c>
      <c r="D50" s="1257">
        <v>2694.846</v>
      </c>
      <c r="E50" s="1256">
        <v>374.37900000000002</v>
      </c>
      <c r="F50" s="1259" t="s">
        <v>337</v>
      </c>
      <c r="G50" s="1258">
        <v>704.45699999999999</v>
      </c>
      <c r="H50" s="1257">
        <v>3030.172</v>
      </c>
      <c r="I50" s="1256">
        <v>2355.64</v>
      </c>
      <c r="J50" s="1245"/>
      <c r="K50" s="1247"/>
      <c r="L50" s="1246"/>
      <c r="M50" s="1246"/>
      <c r="N50" s="1265"/>
      <c r="O50" s="1264"/>
      <c r="P50" s="1264"/>
      <c r="Q50" s="1264"/>
      <c r="R50" s="1264"/>
      <c r="S50" s="1260"/>
    </row>
    <row r="51" spans="2:19" ht="15">
      <c r="B51" s="1255" t="s">
        <v>342</v>
      </c>
      <c r="C51" s="769">
        <v>623.59</v>
      </c>
      <c r="D51" s="1254">
        <v>2663.692</v>
      </c>
      <c r="E51" s="771">
        <v>840.86300000000006</v>
      </c>
      <c r="F51" s="1255" t="s">
        <v>109</v>
      </c>
      <c r="G51" s="769">
        <v>639.46400000000006</v>
      </c>
      <c r="H51" s="1254">
        <v>2745.143</v>
      </c>
      <c r="I51" s="771">
        <v>291.82299999999998</v>
      </c>
      <c r="J51" s="1245"/>
      <c r="K51" s="1247"/>
      <c r="L51" s="1246"/>
      <c r="M51" s="1246"/>
      <c r="N51" s="1265"/>
      <c r="O51" s="1264"/>
      <c r="P51" s="1264"/>
      <c r="Q51" s="1264"/>
      <c r="R51" s="1264"/>
      <c r="S51" s="1260"/>
    </row>
    <row r="52" spans="2:19" ht="15">
      <c r="B52" s="1259" t="s">
        <v>345</v>
      </c>
      <c r="C52" s="1258">
        <v>556.76599999999996</v>
      </c>
      <c r="D52" s="1257">
        <v>2340.297</v>
      </c>
      <c r="E52" s="1256">
        <v>164.12799999999999</v>
      </c>
      <c r="F52" s="1259" t="s">
        <v>353</v>
      </c>
      <c r="G52" s="1258">
        <v>619.85</v>
      </c>
      <c r="H52" s="1257">
        <v>2669.5149999999999</v>
      </c>
      <c r="I52" s="1256">
        <v>224.03</v>
      </c>
      <c r="J52" s="1245"/>
      <c r="K52" s="1247"/>
      <c r="L52" s="1246"/>
      <c r="M52" s="1246"/>
      <c r="N52" s="1265"/>
      <c r="O52" s="1264"/>
      <c r="P52" s="1264"/>
      <c r="Q52" s="1264"/>
      <c r="R52" s="1264"/>
      <c r="S52" s="1260"/>
    </row>
    <row r="53" spans="2:19" ht="15">
      <c r="B53" s="1259" t="s">
        <v>343</v>
      </c>
      <c r="C53" s="1258">
        <v>540.39499999999998</v>
      </c>
      <c r="D53" s="1257">
        <v>2286.9650000000001</v>
      </c>
      <c r="E53" s="1256">
        <v>439.08100000000002</v>
      </c>
      <c r="F53" s="1259" t="s">
        <v>345</v>
      </c>
      <c r="G53" s="1258">
        <v>562.00400000000002</v>
      </c>
      <c r="H53" s="1257">
        <v>2425.5709999999999</v>
      </c>
      <c r="I53" s="1256">
        <v>142.84299999999999</v>
      </c>
      <c r="J53" s="1245"/>
      <c r="K53" s="1247"/>
      <c r="L53" s="1246"/>
      <c r="M53" s="1246"/>
      <c r="N53" s="1265"/>
      <c r="O53" s="1264"/>
      <c r="P53" s="1264"/>
      <c r="Q53" s="1264"/>
      <c r="R53" s="1264"/>
      <c r="S53" s="1260"/>
    </row>
    <row r="54" spans="2:19" ht="15">
      <c r="B54" s="1259" t="s">
        <v>340</v>
      </c>
      <c r="C54" s="1258">
        <v>454.14400000000001</v>
      </c>
      <c r="D54" s="1257">
        <v>1945.9639999999999</v>
      </c>
      <c r="E54" s="1256">
        <v>386.51499999999999</v>
      </c>
      <c r="F54" s="1259" t="s">
        <v>340</v>
      </c>
      <c r="G54" s="1258">
        <v>507.52499999999998</v>
      </c>
      <c r="H54" s="1257">
        <v>2185.23</v>
      </c>
      <c r="I54" s="1256">
        <v>410.20499999999998</v>
      </c>
      <c r="J54" s="1245"/>
      <c r="K54" s="1247"/>
      <c r="L54" s="1246"/>
      <c r="M54" s="1246"/>
      <c r="N54" s="1265"/>
      <c r="O54" s="1264"/>
      <c r="P54" s="1264"/>
      <c r="Q54" s="1264"/>
      <c r="R54" s="1264"/>
      <c r="S54" s="1260"/>
    </row>
    <row r="55" spans="2:19" ht="15">
      <c r="B55" s="768" t="s">
        <v>109</v>
      </c>
      <c r="C55" s="1263">
        <v>429.05399999999997</v>
      </c>
      <c r="D55" s="1262">
        <v>1825.8530000000001</v>
      </c>
      <c r="E55" s="1261">
        <v>199.44399999999999</v>
      </c>
      <c r="F55" s="768" t="s">
        <v>342</v>
      </c>
      <c r="G55" s="1263">
        <v>504.464</v>
      </c>
      <c r="H55" s="1262">
        <v>2169.029</v>
      </c>
      <c r="I55" s="1261">
        <v>756.55499999999995</v>
      </c>
      <c r="J55" s="1245"/>
      <c r="K55" s="1247"/>
      <c r="L55" s="1246"/>
      <c r="M55" s="1246"/>
      <c r="N55" s="1265"/>
      <c r="O55" s="1264"/>
      <c r="P55" s="1264"/>
      <c r="Q55" s="1264"/>
      <c r="R55" s="1264"/>
      <c r="S55" s="1260"/>
    </row>
    <row r="56" spans="2:19" ht="15">
      <c r="B56" s="1259" t="s">
        <v>350</v>
      </c>
      <c r="C56" s="1258">
        <v>299.10500000000002</v>
      </c>
      <c r="D56" s="1257">
        <v>1280.712</v>
      </c>
      <c r="E56" s="1256">
        <v>176</v>
      </c>
      <c r="F56" s="1259" t="s">
        <v>100</v>
      </c>
      <c r="G56" s="1258">
        <v>337.62599999999998</v>
      </c>
      <c r="H56" s="1257">
        <v>1445.9949999999999</v>
      </c>
      <c r="I56" s="1256">
        <v>122.03100000000001</v>
      </c>
      <c r="J56" s="1245"/>
      <c r="K56" s="1247"/>
      <c r="L56" s="1246"/>
      <c r="M56" s="1246"/>
      <c r="N56" s="1265"/>
      <c r="O56" s="1264"/>
      <c r="P56" s="1264"/>
      <c r="Q56" s="1264"/>
      <c r="R56" s="1264"/>
      <c r="S56" s="1260"/>
    </row>
    <row r="57" spans="2:19" ht="15">
      <c r="B57" s="1255" t="s">
        <v>347</v>
      </c>
      <c r="C57" s="769">
        <v>256.93900000000002</v>
      </c>
      <c r="D57" s="1254">
        <v>1099.652</v>
      </c>
      <c r="E57" s="771">
        <v>169.40700000000001</v>
      </c>
      <c r="F57" s="1255" t="s">
        <v>338</v>
      </c>
      <c r="G57" s="769">
        <v>220.374</v>
      </c>
      <c r="H57" s="1254">
        <v>944.21600000000001</v>
      </c>
      <c r="I57" s="771">
        <v>120.643</v>
      </c>
      <c r="J57" s="1245"/>
      <c r="K57" s="1247"/>
      <c r="L57" s="1246"/>
      <c r="M57" s="1246"/>
      <c r="N57" s="1265"/>
      <c r="O57" s="1264"/>
      <c r="P57" s="1264"/>
      <c r="Q57" s="1264"/>
      <c r="R57" s="1264"/>
      <c r="S57" s="1260"/>
    </row>
    <row r="58" spans="2:19" ht="15">
      <c r="B58" s="1259" t="s">
        <v>359</v>
      </c>
      <c r="C58" s="1258">
        <v>189.13</v>
      </c>
      <c r="D58" s="1257">
        <v>812.04899999999998</v>
      </c>
      <c r="E58" s="1256">
        <v>243</v>
      </c>
      <c r="F58" s="1259" t="s">
        <v>356</v>
      </c>
      <c r="G58" s="1258">
        <v>178.04300000000001</v>
      </c>
      <c r="H58" s="1257">
        <v>761.64499999999998</v>
      </c>
      <c r="I58" s="1256">
        <v>64.474000000000004</v>
      </c>
      <c r="J58" s="1245"/>
      <c r="K58" s="1247"/>
      <c r="L58" s="1246"/>
      <c r="M58" s="1246"/>
      <c r="N58" s="1265"/>
      <c r="O58" s="1264"/>
      <c r="P58" s="1264"/>
      <c r="Q58" s="1264"/>
      <c r="R58" s="1264"/>
      <c r="S58" s="1260"/>
    </row>
    <row r="59" spans="2:19" ht="15">
      <c r="B59" s="1259" t="s">
        <v>331</v>
      </c>
      <c r="C59" s="1258">
        <v>188.36699999999999</v>
      </c>
      <c r="D59" s="1257">
        <v>799.02300000000002</v>
      </c>
      <c r="E59" s="1256">
        <v>107.69799999999999</v>
      </c>
      <c r="F59" s="1259" t="s">
        <v>351</v>
      </c>
      <c r="G59" s="1258">
        <v>164.71899999999999</v>
      </c>
      <c r="H59" s="1257">
        <v>712.31700000000001</v>
      </c>
      <c r="I59" s="1256">
        <v>73.748000000000005</v>
      </c>
      <c r="J59" s="1245"/>
      <c r="K59" s="1247"/>
      <c r="L59" s="1246"/>
      <c r="M59" s="1246"/>
      <c r="N59" s="1265"/>
      <c r="O59" s="1264"/>
      <c r="P59" s="1264"/>
      <c r="Q59" s="1264"/>
      <c r="R59" s="1264"/>
      <c r="S59" s="1260"/>
    </row>
    <row r="60" spans="2:19" ht="15">
      <c r="B60" s="1259" t="s">
        <v>329</v>
      </c>
      <c r="C60" s="1258">
        <v>174.84</v>
      </c>
      <c r="D60" s="1257">
        <v>750.47500000000002</v>
      </c>
      <c r="E60" s="1256">
        <v>174.005</v>
      </c>
      <c r="F60" s="1259" t="s">
        <v>357</v>
      </c>
      <c r="G60" s="1258">
        <v>154.79599999999999</v>
      </c>
      <c r="H60" s="1257">
        <v>662.05200000000002</v>
      </c>
      <c r="I60" s="1256">
        <v>149.84700000000001</v>
      </c>
      <c r="J60" s="1245"/>
      <c r="K60" s="1247"/>
      <c r="L60" s="1246"/>
      <c r="M60" s="1246"/>
      <c r="N60" s="1265"/>
      <c r="O60" s="1264"/>
      <c r="P60" s="1264"/>
      <c r="Q60" s="1264"/>
      <c r="R60" s="1264"/>
      <c r="S60" s="1260"/>
    </row>
    <row r="61" spans="2:19" ht="15">
      <c r="B61" s="768" t="s">
        <v>354</v>
      </c>
      <c r="C61" s="1263">
        <v>157.51599999999999</v>
      </c>
      <c r="D61" s="1262">
        <v>675.59400000000005</v>
      </c>
      <c r="E61" s="1261">
        <v>243.71</v>
      </c>
      <c r="F61" s="768" t="s">
        <v>329</v>
      </c>
      <c r="G61" s="1263">
        <v>150.904</v>
      </c>
      <c r="H61" s="1262">
        <v>649.95399999999995</v>
      </c>
      <c r="I61" s="1261">
        <v>145.66399999999999</v>
      </c>
      <c r="J61" s="1245"/>
      <c r="K61" s="1247"/>
      <c r="L61" s="1246"/>
      <c r="M61" s="1246"/>
      <c r="N61" s="1265"/>
      <c r="O61" s="1264"/>
      <c r="P61" s="1264"/>
      <c r="Q61" s="1264"/>
      <c r="R61" s="1264"/>
      <c r="S61" s="1260"/>
    </row>
    <row r="62" spans="2:19" ht="15">
      <c r="B62" s="1259" t="s">
        <v>348</v>
      </c>
      <c r="C62" s="1258">
        <v>148.64599999999999</v>
      </c>
      <c r="D62" s="1257">
        <v>621.702</v>
      </c>
      <c r="E62" s="1256">
        <v>50.024000000000001</v>
      </c>
      <c r="F62" s="1259" t="s">
        <v>448</v>
      </c>
      <c r="G62" s="1258">
        <v>130.47999999999999</v>
      </c>
      <c r="H62" s="1257">
        <v>562.14700000000005</v>
      </c>
      <c r="I62" s="1256">
        <v>59.396999999999998</v>
      </c>
      <c r="J62" s="1245"/>
      <c r="K62" s="1247"/>
      <c r="L62" s="1246"/>
      <c r="M62" s="1246"/>
      <c r="N62" s="1265"/>
      <c r="O62" s="1264"/>
      <c r="P62" s="1264"/>
      <c r="Q62" s="1264"/>
      <c r="R62" s="1264"/>
      <c r="S62" s="1260"/>
    </row>
    <row r="63" spans="2:19" ht="15">
      <c r="B63" s="1255" t="s">
        <v>353</v>
      </c>
      <c r="C63" s="769">
        <v>114.25</v>
      </c>
      <c r="D63" s="1254">
        <v>491.68700000000001</v>
      </c>
      <c r="E63" s="771">
        <v>50</v>
      </c>
      <c r="F63" s="1255" t="s">
        <v>449</v>
      </c>
      <c r="G63" s="769">
        <v>102.70099999999999</v>
      </c>
      <c r="H63" s="1254">
        <v>439.17500000000001</v>
      </c>
      <c r="I63" s="771">
        <v>48</v>
      </c>
      <c r="J63" s="1245"/>
      <c r="K63" s="1247"/>
      <c r="L63" s="1246"/>
      <c r="M63" s="1246"/>
      <c r="N63" s="1265"/>
      <c r="O63" s="1264"/>
      <c r="P63" s="1264"/>
      <c r="Q63" s="1264"/>
      <c r="R63" s="1264"/>
      <c r="S63" s="1260"/>
    </row>
    <row r="64" spans="2:19" ht="15">
      <c r="B64" s="1259" t="s">
        <v>100</v>
      </c>
      <c r="C64" s="1258">
        <v>112.301</v>
      </c>
      <c r="D64" s="1257">
        <v>478.32900000000001</v>
      </c>
      <c r="E64" s="1256">
        <v>46.462000000000003</v>
      </c>
      <c r="F64" s="1259" t="s">
        <v>450</v>
      </c>
      <c r="G64" s="1258">
        <v>97.510999999999996</v>
      </c>
      <c r="H64" s="1257">
        <v>417</v>
      </c>
      <c r="I64" s="1256">
        <v>36.216000000000001</v>
      </c>
      <c r="J64" s="1245"/>
      <c r="K64" s="1247"/>
      <c r="L64" s="1246"/>
      <c r="M64" s="1246"/>
      <c r="N64" s="1265"/>
      <c r="O64" s="1264"/>
      <c r="P64" s="1264"/>
      <c r="Q64" s="1264"/>
      <c r="R64" s="1264"/>
      <c r="S64" s="1260"/>
    </row>
    <row r="65" spans="2:19" ht="15">
      <c r="B65" s="1259" t="s">
        <v>351</v>
      </c>
      <c r="C65" s="1258">
        <v>106.30800000000001</v>
      </c>
      <c r="D65" s="1257">
        <v>457.86500000000001</v>
      </c>
      <c r="E65" s="1256">
        <v>48.851999999999997</v>
      </c>
      <c r="F65" s="1259" t="s">
        <v>314</v>
      </c>
      <c r="G65" s="1258">
        <v>90.063999999999993</v>
      </c>
      <c r="H65" s="1257">
        <v>385.23599999999999</v>
      </c>
      <c r="I65" s="1256">
        <v>21.074999999999999</v>
      </c>
      <c r="J65" s="1245"/>
      <c r="K65" s="1247"/>
      <c r="L65" s="1246"/>
      <c r="M65" s="1246"/>
      <c r="N65" s="1265"/>
      <c r="O65" s="1264"/>
      <c r="P65" s="1264"/>
      <c r="Q65" s="1264"/>
      <c r="R65" s="1264"/>
      <c r="S65" s="1245"/>
    </row>
    <row r="66" spans="2:19" ht="15">
      <c r="B66" s="1259" t="s">
        <v>356</v>
      </c>
      <c r="C66" s="1258">
        <v>96.126999999999995</v>
      </c>
      <c r="D66" s="1257">
        <v>408.351</v>
      </c>
      <c r="E66" s="1256">
        <v>49.119</v>
      </c>
      <c r="F66" s="1259" t="s">
        <v>346</v>
      </c>
      <c r="G66" s="1258">
        <v>87.561999999999998</v>
      </c>
      <c r="H66" s="1257">
        <v>376.22399999999999</v>
      </c>
      <c r="I66" s="1256">
        <v>61.061999999999998</v>
      </c>
      <c r="J66" s="1245"/>
      <c r="K66" s="1247"/>
      <c r="L66" s="1246"/>
      <c r="M66" s="1246"/>
      <c r="N66" s="1265"/>
      <c r="O66" s="1264"/>
      <c r="P66" s="1264"/>
      <c r="Q66" s="1264"/>
      <c r="R66" s="1264"/>
      <c r="S66" s="1245"/>
    </row>
    <row r="67" spans="2:19" ht="15">
      <c r="B67" s="768" t="s">
        <v>352</v>
      </c>
      <c r="C67" s="1263">
        <v>95.22</v>
      </c>
      <c r="D67" s="1262">
        <v>408.95699999999999</v>
      </c>
      <c r="E67" s="1261">
        <v>80.641000000000005</v>
      </c>
      <c r="F67" s="768" t="s">
        <v>352</v>
      </c>
      <c r="G67" s="1263">
        <v>58.383000000000003</v>
      </c>
      <c r="H67" s="1262">
        <v>250.81200000000001</v>
      </c>
      <c r="I67" s="1261">
        <v>69.97</v>
      </c>
      <c r="J67" s="1245"/>
      <c r="K67" s="1247"/>
      <c r="L67" s="1246"/>
      <c r="M67" s="1246"/>
      <c r="N67" s="1265"/>
      <c r="O67" s="1264"/>
      <c r="P67" s="1264"/>
      <c r="Q67" s="1264"/>
      <c r="R67" s="1264"/>
      <c r="S67" s="1245"/>
    </row>
    <row r="68" spans="2:19" ht="15">
      <c r="B68" s="1259" t="s">
        <v>349</v>
      </c>
      <c r="C68" s="1258">
        <v>77.873999999999995</v>
      </c>
      <c r="D68" s="1257">
        <v>334.26600000000002</v>
      </c>
      <c r="E68" s="1256">
        <v>126.71</v>
      </c>
      <c r="F68" s="1259" t="s">
        <v>99</v>
      </c>
      <c r="G68" s="1258">
        <v>57.463000000000001</v>
      </c>
      <c r="H68" s="1257">
        <v>245.73099999999999</v>
      </c>
      <c r="I68" s="1256">
        <v>15.813000000000001</v>
      </c>
      <c r="J68" s="1245"/>
      <c r="K68" s="1247"/>
      <c r="L68" s="1246"/>
      <c r="M68" s="1246"/>
      <c r="N68" s="1265"/>
      <c r="O68" s="1264"/>
      <c r="P68" s="1264"/>
      <c r="Q68" s="1264"/>
      <c r="R68" s="1264"/>
      <c r="S68" s="1245"/>
    </row>
    <row r="69" spans="2:19" ht="15">
      <c r="B69" s="1255" t="s">
        <v>355</v>
      </c>
      <c r="C69" s="769">
        <v>55.789000000000001</v>
      </c>
      <c r="D69" s="1254">
        <v>240.846</v>
      </c>
      <c r="E69" s="771">
        <v>20.5</v>
      </c>
      <c r="F69" s="1255" t="s">
        <v>413</v>
      </c>
      <c r="G69" s="769">
        <v>50.851999999999997</v>
      </c>
      <c r="H69" s="1254">
        <v>217.899</v>
      </c>
      <c r="I69" s="771">
        <v>50</v>
      </c>
      <c r="J69" s="1245"/>
      <c r="K69" s="1247"/>
      <c r="L69" s="1246"/>
      <c r="M69" s="1246"/>
      <c r="N69" s="1246"/>
      <c r="O69" s="1260"/>
      <c r="P69" s="1245"/>
      <c r="Q69" s="1245"/>
      <c r="R69" s="1245"/>
      <c r="S69" s="1245"/>
    </row>
    <row r="70" spans="2:19" ht="15">
      <c r="B70" s="768" t="s">
        <v>363</v>
      </c>
      <c r="C70" s="1263">
        <v>39.715000000000003</v>
      </c>
      <c r="D70" s="1262">
        <v>170.506</v>
      </c>
      <c r="E70" s="1261">
        <v>42.220999999999997</v>
      </c>
      <c r="F70" s="768" t="s">
        <v>341</v>
      </c>
      <c r="G70" s="1263">
        <v>46.65</v>
      </c>
      <c r="H70" s="1262">
        <v>202.32599999999999</v>
      </c>
      <c r="I70" s="1261">
        <v>20</v>
      </c>
      <c r="J70" s="1245"/>
      <c r="K70" s="1247"/>
      <c r="L70" s="1246"/>
      <c r="M70" s="1246"/>
      <c r="N70" s="1246"/>
      <c r="O70" s="1260"/>
      <c r="P70" s="1245"/>
      <c r="Q70" s="1245"/>
      <c r="R70" s="1245"/>
      <c r="S70" s="1245"/>
    </row>
    <row r="71" spans="2:19" ht="15">
      <c r="B71" s="1259" t="s">
        <v>346</v>
      </c>
      <c r="C71" s="1258">
        <v>26.983000000000001</v>
      </c>
      <c r="D71" s="1257">
        <v>115.01900000000001</v>
      </c>
      <c r="E71" s="1256">
        <v>48.225999999999999</v>
      </c>
      <c r="F71" s="1259" t="s">
        <v>331</v>
      </c>
      <c r="G71" s="1258">
        <v>42.795000000000002</v>
      </c>
      <c r="H71" s="1257">
        <v>183.45</v>
      </c>
      <c r="I71" s="1256">
        <v>20</v>
      </c>
      <c r="J71" s="1245"/>
      <c r="K71" s="1247"/>
      <c r="L71" s="1246"/>
      <c r="M71" s="1246"/>
      <c r="N71" s="1246"/>
      <c r="O71" s="1260"/>
      <c r="P71" s="1245"/>
      <c r="Q71" s="1245"/>
      <c r="R71" s="1245"/>
      <c r="S71" s="1245"/>
    </row>
    <row r="72" spans="2:19" ht="15">
      <c r="B72" s="1255" t="s">
        <v>413</v>
      </c>
      <c r="C72" s="769">
        <v>24.824999999999999</v>
      </c>
      <c r="D72" s="1254">
        <v>106.59099999999999</v>
      </c>
      <c r="E72" s="771">
        <v>25</v>
      </c>
      <c r="F72" s="1255" t="s">
        <v>451</v>
      </c>
      <c r="G72" s="769">
        <v>37.598999999999997</v>
      </c>
      <c r="H72" s="1254">
        <v>161.09800000000001</v>
      </c>
      <c r="I72" s="771">
        <v>20.099</v>
      </c>
      <c r="J72" s="1245"/>
      <c r="K72" s="1247"/>
      <c r="L72" s="1246"/>
      <c r="M72" s="1246"/>
      <c r="N72" s="1246"/>
      <c r="O72" s="1260"/>
      <c r="P72" s="1245"/>
      <c r="Q72" s="1245"/>
      <c r="R72" s="1245"/>
      <c r="S72" s="1245"/>
    </row>
    <row r="73" spans="2:19" ht="15">
      <c r="B73" s="1259" t="s">
        <v>358</v>
      </c>
      <c r="C73" s="1258">
        <v>19.664999999999999</v>
      </c>
      <c r="D73" s="1257">
        <v>84.697000000000003</v>
      </c>
      <c r="E73" s="1256">
        <v>27</v>
      </c>
      <c r="F73" s="1259" t="s">
        <v>349</v>
      </c>
      <c r="G73" s="1258">
        <v>30.18</v>
      </c>
      <c r="H73" s="1257">
        <v>130.71600000000001</v>
      </c>
      <c r="I73" s="1256">
        <v>53.99</v>
      </c>
      <c r="J73" s="1245"/>
      <c r="K73" s="1247"/>
      <c r="L73" s="1246"/>
      <c r="M73" s="1246"/>
      <c r="N73" s="1246"/>
      <c r="O73" s="1260"/>
      <c r="P73" s="1245"/>
      <c r="Q73" s="1245"/>
      <c r="R73" s="1245"/>
      <c r="S73" s="1245"/>
    </row>
    <row r="74" spans="2:19" ht="15">
      <c r="B74" s="1259" t="s">
        <v>99</v>
      </c>
      <c r="C74" s="1258">
        <v>11.532999999999999</v>
      </c>
      <c r="D74" s="1257">
        <v>48.067</v>
      </c>
      <c r="E74" s="1256">
        <v>5</v>
      </c>
      <c r="F74" s="1259" t="s">
        <v>113</v>
      </c>
      <c r="G74" s="1258">
        <v>28.004999999999999</v>
      </c>
      <c r="H74" s="1257">
        <v>120.672</v>
      </c>
      <c r="I74" s="1256">
        <v>10.17</v>
      </c>
      <c r="J74" s="1245"/>
      <c r="K74" s="1247"/>
      <c r="L74" s="1246"/>
      <c r="M74" s="1246"/>
      <c r="N74" s="1246"/>
      <c r="O74" s="1260"/>
      <c r="P74" s="1245"/>
      <c r="Q74" s="1245"/>
      <c r="R74" s="1245"/>
      <c r="S74" s="1245"/>
    </row>
    <row r="75" spans="2:19" ht="15">
      <c r="B75" s="1259" t="s">
        <v>113</v>
      </c>
      <c r="C75" s="1258">
        <v>10.19</v>
      </c>
      <c r="D75" s="1257">
        <v>42.704999999999998</v>
      </c>
      <c r="E75" s="1256">
        <v>3.28</v>
      </c>
      <c r="F75" s="1259" t="s">
        <v>452</v>
      </c>
      <c r="G75" s="1258">
        <v>26.27</v>
      </c>
      <c r="H75" s="1257">
        <v>112.378</v>
      </c>
      <c r="I75" s="1256">
        <v>27</v>
      </c>
      <c r="J75" s="1245"/>
      <c r="K75" s="1247"/>
      <c r="L75" s="1246"/>
      <c r="M75" s="1246"/>
      <c r="N75" s="1246"/>
      <c r="O75" s="1260"/>
      <c r="P75" s="1245"/>
      <c r="Q75" s="1245"/>
      <c r="R75" s="1245"/>
      <c r="S75" s="1245"/>
    </row>
    <row r="76" spans="2:19" ht="15">
      <c r="B76" s="768" t="s">
        <v>314</v>
      </c>
      <c r="C76" s="1263">
        <v>9.8640000000000008</v>
      </c>
      <c r="D76" s="1262">
        <v>42.459000000000003</v>
      </c>
      <c r="E76" s="1261">
        <v>4.6619999999999999</v>
      </c>
      <c r="F76" s="768" t="s">
        <v>350</v>
      </c>
      <c r="G76" s="1263">
        <v>24</v>
      </c>
      <c r="H76" s="1262">
        <v>102.41500000000001</v>
      </c>
      <c r="I76" s="1261">
        <v>25</v>
      </c>
      <c r="J76" s="1245"/>
      <c r="K76" s="1247"/>
      <c r="L76" s="1246"/>
      <c r="M76" s="1246"/>
      <c r="N76" s="1246"/>
      <c r="O76" s="1260"/>
      <c r="P76" s="1245"/>
      <c r="Q76" s="1245"/>
      <c r="R76" s="1245"/>
      <c r="S76" s="1245"/>
    </row>
    <row r="77" spans="2:19" ht="15">
      <c r="B77" s="1259" t="s">
        <v>360</v>
      </c>
      <c r="C77" s="1258">
        <v>6.69</v>
      </c>
      <c r="D77" s="1257">
        <v>28.881</v>
      </c>
      <c r="E77" s="1256">
        <v>25.73</v>
      </c>
      <c r="F77" s="1259" t="s">
        <v>354</v>
      </c>
      <c r="G77" s="1258">
        <v>22.138999999999999</v>
      </c>
      <c r="H77" s="1257">
        <v>94.900999999999996</v>
      </c>
      <c r="I77" s="1256">
        <v>47.61</v>
      </c>
      <c r="J77" s="1245"/>
      <c r="K77" s="1247"/>
      <c r="L77" s="1246"/>
      <c r="M77" s="1246"/>
      <c r="N77" s="1246"/>
      <c r="O77" s="1260"/>
      <c r="P77" s="1245"/>
      <c r="Q77" s="1245"/>
      <c r="R77" s="1245"/>
      <c r="S77" s="1245"/>
    </row>
    <row r="78" spans="2:19" ht="15">
      <c r="B78" s="1255" t="s">
        <v>328</v>
      </c>
      <c r="C78" s="769">
        <v>3.7069999999999999</v>
      </c>
      <c r="D78" s="1254">
        <v>15.824999999999999</v>
      </c>
      <c r="E78" s="771">
        <v>1.091</v>
      </c>
      <c r="F78" s="1255" t="s">
        <v>343</v>
      </c>
      <c r="G78" s="769">
        <v>20.335999999999999</v>
      </c>
      <c r="H78" s="1254">
        <v>87.242000000000004</v>
      </c>
      <c r="I78" s="771">
        <v>5.7670000000000003</v>
      </c>
      <c r="J78" s="1245"/>
      <c r="K78" s="1247"/>
      <c r="L78" s="1246"/>
      <c r="M78" s="1246"/>
      <c r="N78" s="1246"/>
      <c r="O78" s="1260"/>
      <c r="P78" s="1245"/>
      <c r="Q78" s="1245"/>
      <c r="R78" s="1245"/>
      <c r="S78" s="1245"/>
    </row>
    <row r="79" spans="2:19" ht="15">
      <c r="B79" s="1259" t="s">
        <v>362</v>
      </c>
      <c r="C79" s="1258">
        <v>3.4369999999999998</v>
      </c>
      <c r="D79" s="1257">
        <v>14.382999999999999</v>
      </c>
      <c r="E79" s="1256">
        <v>1.179</v>
      </c>
      <c r="F79" s="1259" t="s">
        <v>446</v>
      </c>
      <c r="G79" s="1258">
        <v>14.7</v>
      </c>
      <c r="H79" s="1257">
        <v>63.01</v>
      </c>
      <c r="I79" s="1256">
        <v>10</v>
      </c>
      <c r="J79" s="1245"/>
      <c r="K79" s="1247"/>
      <c r="L79" s="1246"/>
      <c r="M79" s="1246"/>
      <c r="N79" s="1246"/>
      <c r="O79" s="1260"/>
      <c r="P79" s="1245"/>
      <c r="Q79" s="1245"/>
      <c r="R79" s="1245"/>
      <c r="S79" s="1245"/>
    </row>
    <row r="80" spans="2:19" ht="15">
      <c r="B80" s="1259" t="s">
        <v>361</v>
      </c>
      <c r="C80" s="1258">
        <v>2.9580000000000002</v>
      </c>
      <c r="D80" s="1257">
        <v>12.699</v>
      </c>
      <c r="E80" s="1256">
        <v>0.39400000000000002</v>
      </c>
      <c r="F80" s="1255" t="s">
        <v>360</v>
      </c>
      <c r="G80" s="769">
        <v>12.348000000000001</v>
      </c>
      <c r="H80" s="1254">
        <v>53.268999999999998</v>
      </c>
      <c r="I80" s="771">
        <v>40.44</v>
      </c>
      <c r="J80" s="1245"/>
      <c r="K80" s="1247"/>
      <c r="L80" s="1246"/>
      <c r="M80" s="1246"/>
      <c r="N80" s="1246"/>
      <c r="O80" s="1260"/>
      <c r="P80" s="1245"/>
      <c r="Q80" s="1245"/>
      <c r="R80" s="1245"/>
      <c r="S80" s="1245"/>
    </row>
    <row r="81" spans="2:19" ht="15">
      <c r="B81" s="1259" t="s">
        <v>414</v>
      </c>
      <c r="C81" s="1258">
        <v>0.56699999999999995</v>
      </c>
      <c r="D81" s="1257">
        <v>2.4409999999999998</v>
      </c>
      <c r="E81" s="1256">
        <v>0.22</v>
      </c>
      <c r="F81" s="1255" t="s">
        <v>453</v>
      </c>
      <c r="G81" s="769">
        <v>12.006</v>
      </c>
      <c r="H81" s="1254">
        <v>51.462000000000003</v>
      </c>
      <c r="I81" s="771">
        <v>2.64</v>
      </c>
      <c r="J81" s="1245"/>
      <c r="K81" s="1247"/>
      <c r="L81" s="1246"/>
      <c r="M81" s="1246"/>
      <c r="N81" s="1246"/>
      <c r="O81" s="1260"/>
      <c r="P81" s="1245"/>
      <c r="Q81" s="1245"/>
      <c r="R81" s="1245"/>
      <c r="S81" s="1245"/>
    </row>
    <row r="82" spans="2:19" ht="15.75" thickBot="1">
      <c r="B82" s="1253" t="s">
        <v>415</v>
      </c>
      <c r="C82" s="1252">
        <v>0.25800000000000001</v>
      </c>
      <c r="D82" s="1251">
        <v>1.0760000000000001</v>
      </c>
      <c r="E82" s="1250">
        <v>3.95</v>
      </c>
      <c r="F82" s="1259" t="s">
        <v>362</v>
      </c>
      <c r="G82" s="1258">
        <v>10.385999999999999</v>
      </c>
      <c r="H82" s="1257">
        <v>44.805</v>
      </c>
      <c r="I82" s="1256">
        <v>3.7930000000000001</v>
      </c>
      <c r="J82" s="1245"/>
      <c r="K82" s="1247"/>
      <c r="L82" s="1246"/>
      <c r="M82" s="1246"/>
      <c r="N82" s="1246"/>
      <c r="O82" s="1260"/>
      <c r="P82" s="1245"/>
      <c r="Q82" s="1245"/>
      <c r="R82" s="1245"/>
      <c r="S82" s="1245"/>
    </row>
    <row r="83" spans="2:19" ht="15">
      <c r="B83" s="1249" t="s">
        <v>411</v>
      </c>
      <c r="C83" s="1248"/>
      <c r="D83" s="1248"/>
      <c r="E83" s="1248"/>
      <c r="F83" s="1255" t="s">
        <v>358</v>
      </c>
      <c r="G83" s="769">
        <v>10.301</v>
      </c>
      <c r="H83" s="1254">
        <v>43.959000000000003</v>
      </c>
      <c r="I83" s="771">
        <v>21.24</v>
      </c>
      <c r="J83" s="1245"/>
      <c r="K83" s="1247"/>
      <c r="L83" s="1246"/>
      <c r="M83" s="1246"/>
      <c r="N83" s="1246"/>
      <c r="O83" s="1260"/>
      <c r="P83" s="1245"/>
      <c r="Q83" s="1245"/>
      <c r="R83" s="1245"/>
      <c r="S83" s="1245"/>
    </row>
    <row r="84" spans="2:19" ht="15">
      <c r="B84" s="1245"/>
      <c r="C84" s="1248"/>
      <c r="D84" s="1248"/>
      <c r="E84" s="1248"/>
      <c r="F84" s="1255" t="s">
        <v>454</v>
      </c>
      <c r="G84" s="769">
        <v>7.4180000000000001</v>
      </c>
      <c r="H84" s="1254">
        <v>31.834</v>
      </c>
      <c r="I84" s="771">
        <v>15</v>
      </c>
      <c r="J84" s="1245"/>
      <c r="K84" s="1247"/>
      <c r="L84" s="1246"/>
      <c r="M84" s="1246"/>
      <c r="N84" s="1246"/>
      <c r="O84" s="1245"/>
      <c r="P84" s="1245"/>
      <c r="Q84" s="1245"/>
      <c r="R84" s="1245"/>
      <c r="S84" s="1245"/>
    </row>
    <row r="85" spans="2:19" ht="15">
      <c r="B85" s="1245"/>
      <c r="C85" s="1245"/>
      <c r="D85" s="1245"/>
      <c r="E85" s="1245"/>
      <c r="F85" s="1255" t="s">
        <v>455</v>
      </c>
      <c r="G85" s="769">
        <v>7.1349999999999998</v>
      </c>
      <c r="H85" s="1254">
        <v>30.521000000000001</v>
      </c>
      <c r="I85" s="771">
        <v>25</v>
      </c>
      <c r="J85" s="1245"/>
      <c r="K85" s="1247"/>
      <c r="L85" s="1246"/>
      <c r="M85" s="1246"/>
      <c r="N85" s="1246"/>
      <c r="O85" s="1245"/>
      <c r="P85" s="1245"/>
      <c r="Q85" s="1245"/>
      <c r="R85" s="1245"/>
      <c r="S85" s="1245"/>
    </row>
    <row r="86" spans="2:19" ht="15">
      <c r="B86" s="1245"/>
      <c r="C86" s="1245"/>
      <c r="D86" s="1245"/>
      <c r="E86" s="1245"/>
      <c r="F86" s="1259" t="s">
        <v>361</v>
      </c>
      <c r="G86" s="1258">
        <v>5.0419999999999998</v>
      </c>
      <c r="H86" s="1257">
        <v>21.568999999999999</v>
      </c>
      <c r="I86" s="1256">
        <v>0.72699999999999998</v>
      </c>
      <c r="J86" s="1245"/>
      <c r="K86" s="1247"/>
      <c r="L86" s="1246"/>
      <c r="M86" s="1246"/>
      <c r="N86" s="1246"/>
      <c r="O86" s="1245"/>
      <c r="P86" s="1245"/>
      <c r="Q86" s="1245"/>
      <c r="R86" s="1245"/>
      <c r="S86" s="1245"/>
    </row>
    <row r="87" spans="2:19" ht="15">
      <c r="B87" s="1245"/>
      <c r="C87" s="1245"/>
      <c r="D87" s="1245"/>
      <c r="E87" s="1245"/>
      <c r="F87" s="1255" t="s">
        <v>328</v>
      </c>
      <c r="G87" s="769">
        <v>4.1120000000000001</v>
      </c>
      <c r="H87" s="1254">
        <v>17.690000000000001</v>
      </c>
      <c r="I87" s="771">
        <v>1.0129999999999999</v>
      </c>
      <c r="J87" s="1245"/>
      <c r="K87" s="1247"/>
      <c r="L87" s="1246"/>
      <c r="M87" s="1246"/>
      <c r="N87" s="1246"/>
      <c r="O87" s="1245"/>
      <c r="P87" s="1245"/>
      <c r="Q87" s="1245"/>
      <c r="R87" s="1245"/>
      <c r="S87" s="1245"/>
    </row>
    <row r="88" spans="2:19" ht="15.75" thickBot="1">
      <c r="B88" s="1245"/>
      <c r="C88" s="1245"/>
      <c r="D88" s="1245"/>
      <c r="E88" s="1245"/>
      <c r="F88" s="1253" t="s">
        <v>96</v>
      </c>
      <c r="G88" s="1252">
        <v>4.3999999999999997E-2</v>
      </c>
      <c r="H88" s="1251">
        <v>0.187</v>
      </c>
      <c r="I88" s="1250">
        <v>7.0000000000000001E-3</v>
      </c>
      <c r="J88" s="1245"/>
      <c r="K88" s="1247"/>
      <c r="L88" s="1246"/>
      <c r="M88" s="1246"/>
      <c r="N88" s="1246"/>
      <c r="O88" s="1245"/>
      <c r="P88" s="1245"/>
      <c r="Q88" s="1245"/>
      <c r="R88" s="1245"/>
      <c r="S88" s="1245"/>
    </row>
    <row r="89" spans="2:19" ht="15">
      <c r="B89" s="1245"/>
      <c r="C89" s="1245"/>
      <c r="D89" s="1245"/>
      <c r="E89" s="1245"/>
      <c r="F89" s="1249" t="s">
        <v>411</v>
      </c>
      <c r="G89" s="1248"/>
      <c r="H89" s="1248"/>
      <c r="I89" s="1248"/>
      <c r="J89" s="1245"/>
      <c r="K89" s="1247"/>
      <c r="L89" s="1246"/>
      <c r="M89" s="1246"/>
      <c r="N89" s="1246"/>
      <c r="O89" s="1245"/>
      <c r="P89" s="1245"/>
      <c r="Q89" s="1245"/>
      <c r="R89" s="1245"/>
      <c r="S89" s="1245"/>
    </row>
    <row r="90" spans="2:19" ht="15">
      <c r="K90" s="1244"/>
      <c r="L90" s="1243"/>
      <c r="M90" s="1243"/>
      <c r="N90" s="1243"/>
    </row>
    <row r="91" spans="2:19" ht="15">
      <c r="K91" s="1244"/>
      <c r="L91" s="1243"/>
      <c r="M91" s="1243"/>
      <c r="N91" s="1243"/>
    </row>
    <row r="92" spans="2:19" ht="15">
      <c r="K92" s="1244"/>
      <c r="L92" s="1243"/>
      <c r="M92" s="1243"/>
      <c r="N92" s="1243"/>
    </row>
    <row r="93" spans="2:19" ht="15">
      <c r="K93" s="1244"/>
      <c r="L93" s="1243"/>
      <c r="M93" s="1243"/>
      <c r="N93" s="1243"/>
    </row>
    <row r="94" spans="2:19" ht="15">
      <c r="K94" s="1244"/>
      <c r="L94" s="1243"/>
      <c r="M94" s="1243"/>
      <c r="N94" s="1243"/>
    </row>
    <row r="95" spans="2:19" ht="15">
      <c r="K95" s="1244"/>
      <c r="L95" s="1243"/>
      <c r="M95" s="1243"/>
      <c r="N95" s="1243"/>
    </row>
    <row r="96" spans="2:19" ht="15">
      <c r="K96" s="1244"/>
      <c r="L96" s="1243"/>
      <c r="M96" s="1243"/>
      <c r="N96" s="1243"/>
    </row>
    <row r="97" spans="11:14" ht="15">
      <c r="K97" s="1244"/>
      <c r="L97" s="1243"/>
      <c r="M97" s="1243"/>
      <c r="N97" s="1243"/>
    </row>
    <row r="98" spans="11:14" ht="15">
      <c r="K98" s="1244"/>
      <c r="L98" s="1243"/>
      <c r="M98" s="1243"/>
      <c r="N98" s="1243"/>
    </row>
    <row r="99" spans="11:14" ht="15">
      <c r="K99" s="1244"/>
      <c r="L99" s="1243"/>
      <c r="M99" s="1243"/>
      <c r="N99" s="1243"/>
    </row>
    <row r="100" spans="11:14" ht="15">
      <c r="K100" s="1244"/>
      <c r="L100" s="1243"/>
      <c r="M100" s="1243"/>
      <c r="N100" s="1243"/>
    </row>
    <row r="101" spans="11:14" ht="15">
      <c r="K101" s="1244"/>
      <c r="L101" s="1243"/>
      <c r="M101" s="1243"/>
      <c r="N101" s="1243"/>
    </row>
    <row r="102" spans="11:14" ht="15">
      <c r="K102" s="1244"/>
      <c r="L102" s="1243"/>
      <c r="M102" s="1243"/>
      <c r="N102" s="1243"/>
    </row>
    <row r="103" spans="11:14" ht="15">
      <c r="K103" s="1244"/>
      <c r="L103" s="1243"/>
      <c r="M103" s="1243"/>
      <c r="N103" s="1243"/>
    </row>
    <row r="104" spans="11:14" ht="15">
      <c r="K104" s="1244"/>
      <c r="L104" s="1243"/>
      <c r="M104" s="1243"/>
      <c r="N104" s="1243"/>
    </row>
    <row r="105" spans="11:14" ht="15">
      <c r="K105" s="1244"/>
      <c r="L105" s="1243"/>
      <c r="M105" s="1243"/>
      <c r="N105" s="1243"/>
    </row>
    <row r="106" spans="11:14" ht="15">
      <c r="K106" s="1244"/>
      <c r="L106" s="1243"/>
      <c r="M106" s="1243"/>
      <c r="N106" s="1243"/>
    </row>
    <row r="107" spans="11:14" ht="15">
      <c r="K107" s="1244"/>
      <c r="L107" s="1243"/>
      <c r="M107" s="1243"/>
      <c r="N107" s="1243"/>
    </row>
    <row r="108" spans="11:14" ht="15">
      <c r="K108" s="1244"/>
      <c r="L108" s="1243"/>
      <c r="M108" s="1243"/>
      <c r="N108" s="1243"/>
    </row>
    <row r="109" spans="11:14" ht="15">
      <c r="K109" s="1244"/>
      <c r="L109" s="1243"/>
      <c r="M109" s="1243"/>
      <c r="N109" s="1243"/>
    </row>
  </sheetData>
  <pageMargins left="0.19685039370078741" right="0.11811023622047245" top="0.35433070866141736" bottom="0.35433070866141736" header="0.23622047244094491" footer="0.11811023622047245"/>
  <pageSetup paperSize="9" scale="70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GA48"/>
  <sheetViews>
    <sheetView showGridLines="0" topLeftCell="FN1" zoomScaleNormal="100" workbookViewId="0">
      <selection activeCell="GE24" sqref="GE24"/>
    </sheetView>
  </sheetViews>
  <sheetFormatPr defaultColWidth="8.7109375" defaultRowHeight="12.75"/>
  <cols>
    <col min="1" max="1" width="8.7109375" style="974"/>
    <col min="2" max="2" width="15.7109375" style="974" customWidth="1"/>
    <col min="3" max="3" width="16.5703125" style="974" customWidth="1"/>
    <col min="4" max="4" width="10.85546875" style="974" bestFit="1" customWidth="1"/>
    <col min="5" max="15" width="8.85546875" style="974" bestFit="1" customWidth="1"/>
    <col min="16" max="16" width="8.7109375" style="974"/>
    <col min="17" max="17" width="15.140625" style="974" customWidth="1"/>
    <col min="18" max="18" width="18.85546875" style="974" customWidth="1"/>
    <col min="19" max="23" width="8.85546875" style="974" bestFit="1" customWidth="1"/>
    <col min="24" max="24" width="9.7109375" style="974" bestFit="1" customWidth="1"/>
    <col min="25" max="29" width="8.7109375" style="974"/>
    <col min="30" max="30" width="11.28515625" style="974" customWidth="1"/>
    <col min="31" max="32" width="8.7109375" style="974"/>
    <col min="33" max="33" width="14.140625" style="974" customWidth="1"/>
    <col min="34" max="34" width="13.5703125" style="974" customWidth="1"/>
    <col min="35" max="35" width="9.7109375" style="974" customWidth="1"/>
    <col min="36" max="36" width="9.140625" style="974" customWidth="1"/>
    <col min="37" max="37" width="8.42578125" style="974" customWidth="1"/>
    <col min="38" max="38" width="8.5703125" style="974" customWidth="1"/>
    <col min="39" max="39" width="9.85546875" style="974" customWidth="1"/>
    <col min="40" max="40" width="7.7109375" style="974" customWidth="1"/>
    <col min="41" max="41" width="9.42578125" style="974" customWidth="1"/>
    <col min="42" max="42" width="7.85546875" style="974" customWidth="1"/>
    <col min="43" max="43" width="8.5703125" style="974" customWidth="1"/>
    <col min="44" max="44" width="9" style="974" customWidth="1"/>
    <col min="45" max="45" width="8.42578125" style="974" customWidth="1"/>
    <col min="46" max="46" width="10.140625" style="974" customWidth="1"/>
    <col min="47" max="47" width="8.7109375" style="974"/>
    <col min="48" max="48" width="13.140625" style="974" customWidth="1"/>
    <col min="49" max="49" width="14.140625" style="974" customWidth="1"/>
    <col min="50" max="50" width="10" style="974" customWidth="1"/>
    <col min="51" max="62" width="8.7109375" style="974"/>
    <col min="63" max="63" width="14.5703125" style="974" customWidth="1"/>
    <col min="64" max="64" width="12.5703125" style="974" customWidth="1"/>
    <col min="65" max="77" width="8.7109375" style="974"/>
    <col min="78" max="78" width="19" style="974" customWidth="1"/>
    <col min="79" max="79" width="14.140625" style="974" customWidth="1"/>
    <col min="80" max="90" width="8.7109375" style="974"/>
    <col min="91" max="91" width="11.5703125" style="974" customWidth="1"/>
    <col min="92" max="92" width="8.7109375" style="974"/>
    <col min="93" max="93" width="17.7109375" style="974" customWidth="1"/>
    <col min="94" max="94" width="15" style="974" customWidth="1"/>
    <col min="95" max="95" width="9.7109375" style="974" customWidth="1"/>
    <col min="96" max="96" width="9" style="974" customWidth="1"/>
    <col min="97" max="98" width="9.7109375" style="974" customWidth="1"/>
    <col min="99" max="99" width="8.7109375" style="974" customWidth="1"/>
    <col min="100" max="103" width="9.7109375" style="974" customWidth="1"/>
    <col min="104" max="104" width="11.28515625" style="974" customWidth="1"/>
    <col min="105" max="106" width="9.7109375" style="974" customWidth="1"/>
    <col min="107" max="108" width="8.7109375" style="974"/>
    <col min="109" max="109" width="13.42578125" style="974" customWidth="1"/>
    <col min="110" max="110" width="16" style="974" customWidth="1"/>
    <col min="111" max="122" width="10.85546875" style="974" customWidth="1"/>
    <col min="123" max="124" width="8.7109375" style="974"/>
    <col min="125" max="125" width="18.85546875" style="974" customWidth="1"/>
    <col min="126" max="126" width="13.5703125" style="974" customWidth="1"/>
    <col min="127" max="138" width="11.7109375" style="974" customWidth="1"/>
    <col min="139" max="139" width="8.7109375" style="974"/>
    <col min="140" max="140" width="12.42578125" style="974" customWidth="1"/>
    <col min="141" max="141" width="13.7109375" style="974" customWidth="1"/>
    <col min="142" max="153" width="13.85546875" style="974" customWidth="1"/>
    <col min="154" max="155" width="8.7109375" style="974"/>
    <col min="156" max="156" width="12.42578125" style="974" customWidth="1"/>
    <col min="157" max="168" width="11.85546875" style="974" customWidth="1"/>
    <col min="169" max="170" width="8.7109375" style="974"/>
    <col min="171" max="171" width="11.42578125" style="974" customWidth="1"/>
    <col min="172" max="183" width="12.42578125" style="974" customWidth="1"/>
    <col min="184" max="16384" width="8.7109375" style="974"/>
  </cols>
  <sheetData>
    <row r="3" spans="2:183" ht="15.75">
      <c r="FN3" s="1022" t="s">
        <v>609</v>
      </c>
      <c r="FO3" s="1022"/>
      <c r="FP3" s="1021"/>
      <c r="FQ3" s="1021"/>
    </row>
    <row r="4" spans="2:183" ht="15.75">
      <c r="EY4" s="1022" t="s">
        <v>435</v>
      </c>
      <c r="EZ4" s="1022"/>
      <c r="FA4" s="1021"/>
      <c r="FB4" s="1021"/>
      <c r="FC4" s="1021"/>
    </row>
    <row r="5" spans="2:183" ht="15.75">
      <c r="B5" s="1683" t="s">
        <v>252</v>
      </c>
      <c r="C5" s="1684"/>
      <c r="D5" s="1021"/>
      <c r="Q5" s="1683" t="s">
        <v>253</v>
      </c>
      <c r="R5" s="1684"/>
      <c r="S5" s="1021"/>
      <c r="AG5" s="1022" t="s">
        <v>321</v>
      </c>
      <c r="AH5" s="1022"/>
      <c r="AI5" s="1022"/>
      <c r="AJ5" s="975"/>
      <c r="AV5" s="1022" t="s">
        <v>320</v>
      </c>
      <c r="AW5" s="1022"/>
      <c r="AX5" s="1022"/>
      <c r="AY5" s="975"/>
      <c r="BK5" s="1022" t="s">
        <v>319</v>
      </c>
      <c r="BL5" s="1022"/>
      <c r="BM5" s="1022"/>
      <c r="BN5" s="975"/>
      <c r="BZ5" s="1022" t="s">
        <v>318</v>
      </c>
      <c r="CA5" s="1022"/>
      <c r="CB5" s="1022"/>
      <c r="CC5" s="975"/>
      <c r="CO5" s="1022" t="s">
        <v>317</v>
      </c>
      <c r="CP5" s="1022"/>
      <c r="CQ5" s="1022"/>
      <c r="CR5" s="1021"/>
      <c r="DE5" s="1022" t="s">
        <v>316</v>
      </c>
      <c r="DF5" s="1022"/>
      <c r="DG5" s="1022"/>
      <c r="DH5" s="1021"/>
      <c r="DU5" s="1022" t="s">
        <v>315</v>
      </c>
      <c r="DV5" s="1022"/>
      <c r="DW5" s="1022"/>
      <c r="DX5" s="1021"/>
      <c r="EJ5" s="1022" t="s">
        <v>377</v>
      </c>
      <c r="EK5" s="1022"/>
      <c r="EL5" s="1021"/>
      <c r="EM5" s="1021"/>
    </row>
    <row r="6" spans="2:183" ht="13.5" thickBot="1"/>
    <row r="7" spans="2:183" ht="16.5" thickBot="1">
      <c r="B7" s="1685"/>
      <c r="C7" s="1686"/>
      <c r="D7" s="1687">
        <v>2009</v>
      </c>
      <c r="E7" s="1687">
        <v>2009</v>
      </c>
      <c r="F7" s="1688">
        <v>2009</v>
      </c>
      <c r="G7" s="1688">
        <v>2009</v>
      </c>
      <c r="H7" s="1688">
        <v>2009</v>
      </c>
      <c r="I7" s="1688">
        <v>2009</v>
      </c>
      <c r="J7" s="1688">
        <v>2009</v>
      </c>
      <c r="K7" s="1688">
        <v>2009</v>
      </c>
      <c r="L7" s="1688">
        <v>2009</v>
      </c>
      <c r="M7" s="1688">
        <v>2009</v>
      </c>
      <c r="N7" s="1688">
        <v>2009</v>
      </c>
      <c r="O7" s="1689">
        <v>2009</v>
      </c>
      <c r="Q7" s="1685"/>
      <c r="R7" s="1686"/>
      <c r="S7" s="1690">
        <v>2010</v>
      </c>
      <c r="T7" s="1691">
        <v>2010</v>
      </c>
      <c r="U7" s="1691">
        <v>2010</v>
      </c>
      <c r="V7" s="1691">
        <v>2010</v>
      </c>
      <c r="W7" s="1691">
        <v>2010</v>
      </c>
      <c r="X7" s="1691">
        <v>2010</v>
      </c>
      <c r="Y7" s="1691">
        <v>2010</v>
      </c>
      <c r="Z7" s="1691">
        <v>2010</v>
      </c>
      <c r="AA7" s="1692">
        <v>2010</v>
      </c>
      <c r="AB7" s="1692">
        <v>2010</v>
      </c>
      <c r="AC7" s="1692">
        <v>2010</v>
      </c>
      <c r="AD7" s="1692">
        <v>2010</v>
      </c>
      <c r="AG7" s="976"/>
      <c r="AH7" s="977"/>
      <c r="AI7" s="978">
        <v>2011</v>
      </c>
      <c r="AJ7" s="978">
        <v>2011</v>
      </c>
      <c r="AK7" s="978">
        <v>2011</v>
      </c>
      <c r="AL7" s="978">
        <v>2011</v>
      </c>
      <c r="AM7" s="978">
        <v>2011</v>
      </c>
      <c r="AN7" s="978">
        <v>2011</v>
      </c>
      <c r="AO7" s="979">
        <v>2011</v>
      </c>
      <c r="AP7" s="979">
        <v>2011</v>
      </c>
      <c r="AQ7" s="979">
        <v>2011</v>
      </c>
      <c r="AR7" s="979">
        <v>2011</v>
      </c>
      <c r="AS7" s="979">
        <v>2011</v>
      </c>
      <c r="AT7" s="980">
        <v>2011</v>
      </c>
      <c r="AV7" s="219"/>
      <c r="AW7" s="981"/>
      <c r="AX7" s="978">
        <v>2012</v>
      </c>
      <c r="AY7" s="978">
        <v>2012</v>
      </c>
      <c r="AZ7" s="978">
        <v>2012</v>
      </c>
      <c r="BA7" s="978">
        <v>2012</v>
      </c>
      <c r="BB7" s="978">
        <v>2012</v>
      </c>
      <c r="BC7" s="978">
        <v>2012</v>
      </c>
      <c r="BD7" s="979">
        <v>2012</v>
      </c>
      <c r="BE7" s="979">
        <v>2012</v>
      </c>
      <c r="BF7" s="979">
        <v>2012</v>
      </c>
      <c r="BG7" s="979">
        <v>2012</v>
      </c>
      <c r="BH7" s="979">
        <v>2012</v>
      </c>
      <c r="BI7" s="980">
        <v>2012</v>
      </c>
      <c r="BK7" s="220"/>
      <c r="BL7" s="220"/>
      <c r="BM7" s="221">
        <v>2013</v>
      </c>
      <c r="BN7" s="222">
        <v>2013</v>
      </c>
      <c r="BO7" s="222">
        <v>2013</v>
      </c>
      <c r="BP7" s="222">
        <v>2013</v>
      </c>
      <c r="BQ7" s="222">
        <v>2013</v>
      </c>
      <c r="BR7" s="223">
        <v>2013</v>
      </c>
      <c r="BS7" s="223">
        <v>2013</v>
      </c>
      <c r="BT7" s="223">
        <v>2013</v>
      </c>
      <c r="BU7" s="222">
        <v>2013</v>
      </c>
      <c r="BV7" s="222">
        <v>2013</v>
      </c>
      <c r="BW7" s="222">
        <v>2013</v>
      </c>
      <c r="BX7" s="224">
        <v>2013</v>
      </c>
      <c r="BZ7" s="2108"/>
      <c r="CA7" s="2109"/>
      <c r="CB7" s="225">
        <v>2014</v>
      </c>
      <c r="CC7" s="226">
        <v>2014</v>
      </c>
      <c r="CD7" s="226">
        <v>2014</v>
      </c>
      <c r="CE7" s="227">
        <v>2014</v>
      </c>
      <c r="CF7" s="226">
        <v>2014</v>
      </c>
      <c r="CG7" s="226">
        <v>2014</v>
      </c>
      <c r="CH7" s="227">
        <v>2014</v>
      </c>
      <c r="CI7" s="226">
        <v>2014</v>
      </c>
      <c r="CJ7" s="226">
        <v>2014</v>
      </c>
      <c r="CK7" s="227">
        <v>2014</v>
      </c>
      <c r="CL7" s="226">
        <v>2014</v>
      </c>
      <c r="CM7" s="228">
        <v>2014</v>
      </c>
      <c r="CO7" s="2108"/>
      <c r="CP7" s="2109"/>
      <c r="CQ7" s="225">
        <v>2015</v>
      </c>
      <c r="CR7" s="226">
        <v>2015</v>
      </c>
      <c r="CS7" s="226">
        <v>2015</v>
      </c>
      <c r="CT7" s="227">
        <v>2015</v>
      </c>
      <c r="CU7" s="226">
        <v>2015</v>
      </c>
      <c r="CV7" s="226">
        <v>2015</v>
      </c>
      <c r="CW7" s="227">
        <v>2015</v>
      </c>
      <c r="CX7" s="226">
        <v>2015</v>
      </c>
      <c r="CY7" s="226">
        <v>2015</v>
      </c>
      <c r="CZ7" s="227">
        <v>2015</v>
      </c>
      <c r="DA7" s="226">
        <v>2015</v>
      </c>
      <c r="DB7" s="228">
        <v>2015</v>
      </c>
      <c r="DE7" s="2108"/>
      <c r="DF7" s="2109"/>
      <c r="DG7" s="666">
        <v>2016</v>
      </c>
      <c r="DH7" s="667">
        <v>2016</v>
      </c>
      <c r="DI7" s="666">
        <v>2016</v>
      </c>
      <c r="DJ7" s="667">
        <v>2016</v>
      </c>
      <c r="DK7" s="666">
        <v>2016</v>
      </c>
      <c r="DL7" s="667">
        <v>2016</v>
      </c>
      <c r="DM7" s="666">
        <v>2016</v>
      </c>
      <c r="DN7" s="667">
        <v>2016</v>
      </c>
      <c r="DO7" s="666">
        <v>2016</v>
      </c>
      <c r="DP7" s="666">
        <v>2016</v>
      </c>
      <c r="DQ7" s="667">
        <v>2016</v>
      </c>
      <c r="DR7" s="675">
        <v>2016</v>
      </c>
      <c r="DU7" s="2090"/>
      <c r="DV7" s="2112"/>
      <c r="DW7" s="792">
        <v>2017</v>
      </c>
      <c r="DX7" s="793">
        <v>2017</v>
      </c>
      <c r="DY7" s="793">
        <v>2017</v>
      </c>
      <c r="DZ7" s="793">
        <v>2017</v>
      </c>
      <c r="EA7" s="792">
        <v>2017</v>
      </c>
      <c r="EB7" s="793">
        <v>2017</v>
      </c>
      <c r="EC7" s="793">
        <v>2017</v>
      </c>
      <c r="ED7" s="793">
        <v>2017</v>
      </c>
      <c r="EE7" s="792">
        <v>2017</v>
      </c>
      <c r="EF7" s="792">
        <v>2017</v>
      </c>
      <c r="EG7" s="792">
        <v>2017</v>
      </c>
      <c r="EH7" s="922">
        <v>2017</v>
      </c>
      <c r="EJ7" s="2090"/>
      <c r="EK7" s="2112"/>
      <c r="EL7" s="792">
        <v>2018</v>
      </c>
      <c r="EM7" s="792">
        <v>2018</v>
      </c>
      <c r="EN7" s="792">
        <v>2018</v>
      </c>
      <c r="EO7" s="792">
        <v>2018</v>
      </c>
      <c r="EP7" s="792">
        <v>2018</v>
      </c>
      <c r="EQ7" s="792">
        <v>2018</v>
      </c>
      <c r="ER7" s="792">
        <v>2018</v>
      </c>
      <c r="ES7" s="792">
        <v>2018</v>
      </c>
      <c r="ET7" s="792">
        <v>2018</v>
      </c>
      <c r="EU7" s="792">
        <v>2018</v>
      </c>
      <c r="EV7" s="792">
        <v>2018</v>
      </c>
      <c r="EW7" s="792">
        <v>2018</v>
      </c>
      <c r="EY7" s="2090"/>
      <c r="EZ7" s="2112"/>
      <c r="FA7" s="1693">
        <v>43466</v>
      </c>
      <c r="FB7" s="1694">
        <v>43497</v>
      </c>
      <c r="FC7" s="1694">
        <v>43525</v>
      </c>
      <c r="FD7" s="1694">
        <v>43556</v>
      </c>
      <c r="FE7" s="1694">
        <v>43586</v>
      </c>
      <c r="FF7" s="1694">
        <v>43617</v>
      </c>
      <c r="FG7" s="1694">
        <v>43647</v>
      </c>
      <c r="FH7" s="1694">
        <v>43678</v>
      </c>
      <c r="FI7" s="1694">
        <v>43709</v>
      </c>
      <c r="FJ7" s="1694">
        <v>43739</v>
      </c>
      <c r="FK7" s="1694">
        <v>43770</v>
      </c>
      <c r="FL7" s="1695">
        <v>43800</v>
      </c>
      <c r="FN7" s="2090"/>
      <c r="FO7" s="2091"/>
      <c r="FP7" s="1696">
        <v>43831</v>
      </c>
      <c r="FQ7" s="1696">
        <v>43862</v>
      </c>
      <c r="FR7" s="1696">
        <v>43891</v>
      </c>
      <c r="FS7" s="1696">
        <v>43922</v>
      </c>
      <c r="FT7" s="1696">
        <v>43952</v>
      </c>
      <c r="FU7" s="1696">
        <v>43983</v>
      </c>
      <c r="FV7" s="1696">
        <v>44013</v>
      </c>
      <c r="FW7" s="1696">
        <v>44044</v>
      </c>
      <c r="FX7" s="1696">
        <v>44075</v>
      </c>
      <c r="FY7" s="1696">
        <v>44105</v>
      </c>
      <c r="FZ7" s="1696">
        <v>44136</v>
      </c>
      <c r="GA7" s="1697">
        <v>44166</v>
      </c>
    </row>
    <row r="8" spans="2:183" ht="16.5" customHeight="1" thickBot="1">
      <c r="B8" s="1698"/>
      <c r="C8" s="1699"/>
      <c r="D8" s="1700" t="s">
        <v>169</v>
      </c>
      <c r="E8" s="1700" t="s">
        <v>170</v>
      </c>
      <c r="F8" s="1701" t="s">
        <v>171</v>
      </c>
      <c r="G8" s="1701" t="s">
        <v>160</v>
      </c>
      <c r="H8" s="1701" t="s">
        <v>161</v>
      </c>
      <c r="I8" s="1701" t="s">
        <v>162</v>
      </c>
      <c r="J8" s="1701" t="s">
        <v>163</v>
      </c>
      <c r="K8" s="1701" t="s">
        <v>164</v>
      </c>
      <c r="L8" s="1701" t="s">
        <v>165</v>
      </c>
      <c r="M8" s="1701" t="s">
        <v>166</v>
      </c>
      <c r="N8" s="1701" t="s">
        <v>167</v>
      </c>
      <c r="O8" s="1702" t="s">
        <v>168</v>
      </c>
      <c r="Q8" s="1698"/>
      <c r="R8" s="1699"/>
      <c r="S8" s="1703" t="s">
        <v>169</v>
      </c>
      <c r="T8" s="1704" t="s">
        <v>170</v>
      </c>
      <c r="U8" s="1704" t="s">
        <v>171</v>
      </c>
      <c r="V8" s="1704" t="s">
        <v>160</v>
      </c>
      <c r="W8" s="1704" t="s">
        <v>161</v>
      </c>
      <c r="X8" s="1704" t="s">
        <v>162</v>
      </c>
      <c r="Y8" s="1704" t="s">
        <v>163</v>
      </c>
      <c r="Z8" s="1704" t="s">
        <v>164</v>
      </c>
      <c r="AA8" s="1705" t="s">
        <v>165</v>
      </c>
      <c r="AB8" s="1705" t="s">
        <v>166</v>
      </c>
      <c r="AC8" s="1705" t="s">
        <v>167</v>
      </c>
      <c r="AD8" s="1705" t="s">
        <v>168</v>
      </c>
      <c r="AG8" s="982"/>
      <c r="AH8" s="983"/>
      <c r="AI8" s="984" t="s">
        <v>169</v>
      </c>
      <c r="AJ8" s="984" t="s">
        <v>170</v>
      </c>
      <c r="AK8" s="984" t="s">
        <v>171</v>
      </c>
      <c r="AL8" s="984" t="s">
        <v>160</v>
      </c>
      <c r="AM8" s="984" t="s">
        <v>161</v>
      </c>
      <c r="AN8" s="984" t="s">
        <v>162</v>
      </c>
      <c r="AO8" s="985" t="s">
        <v>163</v>
      </c>
      <c r="AP8" s="985" t="s">
        <v>164</v>
      </c>
      <c r="AQ8" s="985" t="s">
        <v>165</v>
      </c>
      <c r="AR8" s="985" t="s">
        <v>166</v>
      </c>
      <c r="AS8" s="985" t="s">
        <v>167</v>
      </c>
      <c r="AT8" s="986" t="s">
        <v>168</v>
      </c>
      <c r="AV8" s="229"/>
      <c r="AW8" s="987"/>
      <c r="AX8" s="984" t="s">
        <v>169</v>
      </c>
      <c r="AY8" s="984" t="s">
        <v>170</v>
      </c>
      <c r="AZ8" s="984" t="s">
        <v>171</v>
      </c>
      <c r="BA8" s="984" t="s">
        <v>160</v>
      </c>
      <c r="BB8" s="984" t="s">
        <v>161</v>
      </c>
      <c r="BC8" s="984" t="s">
        <v>162</v>
      </c>
      <c r="BD8" s="985" t="s">
        <v>163</v>
      </c>
      <c r="BE8" s="985" t="s">
        <v>164</v>
      </c>
      <c r="BF8" s="985" t="s">
        <v>165</v>
      </c>
      <c r="BG8" s="985" t="s">
        <v>166</v>
      </c>
      <c r="BH8" s="985" t="s">
        <v>167</v>
      </c>
      <c r="BI8" s="986" t="s">
        <v>168</v>
      </c>
      <c r="BK8" s="230"/>
      <c r="BL8" s="230"/>
      <c r="BM8" s="231" t="s">
        <v>169</v>
      </c>
      <c r="BN8" s="232" t="s">
        <v>170</v>
      </c>
      <c r="BO8" s="232" t="s">
        <v>171</v>
      </c>
      <c r="BP8" s="233" t="s">
        <v>160</v>
      </c>
      <c r="BQ8" s="232" t="s">
        <v>161</v>
      </c>
      <c r="BR8" s="232" t="s">
        <v>162</v>
      </c>
      <c r="BS8" s="232" t="s">
        <v>163</v>
      </c>
      <c r="BT8" s="232" t="s">
        <v>164</v>
      </c>
      <c r="BU8" s="232" t="s">
        <v>165</v>
      </c>
      <c r="BV8" s="232" t="s">
        <v>166</v>
      </c>
      <c r="BW8" s="232" t="s">
        <v>167</v>
      </c>
      <c r="BX8" s="234" t="s">
        <v>168</v>
      </c>
      <c r="BZ8" s="2110"/>
      <c r="CA8" s="2111"/>
      <c r="CB8" s="235" t="s">
        <v>169</v>
      </c>
      <c r="CC8" s="236" t="s">
        <v>170</v>
      </c>
      <c r="CD8" s="236" t="s">
        <v>171</v>
      </c>
      <c r="CE8" s="236" t="s">
        <v>160</v>
      </c>
      <c r="CF8" s="236" t="s">
        <v>161</v>
      </c>
      <c r="CG8" s="236" t="s">
        <v>162</v>
      </c>
      <c r="CH8" s="236" t="s">
        <v>163</v>
      </c>
      <c r="CI8" s="236" t="s">
        <v>164</v>
      </c>
      <c r="CJ8" s="236" t="s">
        <v>165</v>
      </c>
      <c r="CK8" s="236" t="s">
        <v>166</v>
      </c>
      <c r="CL8" s="236" t="s">
        <v>167</v>
      </c>
      <c r="CM8" s="237" t="s">
        <v>168</v>
      </c>
      <c r="CO8" s="2110"/>
      <c r="CP8" s="2111"/>
      <c r="CQ8" s="235" t="s">
        <v>169</v>
      </c>
      <c r="CR8" s="236" t="s">
        <v>170</v>
      </c>
      <c r="CS8" s="236" t="s">
        <v>171</v>
      </c>
      <c r="CT8" s="236" t="s">
        <v>160</v>
      </c>
      <c r="CU8" s="236" t="s">
        <v>161</v>
      </c>
      <c r="CV8" s="236" t="s">
        <v>162</v>
      </c>
      <c r="CW8" s="236" t="s">
        <v>163</v>
      </c>
      <c r="CX8" s="236" t="s">
        <v>164</v>
      </c>
      <c r="CY8" s="236" t="s">
        <v>165</v>
      </c>
      <c r="CZ8" s="236" t="s">
        <v>166</v>
      </c>
      <c r="DA8" s="236" t="s">
        <v>167</v>
      </c>
      <c r="DB8" s="237" t="s">
        <v>168</v>
      </c>
      <c r="DE8" s="2110"/>
      <c r="DF8" s="2111"/>
      <c r="DG8" s="668" t="s">
        <v>169</v>
      </c>
      <c r="DH8" s="668" t="s">
        <v>170</v>
      </c>
      <c r="DI8" s="668" t="s">
        <v>171</v>
      </c>
      <c r="DJ8" s="668" t="s">
        <v>160</v>
      </c>
      <c r="DK8" s="668" t="s">
        <v>161</v>
      </c>
      <c r="DL8" s="668" t="s">
        <v>162</v>
      </c>
      <c r="DM8" s="668" t="s">
        <v>163</v>
      </c>
      <c r="DN8" s="668" t="s">
        <v>164</v>
      </c>
      <c r="DO8" s="668" t="s">
        <v>165</v>
      </c>
      <c r="DP8" s="668" t="s">
        <v>166</v>
      </c>
      <c r="DQ8" s="668" t="s">
        <v>167</v>
      </c>
      <c r="DR8" s="669" t="s">
        <v>168</v>
      </c>
      <c r="DU8" s="2092"/>
      <c r="DV8" s="2113"/>
      <c r="DW8" s="794" t="s">
        <v>169</v>
      </c>
      <c r="DX8" s="794" t="s">
        <v>170</v>
      </c>
      <c r="DY8" s="794" t="s">
        <v>171</v>
      </c>
      <c r="DZ8" s="794" t="s">
        <v>160</v>
      </c>
      <c r="EA8" s="794" t="s">
        <v>161</v>
      </c>
      <c r="EB8" s="794" t="s">
        <v>162</v>
      </c>
      <c r="EC8" s="794" t="s">
        <v>163</v>
      </c>
      <c r="ED8" s="794" t="s">
        <v>164</v>
      </c>
      <c r="EE8" s="794" t="s">
        <v>165</v>
      </c>
      <c r="EF8" s="794" t="s">
        <v>166</v>
      </c>
      <c r="EG8" s="794" t="s">
        <v>167</v>
      </c>
      <c r="EH8" s="988" t="s">
        <v>168</v>
      </c>
      <c r="EJ8" s="2092"/>
      <c r="EK8" s="2113"/>
      <c r="EL8" s="794" t="s">
        <v>169</v>
      </c>
      <c r="EM8" s="794" t="s">
        <v>170</v>
      </c>
      <c r="EN8" s="794" t="s">
        <v>171</v>
      </c>
      <c r="EO8" s="794" t="s">
        <v>160</v>
      </c>
      <c r="EP8" s="794" t="s">
        <v>161</v>
      </c>
      <c r="EQ8" s="794" t="s">
        <v>162</v>
      </c>
      <c r="ER8" s="794" t="s">
        <v>163</v>
      </c>
      <c r="ES8" s="794" t="s">
        <v>164</v>
      </c>
      <c r="ET8" s="794" t="s">
        <v>165</v>
      </c>
      <c r="EU8" s="794" t="s">
        <v>166</v>
      </c>
      <c r="EV8" s="794" t="s">
        <v>167</v>
      </c>
      <c r="EW8" s="988" t="s">
        <v>168</v>
      </c>
      <c r="EY8" s="2092"/>
      <c r="EZ8" s="2113"/>
      <c r="FA8" s="1200"/>
      <c r="FB8" s="1201"/>
      <c r="FC8" s="1201"/>
      <c r="FD8" s="1201"/>
      <c r="FE8" s="1201"/>
      <c r="FF8" s="1201"/>
      <c r="FG8" s="1201"/>
      <c r="FH8" s="1201"/>
      <c r="FI8" s="1201"/>
      <c r="FJ8" s="1201"/>
      <c r="FK8" s="1201"/>
      <c r="FL8" s="1209"/>
      <c r="FN8" s="2092"/>
      <c r="FO8" s="2093"/>
      <c r="FP8" s="1636"/>
      <c r="FQ8" s="1636"/>
      <c r="FR8" s="1636"/>
      <c r="FS8" s="1636"/>
      <c r="FT8" s="1636"/>
      <c r="FU8" s="1636"/>
      <c r="FV8" s="1636"/>
      <c r="FW8" s="1636"/>
      <c r="FX8" s="1636"/>
      <c r="FY8" s="1636"/>
      <c r="FZ8" s="1636"/>
      <c r="GA8" s="1637"/>
    </row>
    <row r="9" spans="2:183" ht="15.95" customHeight="1">
      <c r="B9" s="238" t="s">
        <v>86</v>
      </c>
      <c r="C9" s="1706" t="s">
        <v>87</v>
      </c>
      <c r="D9" s="1707">
        <v>128.29680000000002</v>
      </c>
      <c r="E9" s="1708">
        <v>126.47499999999999</v>
      </c>
      <c r="F9" s="1709">
        <v>127.70650000000001</v>
      </c>
      <c r="G9" s="1709">
        <v>136.15</v>
      </c>
      <c r="H9" s="1709">
        <v>138.4871</v>
      </c>
      <c r="I9" s="1710">
        <v>141.66670000000002</v>
      </c>
      <c r="J9" s="1710">
        <v>143.70650000000001</v>
      </c>
      <c r="K9" s="1710">
        <v>145.26770000000002</v>
      </c>
      <c r="L9" s="1710">
        <v>137.8167</v>
      </c>
      <c r="M9" s="1710">
        <v>126.64190000000001</v>
      </c>
      <c r="N9" s="1710">
        <v>124.81670000000001</v>
      </c>
      <c r="O9" s="1711">
        <v>121.79350000000001</v>
      </c>
      <c r="Q9" s="239" t="s">
        <v>86</v>
      </c>
      <c r="R9" s="1712" t="s">
        <v>87</v>
      </c>
      <c r="S9" s="1709">
        <v>121.0839</v>
      </c>
      <c r="T9" s="1709">
        <v>126.375</v>
      </c>
      <c r="U9" s="1709">
        <v>122.3516</v>
      </c>
      <c r="V9" s="1710">
        <v>123.86670000000001</v>
      </c>
      <c r="W9" s="1710">
        <v>131.9194</v>
      </c>
      <c r="X9" s="1710">
        <v>142.67670000000001</v>
      </c>
      <c r="Y9" s="1710">
        <v>135.89680000000001</v>
      </c>
      <c r="Z9" s="1710">
        <v>139.21610000000001</v>
      </c>
      <c r="AA9" s="1710">
        <v>131.30000000000001</v>
      </c>
      <c r="AB9" s="1710">
        <v>127.2968</v>
      </c>
      <c r="AC9" s="1710">
        <v>128.48330000000001</v>
      </c>
      <c r="AD9" s="1713">
        <v>132.57740000000001</v>
      </c>
      <c r="AG9" s="229" t="s">
        <v>86</v>
      </c>
      <c r="AH9" s="981" t="s">
        <v>87</v>
      </c>
      <c r="AI9" s="989">
        <v>123.92580000000001</v>
      </c>
      <c r="AJ9" s="990">
        <v>129.0821</v>
      </c>
      <c r="AK9" s="990">
        <v>134.1097</v>
      </c>
      <c r="AL9" s="990">
        <v>143.65</v>
      </c>
      <c r="AM9" s="991">
        <v>146.51609999999999</v>
      </c>
      <c r="AN9" s="991">
        <v>143.8433</v>
      </c>
      <c r="AO9" s="991">
        <v>144.49350000000001</v>
      </c>
      <c r="AP9" s="991">
        <v>141.12260000000001</v>
      </c>
      <c r="AQ9" s="991">
        <v>141.33330000000001</v>
      </c>
      <c r="AR9" s="991">
        <v>144.60320000000002</v>
      </c>
      <c r="AS9" s="991">
        <v>152.0333</v>
      </c>
      <c r="AT9" s="992">
        <v>150.7903</v>
      </c>
      <c r="AU9" s="993"/>
      <c r="AV9" s="229" t="s">
        <v>86</v>
      </c>
      <c r="AW9" s="987" t="s">
        <v>87</v>
      </c>
      <c r="AX9" s="990">
        <v>142.79679999999999</v>
      </c>
      <c r="AY9" s="990">
        <v>151.03790000000001</v>
      </c>
      <c r="AZ9" s="990">
        <v>152.85480000000001</v>
      </c>
      <c r="BA9" s="991">
        <v>156.7867</v>
      </c>
      <c r="BB9" s="991">
        <v>153.91290000000001</v>
      </c>
      <c r="BC9" s="991">
        <v>155.94329999999999</v>
      </c>
      <c r="BD9" s="991">
        <v>153.4742</v>
      </c>
      <c r="BE9" s="991">
        <v>169.8484</v>
      </c>
      <c r="BF9" s="991">
        <v>181.88</v>
      </c>
      <c r="BG9" s="991">
        <v>180.04839999999999</v>
      </c>
      <c r="BH9" s="991">
        <v>168.88</v>
      </c>
      <c r="BI9" s="990">
        <v>158.65809999999999</v>
      </c>
      <c r="BK9" s="219" t="s">
        <v>86</v>
      </c>
      <c r="BL9" s="981" t="s">
        <v>87</v>
      </c>
      <c r="BM9" s="240">
        <v>153.46</v>
      </c>
      <c r="BN9" s="241">
        <v>154.06</v>
      </c>
      <c r="BO9" s="241">
        <v>154.78</v>
      </c>
      <c r="BP9" s="241">
        <v>156.07</v>
      </c>
      <c r="BQ9" s="241">
        <v>147.85</v>
      </c>
      <c r="BR9" s="241">
        <v>153.88</v>
      </c>
      <c r="BS9" s="241">
        <v>163.35</v>
      </c>
      <c r="BT9" s="241">
        <v>174.51</v>
      </c>
      <c r="BU9" s="241">
        <v>173.92</v>
      </c>
      <c r="BV9" s="241">
        <v>164.28</v>
      </c>
      <c r="BW9" s="241">
        <v>154.63999999999999</v>
      </c>
      <c r="BX9" s="242">
        <v>150.49</v>
      </c>
      <c r="BZ9" s="157" t="s">
        <v>86</v>
      </c>
      <c r="CA9" s="211" t="s">
        <v>87</v>
      </c>
      <c r="CB9" s="243">
        <v>143.37741935483874</v>
      </c>
      <c r="CC9" s="244">
        <v>142.2071</v>
      </c>
      <c r="CD9" s="244">
        <v>141.9871</v>
      </c>
      <c r="CE9" s="244">
        <v>150.28</v>
      </c>
      <c r="CF9" s="244">
        <v>149.26770000000002</v>
      </c>
      <c r="CG9" s="244">
        <v>155.36670000000001</v>
      </c>
      <c r="CH9" s="244">
        <v>151.8742</v>
      </c>
      <c r="CI9" s="244">
        <v>145.5548</v>
      </c>
      <c r="CJ9" s="244">
        <v>138.59</v>
      </c>
      <c r="CK9" s="244">
        <v>121.0968</v>
      </c>
      <c r="CL9" s="244">
        <v>121.55670000000001</v>
      </c>
      <c r="CM9" s="245">
        <v>115.21940000000001</v>
      </c>
      <c r="CO9" s="157" t="s">
        <v>86</v>
      </c>
      <c r="CP9" s="211" t="s">
        <v>87</v>
      </c>
      <c r="CQ9" s="405">
        <v>113.78710000000001</v>
      </c>
      <c r="CR9" s="405">
        <v>120.7714</v>
      </c>
      <c r="CS9" s="405">
        <v>125.66770000000001</v>
      </c>
      <c r="CT9" s="405">
        <v>127.63330000000001</v>
      </c>
      <c r="CU9" s="405">
        <v>124.6032</v>
      </c>
      <c r="CV9" s="405">
        <v>127.80330000000001</v>
      </c>
      <c r="CW9" s="405">
        <v>121.4903</v>
      </c>
      <c r="CX9" s="405">
        <v>121.2677</v>
      </c>
      <c r="CY9" s="405">
        <v>129.28</v>
      </c>
      <c r="CZ9" s="405">
        <v>124.9903</v>
      </c>
      <c r="DA9" s="405">
        <v>114.6</v>
      </c>
      <c r="DB9" s="600">
        <v>109.3258</v>
      </c>
      <c r="DE9" s="157" t="s">
        <v>86</v>
      </c>
      <c r="DF9" s="211" t="s">
        <v>87</v>
      </c>
      <c r="DG9" s="625">
        <v>112.07100000000001</v>
      </c>
      <c r="DH9" s="625">
        <v>110.53100000000001</v>
      </c>
      <c r="DI9" s="625">
        <v>110.26130000000001</v>
      </c>
      <c r="DJ9" s="625">
        <v>110.22670000000001</v>
      </c>
      <c r="DK9" s="625">
        <v>118.7548</v>
      </c>
      <c r="DL9" s="625">
        <v>134.7833</v>
      </c>
      <c r="DM9" s="625">
        <v>145.7645</v>
      </c>
      <c r="DN9" s="625">
        <v>146.75810000000001</v>
      </c>
      <c r="DO9" s="625">
        <v>148.4067</v>
      </c>
      <c r="DP9" s="625">
        <v>140.36450000000002</v>
      </c>
      <c r="DQ9" s="625">
        <v>133.61670000000001</v>
      </c>
      <c r="DR9" s="634">
        <v>138.2097</v>
      </c>
      <c r="DU9" s="157" t="s">
        <v>86</v>
      </c>
      <c r="DV9" s="795" t="s">
        <v>87</v>
      </c>
      <c r="DW9" s="625">
        <v>134.6129</v>
      </c>
      <c r="DX9" s="625">
        <v>133.8321</v>
      </c>
      <c r="DY9" s="625">
        <v>137.42260000000002</v>
      </c>
      <c r="DZ9" s="625">
        <v>153.66330000000002</v>
      </c>
      <c r="EA9" s="625">
        <v>159.81290000000001</v>
      </c>
      <c r="EB9" s="625">
        <v>161.3767</v>
      </c>
      <c r="EC9" s="625">
        <v>154.14840000000001</v>
      </c>
      <c r="ED9" s="625">
        <v>149.40649999999999</v>
      </c>
      <c r="EE9" s="625">
        <v>145.07330000000002</v>
      </c>
      <c r="EF9" s="625">
        <v>129.48060000000001</v>
      </c>
      <c r="EG9" s="625">
        <v>123.5</v>
      </c>
      <c r="EH9" s="634">
        <v>120.84840000000001</v>
      </c>
      <c r="EJ9" s="157" t="s">
        <v>86</v>
      </c>
      <c r="EK9" s="795" t="s">
        <v>87</v>
      </c>
      <c r="EL9" s="923">
        <v>111.5548</v>
      </c>
      <c r="EM9" s="923">
        <v>117.31790000000001</v>
      </c>
      <c r="EN9" s="923">
        <v>125.7774</v>
      </c>
      <c r="EO9" s="923">
        <v>119.69670000000001</v>
      </c>
      <c r="EP9" s="923">
        <v>116.81610000000001</v>
      </c>
      <c r="EQ9" s="923">
        <v>120.5</v>
      </c>
      <c r="ER9" s="923">
        <v>119.2129</v>
      </c>
      <c r="ES9" s="923">
        <v>125.1516</v>
      </c>
      <c r="ET9" s="923">
        <v>121.27670000000001</v>
      </c>
      <c r="EU9" s="923">
        <v>104.47420000000001</v>
      </c>
      <c r="EV9" s="923">
        <v>104.41670000000001</v>
      </c>
      <c r="EW9" s="994">
        <v>105.8032</v>
      </c>
      <c r="EY9" s="157" t="s">
        <v>86</v>
      </c>
      <c r="EZ9" s="1030" t="s">
        <v>87</v>
      </c>
      <c r="FA9" s="1168">
        <v>104.67</v>
      </c>
      <c r="FB9" s="1169">
        <v>105.9</v>
      </c>
      <c r="FC9" s="1169">
        <v>114.14</v>
      </c>
      <c r="FD9" s="1169">
        <v>143.44</v>
      </c>
      <c r="FE9" s="1169">
        <v>148.78</v>
      </c>
      <c r="FF9" s="1169">
        <v>151.80000000000001</v>
      </c>
      <c r="FG9" s="1169">
        <v>146.99</v>
      </c>
      <c r="FH9" s="1169">
        <v>154.82</v>
      </c>
      <c r="FI9" s="1169">
        <v>155.24</v>
      </c>
      <c r="FJ9" s="1169">
        <v>154.82</v>
      </c>
      <c r="FK9" s="1169">
        <v>158.62</v>
      </c>
      <c r="FL9" s="1170">
        <v>171.33</v>
      </c>
      <c r="FN9" s="157" t="s">
        <v>86</v>
      </c>
      <c r="FO9" s="1422" t="s">
        <v>87</v>
      </c>
      <c r="FP9" s="1234">
        <v>157.51</v>
      </c>
      <c r="FQ9" s="1234">
        <v>159.1</v>
      </c>
      <c r="FR9" s="1234">
        <v>166.58</v>
      </c>
      <c r="FS9" s="1234">
        <v>152.65</v>
      </c>
      <c r="FT9" s="1234">
        <v>130.52000000000001</v>
      </c>
      <c r="FU9" s="1234">
        <v>136.26</v>
      </c>
      <c r="FV9" s="1234">
        <v>121.2</v>
      </c>
      <c r="FW9" s="1234">
        <v>117.26</v>
      </c>
      <c r="FX9" s="1234">
        <v>116.67</v>
      </c>
      <c r="FY9" s="1234">
        <v>106.13</v>
      </c>
      <c r="FZ9" s="1234">
        <v>98.54</v>
      </c>
      <c r="GA9" s="1424">
        <v>86.9</v>
      </c>
    </row>
    <row r="10" spans="2:183" ht="15.95" customHeight="1">
      <c r="B10" s="239" t="s">
        <v>128</v>
      </c>
      <c r="C10" s="1714" t="s">
        <v>87</v>
      </c>
      <c r="D10" s="1715">
        <v>176.8167</v>
      </c>
      <c r="E10" s="1715">
        <v>176.61660000000001</v>
      </c>
      <c r="F10" s="1716">
        <v>175.88910000000001</v>
      </c>
      <c r="G10" s="1716">
        <v>175.28280000000001</v>
      </c>
      <c r="H10" s="1716">
        <v>174.99780000000001</v>
      </c>
      <c r="I10" s="1716">
        <v>174.33940000000001</v>
      </c>
      <c r="J10" s="1716">
        <v>174.7355</v>
      </c>
      <c r="K10" s="1716">
        <v>175.27870000000001</v>
      </c>
      <c r="L10" s="1716">
        <v>175.1994</v>
      </c>
      <c r="M10" s="1716">
        <v>174.71690000000001</v>
      </c>
      <c r="N10" s="1716">
        <v>172.5676</v>
      </c>
      <c r="O10" s="1717">
        <v>167.78400000000002</v>
      </c>
      <c r="Q10" s="239" t="s">
        <v>128</v>
      </c>
      <c r="R10" s="1714" t="s">
        <v>87</v>
      </c>
      <c r="S10" s="1716">
        <v>167.77590000000001</v>
      </c>
      <c r="T10" s="1716">
        <v>167.50560000000002</v>
      </c>
      <c r="U10" s="1716">
        <v>167.86680000000001</v>
      </c>
      <c r="V10" s="1716">
        <v>166.01230000000001</v>
      </c>
      <c r="W10" s="1716">
        <v>157.6233</v>
      </c>
      <c r="X10" s="1716">
        <v>154.70340000000002</v>
      </c>
      <c r="Y10" s="1716">
        <v>155.0693</v>
      </c>
      <c r="Z10" s="1716">
        <v>158.6123</v>
      </c>
      <c r="AA10" s="1716">
        <v>161.7105</v>
      </c>
      <c r="AB10" s="1716">
        <v>165.083</v>
      </c>
      <c r="AC10" s="1716">
        <v>168.3013</v>
      </c>
      <c r="AD10" s="1717">
        <v>172.0453</v>
      </c>
      <c r="AG10" s="229" t="s">
        <v>128</v>
      </c>
      <c r="AH10" s="987" t="s">
        <v>87</v>
      </c>
      <c r="AI10" s="995">
        <v>170.89420000000001</v>
      </c>
      <c r="AJ10" s="996">
        <v>164.4024</v>
      </c>
      <c r="AK10" s="996">
        <v>165.17490000000001</v>
      </c>
      <c r="AL10" s="996">
        <v>163.3432</v>
      </c>
      <c r="AM10" s="996">
        <v>164.1557</v>
      </c>
      <c r="AN10" s="996">
        <v>167.7551</v>
      </c>
      <c r="AO10" s="996">
        <v>170.76340000000002</v>
      </c>
      <c r="AP10" s="996">
        <v>170.99080000000001</v>
      </c>
      <c r="AQ10" s="996">
        <v>171.44990000000001</v>
      </c>
      <c r="AR10" s="996">
        <v>171.43520000000001</v>
      </c>
      <c r="AS10" s="996">
        <v>171.56800000000001</v>
      </c>
      <c r="AT10" s="997">
        <v>172.68040000000002</v>
      </c>
      <c r="AV10" s="229" t="s">
        <v>128</v>
      </c>
      <c r="AW10" s="998" t="s">
        <v>87</v>
      </c>
      <c r="AX10" s="996">
        <v>176.23859999999999</v>
      </c>
      <c r="AY10" s="996">
        <v>177.1054</v>
      </c>
      <c r="AZ10" s="996">
        <v>178.94470000000001</v>
      </c>
      <c r="BA10" s="996">
        <v>179.3554</v>
      </c>
      <c r="BB10" s="996">
        <v>178.84180000000001</v>
      </c>
      <c r="BC10" s="996">
        <v>179.05359999999999</v>
      </c>
      <c r="BD10" s="996">
        <v>179.1644</v>
      </c>
      <c r="BE10" s="996">
        <v>180.24879999999999</v>
      </c>
      <c r="BF10" s="996">
        <v>190.07130000000001</v>
      </c>
      <c r="BG10" s="996">
        <v>200.6353</v>
      </c>
      <c r="BH10" s="996">
        <v>206.26140000000001</v>
      </c>
      <c r="BI10" s="996">
        <v>207.24119999999999</v>
      </c>
      <c r="BK10" s="229" t="s">
        <v>128</v>
      </c>
      <c r="BL10" s="987" t="s">
        <v>87</v>
      </c>
      <c r="BM10" s="246">
        <v>207.99</v>
      </c>
      <c r="BN10" s="241">
        <v>208.66</v>
      </c>
      <c r="BO10" s="241">
        <v>206.03</v>
      </c>
      <c r="BP10" s="241">
        <v>193.57</v>
      </c>
      <c r="BQ10" s="241">
        <v>186.93</v>
      </c>
      <c r="BR10" s="241">
        <v>185.84</v>
      </c>
      <c r="BS10" s="241">
        <v>186.06</v>
      </c>
      <c r="BT10" s="241">
        <v>202.8</v>
      </c>
      <c r="BU10" s="241">
        <v>215.31</v>
      </c>
      <c r="BV10" s="241">
        <v>223.66</v>
      </c>
      <c r="BW10" s="241">
        <v>211.84</v>
      </c>
      <c r="BX10" s="242">
        <v>201.06</v>
      </c>
      <c r="BZ10" s="157" t="s">
        <v>128</v>
      </c>
      <c r="CA10" s="212" t="s">
        <v>87</v>
      </c>
      <c r="CB10" s="243">
        <v>209.83625214003678</v>
      </c>
      <c r="CC10" s="244">
        <v>207.83200000000002</v>
      </c>
      <c r="CD10" s="244">
        <v>204.54680000000002</v>
      </c>
      <c r="CE10" s="244">
        <v>191.40900000000002</v>
      </c>
      <c r="CF10" s="244">
        <v>193.10060000000001</v>
      </c>
      <c r="CG10" s="244">
        <v>189.80549999999999</v>
      </c>
      <c r="CH10" s="244">
        <v>193.4648</v>
      </c>
      <c r="CI10" s="244">
        <v>193.28140000000002</v>
      </c>
      <c r="CJ10" s="244">
        <v>191.93010000000001</v>
      </c>
      <c r="CK10" s="244">
        <v>183.3252</v>
      </c>
      <c r="CL10" s="244">
        <v>175.4067</v>
      </c>
      <c r="CM10" s="245">
        <v>173.87870000000001</v>
      </c>
      <c r="CO10" s="157" t="s">
        <v>128</v>
      </c>
      <c r="CP10" s="212" t="s">
        <v>87</v>
      </c>
      <c r="CQ10" s="405">
        <v>171.37630000000001</v>
      </c>
      <c r="CR10" s="405">
        <v>164.4641</v>
      </c>
      <c r="CS10" s="405">
        <v>163.6388</v>
      </c>
      <c r="CT10" s="405">
        <v>166.97499999999999</v>
      </c>
      <c r="CU10" s="405">
        <v>163.53210000000001</v>
      </c>
      <c r="CV10" s="405">
        <v>158.59</v>
      </c>
      <c r="CW10" s="405">
        <v>163.0317</v>
      </c>
      <c r="CX10" s="405">
        <v>170.72890000000001</v>
      </c>
      <c r="CY10" s="405">
        <v>171.91500000000002</v>
      </c>
      <c r="CZ10" s="405">
        <v>173.33700000000002</v>
      </c>
      <c r="DA10" s="405">
        <v>168.786</v>
      </c>
      <c r="DB10" s="600">
        <v>162.6208</v>
      </c>
      <c r="DE10" s="157" t="s">
        <v>128</v>
      </c>
      <c r="DF10" s="212" t="s">
        <v>87</v>
      </c>
      <c r="DG10" s="625">
        <v>162.30110000000002</v>
      </c>
      <c r="DH10" s="625">
        <v>160.5309</v>
      </c>
      <c r="DI10" s="625">
        <v>134.25310000000002</v>
      </c>
      <c r="DJ10" s="625">
        <v>132.6242</v>
      </c>
      <c r="DK10" s="625">
        <v>134.2775</v>
      </c>
      <c r="DL10" s="625">
        <v>165.77340000000001</v>
      </c>
      <c r="DM10" s="625">
        <v>178.53060000000002</v>
      </c>
      <c r="DN10" s="625">
        <v>183.03710000000001</v>
      </c>
      <c r="DO10" s="625">
        <v>182.21100000000001</v>
      </c>
      <c r="DP10" s="625">
        <v>184.14450000000002</v>
      </c>
      <c r="DQ10" s="625">
        <v>174.4631</v>
      </c>
      <c r="DR10" s="634">
        <v>181.73090000000002</v>
      </c>
      <c r="DU10" s="157" t="s">
        <v>128</v>
      </c>
      <c r="DV10" s="798" t="s">
        <v>87</v>
      </c>
      <c r="DW10" s="625">
        <v>192.46020000000001</v>
      </c>
      <c r="DX10" s="625">
        <v>187.95760000000001</v>
      </c>
      <c r="DY10" s="625">
        <v>175.80410000000001</v>
      </c>
      <c r="DZ10" s="625">
        <v>182.96620000000001</v>
      </c>
      <c r="EA10" s="625">
        <v>193.69580000000002</v>
      </c>
      <c r="EB10" s="625">
        <v>204.24860000000001</v>
      </c>
      <c r="EC10" s="625">
        <v>207.1465</v>
      </c>
      <c r="ED10" s="625">
        <v>207.7466</v>
      </c>
      <c r="EE10" s="625">
        <v>207.96030000000002</v>
      </c>
      <c r="EF10" s="625">
        <v>199.98610000000002</v>
      </c>
      <c r="EG10" s="625">
        <v>186.7936</v>
      </c>
      <c r="EH10" s="634">
        <v>178.67440000000002</v>
      </c>
      <c r="EJ10" s="157" t="s">
        <v>128</v>
      </c>
      <c r="EK10" s="798" t="s">
        <v>87</v>
      </c>
      <c r="EL10" s="924">
        <v>185.2919</v>
      </c>
      <c r="EM10" s="924">
        <v>177.577</v>
      </c>
      <c r="EN10" s="924">
        <v>155.91240000000002</v>
      </c>
      <c r="EO10" s="924">
        <v>146.66630000000001</v>
      </c>
      <c r="EP10" s="924">
        <v>147.07650000000001</v>
      </c>
      <c r="EQ10" s="924">
        <v>162.96790000000001</v>
      </c>
      <c r="ER10" s="924">
        <v>171.96790000000001</v>
      </c>
      <c r="ES10" s="924">
        <v>171.69330000000002</v>
      </c>
      <c r="ET10" s="924">
        <v>170.05520000000001</v>
      </c>
      <c r="EU10" s="924">
        <v>172.30070000000001</v>
      </c>
      <c r="EV10" s="924">
        <v>174.64160000000001</v>
      </c>
      <c r="EW10" s="999">
        <v>169.25290000000001</v>
      </c>
      <c r="EY10" s="157" t="s">
        <v>128</v>
      </c>
      <c r="EZ10" s="798" t="s">
        <v>87</v>
      </c>
      <c r="FA10" s="1171">
        <v>164.44</v>
      </c>
      <c r="FB10" s="1153">
        <v>158.54</v>
      </c>
      <c r="FC10" s="1153">
        <v>161.21</v>
      </c>
      <c r="FD10" s="1153">
        <v>177.85</v>
      </c>
      <c r="FE10" s="1153">
        <v>191.22</v>
      </c>
      <c r="FF10" s="1153">
        <v>194.47</v>
      </c>
      <c r="FG10" s="1153">
        <v>194.49</v>
      </c>
      <c r="FH10" s="1153">
        <v>196.55</v>
      </c>
      <c r="FI10" s="1153">
        <v>197.92</v>
      </c>
      <c r="FJ10" s="1153">
        <v>199.07</v>
      </c>
      <c r="FK10" s="1153">
        <v>202.93</v>
      </c>
      <c r="FL10" s="1172">
        <v>211.41</v>
      </c>
      <c r="FN10" s="157" t="s">
        <v>128</v>
      </c>
      <c r="FO10" s="1426" t="s">
        <v>87</v>
      </c>
      <c r="FP10" s="1234">
        <v>221.78</v>
      </c>
      <c r="FQ10" s="1234">
        <v>222.95</v>
      </c>
      <c r="FR10" s="1234">
        <v>217.79</v>
      </c>
      <c r="FS10" s="1234">
        <v>215.09</v>
      </c>
      <c r="FT10" s="1234">
        <v>207.91</v>
      </c>
      <c r="FU10" s="1234">
        <v>187.04</v>
      </c>
      <c r="FV10" s="1234">
        <v>192.57</v>
      </c>
      <c r="FW10" s="1234">
        <v>193.32</v>
      </c>
      <c r="FX10" s="1234">
        <v>194.06</v>
      </c>
      <c r="FY10" s="1234">
        <v>187.05</v>
      </c>
      <c r="FZ10" s="1234">
        <v>181.67</v>
      </c>
      <c r="GA10" s="1424">
        <v>176.7</v>
      </c>
    </row>
    <row r="11" spans="2:183" ht="15.95" customHeight="1">
      <c r="B11" s="239"/>
      <c r="C11" s="1714" t="s">
        <v>130</v>
      </c>
      <c r="D11" s="1715">
        <v>345.81810000000002</v>
      </c>
      <c r="E11" s="1715">
        <v>345.42680000000001</v>
      </c>
      <c r="F11" s="1716">
        <v>344.00390000000004</v>
      </c>
      <c r="G11" s="1716">
        <v>342.81800000000004</v>
      </c>
      <c r="H11" s="1716">
        <v>342.26060000000001</v>
      </c>
      <c r="I11" s="1716">
        <v>340.97300000000001</v>
      </c>
      <c r="J11" s="1716">
        <v>341.74770000000001</v>
      </c>
      <c r="K11" s="1716">
        <v>342.81</v>
      </c>
      <c r="L11" s="1716">
        <v>342.65499999999997</v>
      </c>
      <c r="M11" s="1716">
        <v>341.71129999999999</v>
      </c>
      <c r="N11" s="1716">
        <v>337.5077</v>
      </c>
      <c r="O11" s="1717">
        <v>328.15190000000001</v>
      </c>
      <c r="Q11" s="239"/>
      <c r="R11" s="1714" t="s">
        <v>130</v>
      </c>
      <c r="S11" s="1716">
        <v>328.1361</v>
      </c>
      <c r="T11" s="1716">
        <v>327.60750000000002</v>
      </c>
      <c r="U11" s="1716">
        <v>328.31389999999999</v>
      </c>
      <c r="V11" s="1716">
        <v>324.68729999999999</v>
      </c>
      <c r="W11" s="1716">
        <v>308.27969999999999</v>
      </c>
      <c r="X11" s="1716">
        <v>302.56900000000002</v>
      </c>
      <c r="Y11" s="1716">
        <v>303.28450000000004</v>
      </c>
      <c r="Z11" s="1716">
        <v>310.21390000000002</v>
      </c>
      <c r="AA11" s="1716">
        <v>316.27330000000001</v>
      </c>
      <c r="AB11" s="1716">
        <v>322.86940000000004</v>
      </c>
      <c r="AC11" s="1716">
        <v>329.16370000000001</v>
      </c>
      <c r="AD11" s="1717">
        <v>336.48610000000002</v>
      </c>
      <c r="AG11" s="229"/>
      <c r="AH11" s="987" t="s">
        <v>130</v>
      </c>
      <c r="AI11" s="995">
        <v>334.23480000000001</v>
      </c>
      <c r="AJ11" s="996">
        <v>321.53820000000002</v>
      </c>
      <c r="AK11" s="996">
        <v>323.04900000000004</v>
      </c>
      <c r="AL11" s="996">
        <v>319.4667</v>
      </c>
      <c r="AM11" s="996">
        <v>321.05580000000003</v>
      </c>
      <c r="AN11" s="996">
        <v>328.09530000000001</v>
      </c>
      <c r="AO11" s="996">
        <v>333.97900000000004</v>
      </c>
      <c r="AP11" s="996">
        <v>334.4239</v>
      </c>
      <c r="AQ11" s="996">
        <v>335.32170000000002</v>
      </c>
      <c r="AR11" s="996">
        <v>335.29290000000003</v>
      </c>
      <c r="AS11" s="996">
        <v>335.55270000000002</v>
      </c>
      <c r="AT11" s="997">
        <v>337.72840000000002</v>
      </c>
      <c r="AV11" s="229"/>
      <c r="AW11" s="998" t="s">
        <v>130</v>
      </c>
      <c r="AX11" s="996">
        <v>344.68740000000003</v>
      </c>
      <c r="AY11" s="996">
        <v>346.38279999999997</v>
      </c>
      <c r="AZ11" s="996">
        <v>349.98</v>
      </c>
      <c r="BA11" s="996">
        <v>350.7833</v>
      </c>
      <c r="BB11" s="996">
        <v>349.77870000000001</v>
      </c>
      <c r="BC11" s="996">
        <v>350.19299999999998</v>
      </c>
      <c r="BD11" s="996">
        <v>350.40969999999999</v>
      </c>
      <c r="BE11" s="996">
        <v>352.53059999999999</v>
      </c>
      <c r="BF11" s="996">
        <v>371.74130000000002</v>
      </c>
      <c r="BG11" s="996">
        <v>392.40260000000001</v>
      </c>
      <c r="BH11" s="996">
        <v>403.40600000000001</v>
      </c>
      <c r="BI11" s="996">
        <v>405.32229999999998</v>
      </c>
      <c r="BK11" s="229"/>
      <c r="BL11" s="987" t="s">
        <v>130</v>
      </c>
      <c r="BM11" s="247">
        <v>406.78</v>
      </c>
      <c r="BN11" s="248">
        <v>408.09</v>
      </c>
      <c r="BO11" s="248">
        <v>402.96</v>
      </c>
      <c r="BP11" s="248">
        <v>378.59</v>
      </c>
      <c r="BQ11" s="248">
        <v>365.59</v>
      </c>
      <c r="BR11" s="248">
        <v>363.46</v>
      </c>
      <c r="BS11" s="248">
        <v>363.9</v>
      </c>
      <c r="BT11" s="248">
        <v>396.63</v>
      </c>
      <c r="BU11" s="248">
        <v>421.1</v>
      </c>
      <c r="BV11" s="248">
        <v>437.43</v>
      </c>
      <c r="BW11" s="248">
        <v>414.31</v>
      </c>
      <c r="BX11" s="249">
        <v>393.23</v>
      </c>
      <c r="BZ11" s="157"/>
      <c r="CA11" s="212" t="s">
        <v>130</v>
      </c>
      <c r="CB11" s="250">
        <v>410.39774193548385</v>
      </c>
      <c r="CC11" s="251">
        <v>406.47790000000003</v>
      </c>
      <c r="CD11" s="251">
        <v>400.05260000000004</v>
      </c>
      <c r="CE11" s="251">
        <v>374.86070000000001</v>
      </c>
      <c r="CF11" s="251">
        <v>378.3152</v>
      </c>
      <c r="CG11" s="251">
        <v>287.04430000000002</v>
      </c>
      <c r="CH11" s="251">
        <v>378.3784</v>
      </c>
      <c r="CI11" s="251">
        <v>378.0197</v>
      </c>
      <c r="CJ11" s="251">
        <v>375.37700000000001</v>
      </c>
      <c r="CK11" s="251">
        <v>358.54740000000004</v>
      </c>
      <c r="CL11" s="251">
        <v>343.06030000000004</v>
      </c>
      <c r="CM11" s="252">
        <v>340.07190000000003</v>
      </c>
      <c r="CO11" s="157"/>
      <c r="CP11" s="212" t="s">
        <v>130</v>
      </c>
      <c r="CQ11" s="406">
        <v>335.17770000000002</v>
      </c>
      <c r="CR11" s="406">
        <v>321.65890000000002</v>
      </c>
      <c r="CS11" s="406">
        <v>320.04480000000001</v>
      </c>
      <c r="CT11" s="406">
        <v>326.56970000000001</v>
      </c>
      <c r="CU11" s="406">
        <v>319.83609999999999</v>
      </c>
      <c r="CV11" s="406">
        <v>310.1687</v>
      </c>
      <c r="CW11" s="406">
        <v>318.85740000000004</v>
      </c>
      <c r="CX11" s="406">
        <v>333.91160000000002</v>
      </c>
      <c r="CY11" s="406">
        <v>336.23130000000003</v>
      </c>
      <c r="CZ11" s="406">
        <v>339.01260000000002</v>
      </c>
      <c r="DA11" s="406">
        <v>330.11170000000004</v>
      </c>
      <c r="DB11" s="601">
        <v>318.05380000000002</v>
      </c>
      <c r="DE11" s="157"/>
      <c r="DF11" s="212" t="s">
        <v>130</v>
      </c>
      <c r="DG11" s="626">
        <v>317.42840000000001</v>
      </c>
      <c r="DH11" s="626">
        <v>313.96620000000001</v>
      </c>
      <c r="DI11" s="626">
        <v>262.57229999999998</v>
      </c>
      <c r="DJ11" s="626">
        <v>259.38630000000001</v>
      </c>
      <c r="DK11" s="626">
        <v>262.62</v>
      </c>
      <c r="DL11" s="626">
        <v>324.21930000000003</v>
      </c>
      <c r="DM11" s="626">
        <v>349.17</v>
      </c>
      <c r="DN11" s="626">
        <v>357.98390000000001</v>
      </c>
      <c r="DO11" s="626">
        <v>356.36830000000003</v>
      </c>
      <c r="DP11" s="626">
        <v>360.1497</v>
      </c>
      <c r="DQ11" s="626">
        <v>341.21500000000003</v>
      </c>
      <c r="DR11" s="635">
        <v>355.42940000000004</v>
      </c>
      <c r="DU11" s="157"/>
      <c r="DV11" s="798" t="s">
        <v>130</v>
      </c>
      <c r="DW11" s="626">
        <v>376.4135</v>
      </c>
      <c r="DX11" s="626">
        <v>367.60750000000002</v>
      </c>
      <c r="DY11" s="626">
        <v>343.83770000000004</v>
      </c>
      <c r="DZ11" s="626">
        <v>357.84530000000001</v>
      </c>
      <c r="EA11" s="626">
        <v>378.83030000000002</v>
      </c>
      <c r="EB11" s="626">
        <v>399.46930000000003</v>
      </c>
      <c r="EC11" s="626">
        <v>405.13710000000003</v>
      </c>
      <c r="ED11" s="626">
        <v>406.31060000000002</v>
      </c>
      <c r="EE11" s="626">
        <v>406.7287</v>
      </c>
      <c r="EF11" s="626">
        <v>391.13290000000001</v>
      </c>
      <c r="EG11" s="626">
        <v>365.33100000000002</v>
      </c>
      <c r="EH11" s="635">
        <v>349.4513</v>
      </c>
      <c r="EJ11" s="157"/>
      <c r="EK11" s="798" t="s">
        <v>130</v>
      </c>
      <c r="EL11" s="925">
        <v>362.39390000000003</v>
      </c>
      <c r="EM11" s="925">
        <v>347.30500000000001</v>
      </c>
      <c r="EN11" s="925">
        <v>304.93350000000004</v>
      </c>
      <c r="EO11" s="925">
        <v>286.85000000000002</v>
      </c>
      <c r="EP11" s="925">
        <v>287.65230000000003</v>
      </c>
      <c r="EQ11" s="925">
        <v>318.73270000000002</v>
      </c>
      <c r="ER11" s="925">
        <v>336.33480000000003</v>
      </c>
      <c r="ES11" s="925">
        <v>335.79770000000002</v>
      </c>
      <c r="ET11" s="925">
        <v>332.59399999999999</v>
      </c>
      <c r="EU11" s="925">
        <v>336.98580000000004</v>
      </c>
      <c r="EV11" s="925">
        <v>341.56400000000002</v>
      </c>
      <c r="EW11" s="1000">
        <v>331.02480000000003</v>
      </c>
      <c r="EY11" s="157"/>
      <c r="EZ11" s="798" t="s">
        <v>130</v>
      </c>
      <c r="FA11" s="1173">
        <v>321.61</v>
      </c>
      <c r="FB11" s="1154">
        <v>310.07</v>
      </c>
      <c r="FC11" s="1154">
        <v>315.29000000000002</v>
      </c>
      <c r="FD11" s="1154">
        <v>347.83</v>
      </c>
      <c r="FE11" s="1154">
        <v>373.99</v>
      </c>
      <c r="FF11" s="1154">
        <v>380.34</v>
      </c>
      <c r="FG11" s="1154">
        <v>380.38</v>
      </c>
      <c r="FH11" s="1154">
        <v>384.41</v>
      </c>
      <c r="FI11" s="1154">
        <v>387.1</v>
      </c>
      <c r="FJ11" s="1154">
        <v>389.34</v>
      </c>
      <c r="FK11" s="1154">
        <v>396.89</v>
      </c>
      <c r="FL11" s="1174">
        <v>413.48</v>
      </c>
      <c r="FN11" s="157"/>
      <c r="FO11" s="1426" t="s">
        <v>130</v>
      </c>
      <c r="FP11" s="1233">
        <v>433.76</v>
      </c>
      <c r="FQ11" s="1233">
        <v>436.05</v>
      </c>
      <c r="FR11" s="1233">
        <v>425.95</v>
      </c>
      <c r="FS11" s="1233">
        <v>420.68</v>
      </c>
      <c r="FT11" s="1233">
        <v>406.63</v>
      </c>
      <c r="FU11" s="1233">
        <v>365.81</v>
      </c>
      <c r="FV11" s="1233">
        <v>376.63</v>
      </c>
      <c r="FW11" s="1233">
        <v>378.09</v>
      </c>
      <c r="FX11" s="1233">
        <v>379.54</v>
      </c>
      <c r="FY11" s="1233">
        <v>365.84</v>
      </c>
      <c r="FZ11" s="1233">
        <v>355.32</v>
      </c>
      <c r="GA11" s="1428">
        <v>345.59</v>
      </c>
    </row>
    <row r="12" spans="2:183" ht="15.95" customHeight="1">
      <c r="B12" s="239" t="s">
        <v>108</v>
      </c>
      <c r="C12" s="1718" t="s">
        <v>87</v>
      </c>
      <c r="D12" s="1715">
        <v>143.7972</v>
      </c>
      <c r="E12" s="1715">
        <v>133.1628</v>
      </c>
      <c r="F12" s="1716">
        <v>145.10599999999999</v>
      </c>
      <c r="G12" s="1716">
        <v>153.3323</v>
      </c>
      <c r="H12" s="1716">
        <v>153.83180000000002</v>
      </c>
      <c r="I12" s="1716">
        <v>162.26650000000001</v>
      </c>
      <c r="J12" s="1716">
        <v>165.5077</v>
      </c>
      <c r="K12" s="1716">
        <v>162.78660000000002</v>
      </c>
      <c r="L12" s="1716">
        <v>161.084</v>
      </c>
      <c r="M12" s="1716">
        <v>145.42740000000001</v>
      </c>
      <c r="N12" s="1716">
        <v>136.7998</v>
      </c>
      <c r="O12" s="1717">
        <v>136.39930000000001</v>
      </c>
      <c r="Q12" s="239" t="s">
        <v>108</v>
      </c>
      <c r="R12" s="1718" t="s">
        <v>87</v>
      </c>
      <c r="S12" s="1716">
        <v>133.023</v>
      </c>
      <c r="T12" s="1716">
        <v>130.82150000000001</v>
      </c>
      <c r="U12" s="1716">
        <v>134.3742</v>
      </c>
      <c r="V12" s="1716">
        <v>135.70760000000001</v>
      </c>
      <c r="W12" s="1716">
        <v>137.58020000000002</v>
      </c>
      <c r="X12" s="1716">
        <v>151.79170000000002</v>
      </c>
      <c r="Y12" s="1716">
        <v>155.29499999999999</v>
      </c>
      <c r="Z12" s="1716">
        <v>154.00630000000001</v>
      </c>
      <c r="AA12" s="1716">
        <v>149.99680000000001</v>
      </c>
      <c r="AB12" s="1716">
        <v>143.9314</v>
      </c>
      <c r="AC12" s="1716">
        <v>140.12049999999999</v>
      </c>
      <c r="AD12" s="1717">
        <v>138.369</v>
      </c>
      <c r="AG12" s="229" t="s">
        <v>108</v>
      </c>
      <c r="AH12" s="998" t="s">
        <v>87</v>
      </c>
      <c r="AI12" s="995">
        <v>142.0736</v>
      </c>
      <c r="AJ12" s="996">
        <v>139.56050000000002</v>
      </c>
      <c r="AK12" s="996">
        <v>145.4006</v>
      </c>
      <c r="AL12" s="996">
        <v>154.69110000000001</v>
      </c>
      <c r="AM12" s="996">
        <v>161.40440000000001</v>
      </c>
      <c r="AN12" s="996">
        <v>160.7704</v>
      </c>
      <c r="AO12" s="996">
        <v>162.70510000000002</v>
      </c>
      <c r="AP12" s="996">
        <v>161.99190000000002</v>
      </c>
      <c r="AQ12" s="996">
        <v>157.9888</v>
      </c>
      <c r="AR12" s="996">
        <v>156.3887</v>
      </c>
      <c r="AS12" s="996">
        <v>161.78400000000002</v>
      </c>
      <c r="AT12" s="997">
        <v>169.916</v>
      </c>
      <c r="AV12" s="229" t="s">
        <v>108</v>
      </c>
      <c r="AW12" s="998" t="s">
        <v>87</v>
      </c>
      <c r="AX12" s="996">
        <v>164.33080000000001</v>
      </c>
      <c r="AY12" s="996">
        <v>163.61410000000001</v>
      </c>
      <c r="AZ12" s="996">
        <v>170.10839999999999</v>
      </c>
      <c r="BA12" s="996">
        <v>175.79560000000001</v>
      </c>
      <c r="BB12" s="996">
        <v>172.4359</v>
      </c>
      <c r="BC12" s="996">
        <v>172.77010000000001</v>
      </c>
      <c r="BD12" s="996">
        <v>170.696</v>
      </c>
      <c r="BE12" s="996">
        <v>178.5247</v>
      </c>
      <c r="BF12" s="996">
        <v>194.05119999999999</v>
      </c>
      <c r="BG12" s="996">
        <v>195.29509999999999</v>
      </c>
      <c r="BH12" s="996">
        <v>188.16210000000001</v>
      </c>
      <c r="BI12" s="996">
        <v>182.8158</v>
      </c>
      <c r="BK12" s="229" t="s">
        <v>108</v>
      </c>
      <c r="BL12" s="998" t="s">
        <v>87</v>
      </c>
      <c r="BM12" s="246">
        <v>169.85</v>
      </c>
      <c r="BN12" s="253">
        <v>164.2</v>
      </c>
      <c r="BO12" s="253">
        <v>164.09</v>
      </c>
      <c r="BP12" s="253">
        <v>164.38</v>
      </c>
      <c r="BQ12" s="253">
        <v>166.33</v>
      </c>
      <c r="BR12" s="253">
        <v>170.75</v>
      </c>
      <c r="BS12" s="253">
        <v>176.01</v>
      </c>
      <c r="BT12" s="253">
        <v>183.15</v>
      </c>
      <c r="BU12" s="253">
        <v>191.74</v>
      </c>
      <c r="BV12" s="253">
        <v>185.61</v>
      </c>
      <c r="BW12" s="253">
        <v>171.87</v>
      </c>
      <c r="BX12" s="254">
        <v>170.26</v>
      </c>
      <c r="BZ12" s="157" t="s">
        <v>108</v>
      </c>
      <c r="CA12" s="213" t="s">
        <v>87</v>
      </c>
      <c r="CB12" s="243">
        <v>160.00287303097016</v>
      </c>
      <c r="CC12" s="244">
        <v>157.1695</v>
      </c>
      <c r="CD12" s="244">
        <v>154.2809</v>
      </c>
      <c r="CE12" s="244">
        <v>158.00660000000002</v>
      </c>
      <c r="CF12" s="244">
        <v>161.5581</v>
      </c>
      <c r="CG12" s="244">
        <v>170.7073</v>
      </c>
      <c r="CH12" s="244">
        <v>174.6532</v>
      </c>
      <c r="CI12" s="244">
        <v>167.4513</v>
      </c>
      <c r="CJ12" s="244">
        <v>164.49270000000001</v>
      </c>
      <c r="CK12" s="244">
        <v>148.5462</v>
      </c>
      <c r="CL12" s="244">
        <v>143.45410000000001</v>
      </c>
      <c r="CM12" s="245">
        <v>140.5523</v>
      </c>
      <c r="CO12" s="157" t="s">
        <v>108</v>
      </c>
      <c r="CP12" s="213" t="s">
        <v>87</v>
      </c>
      <c r="CQ12" s="405">
        <v>133.1902</v>
      </c>
      <c r="CR12" s="405">
        <v>134.68360000000001</v>
      </c>
      <c r="CS12" s="405">
        <v>139.7945</v>
      </c>
      <c r="CT12" s="405">
        <v>139.51990000000001</v>
      </c>
      <c r="CU12" s="405">
        <v>139.39750000000001</v>
      </c>
      <c r="CV12" s="405">
        <v>146.52180000000001</v>
      </c>
      <c r="CW12" s="405">
        <v>146.4624</v>
      </c>
      <c r="CX12" s="405">
        <v>145.38310000000001</v>
      </c>
      <c r="CY12" s="405">
        <v>146.8049</v>
      </c>
      <c r="CZ12" s="405">
        <v>147.5446</v>
      </c>
      <c r="DA12" s="405">
        <v>139.31380000000001</v>
      </c>
      <c r="DB12" s="600">
        <v>132.58530000000002</v>
      </c>
      <c r="DE12" s="157" t="s">
        <v>108</v>
      </c>
      <c r="DF12" s="213" t="s">
        <v>87</v>
      </c>
      <c r="DG12" s="625">
        <v>131.9855</v>
      </c>
      <c r="DH12" s="625">
        <v>130.66380000000001</v>
      </c>
      <c r="DI12" s="625">
        <v>125.1974</v>
      </c>
      <c r="DJ12" s="625">
        <v>124.65570000000001</v>
      </c>
      <c r="DK12" s="625">
        <v>130.36160000000001</v>
      </c>
      <c r="DL12" s="625">
        <v>147.1549</v>
      </c>
      <c r="DM12" s="625">
        <v>160.02690000000001</v>
      </c>
      <c r="DN12" s="625">
        <v>161.626</v>
      </c>
      <c r="DO12" s="625">
        <v>163.02420000000001</v>
      </c>
      <c r="DP12" s="625">
        <v>162.251</v>
      </c>
      <c r="DQ12" s="625">
        <v>155.79430000000002</v>
      </c>
      <c r="DR12" s="634">
        <v>156.59780000000001</v>
      </c>
      <c r="DU12" s="157" t="s">
        <v>108</v>
      </c>
      <c r="DV12" s="799" t="s">
        <v>87</v>
      </c>
      <c r="DW12" s="625">
        <v>152.95570000000001</v>
      </c>
      <c r="DX12" s="625">
        <v>151.99260000000001</v>
      </c>
      <c r="DY12" s="625">
        <v>153.24510000000001</v>
      </c>
      <c r="DZ12" s="625">
        <v>164.0008</v>
      </c>
      <c r="EA12" s="625">
        <v>170.624</v>
      </c>
      <c r="EB12" s="625">
        <v>176.90200000000002</v>
      </c>
      <c r="EC12" s="625">
        <v>173.27170000000001</v>
      </c>
      <c r="ED12" s="625">
        <v>169.63480000000001</v>
      </c>
      <c r="EE12" s="625">
        <v>166.7013</v>
      </c>
      <c r="EF12" s="625">
        <v>157.17000000000002</v>
      </c>
      <c r="EG12" s="625">
        <v>150.96729999999999</v>
      </c>
      <c r="EH12" s="634">
        <v>146.12620000000001</v>
      </c>
      <c r="EJ12" s="157" t="s">
        <v>108</v>
      </c>
      <c r="EK12" s="799" t="s">
        <v>87</v>
      </c>
      <c r="EL12" s="924">
        <v>139.42449999999999</v>
      </c>
      <c r="EM12" s="924">
        <v>136.0044</v>
      </c>
      <c r="EN12" s="924">
        <v>142.012</v>
      </c>
      <c r="EO12" s="924">
        <v>139.78919999999999</v>
      </c>
      <c r="EP12" s="924">
        <v>134.74379999999999</v>
      </c>
      <c r="EQ12" s="924">
        <v>140.50130000000001</v>
      </c>
      <c r="ER12" s="924">
        <v>141.76760000000002</v>
      </c>
      <c r="ES12" s="924">
        <v>144.2756</v>
      </c>
      <c r="ET12" s="924">
        <v>145.5454</v>
      </c>
      <c r="EU12" s="924">
        <v>138.59870000000001</v>
      </c>
      <c r="EV12" s="924">
        <v>136.02340000000001</v>
      </c>
      <c r="EW12" s="999">
        <v>136.5651</v>
      </c>
      <c r="EY12" s="157" t="s">
        <v>108</v>
      </c>
      <c r="EZ12" s="799" t="s">
        <v>87</v>
      </c>
      <c r="FA12" s="1171">
        <v>137.58000000000001</v>
      </c>
      <c r="FB12" s="1153">
        <v>137.71</v>
      </c>
      <c r="FC12" s="1153">
        <v>140.04</v>
      </c>
      <c r="FD12" s="1153">
        <v>156.66</v>
      </c>
      <c r="FE12" s="1153">
        <v>166.25</v>
      </c>
      <c r="FF12" s="1153">
        <v>176.85</v>
      </c>
      <c r="FG12" s="1153">
        <v>178.2</v>
      </c>
      <c r="FH12" s="1153">
        <v>177.34</v>
      </c>
      <c r="FI12" s="1153">
        <v>178.47</v>
      </c>
      <c r="FJ12" s="1153">
        <v>179.82</v>
      </c>
      <c r="FK12" s="1153">
        <v>183.22</v>
      </c>
      <c r="FL12" s="1172">
        <v>194.03</v>
      </c>
      <c r="FN12" s="157" t="s">
        <v>108</v>
      </c>
      <c r="FO12" s="1430" t="s">
        <v>87</v>
      </c>
      <c r="FP12" s="1234">
        <v>189.53</v>
      </c>
      <c r="FQ12" s="1234">
        <v>184.46</v>
      </c>
      <c r="FR12" s="1234">
        <v>181.49</v>
      </c>
      <c r="FS12" s="1234">
        <v>172.33</v>
      </c>
      <c r="FT12" s="1234">
        <v>154.26</v>
      </c>
      <c r="FU12" s="1234">
        <v>154.94999999999999</v>
      </c>
      <c r="FV12" s="1234">
        <v>146.57</v>
      </c>
      <c r="FW12" s="1234">
        <v>145.22</v>
      </c>
      <c r="FX12" s="1234">
        <v>137.66999999999999</v>
      </c>
      <c r="FY12" s="1234">
        <v>130.32</v>
      </c>
      <c r="FZ12" s="1234">
        <v>132.19999999999999</v>
      </c>
      <c r="GA12" s="1424">
        <v>128.4</v>
      </c>
    </row>
    <row r="13" spans="2:183" ht="15.95" customHeight="1">
      <c r="B13" s="239"/>
      <c r="C13" s="1718" t="s">
        <v>172</v>
      </c>
      <c r="D13" s="1715">
        <v>3898.4194000000002</v>
      </c>
      <c r="E13" s="1719">
        <v>3783.75</v>
      </c>
      <c r="F13" s="1720">
        <v>3950.6774</v>
      </c>
      <c r="G13" s="1720">
        <v>4104.3667000000005</v>
      </c>
      <c r="H13" s="1720">
        <v>4113.8387000000002</v>
      </c>
      <c r="I13" s="1720">
        <v>4308.2332999999999</v>
      </c>
      <c r="J13" s="1720">
        <v>4273.6129000000001</v>
      </c>
      <c r="K13" s="1720">
        <v>4174.7741999999998</v>
      </c>
      <c r="L13" s="1720">
        <v>4084.5</v>
      </c>
      <c r="M13" s="1720">
        <v>3751.7419</v>
      </c>
      <c r="N13" s="1720">
        <v>3533.4666999999999</v>
      </c>
      <c r="O13" s="1721">
        <v>3558.9355</v>
      </c>
      <c r="Q13" s="239"/>
      <c r="R13" s="1718" t="s">
        <v>172</v>
      </c>
      <c r="S13" s="1720">
        <v>3482.5161000000003</v>
      </c>
      <c r="T13" s="1720">
        <v>3400</v>
      </c>
      <c r="U13" s="1720">
        <v>3433</v>
      </c>
      <c r="V13" s="1720">
        <v>3434.9666999999999</v>
      </c>
      <c r="W13" s="1720">
        <v>3533.7097000000003</v>
      </c>
      <c r="X13" s="1720">
        <v>3913.4333000000001</v>
      </c>
      <c r="Y13" s="1720">
        <v>3938.7742000000003</v>
      </c>
      <c r="Z13" s="1720">
        <v>3820.0645000000004</v>
      </c>
      <c r="AA13" s="1720">
        <v>3699.1333</v>
      </c>
      <c r="AB13" s="1720">
        <v>3531.6774</v>
      </c>
      <c r="AC13" s="1720">
        <v>3452.8667</v>
      </c>
      <c r="AD13" s="1721">
        <v>3479.9032000000002</v>
      </c>
      <c r="AG13" s="229"/>
      <c r="AH13" s="998" t="s">
        <v>172</v>
      </c>
      <c r="AI13" s="1001">
        <v>3481.0968000000003</v>
      </c>
      <c r="AJ13" s="1002">
        <v>3387.6071000000002</v>
      </c>
      <c r="AK13" s="1002">
        <v>3546.5806000000002</v>
      </c>
      <c r="AL13" s="1002">
        <v>3760.4</v>
      </c>
      <c r="AM13" s="1002">
        <v>3932.1290000000004</v>
      </c>
      <c r="AN13" s="1002">
        <v>3904.6</v>
      </c>
      <c r="AO13" s="1002">
        <v>3960.2581</v>
      </c>
      <c r="AP13" s="1002">
        <v>3932.9677000000001</v>
      </c>
      <c r="AQ13" s="1002">
        <v>3874.2667000000001</v>
      </c>
      <c r="AR13" s="1002">
        <v>3882.4839000000002</v>
      </c>
      <c r="AS13" s="1002">
        <v>4114.5667000000003</v>
      </c>
      <c r="AT13" s="1003">
        <v>4338.4839000000002</v>
      </c>
      <c r="AV13" s="229"/>
      <c r="AW13" s="998" t="s">
        <v>172</v>
      </c>
      <c r="AX13" s="1002">
        <v>4197.9031999999997</v>
      </c>
      <c r="AY13" s="1002">
        <v>4099.7930999999999</v>
      </c>
      <c r="AZ13" s="1002">
        <v>4200.0645000000004</v>
      </c>
      <c r="BA13" s="1002">
        <v>4358.9332999999997</v>
      </c>
      <c r="BB13" s="1002">
        <v>4357.4516000000003</v>
      </c>
      <c r="BC13" s="1002">
        <v>4427.2667000000001</v>
      </c>
      <c r="BD13" s="1002">
        <v>4349.8710000000001</v>
      </c>
      <c r="BE13" s="1002">
        <v>4472.0645000000004</v>
      </c>
      <c r="BF13" s="1002">
        <v>4801.7</v>
      </c>
      <c r="BG13" s="1002">
        <v>4870.9354999999996</v>
      </c>
      <c r="BH13" s="1002">
        <v>4769.4332999999997</v>
      </c>
      <c r="BI13" s="1002">
        <v>4609.4516000000003</v>
      </c>
      <c r="BK13" s="229"/>
      <c r="BL13" s="998" t="s">
        <v>172</v>
      </c>
      <c r="BM13" s="247">
        <v>4335.3999999999996</v>
      </c>
      <c r="BN13" s="255">
        <v>4182.6000000000004</v>
      </c>
      <c r="BO13" s="255">
        <v>4208.8</v>
      </c>
      <c r="BP13" s="255">
        <v>4245.3</v>
      </c>
      <c r="BQ13" s="255">
        <v>4303.1000000000004</v>
      </c>
      <c r="BR13" s="255">
        <v>4398.3999999999996</v>
      </c>
      <c r="BS13" s="255">
        <v>4566.5</v>
      </c>
      <c r="BT13" s="255">
        <v>4729.5</v>
      </c>
      <c r="BU13" s="255">
        <v>4942.3999999999996</v>
      </c>
      <c r="BV13" s="255">
        <v>4763.7</v>
      </c>
      <c r="BW13" s="255">
        <v>4613.1000000000004</v>
      </c>
      <c r="BX13" s="256">
        <v>4679.1000000000004</v>
      </c>
      <c r="BZ13" s="157"/>
      <c r="CA13" s="213" t="s">
        <v>172</v>
      </c>
      <c r="CB13" s="250">
        <v>4396.2580645161288</v>
      </c>
      <c r="CC13" s="251">
        <v>4314.8213999999998</v>
      </c>
      <c r="CD13" s="251">
        <v>4226.3870999999999</v>
      </c>
      <c r="CE13" s="251">
        <v>4343.1333000000004</v>
      </c>
      <c r="CF13" s="251">
        <v>4433.8710000000001</v>
      </c>
      <c r="CG13" s="251">
        <v>4685.8333000000002</v>
      </c>
      <c r="CH13" s="251">
        <v>4795.8387000000002</v>
      </c>
      <c r="CI13" s="251">
        <v>4653.8710000000001</v>
      </c>
      <c r="CJ13" s="251">
        <v>4541.1000000000004</v>
      </c>
      <c r="CK13" s="251">
        <v>4089.6129000000001</v>
      </c>
      <c r="CL13" s="251">
        <v>3961.0667000000003</v>
      </c>
      <c r="CM13" s="252">
        <v>3886.2258000000002</v>
      </c>
      <c r="CO13" s="157"/>
      <c r="CP13" s="213" t="s">
        <v>172</v>
      </c>
      <c r="CQ13" s="406">
        <v>3712.2258000000002</v>
      </c>
      <c r="CR13" s="406">
        <v>3720.0357000000004</v>
      </c>
      <c r="CS13" s="406">
        <v>3828.5806000000002</v>
      </c>
      <c r="CT13" s="406">
        <v>3830.7</v>
      </c>
      <c r="CU13" s="406">
        <v>3820</v>
      </c>
      <c r="CV13" s="406">
        <v>4000.3667</v>
      </c>
      <c r="CW13" s="406">
        <v>3969.3871000000004</v>
      </c>
      <c r="CX13" s="406">
        <v>3930.8065000000001</v>
      </c>
      <c r="CY13" s="406">
        <v>3975.9667000000004</v>
      </c>
      <c r="CZ13" s="406">
        <v>3999.9355</v>
      </c>
      <c r="DA13" s="406">
        <v>3767.2</v>
      </c>
      <c r="DB13" s="601">
        <v>3583.3871000000004</v>
      </c>
      <c r="DE13" s="157"/>
      <c r="DF13" s="213" t="s">
        <v>172</v>
      </c>
      <c r="DG13" s="626">
        <v>3567</v>
      </c>
      <c r="DH13" s="626">
        <v>3533.2414000000003</v>
      </c>
      <c r="DI13" s="626">
        <v>3386.7419</v>
      </c>
      <c r="DJ13" s="626">
        <v>3369.9</v>
      </c>
      <c r="DK13" s="626">
        <v>3523.1935000000003</v>
      </c>
      <c r="DL13" s="626">
        <v>3981.4667000000004</v>
      </c>
      <c r="DM13" s="626">
        <v>4328.0968000000003</v>
      </c>
      <c r="DN13" s="626">
        <v>4367.7741999999998</v>
      </c>
      <c r="DO13" s="626">
        <v>4405.3</v>
      </c>
      <c r="DP13" s="626">
        <v>4384.4193999999998</v>
      </c>
      <c r="DQ13" s="626">
        <v>4211.7667000000001</v>
      </c>
      <c r="DR13" s="635">
        <v>4232.9677000000001</v>
      </c>
      <c r="DU13" s="157"/>
      <c r="DV13" s="799" t="s">
        <v>172</v>
      </c>
      <c r="DW13" s="626">
        <v>4133.0645000000004</v>
      </c>
      <c r="DX13" s="626">
        <v>4107</v>
      </c>
      <c r="DY13" s="626">
        <v>4140.9032000000007</v>
      </c>
      <c r="DZ13" s="626">
        <v>4398.3667000000005</v>
      </c>
      <c r="EA13" s="626">
        <v>4537.4193999999998</v>
      </c>
      <c r="EB13" s="626">
        <v>4648.4800000000005</v>
      </c>
      <c r="EC13" s="626">
        <v>4518</v>
      </c>
      <c r="ED13" s="626">
        <v>4427.4193999999998</v>
      </c>
      <c r="EE13" s="626">
        <v>4346.8333000000002</v>
      </c>
      <c r="EF13" s="626">
        <v>4051.6129000000001</v>
      </c>
      <c r="EG13" s="626">
        <v>3857.6667000000002</v>
      </c>
      <c r="EH13" s="635">
        <v>3745.7742000000003</v>
      </c>
      <c r="EJ13" s="157"/>
      <c r="EK13" s="799" t="s">
        <v>172</v>
      </c>
      <c r="EL13" s="925">
        <v>3550.6129000000001</v>
      </c>
      <c r="EM13" s="925">
        <v>3443.3571000000002</v>
      </c>
      <c r="EN13" s="925">
        <v>3610.4839000000002</v>
      </c>
      <c r="EO13" s="925">
        <v>3546.0333000000001</v>
      </c>
      <c r="EP13" s="925">
        <v>3451.3871000000004</v>
      </c>
      <c r="EQ13" s="925">
        <v>3622.5333000000001</v>
      </c>
      <c r="ER13" s="925">
        <v>3666.5806000000002</v>
      </c>
      <c r="ES13" s="925">
        <v>3705.0968000000003</v>
      </c>
      <c r="ET13" s="925">
        <v>3729.6</v>
      </c>
      <c r="EU13" s="925">
        <v>3577.1935000000003</v>
      </c>
      <c r="EV13" s="925">
        <v>3527.1</v>
      </c>
      <c r="EW13" s="1000">
        <v>3529.9677000000001</v>
      </c>
      <c r="EY13" s="157"/>
      <c r="EZ13" s="799" t="s">
        <v>172</v>
      </c>
      <c r="FA13" s="1173">
        <v>3528.52</v>
      </c>
      <c r="FB13" s="1154">
        <v>3543.07</v>
      </c>
      <c r="FC13" s="1154">
        <v>3595.9</v>
      </c>
      <c r="FD13" s="1154">
        <v>4022.33</v>
      </c>
      <c r="FE13" s="1154">
        <v>4282</v>
      </c>
      <c r="FF13" s="1154">
        <v>4530.7</v>
      </c>
      <c r="FG13" s="1154">
        <v>4552.0600000000004</v>
      </c>
      <c r="FH13" s="1154">
        <v>4572.8100000000004</v>
      </c>
      <c r="FI13" s="1154">
        <v>4616.2299999999996</v>
      </c>
      <c r="FJ13" s="1154">
        <v>4621.68</v>
      </c>
      <c r="FK13" s="1154">
        <v>4677.33</v>
      </c>
      <c r="FL13" s="1174">
        <v>4946.9399999999996</v>
      </c>
      <c r="FN13" s="157"/>
      <c r="FO13" s="1430" t="s">
        <v>172</v>
      </c>
      <c r="FP13" s="1233">
        <v>4783.4799999999996</v>
      </c>
      <c r="FQ13" s="1233">
        <v>4621.6899999999996</v>
      </c>
      <c r="FR13" s="1233">
        <v>4796.7700000000004</v>
      </c>
      <c r="FS13" s="1233">
        <v>4691.33</v>
      </c>
      <c r="FT13" s="1233">
        <v>4204.16</v>
      </c>
      <c r="FU13" s="1233">
        <v>4134.57</v>
      </c>
      <c r="FV13" s="1233">
        <v>3892.19</v>
      </c>
      <c r="FW13" s="1233">
        <v>3801.06</v>
      </c>
      <c r="FX13" s="1233">
        <v>3672.8</v>
      </c>
      <c r="FY13" s="1233">
        <v>3544.94</v>
      </c>
      <c r="FZ13" s="1233">
        <v>3506.33</v>
      </c>
      <c r="GA13" s="1428">
        <v>3377.68</v>
      </c>
    </row>
    <row r="14" spans="2:183" ht="15.95" customHeight="1">
      <c r="B14" s="239" t="s">
        <v>88</v>
      </c>
      <c r="C14" s="1718" t="s">
        <v>87</v>
      </c>
      <c r="D14" s="1722">
        <v>119.90600000000001</v>
      </c>
      <c r="E14" s="1722">
        <v>114.68440000000001</v>
      </c>
      <c r="F14" s="1723">
        <v>113.8536</v>
      </c>
      <c r="G14" s="1723">
        <v>121.7307</v>
      </c>
      <c r="H14" s="1723">
        <v>125.9093</v>
      </c>
      <c r="I14" s="1723">
        <v>132.05110000000002</v>
      </c>
      <c r="J14" s="1723">
        <v>134.2689</v>
      </c>
      <c r="K14" s="1723">
        <v>131.54160000000002</v>
      </c>
      <c r="L14" s="1723">
        <v>130.22320000000002</v>
      </c>
      <c r="M14" s="1723">
        <v>120.06960000000001</v>
      </c>
      <c r="N14" s="1723">
        <v>116.4316</v>
      </c>
      <c r="O14" s="1724">
        <v>113.7775</v>
      </c>
      <c r="Q14" s="239" t="s">
        <v>88</v>
      </c>
      <c r="R14" s="1718" t="s">
        <v>87</v>
      </c>
      <c r="S14" s="1723">
        <v>108.83540000000001</v>
      </c>
      <c r="T14" s="1723">
        <v>114.62270000000001</v>
      </c>
      <c r="U14" s="1723">
        <v>116.96990000000001</v>
      </c>
      <c r="V14" s="1723">
        <v>120.27040000000001</v>
      </c>
      <c r="W14" s="1723">
        <v>130.87450000000001</v>
      </c>
      <c r="X14" s="1723">
        <v>141.482</v>
      </c>
      <c r="Y14" s="1723">
        <v>137.41800000000001</v>
      </c>
      <c r="Z14" s="1723">
        <v>135.5736</v>
      </c>
      <c r="AA14" s="1723">
        <v>130.96360000000001</v>
      </c>
      <c r="AB14" s="1723">
        <v>126.2038</v>
      </c>
      <c r="AC14" s="1723">
        <v>126.23140000000001</v>
      </c>
      <c r="AD14" s="1724">
        <v>126.26230000000001</v>
      </c>
      <c r="AG14" s="229" t="s">
        <v>88</v>
      </c>
      <c r="AH14" s="998" t="s">
        <v>87</v>
      </c>
      <c r="AI14" s="995">
        <v>123.70450000000001</v>
      </c>
      <c r="AJ14" s="996">
        <v>128.28270000000001</v>
      </c>
      <c r="AK14" s="996">
        <v>134.02350000000001</v>
      </c>
      <c r="AL14" s="996">
        <v>138.05070000000001</v>
      </c>
      <c r="AM14" s="996">
        <v>141.55930000000001</v>
      </c>
      <c r="AN14" s="996">
        <v>140.44400000000002</v>
      </c>
      <c r="AO14" s="996">
        <v>141.49370000000002</v>
      </c>
      <c r="AP14" s="996">
        <v>139.64230000000001</v>
      </c>
      <c r="AQ14" s="996">
        <v>139.11590000000001</v>
      </c>
      <c r="AR14" s="996">
        <v>142.90300000000002</v>
      </c>
      <c r="AS14" s="996">
        <v>148.5515</v>
      </c>
      <c r="AT14" s="997">
        <v>149.21280000000002</v>
      </c>
      <c r="AV14" s="229" t="s">
        <v>88</v>
      </c>
      <c r="AW14" s="987" t="s">
        <v>87</v>
      </c>
      <c r="AX14" s="996">
        <v>139.8372</v>
      </c>
      <c r="AY14" s="996">
        <v>141.3596</v>
      </c>
      <c r="AZ14" s="996">
        <v>143.24889999999999</v>
      </c>
      <c r="BA14" s="996">
        <v>147.22540000000001</v>
      </c>
      <c r="BB14" s="996">
        <v>151.47989999999999</v>
      </c>
      <c r="BC14" s="996">
        <v>157.4375</v>
      </c>
      <c r="BD14" s="996">
        <v>158.9699</v>
      </c>
      <c r="BE14" s="996">
        <v>164.1054</v>
      </c>
      <c r="BF14" s="996">
        <v>172.28540000000001</v>
      </c>
      <c r="BG14" s="996">
        <v>175.61930000000001</v>
      </c>
      <c r="BH14" s="996">
        <v>169.85040000000001</v>
      </c>
      <c r="BI14" s="996">
        <v>167.26926785481109</v>
      </c>
      <c r="BK14" s="229" t="s">
        <v>88</v>
      </c>
      <c r="BL14" s="998" t="s">
        <v>87</v>
      </c>
      <c r="BM14" s="246">
        <v>159.84</v>
      </c>
      <c r="BN14" s="253">
        <v>156.69999999999999</v>
      </c>
      <c r="BO14" s="253">
        <v>155.16</v>
      </c>
      <c r="BP14" s="253">
        <v>154.38999999999999</v>
      </c>
      <c r="BQ14" s="253">
        <v>150.93</v>
      </c>
      <c r="BR14" s="253">
        <v>154.16</v>
      </c>
      <c r="BS14" s="253">
        <v>159.75</v>
      </c>
      <c r="BT14" s="253">
        <v>165.69</v>
      </c>
      <c r="BU14" s="253">
        <v>169.39</v>
      </c>
      <c r="BV14" s="253">
        <v>166.78</v>
      </c>
      <c r="BW14" s="253">
        <v>162.94</v>
      </c>
      <c r="BX14" s="254">
        <v>158.4</v>
      </c>
      <c r="BZ14" s="157" t="s">
        <v>88</v>
      </c>
      <c r="CA14" s="212" t="s">
        <v>87</v>
      </c>
      <c r="CB14" s="243">
        <v>151.4003878090256</v>
      </c>
      <c r="CC14" s="244">
        <v>147.95480000000001</v>
      </c>
      <c r="CD14" s="244">
        <v>143.2217</v>
      </c>
      <c r="CE14" s="244">
        <v>148.2602</v>
      </c>
      <c r="CF14" s="244">
        <v>150.30540000000002</v>
      </c>
      <c r="CG14" s="244">
        <v>155.82680000000002</v>
      </c>
      <c r="CH14" s="244">
        <v>152.72830000000002</v>
      </c>
      <c r="CI14" s="244">
        <v>149.69490000000002</v>
      </c>
      <c r="CJ14" s="244">
        <v>149.30540000000002</v>
      </c>
      <c r="CK14" s="244">
        <v>134.13470000000001</v>
      </c>
      <c r="CL14" s="244">
        <v>135.54259999999999</v>
      </c>
      <c r="CM14" s="245">
        <v>134.07089999999999</v>
      </c>
      <c r="CO14" s="157" t="s">
        <v>88</v>
      </c>
      <c r="CP14" s="212" t="s">
        <v>87</v>
      </c>
      <c r="CQ14" s="405">
        <v>124.33580000000001</v>
      </c>
      <c r="CR14" s="405">
        <v>122.83590000000001</v>
      </c>
      <c r="CS14" s="405">
        <v>129.2757</v>
      </c>
      <c r="CT14" s="405">
        <v>131.3699</v>
      </c>
      <c r="CU14" s="405">
        <v>135.6311</v>
      </c>
      <c r="CV14" s="405">
        <v>136.0522</v>
      </c>
      <c r="CW14" s="405">
        <v>135.0909</v>
      </c>
      <c r="CX14" s="405">
        <v>129.46520000000001</v>
      </c>
      <c r="CY14" s="405">
        <v>131.0701</v>
      </c>
      <c r="CZ14" s="405">
        <v>132.84</v>
      </c>
      <c r="DA14" s="405">
        <v>128.93180000000001</v>
      </c>
      <c r="DB14" s="600">
        <v>123.47460000000001</v>
      </c>
      <c r="DE14" s="157" t="s">
        <v>88</v>
      </c>
      <c r="DF14" s="212" t="s">
        <v>87</v>
      </c>
      <c r="DG14" s="625">
        <v>121.81780000000001</v>
      </c>
      <c r="DH14" s="625">
        <v>121.8092</v>
      </c>
      <c r="DI14" s="625">
        <v>120.13250000000001</v>
      </c>
      <c r="DJ14" s="625">
        <v>123.7317</v>
      </c>
      <c r="DK14" s="625">
        <v>128.84390000000002</v>
      </c>
      <c r="DL14" s="625">
        <v>140.84780000000001</v>
      </c>
      <c r="DM14" s="625">
        <v>149.63079999999999</v>
      </c>
      <c r="DN14" s="625">
        <v>147.13570000000001</v>
      </c>
      <c r="DO14" s="625">
        <v>150.89610000000002</v>
      </c>
      <c r="DP14" s="625">
        <v>147.4948</v>
      </c>
      <c r="DQ14" s="625">
        <v>142.5145</v>
      </c>
      <c r="DR14" s="634">
        <v>146.20230000000001</v>
      </c>
      <c r="DU14" s="157" t="s">
        <v>88</v>
      </c>
      <c r="DV14" s="798" t="s">
        <v>87</v>
      </c>
      <c r="DW14" s="625">
        <v>141.78630000000001</v>
      </c>
      <c r="DX14" s="625">
        <v>141.49370000000002</v>
      </c>
      <c r="DY14" s="625">
        <v>143.9847</v>
      </c>
      <c r="DZ14" s="625">
        <v>153.95650000000001</v>
      </c>
      <c r="EA14" s="625">
        <v>161.56280000000001</v>
      </c>
      <c r="EB14" s="625">
        <v>163.4905</v>
      </c>
      <c r="EC14" s="625">
        <v>158.53810000000001</v>
      </c>
      <c r="ED14" s="625">
        <v>154.58350000000002</v>
      </c>
      <c r="EE14" s="625">
        <v>151.2568</v>
      </c>
      <c r="EF14" s="625">
        <v>142.04920000000001</v>
      </c>
      <c r="EG14" s="625">
        <v>137.19730000000001</v>
      </c>
      <c r="EH14" s="634">
        <v>134.28810000000001</v>
      </c>
      <c r="EJ14" s="157" t="s">
        <v>88</v>
      </c>
      <c r="EK14" s="798" t="s">
        <v>87</v>
      </c>
      <c r="EL14" s="924">
        <v>126.84650000000001</v>
      </c>
      <c r="EM14" s="924">
        <v>124.96430000000001</v>
      </c>
      <c r="EN14" s="924">
        <v>130.2724</v>
      </c>
      <c r="EO14" s="924">
        <v>127.14400000000001</v>
      </c>
      <c r="EP14" s="924">
        <v>127.1384</v>
      </c>
      <c r="EQ14" s="924">
        <v>126.7539</v>
      </c>
      <c r="ER14" s="924">
        <v>127.12740000000001</v>
      </c>
      <c r="ES14" s="924">
        <v>130.0094</v>
      </c>
      <c r="ET14" s="924">
        <v>131.8049</v>
      </c>
      <c r="EU14" s="924">
        <v>126.88500000000001</v>
      </c>
      <c r="EV14" s="924">
        <v>127.09500000000001</v>
      </c>
      <c r="EW14" s="999">
        <v>130.08360000000002</v>
      </c>
      <c r="EY14" s="157" t="s">
        <v>88</v>
      </c>
      <c r="EZ14" s="798" t="s">
        <v>87</v>
      </c>
      <c r="FA14" s="1171">
        <v>127.18</v>
      </c>
      <c r="FB14" s="1153">
        <v>129.26</v>
      </c>
      <c r="FC14" s="1153">
        <v>133.69</v>
      </c>
      <c r="FD14" s="1153">
        <v>154.33000000000001</v>
      </c>
      <c r="FE14" s="1153">
        <v>165.19</v>
      </c>
      <c r="FF14" s="1153">
        <v>172.64</v>
      </c>
      <c r="FG14" s="1153">
        <v>170.75</v>
      </c>
      <c r="FH14" s="1153">
        <v>170.38</v>
      </c>
      <c r="FI14" s="1153">
        <v>176.67</v>
      </c>
      <c r="FJ14" s="1153">
        <v>183.46</v>
      </c>
      <c r="FK14" s="1153">
        <v>194.69</v>
      </c>
      <c r="FL14" s="1172">
        <v>194.77</v>
      </c>
      <c r="FN14" s="157" t="s">
        <v>88</v>
      </c>
      <c r="FO14" s="1426" t="s">
        <v>87</v>
      </c>
      <c r="FP14" s="1234">
        <v>196.67</v>
      </c>
      <c r="FQ14" s="1234">
        <v>202.26</v>
      </c>
      <c r="FR14" s="1234">
        <v>203.86</v>
      </c>
      <c r="FS14" s="1234">
        <v>194.94</v>
      </c>
      <c r="FT14" s="1234">
        <v>180.7</v>
      </c>
      <c r="FU14" s="1234">
        <v>167.56</v>
      </c>
      <c r="FV14" s="1234">
        <v>160.05000000000001</v>
      </c>
      <c r="FW14" s="1234">
        <v>158.51</v>
      </c>
      <c r="FX14" s="1234">
        <v>158.51</v>
      </c>
      <c r="FY14" s="1234">
        <v>155.05000000000001</v>
      </c>
      <c r="FZ14" s="1234">
        <v>150.15</v>
      </c>
      <c r="GA14" s="1424">
        <v>142.83000000000001</v>
      </c>
    </row>
    <row r="15" spans="2:183" ht="15.95" customHeight="1">
      <c r="B15" s="239"/>
      <c r="C15" s="1718" t="s">
        <v>89</v>
      </c>
      <c r="D15" s="1722">
        <v>893.51610000000005</v>
      </c>
      <c r="E15" s="1722">
        <v>854.57140000000004</v>
      </c>
      <c r="F15" s="1723">
        <v>848.32260000000008</v>
      </c>
      <c r="G15" s="1723">
        <v>906.8</v>
      </c>
      <c r="H15" s="1723">
        <v>937.64520000000005</v>
      </c>
      <c r="I15" s="1723">
        <v>983.2</v>
      </c>
      <c r="J15" s="1723">
        <v>999.7419000000001</v>
      </c>
      <c r="K15" s="1723">
        <v>979.22580000000005</v>
      </c>
      <c r="L15" s="1723">
        <v>969.2333000000001</v>
      </c>
      <c r="M15" s="1723">
        <v>893.77420000000006</v>
      </c>
      <c r="N15" s="1723">
        <v>866.43330000000003</v>
      </c>
      <c r="O15" s="1724">
        <v>846.74189999999999</v>
      </c>
      <c r="Q15" s="239"/>
      <c r="R15" s="1718" t="s">
        <v>89</v>
      </c>
      <c r="S15" s="1723">
        <v>810</v>
      </c>
      <c r="T15" s="1723">
        <v>853.25</v>
      </c>
      <c r="U15" s="1723">
        <v>870.45159999999998</v>
      </c>
      <c r="V15" s="1723">
        <v>895.16669999999999</v>
      </c>
      <c r="W15" s="1723">
        <v>973.90320000000008</v>
      </c>
      <c r="X15" s="1723">
        <v>1052.7333000000001</v>
      </c>
      <c r="Y15" s="1723">
        <v>1024</v>
      </c>
      <c r="Z15" s="1723">
        <v>1010</v>
      </c>
      <c r="AA15" s="1723">
        <v>975.33330000000001</v>
      </c>
      <c r="AB15" s="1723">
        <v>941</v>
      </c>
      <c r="AC15" s="1723">
        <v>941</v>
      </c>
      <c r="AD15" s="1724">
        <v>941</v>
      </c>
      <c r="AG15" s="229"/>
      <c r="AH15" s="998" t="s">
        <v>89</v>
      </c>
      <c r="AI15" s="995">
        <v>921.83870000000002</v>
      </c>
      <c r="AJ15" s="996">
        <v>956.39290000000005</v>
      </c>
      <c r="AK15" s="996">
        <v>999.4516000000001</v>
      </c>
      <c r="AL15" s="996">
        <v>1029.5</v>
      </c>
      <c r="AM15" s="996">
        <v>1055.5484000000001</v>
      </c>
      <c r="AN15" s="996">
        <v>1047.4000000000001</v>
      </c>
      <c r="AO15" s="996">
        <v>1055</v>
      </c>
      <c r="AP15" s="996">
        <v>1040.2903000000001</v>
      </c>
      <c r="AQ15" s="996">
        <v>1036</v>
      </c>
      <c r="AR15" s="996">
        <v>1063.7742000000001</v>
      </c>
      <c r="AS15" s="996">
        <v>1105.5</v>
      </c>
      <c r="AT15" s="997">
        <v>1109.2903000000001</v>
      </c>
      <c r="AV15" s="229"/>
      <c r="AW15" s="987" t="s">
        <v>89</v>
      </c>
      <c r="AX15" s="996">
        <v>1039.7419</v>
      </c>
      <c r="AY15" s="996">
        <v>1050.8621000000001</v>
      </c>
      <c r="AZ15" s="996">
        <v>1065.1289999999999</v>
      </c>
      <c r="BA15" s="996">
        <v>1095.2333000000001</v>
      </c>
      <c r="BB15" s="996">
        <v>1126.0968</v>
      </c>
      <c r="BC15" s="996">
        <v>1170.1333</v>
      </c>
      <c r="BD15" s="996">
        <v>1182.4838999999999</v>
      </c>
      <c r="BE15" s="996">
        <v>1221.7419</v>
      </c>
      <c r="BF15" s="996">
        <v>1284.1333</v>
      </c>
      <c r="BG15" s="996">
        <v>1309.7742000000001</v>
      </c>
      <c r="BH15" s="996">
        <v>1266.8667</v>
      </c>
      <c r="BI15" s="996">
        <v>1247.9032</v>
      </c>
      <c r="BK15" s="229"/>
      <c r="BL15" s="998" t="s">
        <v>89</v>
      </c>
      <c r="BM15" s="255">
        <v>1192.5999999999999</v>
      </c>
      <c r="BN15" s="255">
        <v>1169</v>
      </c>
      <c r="BO15" s="255">
        <v>1156.8</v>
      </c>
      <c r="BP15" s="255">
        <v>1151</v>
      </c>
      <c r="BQ15" s="255">
        <v>1125</v>
      </c>
      <c r="BR15" s="255">
        <v>1149.5999999999999</v>
      </c>
      <c r="BS15" s="255">
        <v>1191.4000000000001</v>
      </c>
      <c r="BT15" s="255">
        <v>1235.7</v>
      </c>
      <c r="BU15" s="255">
        <v>1263.3</v>
      </c>
      <c r="BV15" s="255">
        <v>1244</v>
      </c>
      <c r="BW15" s="255">
        <v>1215.3</v>
      </c>
      <c r="BX15" s="256">
        <v>1181.7</v>
      </c>
      <c r="BZ15" s="157"/>
      <c r="CA15" s="213" t="s">
        <v>89</v>
      </c>
      <c r="CB15" s="250">
        <v>1129.6451612903227</v>
      </c>
      <c r="CC15" s="251">
        <v>1104.0714</v>
      </c>
      <c r="CD15" s="251">
        <v>1068.9677000000001</v>
      </c>
      <c r="CE15" s="251">
        <v>1106.8667</v>
      </c>
      <c r="CF15" s="251">
        <v>1121.9032</v>
      </c>
      <c r="CG15" s="251">
        <v>1162.3333</v>
      </c>
      <c r="CH15" s="251">
        <v>1138.8065000000001</v>
      </c>
      <c r="CI15" s="251">
        <v>1116</v>
      </c>
      <c r="CJ15" s="251">
        <v>1111.6333</v>
      </c>
      <c r="CK15" s="251">
        <v>998.61290000000008</v>
      </c>
      <c r="CL15" s="251">
        <v>1008.8</v>
      </c>
      <c r="CM15" s="252">
        <v>997.5</v>
      </c>
      <c r="CO15" s="157"/>
      <c r="CP15" s="213" t="s">
        <v>89</v>
      </c>
      <c r="CQ15" s="406">
        <v>925.12900000000002</v>
      </c>
      <c r="CR15" s="406">
        <v>915.10710000000006</v>
      </c>
      <c r="CS15" s="406">
        <v>964.33330000000001</v>
      </c>
      <c r="CT15" s="406">
        <v>981.04550000000006</v>
      </c>
      <c r="CU15" s="406">
        <v>1012</v>
      </c>
      <c r="CV15" s="406">
        <v>1015</v>
      </c>
      <c r="CW15" s="406">
        <v>1008</v>
      </c>
      <c r="CX15" s="406">
        <v>966.12900000000002</v>
      </c>
      <c r="CY15" s="406">
        <v>977.93330000000003</v>
      </c>
      <c r="CZ15" s="406">
        <v>991</v>
      </c>
      <c r="DA15" s="406">
        <v>961.83330000000001</v>
      </c>
      <c r="DB15" s="601">
        <v>921.25810000000001</v>
      </c>
      <c r="DE15" s="157"/>
      <c r="DF15" s="213" t="s">
        <v>89</v>
      </c>
      <c r="DG15" s="626">
        <v>909</v>
      </c>
      <c r="DH15" s="626">
        <v>909.03060000000005</v>
      </c>
      <c r="DI15" s="626">
        <v>895.81680000000006</v>
      </c>
      <c r="DJ15" s="626">
        <v>921</v>
      </c>
      <c r="DK15" s="626">
        <v>958.4516000000001</v>
      </c>
      <c r="DL15" s="626">
        <v>1047.4666999999999</v>
      </c>
      <c r="DM15" s="626">
        <v>1113.1935000000001</v>
      </c>
      <c r="DN15" s="626">
        <v>1094.7419</v>
      </c>
      <c r="DO15" s="626">
        <v>1123.7333000000001</v>
      </c>
      <c r="DP15" s="626">
        <v>1097.5484000000001</v>
      </c>
      <c r="DQ15" s="626">
        <v>1060.3667</v>
      </c>
      <c r="DR15" s="635">
        <v>1087.1935000000001</v>
      </c>
      <c r="DU15" s="157"/>
      <c r="DV15" s="799" t="s">
        <v>89</v>
      </c>
      <c r="DW15" s="626">
        <v>1054.2258000000002</v>
      </c>
      <c r="DX15" s="626">
        <v>1052</v>
      </c>
      <c r="DY15" s="626">
        <v>1070.5484000000001</v>
      </c>
      <c r="DZ15" s="626">
        <v>1145.0667000000001</v>
      </c>
      <c r="EA15" s="626">
        <v>1202</v>
      </c>
      <c r="EB15" s="626">
        <v>1216</v>
      </c>
      <c r="EC15" s="626">
        <v>1179</v>
      </c>
      <c r="ED15" s="626">
        <v>1149.7419</v>
      </c>
      <c r="EE15" s="626">
        <v>1125.3667</v>
      </c>
      <c r="EF15" s="626">
        <v>1057.2581</v>
      </c>
      <c r="EG15" s="626">
        <v>1021</v>
      </c>
      <c r="EH15" s="635">
        <v>999.54840000000002</v>
      </c>
      <c r="EJ15" s="157"/>
      <c r="EK15" s="799" t="s">
        <v>89</v>
      </c>
      <c r="EL15" s="925">
        <v>944.4516000000001</v>
      </c>
      <c r="EM15" s="925">
        <v>930.42860000000007</v>
      </c>
      <c r="EN15" s="925">
        <v>970.38710000000003</v>
      </c>
      <c r="EO15" s="925">
        <v>947</v>
      </c>
      <c r="EP15" s="925">
        <v>947</v>
      </c>
      <c r="EQ15" s="925">
        <v>944.2</v>
      </c>
      <c r="ER15" s="925">
        <v>947.4194</v>
      </c>
      <c r="ES15" s="925">
        <v>969.2903</v>
      </c>
      <c r="ET15" s="925">
        <v>983.03330000000005</v>
      </c>
      <c r="EU15" s="925">
        <v>946.51610000000005</v>
      </c>
      <c r="EV15" s="925">
        <v>948.26670000000001</v>
      </c>
      <c r="EW15" s="1000">
        <v>971.09680000000003</v>
      </c>
      <c r="EY15" s="157"/>
      <c r="EZ15" s="799" t="s">
        <v>89</v>
      </c>
      <c r="FA15" s="1173">
        <v>949.52</v>
      </c>
      <c r="FB15" s="1154">
        <v>964.64</v>
      </c>
      <c r="FC15" s="1154">
        <v>997.65</v>
      </c>
      <c r="FD15" s="1154">
        <v>1152.0999999999999</v>
      </c>
      <c r="FE15" s="1154">
        <v>1233.48</v>
      </c>
      <c r="FF15" s="1154">
        <v>1289.1300000000001</v>
      </c>
      <c r="FG15" s="1154">
        <v>1274.71</v>
      </c>
      <c r="FH15" s="1154">
        <v>1271.1600000000001</v>
      </c>
      <c r="FI15" s="1154">
        <v>1318.6</v>
      </c>
      <c r="FJ15" s="1154">
        <v>1370.29</v>
      </c>
      <c r="FK15" s="1154">
        <v>1454.73</v>
      </c>
      <c r="FL15" s="1174">
        <v>1455.35</v>
      </c>
      <c r="FN15" s="157"/>
      <c r="FO15" s="1430" t="s">
        <v>89</v>
      </c>
      <c r="FP15" s="1233">
        <v>1469.68</v>
      </c>
      <c r="FQ15" s="1233">
        <v>1511.21</v>
      </c>
      <c r="FR15" s="1233">
        <v>1522.84</v>
      </c>
      <c r="FS15" s="1233">
        <v>1454.77</v>
      </c>
      <c r="FT15" s="1233">
        <v>1347.65</v>
      </c>
      <c r="FU15" s="1233">
        <v>1249.1300000000001</v>
      </c>
      <c r="FV15" s="1233">
        <v>1191.94</v>
      </c>
      <c r="FW15" s="1233">
        <v>1180.26</v>
      </c>
      <c r="FX15" s="1233">
        <v>1179.53</v>
      </c>
      <c r="FY15" s="1233">
        <v>1153.97</v>
      </c>
      <c r="FZ15" s="1233">
        <v>1118.03</v>
      </c>
      <c r="GA15" s="1428">
        <v>1062.8399999999999</v>
      </c>
    </row>
    <row r="16" spans="2:183" ht="15.95" customHeight="1">
      <c r="B16" s="239" t="s">
        <v>90</v>
      </c>
      <c r="C16" s="1714" t="s">
        <v>87</v>
      </c>
      <c r="D16" s="1722">
        <v>140.82740000000001</v>
      </c>
      <c r="E16" s="1725">
        <v>139.39930000000001</v>
      </c>
      <c r="F16" s="1726">
        <v>141.3287</v>
      </c>
      <c r="G16" s="1726">
        <v>147.21</v>
      </c>
      <c r="H16" s="1726">
        <v>149.61610000000002</v>
      </c>
      <c r="I16" s="1726">
        <v>154.90300000000002</v>
      </c>
      <c r="J16" s="1726">
        <v>158.40350000000001</v>
      </c>
      <c r="K16" s="1726">
        <v>160.0703</v>
      </c>
      <c r="L16" s="1726">
        <v>150.4367</v>
      </c>
      <c r="M16" s="1723">
        <v>138.20770000000002</v>
      </c>
      <c r="N16" s="1723">
        <v>137.56900000000002</v>
      </c>
      <c r="O16" s="1727">
        <v>134.33580000000001</v>
      </c>
      <c r="Q16" s="239" t="s">
        <v>90</v>
      </c>
      <c r="R16" s="1714" t="s">
        <v>87</v>
      </c>
      <c r="S16" s="1726">
        <v>134.03579999999999</v>
      </c>
      <c r="T16" s="1726">
        <v>140.47749999999999</v>
      </c>
      <c r="U16" s="1726">
        <v>135.6671</v>
      </c>
      <c r="V16" s="1726">
        <v>137.03400000000002</v>
      </c>
      <c r="W16" s="1726">
        <v>145.251</v>
      </c>
      <c r="X16" s="1726">
        <v>156.28530000000001</v>
      </c>
      <c r="Y16" s="1726">
        <v>150.59710000000001</v>
      </c>
      <c r="Z16" s="1723">
        <v>153.2081</v>
      </c>
      <c r="AA16" s="1723">
        <v>144.79430000000002</v>
      </c>
      <c r="AB16" s="1726">
        <v>141.0187</v>
      </c>
      <c r="AC16" s="1726">
        <v>144.6163</v>
      </c>
      <c r="AD16" s="1727">
        <v>149.4</v>
      </c>
      <c r="AG16" s="229" t="s">
        <v>90</v>
      </c>
      <c r="AH16" s="987" t="s">
        <v>87</v>
      </c>
      <c r="AI16" s="1004">
        <v>130.4948</v>
      </c>
      <c r="AJ16" s="1005">
        <v>144.7671</v>
      </c>
      <c r="AK16" s="1005">
        <v>151.19030000000001</v>
      </c>
      <c r="AL16" s="1005">
        <v>159.494</v>
      </c>
      <c r="AM16" s="1005">
        <v>160.30450000000002</v>
      </c>
      <c r="AN16" s="1005">
        <v>159.63</v>
      </c>
      <c r="AO16" s="1005">
        <v>160.83100000000002</v>
      </c>
      <c r="AP16" s="1005">
        <v>158.1</v>
      </c>
      <c r="AQ16" s="996">
        <v>158.1</v>
      </c>
      <c r="AR16" s="996">
        <v>158.0342</v>
      </c>
      <c r="AS16" s="1005">
        <v>164.83200000000002</v>
      </c>
      <c r="AT16" s="1006">
        <v>162.93680000000001</v>
      </c>
      <c r="AV16" s="229" t="s">
        <v>90</v>
      </c>
      <c r="AW16" s="987" t="s">
        <v>87</v>
      </c>
      <c r="AX16" s="1005">
        <v>154.4477</v>
      </c>
      <c r="AY16" s="1005">
        <v>162.28550000000001</v>
      </c>
      <c r="AZ16" s="1005">
        <v>164.84520000000001</v>
      </c>
      <c r="BA16" s="1005">
        <v>170.952</v>
      </c>
      <c r="BB16" s="1005">
        <v>168.92519999999999</v>
      </c>
      <c r="BC16" s="1005">
        <v>168.91200000000001</v>
      </c>
      <c r="BD16" s="1005">
        <v>165.33869999999999</v>
      </c>
      <c r="BE16" s="996">
        <v>183.6</v>
      </c>
      <c r="BF16" s="996">
        <v>194.99</v>
      </c>
      <c r="BG16" s="1005">
        <v>193.20769999999999</v>
      </c>
      <c r="BH16" s="1005">
        <v>184.72200000000001</v>
      </c>
      <c r="BI16" s="1005">
        <v>173.89349999999999</v>
      </c>
      <c r="BK16" s="229" t="s">
        <v>90</v>
      </c>
      <c r="BL16" s="987" t="s">
        <v>87</v>
      </c>
      <c r="BM16" s="240">
        <v>169.35</v>
      </c>
      <c r="BN16" s="241">
        <v>171.03</v>
      </c>
      <c r="BO16" s="241">
        <v>171.36</v>
      </c>
      <c r="BP16" s="241">
        <v>171.43</v>
      </c>
      <c r="BQ16" s="241">
        <v>163.53</v>
      </c>
      <c r="BR16" s="241">
        <v>170.82</v>
      </c>
      <c r="BS16" s="241">
        <v>177.84</v>
      </c>
      <c r="BT16" s="241">
        <v>189.82</v>
      </c>
      <c r="BU16" s="241">
        <v>185.86</v>
      </c>
      <c r="BV16" s="241">
        <v>177.27</v>
      </c>
      <c r="BW16" s="241">
        <v>169.18</v>
      </c>
      <c r="BX16" s="242">
        <v>170.18</v>
      </c>
      <c r="BZ16" s="157" t="s">
        <v>90</v>
      </c>
      <c r="CA16" s="212" t="s">
        <v>87</v>
      </c>
      <c r="CB16" s="243">
        <v>159.78290322580645</v>
      </c>
      <c r="CC16" s="244">
        <v>155.25710000000001</v>
      </c>
      <c r="CD16" s="244">
        <v>156.2835</v>
      </c>
      <c r="CE16" s="244">
        <v>163.5607</v>
      </c>
      <c r="CF16" s="244">
        <v>166.4665</v>
      </c>
      <c r="CG16" s="244">
        <v>176.48330000000001</v>
      </c>
      <c r="CH16" s="244">
        <v>171.2252</v>
      </c>
      <c r="CI16" s="244">
        <v>167.2826</v>
      </c>
      <c r="CJ16" s="244">
        <v>160.68700000000001</v>
      </c>
      <c r="CK16" s="244">
        <v>144.4145</v>
      </c>
      <c r="CL16" s="244">
        <v>143.08270000000002</v>
      </c>
      <c r="CM16" s="245">
        <v>135.6797</v>
      </c>
      <c r="CO16" s="157" t="s">
        <v>90</v>
      </c>
      <c r="CP16" s="212" t="s">
        <v>87</v>
      </c>
      <c r="CQ16" s="405">
        <v>132.2784</v>
      </c>
      <c r="CR16" s="405">
        <v>143.7261</v>
      </c>
      <c r="CS16" s="405">
        <v>145.6942</v>
      </c>
      <c r="CT16" s="405">
        <v>148.78470000000002</v>
      </c>
      <c r="CU16" s="405">
        <v>146.34030000000001</v>
      </c>
      <c r="CV16" s="405">
        <v>150.87569999999999</v>
      </c>
      <c r="CW16" s="405">
        <v>144.07160000000002</v>
      </c>
      <c r="CX16" s="405">
        <v>141.27520000000001</v>
      </c>
      <c r="CY16" s="405">
        <v>149.2167</v>
      </c>
      <c r="CZ16" s="405">
        <v>145.67060000000001</v>
      </c>
      <c r="DA16" s="405">
        <v>134.0367</v>
      </c>
      <c r="DB16" s="600">
        <v>128.76770000000002</v>
      </c>
      <c r="DE16" s="157" t="s">
        <v>90</v>
      </c>
      <c r="DF16" s="212" t="s">
        <v>87</v>
      </c>
      <c r="DG16" s="625">
        <v>132.8913</v>
      </c>
      <c r="DH16" s="625">
        <v>133.20340000000002</v>
      </c>
      <c r="DI16" s="625">
        <v>131.9316</v>
      </c>
      <c r="DJ16" s="625">
        <v>131.84900000000002</v>
      </c>
      <c r="DK16" s="625">
        <v>143.8887</v>
      </c>
      <c r="DL16" s="625">
        <v>157.8373</v>
      </c>
      <c r="DM16" s="625">
        <v>168.59710000000001</v>
      </c>
      <c r="DN16" s="625">
        <v>169.7826</v>
      </c>
      <c r="DO16" s="625">
        <v>172.77200000000002</v>
      </c>
      <c r="DP16" s="625">
        <v>161.20870000000002</v>
      </c>
      <c r="DQ16" s="625">
        <v>157.48099999999999</v>
      </c>
      <c r="DR16" s="634">
        <v>159.6694</v>
      </c>
      <c r="DU16" s="157" t="s">
        <v>90</v>
      </c>
      <c r="DV16" s="798" t="s">
        <v>87</v>
      </c>
      <c r="DW16" s="625">
        <v>157.39870000000002</v>
      </c>
      <c r="DX16" s="625">
        <v>156.61430000000001</v>
      </c>
      <c r="DY16" s="625">
        <v>161.91900000000001</v>
      </c>
      <c r="DZ16" s="625">
        <v>176.81900000000002</v>
      </c>
      <c r="EA16" s="625">
        <v>182.6465</v>
      </c>
      <c r="EB16" s="625">
        <v>185.63900000000001</v>
      </c>
      <c r="EC16" s="625">
        <v>177.51</v>
      </c>
      <c r="ED16" s="625">
        <v>174.73940000000002</v>
      </c>
      <c r="EE16" s="625">
        <v>168.26170000000002</v>
      </c>
      <c r="EF16" s="625">
        <v>154.0061</v>
      </c>
      <c r="EG16" s="625">
        <v>149.32300000000001</v>
      </c>
      <c r="EH16" s="634">
        <v>145.5223</v>
      </c>
      <c r="EJ16" s="157" t="s">
        <v>90</v>
      </c>
      <c r="EK16" s="798" t="s">
        <v>87</v>
      </c>
      <c r="EL16" s="924">
        <v>137.1129</v>
      </c>
      <c r="EM16" s="924">
        <v>146.43110000000001</v>
      </c>
      <c r="EN16" s="924">
        <v>152.2842</v>
      </c>
      <c r="EO16" s="924">
        <v>147.90470000000002</v>
      </c>
      <c r="EP16" s="924">
        <v>144.97450000000001</v>
      </c>
      <c r="EQ16" s="924">
        <v>148.94200000000001</v>
      </c>
      <c r="ER16" s="924">
        <v>147.12610000000001</v>
      </c>
      <c r="ES16" s="924">
        <v>154.2071</v>
      </c>
      <c r="ET16" s="924">
        <v>150.27930000000001</v>
      </c>
      <c r="EU16" s="924">
        <v>141.4803</v>
      </c>
      <c r="EV16" s="924">
        <v>140.3963</v>
      </c>
      <c r="EW16" s="999">
        <v>140.26900000000001</v>
      </c>
      <c r="EY16" s="157" t="s">
        <v>90</v>
      </c>
      <c r="EZ16" s="798" t="s">
        <v>87</v>
      </c>
      <c r="FA16" s="1171">
        <v>140.09</v>
      </c>
      <c r="FB16" s="1153">
        <v>143.1</v>
      </c>
      <c r="FC16" s="1153">
        <v>149.97999999999999</v>
      </c>
      <c r="FD16" s="1153">
        <v>175.77</v>
      </c>
      <c r="FE16" s="1153">
        <v>182.07</v>
      </c>
      <c r="FF16" s="1153">
        <v>187.42</v>
      </c>
      <c r="FG16" s="1153">
        <v>182.92</v>
      </c>
      <c r="FH16" s="1153">
        <v>188.79</v>
      </c>
      <c r="FI16" s="1153">
        <v>190.3</v>
      </c>
      <c r="FJ16" s="1153">
        <v>190.32</v>
      </c>
      <c r="FK16" s="1153">
        <v>194.79</v>
      </c>
      <c r="FL16" s="1172">
        <v>204.65</v>
      </c>
      <c r="FN16" s="157" t="s">
        <v>90</v>
      </c>
      <c r="FO16" s="1426" t="s">
        <v>87</v>
      </c>
      <c r="FP16" s="1234">
        <v>192.09</v>
      </c>
      <c r="FQ16" s="1234">
        <v>196.42</v>
      </c>
      <c r="FR16" s="1234">
        <v>200.91</v>
      </c>
      <c r="FS16" s="1234">
        <v>188.6</v>
      </c>
      <c r="FT16" s="1234">
        <v>170.14</v>
      </c>
      <c r="FU16" s="1234">
        <v>171.73</v>
      </c>
      <c r="FV16" s="1234">
        <v>156.16</v>
      </c>
      <c r="FW16" s="1234">
        <v>152.26</v>
      </c>
      <c r="FX16" s="1234">
        <v>140.18</v>
      </c>
      <c r="FY16" s="1234">
        <v>131.74</v>
      </c>
      <c r="FZ16" s="1234">
        <v>128.22999999999999</v>
      </c>
      <c r="GA16" s="1424">
        <v>123.56</v>
      </c>
    </row>
    <row r="17" spans="2:183" ht="15.95" customHeight="1">
      <c r="B17" s="239" t="s">
        <v>107</v>
      </c>
      <c r="C17" s="1714" t="s">
        <v>87</v>
      </c>
      <c r="D17" s="1722">
        <v>151.9025</v>
      </c>
      <c r="E17" s="1725">
        <v>148.95600000000002</v>
      </c>
      <c r="F17" s="1726">
        <v>146.7054</v>
      </c>
      <c r="G17" s="1726">
        <v>147.98439999999999</v>
      </c>
      <c r="H17" s="1726">
        <v>150.5617</v>
      </c>
      <c r="I17" s="1726">
        <v>152.39619999999999</v>
      </c>
      <c r="J17" s="1726">
        <v>156.04470000000001</v>
      </c>
      <c r="K17" s="1726">
        <v>155.23869999999999</v>
      </c>
      <c r="L17" s="1726">
        <v>153.95529999999999</v>
      </c>
      <c r="M17" s="1723">
        <v>148.22410000000002</v>
      </c>
      <c r="N17" s="1723">
        <v>142.97749999999999</v>
      </c>
      <c r="O17" s="1727">
        <v>142.70099999999999</v>
      </c>
      <c r="Q17" s="239" t="s">
        <v>107</v>
      </c>
      <c r="R17" s="1714" t="s">
        <v>87</v>
      </c>
      <c r="S17" s="1726">
        <v>138.46850000000001</v>
      </c>
      <c r="T17" s="1726">
        <v>139.36860000000001</v>
      </c>
      <c r="U17" s="1726">
        <v>141.0284</v>
      </c>
      <c r="V17" s="1726">
        <v>138.8229</v>
      </c>
      <c r="W17" s="1726">
        <v>139.44140000000002</v>
      </c>
      <c r="X17" s="1726">
        <v>144.54310000000001</v>
      </c>
      <c r="Y17" s="1726">
        <v>149.5137</v>
      </c>
      <c r="Z17" s="1723">
        <v>145.81100000000001</v>
      </c>
      <c r="AA17" s="1723">
        <v>145.3776</v>
      </c>
      <c r="AB17" s="1726">
        <v>143.2998</v>
      </c>
      <c r="AC17" s="1726">
        <v>141.5325</v>
      </c>
      <c r="AD17" s="1727">
        <v>143.16650000000001</v>
      </c>
      <c r="AG17" s="229" t="s">
        <v>107</v>
      </c>
      <c r="AH17" s="987" t="s">
        <v>87</v>
      </c>
      <c r="AI17" s="1004">
        <v>146.11760000000001</v>
      </c>
      <c r="AJ17" s="1005">
        <v>141.73140000000001</v>
      </c>
      <c r="AK17" s="1005">
        <v>149.10939999999999</v>
      </c>
      <c r="AL17" s="1005">
        <v>153.69999999999999</v>
      </c>
      <c r="AM17" s="1005">
        <v>160.60060000000001</v>
      </c>
      <c r="AN17" s="1005">
        <v>161.58770000000001</v>
      </c>
      <c r="AO17" s="1005">
        <v>159.1765</v>
      </c>
      <c r="AP17" s="1005">
        <v>160.3948</v>
      </c>
      <c r="AQ17" s="996">
        <v>159.78400000000002</v>
      </c>
      <c r="AR17" s="996">
        <v>159.75320000000002</v>
      </c>
      <c r="AS17" s="1005">
        <v>160.29670000000002</v>
      </c>
      <c r="AT17" s="1006">
        <v>163.3981</v>
      </c>
      <c r="AV17" s="229" t="s">
        <v>107</v>
      </c>
      <c r="AW17" s="987" t="s">
        <v>87</v>
      </c>
      <c r="AX17" s="1005">
        <v>163.71350000000001</v>
      </c>
      <c r="AY17" s="1005">
        <v>159.04929999999999</v>
      </c>
      <c r="AZ17" s="1005">
        <v>164.62100000000001</v>
      </c>
      <c r="BA17" s="1005">
        <v>164.09870000000001</v>
      </c>
      <c r="BB17" s="1005">
        <v>165.4726</v>
      </c>
      <c r="BC17" s="1005">
        <v>166.04929999999999</v>
      </c>
      <c r="BD17" s="1005">
        <v>168.17869999999999</v>
      </c>
      <c r="BE17" s="996">
        <v>168.66</v>
      </c>
      <c r="BF17" s="996">
        <v>175.28800000000001</v>
      </c>
      <c r="BG17" s="1005">
        <v>183.16480000000001</v>
      </c>
      <c r="BH17" s="1005">
        <v>181.65700000000001</v>
      </c>
      <c r="BI17" s="1005">
        <v>178.4606</v>
      </c>
      <c r="BK17" s="229" t="s">
        <v>107</v>
      </c>
      <c r="BL17" s="987" t="s">
        <v>87</v>
      </c>
      <c r="BM17" s="246">
        <v>172.54</v>
      </c>
      <c r="BN17" s="253">
        <v>170.35</v>
      </c>
      <c r="BO17" s="253">
        <v>170.82</v>
      </c>
      <c r="BP17" s="253">
        <v>169.67</v>
      </c>
      <c r="BQ17" s="253">
        <v>172.59</v>
      </c>
      <c r="BR17" s="253">
        <v>170.15</v>
      </c>
      <c r="BS17" s="253">
        <v>173.75</v>
      </c>
      <c r="BT17" s="253">
        <v>175.73</v>
      </c>
      <c r="BU17" s="253">
        <v>181.22</v>
      </c>
      <c r="BV17" s="253">
        <v>180.46</v>
      </c>
      <c r="BW17" s="253">
        <v>175.56</v>
      </c>
      <c r="BX17" s="254">
        <v>171.13</v>
      </c>
      <c r="BZ17" s="157" t="s">
        <v>107</v>
      </c>
      <c r="CA17" s="212" t="s">
        <v>87</v>
      </c>
      <c r="CB17" s="243">
        <v>167.36548387096775</v>
      </c>
      <c r="CC17" s="244">
        <v>163.02180000000001</v>
      </c>
      <c r="CD17" s="244">
        <v>157.79390000000001</v>
      </c>
      <c r="CE17" s="244">
        <v>160.828</v>
      </c>
      <c r="CF17" s="244">
        <v>163.001</v>
      </c>
      <c r="CG17" s="244">
        <v>163.7963</v>
      </c>
      <c r="CH17" s="244">
        <v>167.17680000000001</v>
      </c>
      <c r="CI17" s="244">
        <v>164.4658</v>
      </c>
      <c r="CJ17" s="244">
        <v>162.69730000000001</v>
      </c>
      <c r="CK17" s="244">
        <v>159.59450000000001</v>
      </c>
      <c r="CL17" s="244">
        <v>150.12900000000002</v>
      </c>
      <c r="CM17" s="245">
        <v>149.0703</v>
      </c>
      <c r="CO17" s="157" t="s">
        <v>107</v>
      </c>
      <c r="CP17" s="212" t="s">
        <v>87</v>
      </c>
      <c r="CQ17" s="405">
        <v>141.1268</v>
      </c>
      <c r="CR17" s="405">
        <v>137.72290000000001</v>
      </c>
      <c r="CS17" s="405">
        <v>143.85230000000001</v>
      </c>
      <c r="CT17" s="405">
        <v>144.244</v>
      </c>
      <c r="CU17" s="405">
        <v>145.63249999999999</v>
      </c>
      <c r="CV17" s="405">
        <v>144.62430000000001</v>
      </c>
      <c r="CW17" s="405">
        <v>146.6448</v>
      </c>
      <c r="CX17" s="405">
        <v>145.3561</v>
      </c>
      <c r="CY17" s="405">
        <v>141.24600000000001</v>
      </c>
      <c r="CZ17" s="405">
        <v>142.50320000000002</v>
      </c>
      <c r="DA17" s="405">
        <v>142.691</v>
      </c>
      <c r="DB17" s="600">
        <v>137.53450000000001</v>
      </c>
      <c r="DE17" s="157" t="s">
        <v>107</v>
      </c>
      <c r="DF17" s="212" t="s">
        <v>87</v>
      </c>
      <c r="DG17" s="625">
        <v>133.37810000000002</v>
      </c>
      <c r="DH17" s="625">
        <v>133.7945</v>
      </c>
      <c r="DI17" s="625">
        <v>132.34290000000001</v>
      </c>
      <c r="DJ17" s="625">
        <v>136.37530000000001</v>
      </c>
      <c r="DK17" s="625">
        <v>134.6874</v>
      </c>
      <c r="DL17" s="625">
        <v>141.536</v>
      </c>
      <c r="DM17" s="625">
        <v>148.11940000000001</v>
      </c>
      <c r="DN17" s="625">
        <v>152.4332</v>
      </c>
      <c r="DO17" s="625">
        <v>154.64570000000001</v>
      </c>
      <c r="DP17" s="625">
        <v>152.9794</v>
      </c>
      <c r="DQ17" s="625">
        <v>150.07330000000002</v>
      </c>
      <c r="DR17" s="634">
        <v>149.70320000000001</v>
      </c>
      <c r="DU17" s="157" t="s">
        <v>107</v>
      </c>
      <c r="DV17" s="798" t="s">
        <v>87</v>
      </c>
      <c r="DW17" s="625">
        <v>148.42350000000002</v>
      </c>
      <c r="DX17" s="625">
        <v>147.23500000000001</v>
      </c>
      <c r="DY17" s="625">
        <v>148.71520000000001</v>
      </c>
      <c r="DZ17" s="625">
        <v>153.74299999999999</v>
      </c>
      <c r="EA17" s="625">
        <v>161.87739999999999</v>
      </c>
      <c r="EB17" s="625">
        <v>161.8323</v>
      </c>
      <c r="EC17" s="625">
        <v>162.5429</v>
      </c>
      <c r="ED17" s="625">
        <v>157.6952</v>
      </c>
      <c r="EE17" s="625">
        <v>156.43700000000001</v>
      </c>
      <c r="EF17" s="625">
        <v>150.82160000000002</v>
      </c>
      <c r="EG17" s="625">
        <v>146.75470000000001</v>
      </c>
      <c r="EH17" s="634">
        <v>146.1832</v>
      </c>
      <c r="EJ17" s="157" t="s">
        <v>107</v>
      </c>
      <c r="EK17" s="798" t="s">
        <v>87</v>
      </c>
      <c r="EL17" s="924">
        <v>141.49549999999999</v>
      </c>
      <c r="EM17" s="924">
        <v>142.625</v>
      </c>
      <c r="EN17" s="924">
        <v>145.24260000000001</v>
      </c>
      <c r="EO17" s="924">
        <v>142.42570000000001</v>
      </c>
      <c r="EP17" s="924">
        <v>143.5942</v>
      </c>
      <c r="EQ17" s="924">
        <v>146.8603</v>
      </c>
      <c r="ER17" s="924">
        <v>146.0874</v>
      </c>
      <c r="ES17" s="924">
        <v>146.34030000000001</v>
      </c>
      <c r="ET17" s="924">
        <v>149.452</v>
      </c>
      <c r="EU17" s="924">
        <v>148.28060000000002</v>
      </c>
      <c r="EV17" s="924">
        <v>144.3783</v>
      </c>
      <c r="EW17" s="999">
        <v>145.92060000000001</v>
      </c>
      <c r="EY17" s="157" t="s">
        <v>107</v>
      </c>
      <c r="EZ17" s="798" t="s">
        <v>87</v>
      </c>
      <c r="FA17" s="1171">
        <v>144.62</v>
      </c>
      <c r="FB17" s="1153">
        <v>145.9</v>
      </c>
      <c r="FC17" s="1153">
        <v>145.38999999999999</v>
      </c>
      <c r="FD17" s="1153">
        <v>149.32</v>
      </c>
      <c r="FE17" s="1153">
        <v>156.81</v>
      </c>
      <c r="FF17" s="1153">
        <v>164.37</v>
      </c>
      <c r="FG17" s="1153">
        <v>167.93</v>
      </c>
      <c r="FH17" s="1153">
        <v>167.48</v>
      </c>
      <c r="FI17" s="1153">
        <v>170.21</v>
      </c>
      <c r="FJ17" s="1153">
        <v>170.47</v>
      </c>
      <c r="FK17" s="1153">
        <v>171.4</v>
      </c>
      <c r="FL17" s="1172">
        <v>176.34</v>
      </c>
      <c r="FN17" s="157" t="s">
        <v>107</v>
      </c>
      <c r="FO17" s="1426" t="s">
        <v>87</v>
      </c>
      <c r="FP17" s="1234">
        <v>173.45</v>
      </c>
      <c r="FQ17" s="1234">
        <v>170.45</v>
      </c>
      <c r="FR17" s="1234">
        <v>170.26</v>
      </c>
      <c r="FS17" s="1234">
        <v>172.79</v>
      </c>
      <c r="FT17" s="1234">
        <v>169.91</v>
      </c>
      <c r="FU17" s="1234">
        <v>160.59</v>
      </c>
      <c r="FV17" s="1234">
        <v>157.31</v>
      </c>
      <c r="FW17" s="1234">
        <v>152.34</v>
      </c>
      <c r="FX17" s="1234">
        <v>148.57</v>
      </c>
      <c r="FY17" s="1234">
        <v>144.16999999999999</v>
      </c>
      <c r="FZ17" s="1234">
        <v>143.88</v>
      </c>
      <c r="GA17" s="1424" t="s">
        <v>367</v>
      </c>
    </row>
    <row r="18" spans="2:183" ht="15.95" customHeight="1">
      <c r="B18" s="239"/>
      <c r="C18" s="1714" t="s">
        <v>207</v>
      </c>
      <c r="D18" s="1722">
        <v>2376.7577000000001</v>
      </c>
      <c r="E18" s="1728">
        <v>2330.6546000000003</v>
      </c>
      <c r="F18" s="1729">
        <v>2295.44</v>
      </c>
      <c r="G18" s="1729">
        <v>2315.4520000000002</v>
      </c>
      <c r="H18" s="1729">
        <v>2355.7787000000003</v>
      </c>
      <c r="I18" s="1729">
        <v>2384.4827</v>
      </c>
      <c r="J18" s="1729">
        <v>2441.5694000000003</v>
      </c>
      <c r="K18" s="1729">
        <v>2428.9574000000002</v>
      </c>
      <c r="L18" s="1729">
        <v>2408.8777</v>
      </c>
      <c r="M18" s="1730">
        <v>2319.2039</v>
      </c>
      <c r="N18" s="1730">
        <v>2237.1110000000003</v>
      </c>
      <c r="O18" s="1731">
        <v>2232.7861000000003</v>
      </c>
      <c r="Q18" s="239"/>
      <c r="R18" s="1714" t="s">
        <v>207</v>
      </c>
      <c r="S18" s="1729">
        <v>2166.5610000000001</v>
      </c>
      <c r="T18" s="1729">
        <v>2180.645</v>
      </c>
      <c r="U18" s="1729">
        <v>2206.6154999999999</v>
      </c>
      <c r="V18" s="1729">
        <v>2172.107</v>
      </c>
      <c r="W18" s="1729">
        <v>2181.7832000000003</v>
      </c>
      <c r="X18" s="1729">
        <v>2261.607</v>
      </c>
      <c r="Y18" s="1729">
        <v>2339.3806</v>
      </c>
      <c r="Z18" s="1730">
        <v>2281.4465</v>
      </c>
      <c r="AA18" s="1730">
        <v>2274.6657</v>
      </c>
      <c r="AB18" s="1729">
        <v>2242.1545000000001</v>
      </c>
      <c r="AC18" s="1729">
        <v>2214.5017000000003</v>
      </c>
      <c r="AD18" s="1731">
        <v>2240.069</v>
      </c>
      <c r="AG18" s="229" t="s">
        <v>91</v>
      </c>
      <c r="AH18" s="987" t="s">
        <v>87</v>
      </c>
      <c r="AI18" s="1004">
        <v>171.36100000000002</v>
      </c>
      <c r="AJ18" s="1005">
        <v>166.40820000000002</v>
      </c>
      <c r="AK18" s="1005">
        <v>160.77260000000001</v>
      </c>
      <c r="AL18" s="1005">
        <v>156.042</v>
      </c>
      <c r="AM18" s="1005">
        <v>158.0958</v>
      </c>
      <c r="AN18" s="1005">
        <v>163.78030000000001</v>
      </c>
      <c r="AO18" s="1005">
        <v>173.86450000000002</v>
      </c>
      <c r="AP18" s="1005">
        <v>176.61</v>
      </c>
      <c r="AQ18" s="996">
        <v>176.95</v>
      </c>
      <c r="AR18" s="996">
        <v>180.39770000000001</v>
      </c>
      <c r="AS18" s="1005">
        <v>187.2183</v>
      </c>
      <c r="AT18" s="1006">
        <v>199.0223</v>
      </c>
      <c r="AV18" s="229" t="s">
        <v>91</v>
      </c>
      <c r="AW18" s="998" t="s">
        <v>87</v>
      </c>
      <c r="AX18" s="1005">
        <v>191.8287</v>
      </c>
      <c r="AY18" s="1005">
        <v>179.61660000000001</v>
      </c>
      <c r="AZ18" s="1005">
        <v>168.27969999999999</v>
      </c>
      <c r="BA18" s="1005">
        <v>164.67930000000001</v>
      </c>
      <c r="BB18" s="1005">
        <v>173.0548</v>
      </c>
      <c r="BC18" s="1005">
        <v>183.02930000000001</v>
      </c>
      <c r="BD18" s="1005">
        <v>188.79679999999999</v>
      </c>
      <c r="BE18" s="996">
        <v>201.90520000000001</v>
      </c>
      <c r="BF18" s="996">
        <v>210.68170000000001</v>
      </c>
      <c r="BG18" s="1005">
        <v>211.1045</v>
      </c>
      <c r="BH18" s="1005">
        <v>207.94470000000001</v>
      </c>
      <c r="BI18" s="1005">
        <v>207.4365</v>
      </c>
      <c r="BK18" s="229" t="s">
        <v>91</v>
      </c>
      <c r="BL18" s="987" t="s">
        <v>87</v>
      </c>
      <c r="BM18" s="240">
        <v>208.61</v>
      </c>
      <c r="BN18" s="241">
        <v>204.81</v>
      </c>
      <c r="BO18" s="241">
        <v>200.19</v>
      </c>
      <c r="BP18" s="241">
        <v>193.62</v>
      </c>
      <c r="BQ18" s="241">
        <v>191.03</v>
      </c>
      <c r="BR18" s="241">
        <v>189.97</v>
      </c>
      <c r="BS18" s="241">
        <v>195.78</v>
      </c>
      <c r="BT18" s="241">
        <v>199.97</v>
      </c>
      <c r="BU18" s="241">
        <v>202.26</v>
      </c>
      <c r="BV18" s="241">
        <v>201.18</v>
      </c>
      <c r="BW18" s="241">
        <v>199.36</v>
      </c>
      <c r="BX18" s="242">
        <v>200.38</v>
      </c>
      <c r="BZ18" s="157" t="s">
        <v>91</v>
      </c>
      <c r="CA18" s="212" t="s">
        <v>87</v>
      </c>
      <c r="CB18" s="243">
        <v>200.91774193548386</v>
      </c>
      <c r="CC18" s="244">
        <v>199.9418</v>
      </c>
      <c r="CD18" s="244">
        <v>193.79160000000002</v>
      </c>
      <c r="CE18" s="244">
        <v>189.92430000000002</v>
      </c>
      <c r="CF18" s="244">
        <v>185.80260000000001</v>
      </c>
      <c r="CG18" s="244">
        <v>181.08870000000002</v>
      </c>
      <c r="CH18" s="244">
        <v>187.0642</v>
      </c>
      <c r="CI18" s="244">
        <v>190.01650000000001</v>
      </c>
      <c r="CJ18" s="244">
        <v>185.7373</v>
      </c>
      <c r="CK18" s="244">
        <v>184.4042</v>
      </c>
      <c r="CL18" s="244">
        <v>180.84870000000001</v>
      </c>
      <c r="CM18" s="245">
        <v>180.089</v>
      </c>
      <c r="CO18" s="157" t="s">
        <v>94</v>
      </c>
      <c r="CP18" s="212" t="s">
        <v>87</v>
      </c>
      <c r="CQ18" s="405">
        <v>137.05610000000001</v>
      </c>
      <c r="CR18" s="405">
        <v>137.27540000000002</v>
      </c>
      <c r="CS18" s="405">
        <v>142.691</v>
      </c>
      <c r="CT18" s="405">
        <v>144.8503</v>
      </c>
      <c r="CU18" s="405">
        <v>147.7123</v>
      </c>
      <c r="CV18" s="405">
        <v>153.2483</v>
      </c>
      <c r="CW18" s="405">
        <v>150.1942</v>
      </c>
      <c r="CX18" s="405">
        <v>144.6103</v>
      </c>
      <c r="CY18" s="405">
        <v>143.2304</v>
      </c>
      <c r="CZ18" s="405">
        <v>140.8458</v>
      </c>
      <c r="DA18" s="405">
        <v>137.77430000000001</v>
      </c>
      <c r="DB18" s="600">
        <v>136.50970000000001</v>
      </c>
      <c r="DE18" s="157" t="s">
        <v>94</v>
      </c>
      <c r="DF18" s="212" t="s">
        <v>87</v>
      </c>
      <c r="DG18" s="625">
        <v>135.27260000000001</v>
      </c>
      <c r="DH18" s="625">
        <v>135.4486</v>
      </c>
      <c r="DI18" s="625">
        <v>132.5932</v>
      </c>
      <c r="DJ18" s="625">
        <v>135.9357</v>
      </c>
      <c r="DK18" s="625">
        <v>140.14610000000002</v>
      </c>
      <c r="DL18" s="625">
        <v>146.37430000000001</v>
      </c>
      <c r="DM18" s="625">
        <v>151.60650000000001</v>
      </c>
      <c r="DN18" s="625">
        <v>152.899</v>
      </c>
      <c r="DO18" s="625">
        <v>159.44200000000001</v>
      </c>
      <c r="DP18" s="625">
        <v>159.16230000000002</v>
      </c>
      <c r="DQ18" s="625">
        <v>155.30270000000002</v>
      </c>
      <c r="DR18" s="634">
        <v>155.0735</v>
      </c>
      <c r="DU18" s="157" t="s">
        <v>94</v>
      </c>
      <c r="DV18" s="798" t="s">
        <v>87</v>
      </c>
      <c r="DW18" s="625">
        <v>153.86840000000001</v>
      </c>
      <c r="DX18" s="625">
        <v>157.73820000000001</v>
      </c>
      <c r="DY18" s="625">
        <v>164.01390000000001</v>
      </c>
      <c r="DZ18" s="625">
        <v>164.42700000000002</v>
      </c>
      <c r="EA18" s="625">
        <v>164.92420000000001</v>
      </c>
      <c r="EB18" s="625">
        <v>165.97900000000001</v>
      </c>
      <c r="EC18" s="625">
        <v>169.00190000000001</v>
      </c>
      <c r="ED18" s="625">
        <v>163.1103</v>
      </c>
      <c r="EE18" s="625">
        <v>158.4753</v>
      </c>
      <c r="EF18" s="625">
        <v>153.83000000000001</v>
      </c>
      <c r="EG18" s="625">
        <v>149.5993</v>
      </c>
      <c r="EH18" s="634">
        <v>145.61420000000001</v>
      </c>
      <c r="EJ18" s="157" t="s">
        <v>94</v>
      </c>
      <c r="EK18" s="798" t="s">
        <v>87</v>
      </c>
      <c r="EL18" s="924">
        <v>140.3065</v>
      </c>
      <c r="EM18" s="924">
        <v>138.4461</v>
      </c>
      <c r="EN18" s="924">
        <v>138.83450000000002</v>
      </c>
      <c r="EO18" s="924">
        <v>139.40100000000001</v>
      </c>
      <c r="EP18" s="924">
        <v>140.19900000000001</v>
      </c>
      <c r="EQ18" s="924">
        <v>140.66400000000002</v>
      </c>
      <c r="ER18" s="924">
        <v>140.47130000000001</v>
      </c>
      <c r="ES18" s="924">
        <v>137.2594</v>
      </c>
      <c r="ET18" s="924">
        <v>137.4333</v>
      </c>
      <c r="EU18" s="924">
        <v>139.9658</v>
      </c>
      <c r="EV18" s="924">
        <v>138.3793</v>
      </c>
      <c r="EW18" s="999">
        <v>138.7268</v>
      </c>
      <c r="EY18" s="157" t="s">
        <v>94</v>
      </c>
      <c r="EZ18" s="798" t="s">
        <v>87</v>
      </c>
      <c r="FA18" s="1171">
        <v>136.62</v>
      </c>
      <c r="FB18" s="1153">
        <v>137.31</v>
      </c>
      <c r="FC18" s="1153">
        <v>139.88</v>
      </c>
      <c r="FD18" s="1153">
        <v>151.19999999999999</v>
      </c>
      <c r="FE18" s="1153">
        <v>165.79</v>
      </c>
      <c r="FF18" s="1153">
        <v>172.75</v>
      </c>
      <c r="FG18" s="1153">
        <v>173.34</v>
      </c>
      <c r="FH18" s="1153">
        <v>171.43</v>
      </c>
      <c r="FI18" s="1153">
        <v>174.48</v>
      </c>
      <c r="FJ18" s="1153">
        <v>178.62</v>
      </c>
      <c r="FK18" s="1153">
        <v>186</v>
      </c>
      <c r="FL18" s="1172">
        <v>189.74</v>
      </c>
      <c r="FN18" s="157" t="s">
        <v>94</v>
      </c>
      <c r="FO18" s="1426" t="s">
        <v>87</v>
      </c>
      <c r="FP18" s="1234">
        <v>190.41</v>
      </c>
      <c r="FQ18" s="1234">
        <v>190.81</v>
      </c>
      <c r="FR18" s="1234">
        <v>184.47</v>
      </c>
      <c r="FS18" s="1234">
        <v>178.75</v>
      </c>
      <c r="FT18" s="1234">
        <v>170.68</v>
      </c>
      <c r="FU18" s="1234">
        <v>162.33000000000001</v>
      </c>
      <c r="FV18" s="1234">
        <v>162.86000000000001</v>
      </c>
      <c r="FW18" s="1234">
        <v>161.91</v>
      </c>
      <c r="FX18" s="1234">
        <v>159.19999999999999</v>
      </c>
      <c r="FY18" s="1234">
        <v>159.24</v>
      </c>
      <c r="FZ18" s="1234">
        <v>157.86000000000001</v>
      </c>
      <c r="GA18" s="1424">
        <v>155.86000000000001</v>
      </c>
    </row>
    <row r="19" spans="2:183" ht="15.95" customHeight="1">
      <c r="B19" s="239" t="s">
        <v>91</v>
      </c>
      <c r="C19" s="1714" t="s">
        <v>87</v>
      </c>
      <c r="D19" s="1722">
        <v>196.56450000000001</v>
      </c>
      <c r="E19" s="1725">
        <v>189.8579</v>
      </c>
      <c r="F19" s="1726">
        <v>177.54770000000002</v>
      </c>
      <c r="G19" s="1726">
        <v>162.53570000000002</v>
      </c>
      <c r="H19" s="1726">
        <v>157.38550000000001</v>
      </c>
      <c r="I19" s="1726">
        <v>160.73570000000001</v>
      </c>
      <c r="J19" s="1726">
        <v>176.00030000000001</v>
      </c>
      <c r="K19" s="1726">
        <v>179.58420000000001</v>
      </c>
      <c r="L19" s="1726">
        <v>173.70500000000001</v>
      </c>
      <c r="M19" s="1723">
        <v>168.89840000000001</v>
      </c>
      <c r="N19" s="1723">
        <v>163.60599999999999</v>
      </c>
      <c r="O19" s="1727">
        <v>169.36870000000002</v>
      </c>
      <c r="Q19" s="239" t="s">
        <v>91</v>
      </c>
      <c r="R19" s="1714" t="s">
        <v>87</v>
      </c>
      <c r="S19" s="1726">
        <v>169.96290000000002</v>
      </c>
      <c r="T19" s="1726">
        <v>163.01</v>
      </c>
      <c r="U19" s="1726">
        <v>158.2784</v>
      </c>
      <c r="V19" s="1726">
        <v>150.20830000000001</v>
      </c>
      <c r="W19" s="1726">
        <v>142.70189999999999</v>
      </c>
      <c r="X19" s="1726">
        <v>146.73430000000002</v>
      </c>
      <c r="Y19" s="1726">
        <v>160.45940000000002</v>
      </c>
      <c r="Z19" s="1723">
        <v>169.95350000000002</v>
      </c>
      <c r="AA19" s="1723">
        <v>168.1277</v>
      </c>
      <c r="AB19" s="1726">
        <v>165.7174</v>
      </c>
      <c r="AC19" s="1726">
        <v>165.64500000000001</v>
      </c>
      <c r="AD19" s="1727">
        <v>169.6542</v>
      </c>
      <c r="AG19" s="229" t="s">
        <v>92</v>
      </c>
      <c r="AH19" s="987" t="s">
        <v>87</v>
      </c>
      <c r="AI19" s="1004">
        <v>139.43350000000001</v>
      </c>
      <c r="AJ19" s="1005">
        <v>158.2304</v>
      </c>
      <c r="AK19" s="1005">
        <v>166.05030000000002</v>
      </c>
      <c r="AL19" s="1005">
        <v>166.26830000000001</v>
      </c>
      <c r="AM19" s="1005">
        <v>168.3039</v>
      </c>
      <c r="AN19" s="1005">
        <v>165.05070000000001</v>
      </c>
      <c r="AO19" s="1005">
        <v>165.49420000000001</v>
      </c>
      <c r="AP19" s="1005">
        <v>163.64230000000001</v>
      </c>
      <c r="AQ19" s="996">
        <v>160.01730000000001</v>
      </c>
      <c r="AR19" s="996">
        <v>157.23770000000002</v>
      </c>
      <c r="AS19" s="1005">
        <v>154.88030000000001</v>
      </c>
      <c r="AT19" s="1006">
        <v>152.40710000000001</v>
      </c>
      <c r="AV19" s="229" t="s">
        <v>92</v>
      </c>
      <c r="AW19" s="987" t="s">
        <v>87</v>
      </c>
      <c r="AX19" s="1005">
        <v>145.79740000000001</v>
      </c>
      <c r="AY19" s="1005">
        <v>156.3134</v>
      </c>
      <c r="AZ19" s="1005">
        <v>167.95769999999999</v>
      </c>
      <c r="BA19" s="1005">
        <v>168.38200000000001</v>
      </c>
      <c r="BB19" s="1005">
        <v>170.13480000000001</v>
      </c>
      <c r="BC19" s="1005">
        <v>178.63829999999999</v>
      </c>
      <c r="BD19" s="1005">
        <v>178.97229999999999</v>
      </c>
      <c r="BE19" s="996">
        <v>183.3477</v>
      </c>
      <c r="BF19" s="996">
        <v>192.8937</v>
      </c>
      <c r="BG19" s="1005">
        <v>189.87610000000001</v>
      </c>
      <c r="BH19" s="1005">
        <v>178.1823</v>
      </c>
      <c r="BI19" s="1005">
        <v>174.27350000000001</v>
      </c>
      <c r="BK19" s="229" t="s">
        <v>92</v>
      </c>
      <c r="BL19" s="987" t="s">
        <v>87</v>
      </c>
      <c r="BM19" s="240">
        <v>178.5</v>
      </c>
      <c r="BN19" s="241">
        <v>187.13</v>
      </c>
      <c r="BO19" s="241">
        <v>192.27</v>
      </c>
      <c r="BP19" s="241">
        <v>192.65</v>
      </c>
      <c r="BQ19" s="241">
        <v>185.58</v>
      </c>
      <c r="BR19" s="241">
        <v>191.54</v>
      </c>
      <c r="BS19" s="241">
        <v>203.76</v>
      </c>
      <c r="BT19" s="241">
        <v>213.26</v>
      </c>
      <c r="BU19" s="241">
        <v>214.03</v>
      </c>
      <c r="BV19" s="241">
        <v>197.61</v>
      </c>
      <c r="BW19" s="241">
        <v>184</v>
      </c>
      <c r="BX19" s="242">
        <v>179.07</v>
      </c>
      <c r="BZ19" s="157" t="s">
        <v>92</v>
      </c>
      <c r="CA19" s="212" t="s">
        <v>87</v>
      </c>
      <c r="CB19" s="243">
        <v>173.65096774193549</v>
      </c>
      <c r="CC19" s="244">
        <v>173.8175</v>
      </c>
      <c r="CD19" s="244">
        <v>175.55940000000001</v>
      </c>
      <c r="CE19" s="244">
        <v>185.55100000000002</v>
      </c>
      <c r="CF19" s="244">
        <v>182.0642</v>
      </c>
      <c r="CG19" s="244">
        <v>182.7997</v>
      </c>
      <c r="CH19" s="244">
        <v>187.35580000000002</v>
      </c>
      <c r="CI19" s="244">
        <v>181.0548</v>
      </c>
      <c r="CJ19" s="244">
        <v>169.95529999999999</v>
      </c>
      <c r="CK19" s="244">
        <v>146.79519999999999</v>
      </c>
      <c r="CL19" s="244">
        <v>139.3997</v>
      </c>
      <c r="CM19" s="245">
        <v>130.14520000000002</v>
      </c>
      <c r="CO19" s="157" t="s">
        <v>91</v>
      </c>
      <c r="CP19" s="212" t="s">
        <v>87</v>
      </c>
      <c r="CQ19" s="405">
        <v>138.74290000000002</v>
      </c>
      <c r="CR19" s="405">
        <v>152.00640000000001</v>
      </c>
      <c r="CS19" s="405">
        <v>148.52160000000001</v>
      </c>
      <c r="CT19" s="405">
        <v>153.7063</v>
      </c>
      <c r="CU19" s="405">
        <v>150.76520000000002</v>
      </c>
      <c r="CV19" s="405">
        <v>155.5343</v>
      </c>
      <c r="CW19" s="405">
        <v>170.04770000000002</v>
      </c>
      <c r="CX19" s="405">
        <v>171.6968</v>
      </c>
      <c r="CY19" s="405">
        <v>172.81200000000001</v>
      </c>
      <c r="CZ19" s="405">
        <v>172.2158</v>
      </c>
      <c r="DA19" s="405">
        <v>169.69970000000001</v>
      </c>
      <c r="DB19" s="600">
        <v>169.99450000000002</v>
      </c>
      <c r="DE19" s="157" t="s">
        <v>91</v>
      </c>
      <c r="DF19" s="212" t="s">
        <v>87</v>
      </c>
      <c r="DG19" s="625">
        <v>168.1139</v>
      </c>
      <c r="DH19" s="625">
        <v>164.20520000000002</v>
      </c>
      <c r="DI19" s="625">
        <v>158.42680000000001</v>
      </c>
      <c r="DJ19" s="625">
        <v>151.3837</v>
      </c>
      <c r="DK19" s="625">
        <v>152.13679999999999</v>
      </c>
      <c r="DL19" s="625">
        <v>155.2877</v>
      </c>
      <c r="DM19" s="625">
        <v>177.7329</v>
      </c>
      <c r="DN19" s="625">
        <v>184.88420000000002</v>
      </c>
      <c r="DO19" s="625">
        <v>184.87870000000001</v>
      </c>
      <c r="DP19" s="625">
        <v>182.29770000000002</v>
      </c>
      <c r="DQ19" s="625">
        <v>178.58530000000002</v>
      </c>
      <c r="DR19" s="634">
        <v>178.76840000000001</v>
      </c>
      <c r="DU19" s="157" t="s">
        <v>91</v>
      </c>
      <c r="DV19" s="798" t="s">
        <v>87</v>
      </c>
      <c r="DW19" s="625">
        <v>177.37650000000002</v>
      </c>
      <c r="DX19" s="625">
        <v>177.01570000000001</v>
      </c>
      <c r="DY19" s="625">
        <v>175.43970000000002</v>
      </c>
      <c r="DZ19" s="625">
        <v>176.36799999999999</v>
      </c>
      <c r="EA19" s="625">
        <v>180.05</v>
      </c>
      <c r="EB19" s="625">
        <v>189.67700000000002</v>
      </c>
      <c r="EC19" s="625">
        <v>198.8306</v>
      </c>
      <c r="ED19" s="625">
        <v>202.8</v>
      </c>
      <c r="EE19" s="625">
        <v>201.994</v>
      </c>
      <c r="EF19" s="625">
        <v>196.929</v>
      </c>
      <c r="EG19" s="625">
        <v>194.506</v>
      </c>
      <c r="EH19" s="634">
        <v>193.7</v>
      </c>
      <c r="EJ19" s="157" t="s">
        <v>91</v>
      </c>
      <c r="EK19" s="798" t="s">
        <v>87</v>
      </c>
      <c r="EL19" s="924">
        <v>181.80030000000002</v>
      </c>
      <c r="EM19" s="924">
        <v>167.67500000000001</v>
      </c>
      <c r="EN19" s="924">
        <v>159.29420000000002</v>
      </c>
      <c r="EO19" s="924">
        <v>159.18800000000002</v>
      </c>
      <c r="EP19" s="924">
        <v>163.06870000000001</v>
      </c>
      <c r="EQ19" s="924">
        <v>168.256</v>
      </c>
      <c r="ER19" s="924">
        <v>173.01260000000002</v>
      </c>
      <c r="ES19" s="924">
        <v>175.77</v>
      </c>
      <c r="ET19" s="924">
        <v>173.05330000000001</v>
      </c>
      <c r="EU19" s="924">
        <v>172.50230000000002</v>
      </c>
      <c r="EV19" s="924">
        <v>173.51600000000002</v>
      </c>
      <c r="EW19" s="999">
        <v>173.64</v>
      </c>
      <c r="EY19" s="157" t="s">
        <v>91</v>
      </c>
      <c r="EZ19" s="798" t="s">
        <v>87</v>
      </c>
      <c r="FA19" s="1171">
        <v>174.48</v>
      </c>
      <c r="FB19" s="1153">
        <v>170.96</v>
      </c>
      <c r="FC19" s="1153">
        <v>171.04</v>
      </c>
      <c r="FD19" s="1153">
        <v>173.46</v>
      </c>
      <c r="FE19" s="1153">
        <v>180.74</v>
      </c>
      <c r="FF19" s="1153">
        <v>189.03</v>
      </c>
      <c r="FG19" s="1153">
        <v>198.37</v>
      </c>
      <c r="FH19" s="1153">
        <v>204.31</v>
      </c>
      <c r="FI19" s="1153">
        <v>205.32</v>
      </c>
      <c r="FJ19" s="1153">
        <v>208.13</v>
      </c>
      <c r="FK19" s="1153">
        <v>212.33</v>
      </c>
      <c r="FL19" s="1172">
        <v>222.31</v>
      </c>
      <c r="FN19" s="157" t="s">
        <v>91</v>
      </c>
      <c r="FO19" s="1426" t="s">
        <v>87</v>
      </c>
      <c r="FP19" s="1234">
        <v>215.25</v>
      </c>
      <c r="FQ19" s="1234">
        <v>207.65</v>
      </c>
      <c r="FR19" s="1234">
        <v>210.31</v>
      </c>
      <c r="FS19" s="1234">
        <v>198.99</v>
      </c>
      <c r="FT19" s="1234">
        <v>180.29</v>
      </c>
      <c r="FU19" s="1234">
        <v>175.81</v>
      </c>
      <c r="FV19" s="1234">
        <v>174.21</v>
      </c>
      <c r="FW19" s="1234">
        <v>175.07</v>
      </c>
      <c r="FX19" s="1234">
        <v>171.62</v>
      </c>
      <c r="FY19" s="1234">
        <v>167.51</v>
      </c>
      <c r="FZ19" s="1234">
        <v>157.85</v>
      </c>
      <c r="GA19" s="1424">
        <v>154.88999999999999</v>
      </c>
    </row>
    <row r="20" spans="2:183" ht="15.95" customHeight="1">
      <c r="B20" s="239" t="s">
        <v>92</v>
      </c>
      <c r="C20" s="1714" t="s">
        <v>87</v>
      </c>
      <c r="D20" s="1722">
        <v>131.17189999999999</v>
      </c>
      <c r="E20" s="1725">
        <v>132.89320000000001</v>
      </c>
      <c r="F20" s="1726">
        <v>146.29940000000002</v>
      </c>
      <c r="G20" s="1726">
        <v>149.1763</v>
      </c>
      <c r="H20" s="1726">
        <v>147.65100000000001</v>
      </c>
      <c r="I20" s="1726">
        <v>156.09300000000002</v>
      </c>
      <c r="J20" s="1726">
        <v>170.25970000000001</v>
      </c>
      <c r="K20" s="1726">
        <v>162.5745</v>
      </c>
      <c r="L20" s="1726">
        <v>148.946</v>
      </c>
      <c r="M20" s="1723">
        <v>132.73609999999999</v>
      </c>
      <c r="N20" s="1723">
        <v>129.7303</v>
      </c>
      <c r="O20" s="1727">
        <v>134.51580000000001</v>
      </c>
      <c r="Q20" s="239" t="s">
        <v>92</v>
      </c>
      <c r="R20" s="1714" t="s">
        <v>87</v>
      </c>
      <c r="S20" s="1726">
        <v>133.11709999999999</v>
      </c>
      <c r="T20" s="1726">
        <v>143.20249999999999</v>
      </c>
      <c r="U20" s="1726">
        <v>145.5874</v>
      </c>
      <c r="V20" s="1726">
        <v>136.37</v>
      </c>
      <c r="W20" s="1726">
        <v>149.649</v>
      </c>
      <c r="X20" s="1726">
        <v>164.23170000000002</v>
      </c>
      <c r="Y20" s="1726">
        <v>165.07940000000002</v>
      </c>
      <c r="Z20" s="1723">
        <v>161.98350000000002</v>
      </c>
      <c r="AA20" s="1723">
        <v>146.82300000000001</v>
      </c>
      <c r="AB20" s="1726">
        <v>134.72480000000002</v>
      </c>
      <c r="AC20" s="1726">
        <v>133.27270000000001</v>
      </c>
      <c r="AD20" s="1727">
        <v>134.36969999999999</v>
      </c>
      <c r="AG20" s="229" t="s">
        <v>93</v>
      </c>
      <c r="AH20" s="998" t="s">
        <v>87</v>
      </c>
      <c r="AI20" s="1004">
        <v>131.7097</v>
      </c>
      <c r="AJ20" s="1005">
        <v>137.8929</v>
      </c>
      <c r="AK20" s="1005">
        <v>144.51609999999999</v>
      </c>
      <c r="AL20" s="1005">
        <v>153.26670000000001</v>
      </c>
      <c r="AM20" s="1005">
        <v>155.74190000000002</v>
      </c>
      <c r="AN20" s="1005">
        <v>145.4333</v>
      </c>
      <c r="AO20" s="1005">
        <v>144.45160000000001</v>
      </c>
      <c r="AP20" s="1005">
        <v>145.03230000000002</v>
      </c>
      <c r="AQ20" s="996">
        <v>142.9333</v>
      </c>
      <c r="AR20" s="996">
        <v>149.54840000000002</v>
      </c>
      <c r="AS20" s="1005">
        <v>157.5333</v>
      </c>
      <c r="AT20" s="1006">
        <v>150.8065</v>
      </c>
      <c r="AV20" s="229" t="s">
        <v>93</v>
      </c>
      <c r="AW20" s="987" t="s">
        <v>87</v>
      </c>
      <c r="AX20" s="1005">
        <v>141.93549999999999</v>
      </c>
      <c r="AY20" s="1005">
        <v>155.41380000000001</v>
      </c>
      <c r="AZ20" s="1005">
        <v>158.51609999999999</v>
      </c>
      <c r="BA20" s="1005">
        <v>149.66669999999999</v>
      </c>
      <c r="BB20" s="1005">
        <v>146.74189999999999</v>
      </c>
      <c r="BC20" s="1005">
        <v>157.80000000000001</v>
      </c>
      <c r="BD20" s="1005">
        <v>162</v>
      </c>
      <c r="BE20" s="996">
        <v>170.03229999999999</v>
      </c>
      <c r="BF20" s="996">
        <v>187.23330000000001</v>
      </c>
      <c r="BG20" s="1005">
        <v>179.51609999999999</v>
      </c>
      <c r="BH20" s="1005">
        <v>166.5667</v>
      </c>
      <c r="BI20" s="1005">
        <v>157.93549999999999</v>
      </c>
      <c r="BK20" s="229" t="s">
        <v>93</v>
      </c>
      <c r="BL20" s="998" t="s">
        <v>87</v>
      </c>
      <c r="BM20" s="240">
        <v>155.16</v>
      </c>
      <c r="BN20" s="241">
        <v>155.36000000000001</v>
      </c>
      <c r="BO20" s="241">
        <v>162.16</v>
      </c>
      <c r="BP20" s="241">
        <v>159.30000000000001</v>
      </c>
      <c r="BQ20" s="241">
        <v>153.77000000000001</v>
      </c>
      <c r="BR20" s="241">
        <v>163.63</v>
      </c>
      <c r="BS20" s="241">
        <v>172.58</v>
      </c>
      <c r="BT20" s="241">
        <v>180.03</v>
      </c>
      <c r="BU20" s="241">
        <v>185.3</v>
      </c>
      <c r="BV20" s="241">
        <v>166.26</v>
      </c>
      <c r="BW20" s="241">
        <v>156.1</v>
      </c>
      <c r="BX20" s="242">
        <v>153.03</v>
      </c>
      <c r="BZ20" s="157" t="s">
        <v>93</v>
      </c>
      <c r="CA20" s="213" t="s">
        <v>87</v>
      </c>
      <c r="CB20" s="243">
        <v>149.16129032258064</v>
      </c>
      <c r="CC20" s="244">
        <v>146.07140000000001</v>
      </c>
      <c r="CD20" s="244">
        <v>147.8065</v>
      </c>
      <c r="CE20" s="244">
        <v>161.13330000000002</v>
      </c>
      <c r="CF20" s="244">
        <v>156.51609999999999</v>
      </c>
      <c r="CG20" s="244">
        <v>155.26670000000001</v>
      </c>
      <c r="CH20" s="244">
        <v>158.8065</v>
      </c>
      <c r="CI20" s="244">
        <v>154.4194</v>
      </c>
      <c r="CJ20" s="244">
        <v>146.26670000000001</v>
      </c>
      <c r="CK20" s="244">
        <v>130.4194</v>
      </c>
      <c r="CL20" s="244">
        <v>127.7667</v>
      </c>
      <c r="CM20" s="245">
        <v>123.22580000000001</v>
      </c>
      <c r="CO20" s="157" t="s">
        <v>92</v>
      </c>
      <c r="CP20" s="213" t="s">
        <v>87</v>
      </c>
      <c r="CQ20" s="405">
        <v>125.87320000000001</v>
      </c>
      <c r="CR20" s="405">
        <v>131.16070000000002</v>
      </c>
      <c r="CS20" s="405">
        <v>141.32680000000002</v>
      </c>
      <c r="CT20" s="405">
        <v>143.26570000000001</v>
      </c>
      <c r="CU20" s="405">
        <v>144.9316</v>
      </c>
      <c r="CV20" s="405">
        <v>150.81570000000002</v>
      </c>
      <c r="CW20" s="405">
        <v>154.18970000000002</v>
      </c>
      <c r="CX20" s="405">
        <v>153.61320000000001</v>
      </c>
      <c r="CY20" s="405">
        <v>148.298</v>
      </c>
      <c r="CZ20" s="405">
        <v>136.44810000000001</v>
      </c>
      <c r="DA20" s="405">
        <v>124.8597</v>
      </c>
      <c r="DB20" s="600">
        <v>118.3232</v>
      </c>
      <c r="DE20" s="157" t="s">
        <v>92</v>
      </c>
      <c r="DF20" s="213" t="s">
        <v>87</v>
      </c>
      <c r="DG20" s="625">
        <v>116.9726</v>
      </c>
      <c r="DH20" s="625">
        <v>118.74550000000001</v>
      </c>
      <c r="DI20" s="625">
        <v>117.411</v>
      </c>
      <c r="DJ20" s="625">
        <v>118.11800000000001</v>
      </c>
      <c r="DK20" s="625">
        <v>128.77190000000002</v>
      </c>
      <c r="DL20" s="625">
        <v>149.0127</v>
      </c>
      <c r="DM20" s="625">
        <v>161.49</v>
      </c>
      <c r="DN20" s="625">
        <v>163.4939</v>
      </c>
      <c r="DO20" s="625">
        <v>162.73070000000001</v>
      </c>
      <c r="DP20" s="625">
        <v>153.98520000000002</v>
      </c>
      <c r="DQ20" s="625">
        <v>142.15700000000001</v>
      </c>
      <c r="DR20" s="634">
        <v>140.42840000000001</v>
      </c>
      <c r="DU20" s="157" t="s">
        <v>92</v>
      </c>
      <c r="DV20" s="799" t="s">
        <v>87</v>
      </c>
      <c r="DW20" s="625">
        <v>140.02450000000002</v>
      </c>
      <c r="DX20" s="625">
        <v>143.9289</v>
      </c>
      <c r="DY20" s="625">
        <v>152.36610000000002</v>
      </c>
      <c r="DZ20" s="625">
        <v>164.05770000000001</v>
      </c>
      <c r="EA20" s="625">
        <v>166.37870000000001</v>
      </c>
      <c r="EB20" s="625">
        <v>170.63230000000001</v>
      </c>
      <c r="EC20" s="625">
        <v>174.9435</v>
      </c>
      <c r="ED20" s="625">
        <v>175.5061</v>
      </c>
      <c r="EE20" s="625">
        <v>169.173</v>
      </c>
      <c r="EF20" s="625">
        <v>144.55840000000001</v>
      </c>
      <c r="EG20" s="625">
        <v>128.94130000000001</v>
      </c>
      <c r="EH20" s="634">
        <v>126.51870000000001</v>
      </c>
      <c r="EJ20" s="157" t="s">
        <v>92</v>
      </c>
      <c r="EK20" s="799" t="s">
        <v>87</v>
      </c>
      <c r="EL20" s="924">
        <v>123.5184</v>
      </c>
      <c r="EM20" s="924">
        <v>127.08320000000001</v>
      </c>
      <c r="EN20" s="924">
        <v>140.0523</v>
      </c>
      <c r="EO20" s="924">
        <v>140.71469999999999</v>
      </c>
      <c r="EP20" s="924">
        <v>141.5865</v>
      </c>
      <c r="EQ20" s="924">
        <v>147.143</v>
      </c>
      <c r="ER20" s="924">
        <v>151.00060000000002</v>
      </c>
      <c r="ES20" s="924">
        <v>152.3058</v>
      </c>
      <c r="ET20" s="924">
        <v>149.1583</v>
      </c>
      <c r="EU20" s="924">
        <v>136.13480000000001</v>
      </c>
      <c r="EV20" s="924">
        <v>128.4333</v>
      </c>
      <c r="EW20" s="999">
        <v>127.91520000000001</v>
      </c>
      <c r="EY20" s="157" t="s">
        <v>92</v>
      </c>
      <c r="EZ20" s="799" t="s">
        <v>87</v>
      </c>
      <c r="FA20" s="1171">
        <v>127.54</v>
      </c>
      <c r="FB20" s="1153">
        <v>130.56</v>
      </c>
      <c r="FC20" s="1153">
        <v>141.96</v>
      </c>
      <c r="FD20" s="1153">
        <v>161.12</v>
      </c>
      <c r="FE20" s="1153">
        <v>167.6</v>
      </c>
      <c r="FF20" s="1153">
        <v>177.66</v>
      </c>
      <c r="FG20" s="1153">
        <v>180.82</v>
      </c>
      <c r="FH20" s="1153">
        <v>180.87</v>
      </c>
      <c r="FI20" s="1153">
        <v>181.38</v>
      </c>
      <c r="FJ20" s="1153">
        <v>179.54</v>
      </c>
      <c r="FK20" s="1153">
        <v>178.35</v>
      </c>
      <c r="FL20" s="1172">
        <v>185.77</v>
      </c>
      <c r="FN20" s="157" t="s">
        <v>92</v>
      </c>
      <c r="FO20" s="1430" t="s">
        <v>87</v>
      </c>
      <c r="FP20" s="1234">
        <v>179.11</v>
      </c>
      <c r="FQ20" s="1234">
        <v>179.21</v>
      </c>
      <c r="FR20" s="1234">
        <v>189.38</v>
      </c>
      <c r="FS20" s="1234">
        <v>181.61</v>
      </c>
      <c r="FT20" s="1234">
        <v>162.31</v>
      </c>
      <c r="FU20" s="1234">
        <v>158.47</v>
      </c>
      <c r="FV20" s="1234">
        <v>159.83000000000001</v>
      </c>
      <c r="FW20" s="1234">
        <v>158.69999999999999</v>
      </c>
      <c r="FX20" s="1234">
        <v>158.13</v>
      </c>
      <c r="FY20" s="1234">
        <v>156.96</v>
      </c>
      <c r="FZ20" s="1234">
        <v>149.53</v>
      </c>
      <c r="GA20" s="1424">
        <v>136.87</v>
      </c>
    </row>
    <row r="21" spans="2:183" ht="15.95" customHeight="1">
      <c r="B21" s="239" t="s">
        <v>93</v>
      </c>
      <c r="C21" s="1718" t="s">
        <v>87</v>
      </c>
      <c r="D21" s="1722">
        <v>124.3871</v>
      </c>
      <c r="E21" s="1722">
        <v>126.32140000000001</v>
      </c>
      <c r="F21" s="1723">
        <v>133.06450000000001</v>
      </c>
      <c r="G21" s="1723">
        <v>136</v>
      </c>
      <c r="H21" s="1723">
        <v>135.0968</v>
      </c>
      <c r="I21" s="1723">
        <v>139.5</v>
      </c>
      <c r="J21" s="1723">
        <v>146.3871</v>
      </c>
      <c r="K21" s="1723">
        <v>138.35480000000001</v>
      </c>
      <c r="L21" s="1723">
        <v>135.9</v>
      </c>
      <c r="M21" s="1723">
        <v>121.48390000000001</v>
      </c>
      <c r="N21" s="1723">
        <v>117.7667</v>
      </c>
      <c r="O21" s="1724">
        <v>118.51610000000001</v>
      </c>
      <c r="Q21" s="239" t="s">
        <v>93</v>
      </c>
      <c r="R21" s="1718" t="s">
        <v>87</v>
      </c>
      <c r="S21" s="1723">
        <v>117</v>
      </c>
      <c r="T21" s="1723">
        <v>123.5</v>
      </c>
      <c r="U21" s="1723">
        <v>126.03230000000001</v>
      </c>
      <c r="V21" s="1723">
        <v>123.9</v>
      </c>
      <c r="W21" s="1723">
        <v>132.1935</v>
      </c>
      <c r="X21" s="1723">
        <v>139.9667</v>
      </c>
      <c r="Y21" s="1723">
        <v>139.0968</v>
      </c>
      <c r="Z21" s="1723">
        <v>137.64520000000002</v>
      </c>
      <c r="AA21" s="1723">
        <v>136.4667</v>
      </c>
      <c r="AB21" s="1723">
        <v>128.51609999999999</v>
      </c>
      <c r="AC21" s="1723">
        <v>126.7667</v>
      </c>
      <c r="AD21" s="1724">
        <v>127.87100000000001</v>
      </c>
      <c r="AG21" s="229" t="s">
        <v>94</v>
      </c>
      <c r="AH21" s="987" t="s">
        <v>87</v>
      </c>
      <c r="AI21" s="995">
        <v>130.1284</v>
      </c>
      <c r="AJ21" s="996">
        <v>133.7825</v>
      </c>
      <c r="AK21" s="996">
        <v>136.97550000000001</v>
      </c>
      <c r="AL21" s="996">
        <v>140.25900000000001</v>
      </c>
      <c r="AM21" s="996">
        <v>144.661</v>
      </c>
      <c r="AN21" s="996">
        <v>146.75570000000002</v>
      </c>
      <c r="AO21" s="996">
        <v>147.28030000000001</v>
      </c>
      <c r="AP21" s="996">
        <v>147.51420000000002</v>
      </c>
      <c r="AQ21" s="996">
        <v>147.8347</v>
      </c>
      <c r="AR21" s="996">
        <v>146.19320000000002</v>
      </c>
      <c r="AS21" s="996">
        <v>146.03630000000001</v>
      </c>
      <c r="AT21" s="997">
        <v>146.05420000000001</v>
      </c>
      <c r="AV21" s="229" t="s">
        <v>94</v>
      </c>
      <c r="AW21" s="987" t="s">
        <v>87</v>
      </c>
      <c r="AX21" s="996">
        <v>145.8458</v>
      </c>
      <c r="AY21" s="996">
        <v>146.2062</v>
      </c>
      <c r="AZ21" s="996">
        <v>147.98480000000001</v>
      </c>
      <c r="BA21" s="996">
        <v>151.49369999999999</v>
      </c>
      <c r="BB21" s="996">
        <v>154.25059999999999</v>
      </c>
      <c r="BC21" s="996">
        <v>155.88069999999999</v>
      </c>
      <c r="BD21" s="996">
        <v>156.06710000000001</v>
      </c>
      <c r="BE21" s="996">
        <v>160.4194</v>
      </c>
      <c r="BF21" s="996">
        <v>167.0257</v>
      </c>
      <c r="BG21" s="996">
        <v>169.98390000000001</v>
      </c>
      <c r="BH21" s="996">
        <v>170.58869999999999</v>
      </c>
      <c r="BI21" s="996">
        <v>171.49680000000001</v>
      </c>
      <c r="BK21" s="229" t="s">
        <v>190</v>
      </c>
      <c r="BL21" s="987" t="s">
        <v>192</v>
      </c>
      <c r="BM21" s="240"/>
      <c r="BN21" s="241"/>
      <c r="BO21" s="241"/>
      <c r="BP21" s="241"/>
      <c r="BQ21" s="241"/>
      <c r="BR21" s="241"/>
      <c r="BS21" s="241">
        <v>183.05</v>
      </c>
      <c r="BT21" s="241">
        <v>185.19</v>
      </c>
      <c r="BU21" s="241">
        <v>181.15</v>
      </c>
      <c r="BV21" s="241">
        <v>177.34</v>
      </c>
      <c r="BW21" s="241">
        <v>170.27</v>
      </c>
      <c r="BX21" s="242">
        <v>171.76</v>
      </c>
      <c r="BZ21" s="157" t="s">
        <v>190</v>
      </c>
      <c r="CA21" s="212" t="s">
        <v>192</v>
      </c>
      <c r="CB21" s="243">
        <v>169.42327595407579</v>
      </c>
      <c r="CC21" s="244">
        <v>163.01930000000002</v>
      </c>
      <c r="CD21" s="244">
        <v>157.43819999999999</v>
      </c>
      <c r="CE21" s="244">
        <v>160.8621</v>
      </c>
      <c r="CF21" s="244">
        <v>167.17240000000001</v>
      </c>
      <c r="CG21" s="244">
        <v>174.2133</v>
      </c>
      <c r="CH21" s="244">
        <v>175.6814</v>
      </c>
      <c r="CI21" s="244">
        <v>169.9186</v>
      </c>
      <c r="CJ21" s="244">
        <v>169.3476</v>
      </c>
      <c r="CK21" s="244">
        <v>158.2578</v>
      </c>
      <c r="CL21" s="244">
        <v>156.75839999999999</v>
      </c>
      <c r="CM21" s="245">
        <v>154.49469999999999</v>
      </c>
      <c r="CO21" s="157" t="s">
        <v>93</v>
      </c>
      <c r="CP21" s="212" t="s">
        <v>192</v>
      </c>
      <c r="CQ21" s="405">
        <v>120.6452</v>
      </c>
      <c r="CR21" s="405">
        <v>123.3571</v>
      </c>
      <c r="CS21" s="405">
        <v>133.1935</v>
      </c>
      <c r="CT21" s="405">
        <v>134.9667</v>
      </c>
      <c r="CU21" s="405">
        <v>134.1935</v>
      </c>
      <c r="CV21" s="405">
        <v>139.86670000000001</v>
      </c>
      <c r="CW21" s="405">
        <v>147.0968</v>
      </c>
      <c r="CX21" s="405">
        <v>150.93550000000002</v>
      </c>
      <c r="CY21" s="405">
        <v>147.80000000000001</v>
      </c>
      <c r="CZ21" s="405">
        <v>137.35480000000001</v>
      </c>
      <c r="DA21" s="405">
        <v>126.2333</v>
      </c>
      <c r="DB21" s="600">
        <v>117.8387</v>
      </c>
      <c r="DE21" s="157" t="s">
        <v>93</v>
      </c>
      <c r="DF21" s="212" t="s">
        <v>192</v>
      </c>
      <c r="DG21" s="625">
        <v>118.129</v>
      </c>
      <c r="DH21" s="625">
        <v>120.55170000000001</v>
      </c>
      <c r="DI21" s="625">
        <v>122</v>
      </c>
      <c r="DJ21" s="625">
        <v>122.86670000000001</v>
      </c>
      <c r="DK21" s="625">
        <v>128.0968</v>
      </c>
      <c r="DL21" s="625">
        <v>141.76670000000001</v>
      </c>
      <c r="DM21" s="625">
        <v>154.4194</v>
      </c>
      <c r="DN21" s="625">
        <v>157.32259999999999</v>
      </c>
      <c r="DO21" s="625">
        <v>160.9333</v>
      </c>
      <c r="DP21" s="625">
        <v>155.3871</v>
      </c>
      <c r="DQ21" s="625">
        <v>142.4</v>
      </c>
      <c r="DR21" s="634">
        <v>142</v>
      </c>
      <c r="DU21" s="157" t="s">
        <v>93</v>
      </c>
      <c r="DV21" s="798" t="s">
        <v>87</v>
      </c>
      <c r="DW21" s="625">
        <v>142.64520000000002</v>
      </c>
      <c r="DX21" s="625">
        <v>147.8571</v>
      </c>
      <c r="DY21" s="625">
        <v>151.48390000000001</v>
      </c>
      <c r="DZ21" s="625">
        <v>163.4</v>
      </c>
      <c r="EA21" s="625">
        <v>161.48390000000001</v>
      </c>
      <c r="EB21" s="625">
        <v>159.63330000000002</v>
      </c>
      <c r="EC21" s="625">
        <v>159.96770000000001</v>
      </c>
      <c r="ED21" s="625">
        <v>157.22580000000002</v>
      </c>
      <c r="EE21" s="625">
        <v>148.0667</v>
      </c>
      <c r="EF21" s="625">
        <v>135.45160000000001</v>
      </c>
      <c r="EG21" s="625">
        <v>130.16670000000002</v>
      </c>
      <c r="EH21" s="634">
        <v>128.87100000000001</v>
      </c>
      <c r="EJ21" s="157" t="s">
        <v>93</v>
      </c>
      <c r="EK21" s="798" t="s">
        <v>87</v>
      </c>
      <c r="EL21" s="924">
        <v>124.03230000000001</v>
      </c>
      <c r="EM21" s="924">
        <v>125.71430000000001</v>
      </c>
      <c r="EN21" s="924">
        <v>134.03229999999999</v>
      </c>
      <c r="EO21" s="924">
        <v>131.33330000000001</v>
      </c>
      <c r="EP21" s="924">
        <v>130</v>
      </c>
      <c r="EQ21" s="924">
        <v>131.1</v>
      </c>
      <c r="ER21" s="924">
        <v>132.45160000000001</v>
      </c>
      <c r="ES21" s="924">
        <v>133.48390000000001</v>
      </c>
      <c r="ET21" s="924">
        <v>138.4</v>
      </c>
      <c r="EU21" s="924">
        <v>131.35480000000001</v>
      </c>
      <c r="EV21" s="924">
        <v>129.13330000000002</v>
      </c>
      <c r="EW21" s="999">
        <v>129</v>
      </c>
      <c r="EY21" s="157" t="s">
        <v>93</v>
      </c>
      <c r="EZ21" s="798" t="s">
        <v>87</v>
      </c>
      <c r="FA21" s="1171">
        <v>129</v>
      </c>
      <c r="FB21" s="1153">
        <v>129.13999999999999</v>
      </c>
      <c r="FC21" s="1153">
        <v>133.16</v>
      </c>
      <c r="FD21" s="1153">
        <v>148.80000000000001</v>
      </c>
      <c r="FE21" s="1153">
        <v>155.16</v>
      </c>
      <c r="FF21" s="1153">
        <v>161.27000000000001</v>
      </c>
      <c r="FG21" s="1153">
        <v>164.74</v>
      </c>
      <c r="FH21" s="1153">
        <v>168.65</v>
      </c>
      <c r="FI21" s="1153">
        <v>178.13</v>
      </c>
      <c r="FJ21" s="1153">
        <v>181</v>
      </c>
      <c r="FK21" s="1153">
        <v>180.3</v>
      </c>
      <c r="FL21" s="1172">
        <v>180.06</v>
      </c>
      <c r="FN21" s="157" t="s">
        <v>93</v>
      </c>
      <c r="FO21" s="1426" t="s">
        <v>87</v>
      </c>
      <c r="FP21" s="1234">
        <v>169.29</v>
      </c>
      <c r="FQ21" s="1234">
        <v>159</v>
      </c>
      <c r="FR21" s="1234">
        <v>165.84</v>
      </c>
      <c r="FS21" s="1234">
        <v>163.93</v>
      </c>
      <c r="FT21" s="1234">
        <v>151.97</v>
      </c>
      <c r="FU21" s="1234">
        <v>147</v>
      </c>
      <c r="FV21" s="1234">
        <v>145.22999999999999</v>
      </c>
      <c r="FW21" s="1234">
        <v>143.38999999999999</v>
      </c>
      <c r="FX21" s="1234">
        <v>149.69999999999999</v>
      </c>
      <c r="FY21" s="1234">
        <v>149.71</v>
      </c>
      <c r="FZ21" s="1234">
        <v>143.19999999999999</v>
      </c>
      <c r="GA21" s="1424">
        <v>133.81</v>
      </c>
    </row>
    <row r="22" spans="2:183" ht="15.95" customHeight="1">
      <c r="B22" s="239" t="s">
        <v>94</v>
      </c>
      <c r="C22" s="1714" t="s">
        <v>87</v>
      </c>
      <c r="D22" s="1722">
        <v>130.55160000000001</v>
      </c>
      <c r="E22" s="1725">
        <v>128.24930000000001</v>
      </c>
      <c r="F22" s="1726">
        <v>130.9674</v>
      </c>
      <c r="G22" s="1726">
        <v>132.7277</v>
      </c>
      <c r="H22" s="1726">
        <v>141.4939</v>
      </c>
      <c r="I22" s="1726">
        <v>143.53900000000002</v>
      </c>
      <c r="J22" s="1726">
        <v>139.69480000000001</v>
      </c>
      <c r="K22" s="1726">
        <v>134.95740000000001</v>
      </c>
      <c r="L22" s="1726">
        <v>130.4863</v>
      </c>
      <c r="M22" s="1723">
        <v>125.3974</v>
      </c>
      <c r="N22" s="1723">
        <v>120.7497</v>
      </c>
      <c r="O22" s="1727">
        <v>120.3429</v>
      </c>
      <c r="Q22" s="239" t="s">
        <v>94</v>
      </c>
      <c r="R22" s="1714" t="s">
        <v>87</v>
      </c>
      <c r="S22" s="1726">
        <v>117.869</v>
      </c>
      <c r="T22" s="1726">
        <v>121.8625</v>
      </c>
      <c r="U22" s="1726">
        <v>122.9406</v>
      </c>
      <c r="V22" s="1726">
        <v>124.69370000000001</v>
      </c>
      <c r="W22" s="1726">
        <v>130.03059999999999</v>
      </c>
      <c r="X22" s="1726">
        <v>137.91499999999999</v>
      </c>
      <c r="Y22" s="1726">
        <v>141.2003</v>
      </c>
      <c r="Z22" s="1723">
        <v>140.36770000000001</v>
      </c>
      <c r="AA22" s="1723">
        <v>138.23600000000002</v>
      </c>
      <c r="AB22" s="1726">
        <v>132.381</v>
      </c>
      <c r="AC22" s="1726">
        <v>129.97130000000001</v>
      </c>
      <c r="AD22" s="1727">
        <v>130.1448</v>
      </c>
      <c r="AG22" s="229" t="s">
        <v>95</v>
      </c>
      <c r="AH22" s="987" t="s">
        <v>87</v>
      </c>
      <c r="AI22" s="1004">
        <v>152.93100000000001</v>
      </c>
      <c r="AJ22" s="1005">
        <v>160.64250000000001</v>
      </c>
      <c r="AK22" s="1005">
        <v>157.4</v>
      </c>
      <c r="AL22" s="1005">
        <v>157.3827</v>
      </c>
      <c r="AM22" s="1005">
        <v>164.0223</v>
      </c>
      <c r="AN22" s="1005">
        <v>166.19670000000002</v>
      </c>
      <c r="AO22" s="1005">
        <v>173.02100000000002</v>
      </c>
      <c r="AP22" s="1005">
        <v>180.52450000000002</v>
      </c>
      <c r="AQ22" s="996">
        <v>186.01900000000001</v>
      </c>
      <c r="AR22" s="996">
        <v>191.1448</v>
      </c>
      <c r="AS22" s="1005">
        <v>195.30930000000001</v>
      </c>
      <c r="AT22" s="1006">
        <v>187.69390000000001</v>
      </c>
      <c r="AV22" s="229" t="s">
        <v>95</v>
      </c>
      <c r="AW22" s="987" t="s">
        <v>87</v>
      </c>
      <c r="AX22" s="1005">
        <v>174.7732</v>
      </c>
      <c r="AY22" s="1005">
        <v>172.25720000000001</v>
      </c>
      <c r="AZ22" s="1005">
        <v>175.5471</v>
      </c>
      <c r="BA22" s="1005">
        <v>172.32570000000001</v>
      </c>
      <c r="BB22" s="1005">
        <v>161.78899999999999</v>
      </c>
      <c r="BC22" s="1005">
        <v>167.315</v>
      </c>
      <c r="BD22" s="1005">
        <v>186.63419999999999</v>
      </c>
      <c r="BE22" s="996">
        <v>205.48740000000001</v>
      </c>
      <c r="BF22" s="996">
        <v>215.71530000000001</v>
      </c>
      <c r="BG22" s="1005">
        <v>216.58580000000001</v>
      </c>
      <c r="BH22" s="1005">
        <v>202.483</v>
      </c>
      <c r="BI22" s="1005">
        <v>188.5745</v>
      </c>
      <c r="BK22" s="229"/>
      <c r="BL22" s="987" t="s">
        <v>193</v>
      </c>
      <c r="BM22" s="240"/>
      <c r="BN22" s="241"/>
      <c r="BO22" s="241"/>
      <c r="BP22" s="241"/>
      <c r="BQ22" s="241"/>
      <c r="BR22" s="241"/>
      <c r="BS22" s="241">
        <v>1374.16</v>
      </c>
      <c r="BT22" s="241">
        <v>1395.32</v>
      </c>
      <c r="BU22" s="241">
        <v>1376.07</v>
      </c>
      <c r="BV22" s="241">
        <v>1351.03</v>
      </c>
      <c r="BW22" s="241">
        <v>1299.4000000000001</v>
      </c>
      <c r="BX22" s="242">
        <v>1311.1</v>
      </c>
      <c r="BZ22" s="157"/>
      <c r="CA22" s="213" t="s">
        <v>193</v>
      </c>
      <c r="CB22" s="250">
        <v>1293.3548387096773</v>
      </c>
      <c r="CC22" s="251">
        <v>1248.1071000000002</v>
      </c>
      <c r="CD22" s="251">
        <v>1205.8065000000001</v>
      </c>
      <c r="CE22" s="251">
        <v>1226.9000000000001</v>
      </c>
      <c r="CF22" s="251">
        <v>1269.8710000000001</v>
      </c>
      <c r="CG22" s="251">
        <v>1326.7333000000001</v>
      </c>
      <c r="CH22" s="251">
        <v>1337.2258000000002</v>
      </c>
      <c r="CI22" s="251">
        <v>1297</v>
      </c>
      <c r="CJ22" s="251">
        <v>1290.5333000000001</v>
      </c>
      <c r="CK22" s="251">
        <v>1210.8710000000001</v>
      </c>
      <c r="CL22" s="251">
        <v>1202.3</v>
      </c>
      <c r="CM22" s="252">
        <v>1184.8387</v>
      </c>
      <c r="CO22" s="157" t="s">
        <v>190</v>
      </c>
      <c r="CP22" s="212" t="s">
        <v>192</v>
      </c>
      <c r="CQ22" s="405">
        <v>144.9427</v>
      </c>
      <c r="CR22" s="405">
        <v>142.22150000000002</v>
      </c>
      <c r="CS22" s="405">
        <v>144.62280000000001</v>
      </c>
      <c r="CT22" s="405">
        <v>144.59450000000001</v>
      </c>
      <c r="CU22" s="405">
        <v>147.0223</v>
      </c>
      <c r="CV22" s="405">
        <v>149.69310000000002</v>
      </c>
      <c r="CW22" s="405">
        <v>146.33750000000001</v>
      </c>
      <c r="CX22" s="405">
        <v>146.6996</v>
      </c>
      <c r="CY22" s="405">
        <v>150.96700000000001</v>
      </c>
      <c r="CZ22" s="405">
        <v>147.98230000000001</v>
      </c>
      <c r="DA22" s="405">
        <v>139.96630000000002</v>
      </c>
      <c r="DB22" s="600">
        <v>134.00990000000002</v>
      </c>
      <c r="DE22" s="157" t="s">
        <v>190</v>
      </c>
      <c r="DF22" s="212" t="s">
        <v>192</v>
      </c>
      <c r="DG22" s="625">
        <v>131.76300000000001</v>
      </c>
      <c r="DH22" s="625">
        <v>132.56610000000001</v>
      </c>
      <c r="DI22" s="625">
        <v>129.81220000000002</v>
      </c>
      <c r="DJ22" s="625">
        <v>130.28530000000001</v>
      </c>
      <c r="DK22" s="625">
        <v>139.60820000000001</v>
      </c>
      <c r="DL22" s="625">
        <v>152.62100000000001</v>
      </c>
      <c r="DM22" s="625">
        <v>163.1978</v>
      </c>
      <c r="DN22" s="625">
        <v>165.233</v>
      </c>
      <c r="DO22" s="625">
        <v>167.52770000000001</v>
      </c>
      <c r="DP22" s="625">
        <v>160.58510000000001</v>
      </c>
      <c r="DQ22" s="625">
        <v>155.50400000000002</v>
      </c>
      <c r="DR22" s="634">
        <v>159.8683</v>
      </c>
      <c r="DU22" s="157" t="s">
        <v>190</v>
      </c>
      <c r="DV22" s="798" t="s">
        <v>192</v>
      </c>
      <c r="DW22" s="625">
        <v>155.79660000000001</v>
      </c>
      <c r="DX22" s="625">
        <v>157.30500000000001</v>
      </c>
      <c r="DY22" s="625">
        <v>159.1798</v>
      </c>
      <c r="DZ22" s="625">
        <v>171.07920000000001</v>
      </c>
      <c r="EA22" s="625">
        <v>180.21970000000002</v>
      </c>
      <c r="EB22" s="625">
        <v>183.52610000000001</v>
      </c>
      <c r="EC22" s="625">
        <v>178.49210000000002</v>
      </c>
      <c r="ED22" s="625">
        <v>174.7139</v>
      </c>
      <c r="EE22" s="625">
        <v>170.07340000000002</v>
      </c>
      <c r="EF22" s="625">
        <v>155.08410000000001</v>
      </c>
      <c r="EG22" s="625">
        <v>149.61960000000002</v>
      </c>
      <c r="EH22" s="634">
        <v>147.8296</v>
      </c>
      <c r="EJ22" s="157" t="s">
        <v>190</v>
      </c>
      <c r="EK22" s="798" t="s">
        <v>192</v>
      </c>
      <c r="EL22" s="924">
        <v>140.88480000000001</v>
      </c>
      <c r="EM22" s="924">
        <v>143.3826</v>
      </c>
      <c r="EN22" s="924">
        <v>152.10140000000001</v>
      </c>
      <c r="EO22" s="924">
        <v>148.46120000000002</v>
      </c>
      <c r="EP22" s="924">
        <v>145.35580000000002</v>
      </c>
      <c r="EQ22" s="924">
        <v>148.2029</v>
      </c>
      <c r="ER22" s="924">
        <v>148.64330000000001</v>
      </c>
      <c r="ES22" s="924">
        <v>152.77460000000002</v>
      </c>
      <c r="ET22" s="924">
        <v>151.86870000000002</v>
      </c>
      <c r="EU22" s="924">
        <v>144.191</v>
      </c>
      <c r="EV22" s="924">
        <v>143.33150000000001</v>
      </c>
      <c r="EW22" s="999">
        <v>143.7253</v>
      </c>
      <c r="EY22" s="157" t="s">
        <v>190</v>
      </c>
      <c r="EZ22" s="798" t="s">
        <v>192</v>
      </c>
      <c r="FA22" s="1171">
        <v>141.66</v>
      </c>
      <c r="FB22" s="1153">
        <v>141.24</v>
      </c>
      <c r="FC22" s="1153">
        <v>143.38999999999999</v>
      </c>
      <c r="FD22" s="1153">
        <v>165.07</v>
      </c>
      <c r="FE22" s="1153">
        <v>171.68</v>
      </c>
      <c r="FF22" s="1153">
        <v>173</v>
      </c>
      <c r="FG22" s="1153">
        <v>172.02</v>
      </c>
      <c r="FH22" s="1153">
        <v>178.24</v>
      </c>
      <c r="FI22" s="1153">
        <v>186.58</v>
      </c>
      <c r="FJ22" s="1153">
        <v>185.68</v>
      </c>
      <c r="FK22" s="1153">
        <v>186.33</v>
      </c>
      <c r="FL22" s="1172">
        <v>194.07</v>
      </c>
      <c r="FN22" s="157" t="s">
        <v>190</v>
      </c>
      <c r="FO22" s="1426" t="s">
        <v>192</v>
      </c>
      <c r="FP22" s="1234">
        <v>189.06</v>
      </c>
      <c r="FQ22" s="1234">
        <v>187.28</v>
      </c>
      <c r="FR22" s="1234">
        <v>193.18</v>
      </c>
      <c r="FS22" s="1234">
        <v>185.31</v>
      </c>
      <c r="FT22" s="1234">
        <v>170.55</v>
      </c>
      <c r="FU22" s="1234">
        <v>171.22</v>
      </c>
      <c r="FV22" s="1234">
        <v>163.54</v>
      </c>
      <c r="FW22" s="1234">
        <v>159.94</v>
      </c>
      <c r="FX22" s="1234">
        <v>149.54</v>
      </c>
      <c r="FY22" s="1234">
        <v>139.22</v>
      </c>
      <c r="FZ22" s="1234">
        <v>136.51</v>
      </c>
      <c r="GA22" s="1424">
        <v>130.05000000000001</v>
      </c>
    </row>
    <row r="23" spans="2:183" ht="15.95" customHeight="1">
      <c r="B23" s="239" t="s">
        <v>95</v>
      </c>
      <c r="C23" s="1714" t="s">
        <v>87</v>
      </c>
      <c r="D23" s="1722">
        <v>157.06650000000002</v>
      </c>
      <c r="E23" s="1725">
        <v>142.65210000000002</v>
      </c>
      <c r="F23" s="1726">
        <v>136.1574</v>
      </c>
      <c r="G23" s="1726">
        <v>136.97140000000002</v>
      </c>
      <c r="H23" s="1726">
        <v>133.9555</v>
      </c>
      <c r="I23" s="1726">
        <v>148.375</v>
      </c>
      <c r="J23" s="1726">
        <v>154.315</v>
      </c>
      <c r="K23" s="1726">
        <v>165.47970000000001</v>
      </c>
      <c r="L23" s="1726">
        <v>170.34370000000001</v>
      </c>
      <c r="M23" s="1723">
        <v>166.18350000000001</v>
      </c>
      <c r="N23" s="1723">
        <v>154.54660000000001</v>
      </c>
      <c r="O23" s="1727">
        <v>157.1148</v>
      </c>
      <c r="Q23" s="239" t="s">
        <v>95</v>
      </c>
      <c r="R23" s="1714" t="s">
        <v>87</v>
      </c>
      <c r="S23" s="1726">
        <v>155.6129</v>
      </c>
      <c r="T23" s="1726">
        <v>153.88999999999999</v>
      </c>
      <c r="U23" s="1726">
        <v>145.16580000000002</v>
      </c>
      <c r="V23" s="1726">
        <v>138.92930000000001</v>
      </c>
      <c r="W23" s="1726">
        <v>137.91159999999999</v>
      </c>
      <c r="X23" s="1726">
        <v>146.21970000000002</v>
      </c>
      <c r="Y23" s="1726">
        <v>144.78030000000001</v>
      </c>
      <c r="Z23" s="1723">
        <v>153.3203</v>
      </c>
      <c r="AA23" s="1723">
        <v>163.43730000000002</v>
      </c>
      <c r="AB23" s="1726">
        <v>158.23580000000001</v>
      </c>
      <c r="AC23" s="1726">
        <v>153.5163</v>
      </c>
      <c r="AD23" s="1727">
        <v>151.69710000000001</v>
      </c>
      <c r="AG23" s="229" t="s">
        <v>109</v>
      </c>
      <c r="AH23" s="987" t="s">
        <v>87</v>
      </c>
      <c r="AI23" s="1004">
        <v>172.06450000000001</v>
      </c>
      <c r="AJ23" s="1005">
        <v>163.5</v>
      </c>
      <c r="AK23" s="1005">
        <v>162.06450000000001</v>
      </c>
      <c r="AL23" s="1005">
        <v>161</v>
      </c>
      <c r="AM23" s="1005">
        <v>141.6129</v>
      </c>
      <c r="AN23" s="1005">
        <v>166.5667</v>
      </c>
      <c r="AO23" s="1005">
        <v>182</v>
      </c>
      <c r="AP23" s="1005">
        <v>182</v>
      </c>
      <c r="AQ23" s="996">
        <v>179.5333</v>
      </c>
      <c r="AR23" s="996">
        <v>177.06450000000001</v>
      </c>
      <c r="AS23" s="1005">
        <v>178.0333</v>
      </c>
      <c r="AT23" s="1006">
        <v>171.83870000000002</v>
      </c>
      <c r="AV23" s="229" t="s">
        <v>109</v>
      </c>
      <c r="AW23" s="987" t="s">
        <v>87</v>
      </c>
      <c r="AX23" s="1005">
        <v>167.96770000000001</v>
      </c>
      <c r="AY23" s="1005">
        <v>160.89660000000001</v>
      </c>
      <c r="AZ23" s="1005">
        <v>168.93549999999999</v>
      </c>
      <c r="BA23" s="1005">
        <v>181</v>
      </c>
      <c r="BB23" s="1005">
        <v>184.9032</v>
      </c>
      <c r="BC23" s="1005">
        <v>200.26669999999999</v>
      </c>
      <c r="BD23" s="1005">
        <v>210.12899999999999</v>
      </c>
      <c r="BE23" s="996">
        <v>215.48390000000001</v>
      </c>
      <c r="BF23" s="996">
        <v>230.33330000000001</v>
      </c>
      <c r="BG23" s="1005">
        <v>232.83869999999999</v>
      </c>
      <c r="BH23" s="1005">
        <v>221.13329999999999</v>
      </c>
      <c r="BI23" s="1005">
        <v>198.0968</v>
      </c>
      <c r="BK23" s="229" t="s">
        <v>94</v>
      </c>
      <c r="BL23" s="987" t="s">
        <v>87</v>
      </c>
      <c r="BM23" s="240">
        <v>169.58</v>
      </c>
      <c r="BN23" s="241">
        <v>168.32</v>
      </c>
      <c r="BO23" s="241">
        <v>168.31</v>
      </c>
      <c r="BP23" s="241">
        <v>166.3</v>
      </c>
      <c r="BQ23" s="241">
        <v>161.30000000000001</v>
      </c>
      <c r="BR23" s="241">
        <v>160.91</v>
      </c>
      <c r="BS23" s="241">
        <v>161.53</v>
      </c>
      <c r="BT23" s="241">
        <v>162.16999999999999</v>
      </c>
      <c r="BU23" s="241">
        <v>165.84</v>
      </c>
      <c r="BV23" s="241">
        <v>172.22</v>
      </c>
      <c r="BW23" s="241">
        <v>171.43</v>
      </c>
      <c r="BX23" s="242">
        <v>165.89</v>
      </c>
      <c r="BZ23" s="157" t="s">
        <v>94</v>
      </c>
      <c r="CA23" s="212" t="s">
        <v>87</v>
      </c>
      <c r="CB23" s="243">
        <v>158.02645161290323</v>
      </c>
      <c r="CC23" s="244">
        <v>155.3871</v>
      </c>
      <c r="CD23" s="244">
        <v>151.93190000000001</v>
      </c>
      <c r="CE23" s="244">
        <v>159.1857</v>
      </c>
      <c r="CF23" s="244">
        <v>165.55970000000002</v>
      </c>
      <c r="CG23" s="244">
        <v>171.36969999999999</v>
      </c>
      <c r="CH23" s="244">
        <v>172.89260000000002</v>
      </c>
      <c r="CI23" s="244">
        <v>164.5155</v>
      </c>
      <c r="CJ23" s="244">
        <v>158.1377</v>
      </c>
      <c r="CK23" s="244">
        <v>152.97</v>
      </c>
      <c r="CL23" s="244">
        <v>149.2397</v>
      </c>
      <c r="CM23" s="245">
        <v>144.03450000000001</v>
      </c>
      <c r="CO23" s="157"/>
      <c r="CP23" s="213" t="s">
        <v>193</v>
      </c>
      <c r="CQ23" s="406">
        <v>1113.9355</v>
      </c>
      <c r="CR23" s="406">
        <v>1096.6070999999999</v>
      </c>
      <c r="CS23" s="406">
        <v>1106.0645</v>
      </c>
      <c r="CT23" s="406">
        <v>1098.2667000000001</v>
      </c>
      <c r="CU23" s="406">
        <v>1111.4516000000001</v>
      </c>
      <c r="CV23" s="406">
        <v>1133.4000000000001</v>
      </c>
      <c r="CW23" s="406">
        <v>1110.2581</v>
      </c>
      <c r="CX23" s="406">
        <v>1109.0645</v>
      </c>
      <c r="CY23" s="406">
        <v>1145.4666999999999</v>
      </c>
      <c r="CZ23" s="406">
        <v>1128.1290000000001</v>
      </c>
      <c r="DA23" s="406">
        <v>1064.5</v>
      </c>
      <c r="DB23" s="601">
        <v>1023.8065</v>
      </c>
      <c r="DE23" s="157"/>
      <c r="DF23" s="213" t="s">
        <v>193</v>
      </c>
      <c r="DG23" s="626">
        <v>1008.6452</v>
      </c>
      <c r="DH23" s="626">
        <v>1012.1724</v>
      </c>
      <c r="DI23" s="626">
        <v>981.38710000000003</v>
      </c>
      <c r="DJ23" s="626">
        <v>976.93330000000003</v>
      </c>
      <c r="DK23" s="626">
        <v>1046.7742000000001</v>
      </c>
      <c r="DL23" s="626">
        <v>1147.5333000000001</v>
      </c>
      <c r="DM23" s="626">
        <v>1223.1935000000001</v>
      </c>
      <c r="DN23" s="626">
        <v>1237.0645</v>
      </c>
      <c r="DO23" s="626">
        <v>1256.2</v>
      </c>
      <c r="DP23" s="626">
        <v>1205.6129000000001</v>
      </c>
      <c r="DQ23" s="626">
        <v>1169.5333000000001</v>
      </c>
      <c r="DR23" s="635">
        <v>1205.2903000000001</v>
      </c>
      <c r="DU23" s="157"/>
      <c r="DV23" s="799" t="s">
        <v>193</v>
      </c>
      <c r="DW23" s="626">
        <v>1173.2581</v>
      </c>
      <c r="DX23" s="626">
        <v>1171.6429000000001</v>
      </c>
      <c r="DY23" s="626">
        <v>1181.4516000000001</v>
      </c>
      <c r="DZ23" s="626">
        <v>1274.0333000000001</v>
      </c>
      <c r="EA23" s="626">
        <v>1339.6452000000002</v>
      </c>
      <c r="EB23" s="626">
        <v>1359.9333000000001</v>
      </c>
      <c r="EC23" s="626">
        <v>1322.8710000000001</v>
      </c>
      <c r="ED23" s="626">
        <v>1293.8710000000001</v>
      </c>
      <c r="EE23" s="626">
        <v>1268.5333000000001</v>
      </c>
      <c r="EF23" s="626">
        <v>1164.2903000000001</v>
      </c>
      <c r="EG23" s="626">
        <v>1129.6000000000001</v>
      </c>
      <c r="EH23" s="635">
        <v>1114.5161000000001</v>
      </c>
      <c r="EJ23" s="157"/>
      <c r="EK23" s="799" t="s">
        <v>193</v>
      </c>
      <c r="EL23" s="925">
        <v>1047.7097000000001</v>
      </c>
      <c r="EM23" s="925">
        <v>1066.5357000000001</v>
      </c>
      <c r="EN23" s="925">
        <v>1131.3226</v>
      </c>
      <c r="EO23" s="925">
        <v>1101.8</v>
      </c>
      <c r="EP23" s="925">
        <v>1074.5806</v>
      </c>
      <c r="EQ23" s="925">
        <v>1094.1333</v>
      </c>
      <c r="ER23" s="925">
        <v>1099.5161000000001</v>
      </c>
      <c r="ES23" s="925">
        <v>1134.3226</v>
      </c>
      <c r="ET23" s="925">
        <v>1128.4333000000001</v>
      </c>
      <c r="EU23" s="925">
        <v>1070.5806</v>
      </c>
      <c r="EV23" s="925">
        <v>1064.8</v>
      </c>
      <c r="EW23" s="1000">
        <v>1064.4516000000001</v>
      </c>
      <c r="EY23" s="157"/>
      <c r="EZ23" s="799" t="s">
        <v>193</v>
      </c>
      <c r="FA23" s="1173">
        <v>1052.1600000000001</v>
      </c>
      <c r="FB23" s="1154">
        <v>1047.3599999999999</v>
      </c>
      <c r="FC23" s="1154">
        <v>1064.0999999999999</v>
      </c>
      <c r="FD23" s="1154">
        <v>1226.27</v>
      </c>
      <c r="FE23" s="1154">
        <v>1273.58</v>
      </c>
      <c r="FF23" s="1154">
        <v>1281.8</v>
      </c>
      <c r="FG23" s="1154">
        <v>1271.42</v>
      </c>
      <c r="FH23" s="1154">
        <v>1317.06</v>
      </c>
      <c r="FI23" s="1154">
        <v>1380.9</v>
      </c>
      <c r="FJ23" s="1154">
        <v>1380.48</v>
      </c>
      <c r="FK23" s="1154">
        <v>1386.47</v>
      </c>
      <c r="FL23" s="1174">
        <v>1444.16</v>
      </c>
      <c r="FN23" s="157"/>
      <c r="FO23" s="1430" t="s">
        <v>193</v>
      </c>
      <c r="FP23" s="1233">
        <v>1407.13</v>
      </c>
      <c r="FQ23" s="1233">
        <v>1395.72</v>
      </c>
      <c r="FR23" s="1233">
        <v>1460.71</v>
      </c>
      <c r="FS23" s="1233">
        <v>1407.77</v>
      </c>
      <c r="FT23" s="1233">
        <v>1291.71</v>
      </c>
      <c r="FU23" s="1233">
        <v>1295.8</v>
      </c>
      <c r="FV23" s="1233">
        <v>1232.06</v>
      </c>
      <c r="FW23" s="1233">
        <v>1200.58</v>
      </c>
      <c r="FX23" s="1233">
        <v>1127.7</v>
      </c>
      <c r="FY23" s="1233">
        <v>1054.3900000000001</v>
      </c>
      <c r="FZ23" s="1233">
        <v>1032.53</v>
      </c>
      <c r="GA23" s="1428">
        <v>980.87</v>
      </c>
    </row>
    <row r="24" spans="2:183" ht="15.95" customHeight="1">
      <c r="B24" s="239" t="s">
        <v>109</v>
      </c>
      <c r="C24" s="1714" t="s">
        <v>87</v>
      </c>
      <c r="D24" s="1722">
        <v>157</v>
      </c>
      <c r="E24" s="1725">
        <v>157</v>
      </c>
      <c r="F24" s="1726">
        <v>155.06450000000001</v>
      </c>
      <c r="G24" s="1726">
        <v>152.0667</v>
      </c>
      <c r="H24" s="1726">
        <v>133</v>
      </c>
      <c r="I24" s="1726">
        <v>151.4</v>
      </c>
      <c r="J24" s="1726">
        <v>159.1935</v>
      </c>
      <c r="K24" s="1726">
        <v>153.12900000000002</v>
      </c>
      <c r="L24" s="1726">
        <v>157.9333</v>
      </c>
      <c r="M24" s="1723">
        <v>162.35480000000001</v>
      </c>
      <c r="N24" s="1723">
        <v>153.80000000000001</v>
      </c>
      <c r="O24" s="1727">
        <v>144.32259999999999</v>
      </c>
      <c r="Q24" s="239" t="s">
        <v>109</v>
      </c>
      <c r="R24" s="1714" t="s">
        <v>87</v>
      </c>
      <c r="S24" s="1726">
        <v>141.32259999999999</v>
      </c>
      <c r="T24" s="1726">
        <v>139.5</v>
      </c>
      <c r="U24" s="1726">
        <v>144.8065</v>
      </c>
      <c r="V24" s="1726">
        <v>156.0333</v>
      </c>
      <c r="W24" s="1726">
        <v>155.12900000000002</v>
      </c>
      <c r="X24" s="1726">
        <v>168.5333</v>
      </c>
      <c r="Y24" s="1726">
        <v>170.77420000000001</v>
      </c>
      <c r="Z24" s="1723">
        <v>170.3871</v>
      </c>
      <c r="AA24" s="1723">
        <v>175.9</v>
      </c>
      <c r="AB24" s="1726">
        <v>175</v>
      </c>
      <c r="AC24" s="1726">
        <v>174.9333</v>
      </c>
      <c r="AD24" s="1727">
        <v>170.83870000000002</v>
      </c>
      <c r="AG24" s="229" t="s">
        <v>111</v>
      </c>
      <c r="AH24" s="987" t="s">
        <v>87</v>
      </c>
      <c r="AI24" s="1004">
        <v>143.69910000000002</v>
      </c>
      <c r="AJ24" s="1005">
        <v>144.8844</v>
      </c>
      <c r="AK24" s="1005">
        <v>151.4418</v>
      </c>
      <c r="AL24" s="1005">
        <v>157.2998</v>
      </c>
      <c r="AM24" s="1005">
        <v>161.87720000000002</v>
      </c>
      <c r="AN24" s="1005">
        <v>168.81570000000002</v>
      </c>
      <c r="AO24" s="1005">
        <v>169.92660000000001</v>
      </c>
      <c r="AP24" s="1005">
        <v>168.1781</v>
      </c>
      <c r="AQ24" s="996">
        <v>170.1499</v>
      </c>
      <c r="AR24" s="996">
        <v>164.28900000000002</v>
      </c>
      <c r="AS24" s="1005">
        <v>167.00210000000001</v>
      </c>
      <c r="AT24" s="1006">
        <v>174.0633</v>
      </c>
      <c r="AV24" s="229" t="s">
        <v>111</v>
      </c>
      <c r="AW24" s="987" t="s">
        <v>87</v>
      </c>
      <c r="AX24" s="1005">
        <v>170.77879999999999</v>
      </c>
      <c r="AY24" s="1005">
        <v>172.6754</v>
      </c>
      <c r="AZ24" s="1005">
        <v>173.83109999999999</v>
      </c>
      <c r="BA24" s="1005">
        <v>172.46709999999999</v>
      </c>
      <c r="BB24" s="1005">
        <v>173.63570000000001</v>
      </c>
      <c r="BC24" s="1005">
        <v>177.90809999999999</v>
      </c>
      <c r="BD24" s="1005">
        <v>176.3528</v>
      </c>
      <c r="BE24" s="996">
        <v>180.744</v>
      </c>
      <c r="BF24" s="996">
        <v>195.8657</v>
      </c>
      <c r="BG24" s="1005">
        <v>197.98490000000001</v>
      </c>
      <c r="BH24" s="1005">
        <v>196.84450000000001</v>
      </c>
      <c r="BI24" s="1005">
        <v>190.06639999999999</v>
      </c>
      <c r="BK24" s="229" t="s">
        <v>95</v>
      </c>
      <c r="BL24" s="987" t="s">
        <v>87</v>
      </c>
      <c r="BM24" s="240">
        <v>190.5</v>
      </c>
      <c r="BN24" s="241">
        <v>194.41</v>
      </c>
      <c r="BO24" s="241">
        <v>183.04</v>
      </c>
      <c r="BP24" s="241">
        <v>166.43</v>
      </c>
      <c r="BQ24" s="241">
        <v>163.72999999999999</v>
      </c>
      <c r="BR24" s="241">
        <v>173.82</v>
      </c>
      <c r="BS24" s="241">
        <v>195.59</v>
      </c>
      <c r="BT24" s="241">
        <v>208.98</v>
      </c>
      <c r="BU24" s="241">
        <v>220.93</v>
      </c>
      <c r="BV24" s="241">
        <v>192.01</v>
      </c>
      <c r="BW24" s="241">
        <v>185.58</v>
      </c>
      <c r="BX24" s="242">
        <v>193.49</v>
      </c>
      <c r="BZ24" s="157" t="s">
        <v>95</v>
      </c>
      <c r="CA24" s="212" t="s">
        <v>87</v>
      </c>
      <c r="CB24" s="243"/>
      <c r="CC24" s="244">
        <v>191.64</v>
      </c>
      <c r="CD24" s="244">
        <v>191.64</v>
      </c>
      <c r="CE24" s="244"/>
      <c r="CF24" s="244"/>
      <c r="CG24" s="244"/>
      <c r="CH24" s="244"/>
      <c r="CI24" s="244"/>
      <c r="CJ24" s="244"/>
      <c r="CK24" s="244"/>
      <c r="CL24" s="244"/>
      <c r="CM24" s="245"/>
      <c r="CO24" s="157" t="s">
        <v>95</v>
      </c>
      <c r="CP24" s="212" t="s">
        <v>87</v>
      </c>
      <c r="CQ24" s="405"/>
      <c r="CR24" s="405">
        <v>147.18520000000001</v>
      </c>
      <c r="CS24" s="405">
        <v>149.06290000000001</v>
      </c>
      <c r="CT24" s="405">
        <v>148.0333</v>
      </c>
      <c r="CU24" s="405">
        <v>138.82500000000002</v>
      </c>
      <c r="CV24" s="405">
        <v>140.92670000000001</v>
      </c>
      <c r="CW24" s="405">
        <v>146.74190000000002</v>
      </c>
      <c r="CX24" s="405">
        <v>156.79170000000002</v>
      </c>
      <c r="CY24" s="405">
        <v>164.11670000000001</v>
      </c>
      <c r="CZ24" s="405">
        <v>156.07420000000002</v>
      </c>
      <c r="DA24" s="405">
        <v>147.2783</v>
      </c>
      <c r="DB24" s="600">
        <v>132.72499999999999</v>
      </c>
      <c r="DE24" s="157" t="s">
        <v>95</v>
      </c>
      <c r="DF24" s="212" t="s">
        <v>87</v>
      </c>
      <c r="DG24" s="625">
        <v>140.96770000000001</v>
      </c>
      <c r="DH24" s="625">
        <v>134.34480000000002</v>
      </c>
      <c r="DI24" s="625">
        <v>134.84520000000001</v>
      </c>
      <c r="DJ24" s="625">
        <v>132.90729999999999</v>
      </c>
      <c r="DK24" s="625">
        <v>137.9829</v>
      </c>
      <c r="DL24" s="625">
        <v>149.864</v>
      </c>
      <c r="DM24" s="625">
        <v>161.03230000000002</v>
      </c>
      <c r="DN24" s="625">
        <v>192.23940000000002</v>
      </c>
      <c r="DO24" s="625">
        <v>188.2</v>
      </c>
      <c r="DP24" s="625">
        <v>187.6361</v>
      </c>
      <c r="DQ24" s="625">
        <v>174.6567</v>
      </c>
      <c r="DR24" s="634">
        <v>180.02809999999999</v>
      </c>
      <c r="DU24" s="157" t="s">
        <v>95</v>
      </c>
      <c r="DV24" s="798" t="s">
        <v>87</v>
      </c>
      <c r="DW24" s="625">
        <v>176.22580000000002</v>
      </c>
      <c r="DX24" s="625">
        <v>176</v>
      </c>
      <c r="DY24" s="625">
        <v>177.58330000000001</v>
      </c>
      <c r="DZ24" s="625">
        <v>0</v>
      </c>
      <c r="EA24" s="625">
        <v>0</v>
      </c>
      <c r="EB24" s="625">
        <v>178</v>
      </c>
      <c r="EC24" s="625">
        <v>177.45160000000001</v>
      </c>
      <c r="ED24" s="625">
        <v>183.06450000000001</v>
      </c>
      <c r="EE24" s="625">
        <v>192.798</v>
      </c>
      <c r="EF24" s="625" t="s">
        <v>312</v>
      </c>
      <c r="EG24" s="625" t="s">
        <v>312</v>
      </c>
      <c r="EH24" s="634">
        <v>167.99</v>
      </c>
      <c r="EJ24" s="157" t="s">
        <v>95</v>
      </c>
      <c r="EK24" s="798" t="s">
        <v>87</v>
      </c>
      <c r="EL24" s="924">
        <v>167.99</v>
      </c>
      <c r="EM24" s="924">
        <v>167.99</v>
      </c>
      <c r="EN24" s="924">
        <v>167.99</v>
      </c>
      <c r="EO24" s="924">
        <v>167.99</v>
      </c>
      <c r="EP24" s="924">
        <v>167.99</v>
      </c>
      <c r="EQ24" s="924">
        <v>167.99</v>
      </c>
      <c r="ER24" s="924">
        <v>167.99</v>
      </c>
      <c r="ES24" s="924">
        <v>167.99</v>
      </c>
      <c r="ET24" s="924">
        <v>167.99</v>
      </c>
      <c r="EU24" s="924" t="s">
        <v>367</v>
      </c>
      <c r="EV24" s="924" t="s">
        <v>367</v>
      </c>
      <c r="EW24" s="999" t="s">
        <v>367</v>
      </c>
      <c r="EY24" s="157" t="s">
        <v>109</v>
      </c>
      <c r="EZ24" s="798" t="s">
        <v>87</v>
      </c>
      <c r="FA24" s="1175">
        <v>161.94</v>
      </c>
      <c r="FB24" s="1155">
        <v>162.84</v>
      </c>
      <c r="FC24" s="1155">
        <v>164.02</v>
      </c>
      <c r="FD24" s="1155">
        <v>173.6</v>
      </c>
      <c r="FE24" s="1155">
        <v>190.57</v>
      </c>
      <c r="FF24" s="1155">
        <v>202.66</v>
      </c>
      <c r="FG24" s="1155">
        <v>203.21</v>
      </c>
      <c r="FH24" s="1155">
        <v>202.7</v>
      </c>
      <c r="FI24" s="1155">
        <v>202.9</v>
      </c>
      <c r="FJ24" s="1155">
        <v>202.25</v>
      </c>
      <c r="FK24" s="1155">
        <v>201</v>
      </c>
      <c r="FL24" s="1176">
        <v>201.4</v>
      </c>
      <c r="FN24" s="157" t="s">
        <v>109</v>
      </c>
      <c r="FO24" s="1426" t="s">
        <v>87</v>
      </c>
      <c r="FP24" s="1234">
        <v>208.63</v>
      </c>
      <c r="FQ24" s="1234">
        <v>210.74</v>
      </c>
      <c r="FR24" s="1234">
        <v>210.19</v>
      </c>
      <c r="FS24" s="1234">
        <v>205.8</v>
      </c>
      <c r="FT24" s="1234">
        <v>163.28</v>
      </c>
      <c r="FU24" s="1234">
        <v>166.16</v>
      </c>
      <c r="FV24" s="1234">
        <v>189.57</v>
      </c>
      <c r="FW24" s="1234">
        <v>187.7</v>
      </c>
      <c r="FX24" s="1234">
        <v>187.23</v>
      </c>
      <c r="FY24" s="1234">
        <v>158.36000000000001</v>
      </c>
      <c r="FZ24" s="1234">
        <v>134.22999999999999</v>
      </c>
      <c r="GA24" s="1424">
        <v>123.82</v>
      </c>
    </row>
    <row r="25" spans="2:183" ht="15.95" customHeight="1">
      <c r="B25" s="239" t="s">
        <v>111</v>
      </c>
      <c r="C25" s="1714" t="s">
        <v>87</v>
      </c>
      <c r="D25" s="1715">
        <v>163.14600000000002</v>
      </c>
      <c r="E25" s="1725">
        <v>139.00970000000001</v>
      </c>
      <c r="F25" s="1726">
        <v>146.0855</v>
      </c>
      <c r="G25" s="1726">
        <v>153.9117</v>
      </c>
      <c r="H25" s="1726">
        <v>162.9736</v>
      </c>
      <c r="I25" s="1726">
        <v>163.43360000000001</v>
      </c>
      <c r="J25" s="1726">
        <v>163.5667</v>
      </c>
      <c r="K25" s="1726">
        <v>166.98420000000002</v>
      </c>
      <c r="L25" s="1726">
        <v>165.0573</v>
      </c>
      <c r="M25" s="1723">
        <v>156.13499999999999</v>
      </c>
      <c r="N25" s="1723">
        <v>143.06970000000001</v>
      </c>
      <c r="O25" s="1727">
        <v>140.13040000000001</v>
      </c>
      <c r="Q25" s="239" t="s">
        <v>111</v>
      </c>
      <c r="R25" s="1714" t="s">
        <v>87</v>
      </c>
      <c r="S25" s="1726">
        <v>133.19150000000002</v>
      </c>
      <c r="T25" s="1726">
        <v>134.33010000000002</v>
      </c>
      <c r="U25" s="1726">
        <v>131.45240000000001</v>
      </c>
      <c r="V25" s="1726">
        <v>133.88830000000002</v>
      </c>
      <c r="W25" s="1726">
        <v>145.36360000000002</v>
      </c>
      <c r="X25" s="1726">
        <v>153.04390000000001</v>
      </c>
      <c r="Y25" s="1726">
        <v>148.02780000000001</v>
      </c>
      <c r="Z25" s="1723">
        <v>149.352</v>
      </c>
      <c r="AA25" s="1723">
        <v>153.02790000000002</v>
      </c>
      <c r="AB25" s="1726">
        <v>144.06360000000001</v>
      </c>
      <c r="AC25" s="1726">
        <v>146.04130000000001</v>
      </c>
      <c r="AD25" s="1727">
        <v>148.57210000000001</v>
      </c>
      <c r="AG25" s="229"/>
      <c r="AH25" s="987" t="s">
        <v>208</v>
      </c>
      <c r="AI25" s="1004">
        <v>101.1277</v>
      </c>
      <c r="AJ25" s="1005">
        <v>101.96610000000001</v>
      </c>
      <c r="AK25" s="1005">
        <v>107.07350000000001</v>
      </c>
      <c r="AL25" s="1005">
        <v>111.55670000000001</v>
      </c>
      <c r="AM25" s="1005">
        <v>114.8245</v>
      </c>
      <c r="AN25" s="1005">
        <v>119.71470000000001</v>
      </c>
      <c r="AO25" s="1005">
        <v>120.51900000000001</v>
      </c>
      <c r="AP25" s="1005">
        <v>119.29650000000001</v>
      </c>
      <c r="AQ25" s="996">
        <v>120.68770000000001</v>
      </c>
      <c r="AR25" s="996">
        <v>116.04650000000001</v>
      </c>
      <c r="AS25" s="1005">
        <v>117.20400000000001</v>
      </c>
      <c r="AT25" s="1006">
        <v>121.4161</v>
      </c>
      <c r="AV25" s="229"/>
      <c r="AW25" s="987" t="s">
        <v>208</v>
      </c>
      <c r="AX25" s="1005">
        <v>119.3706</v>
      </c>
      <c r="AY25" s="1005">
        <v>120.67829999999999</v>
      </c>
      <c r="AZ25" s="1005">
        <v>121.27549999999999</v>
      </c>
      <c r="BA25" s="1005">
        <v>120.599</v>
      </c>
      <c r="BB25" s="1005">
        <v>121.2303</v>
      </c>
      <c r="BC25" s="1005">
        <v>124.006</v>
      </c>
      <c r="BD25" s="1005">
        <v>122.7932</v>
      </c>
      <c r="BE25" s="996">
        <v>125.8506</v>
      </c>
      <c r="BF25" s="996">
        <v>136.36429999999999</v>
      </c>
      <c r="BG25" s="1005">
        <v>137.83519999999999</v>
      </c>
      <c r="BH25" s="1005">
        <v>137.04230000000001</v>
      </c>
      <c r="BI25" s="1005">
        <v>132.3784</v>
      </c>
      <c r="BK25" s="229" t="s">
        <v>109</v>
      </c>
      <c r="BL25" s="987" t="s">
        <v>87</v>
      </c>
      <c r="BM25" s="246">
        <v>180.94</v>
      </c>
      <c r="BN25" s="257">
        <v>191.18</v>
      </c>
      <c r="BO25" s="257">
        <v>207.94</v>
      </c>
      <c r="BP25" s="257">
        <v>205.8</v>
      </c>
      <c r="BQ25" s="257">
        <v>209.84</v>
      </c>
      <c r="BR25" s="257">
        <v>209</v>
      </c>
      <c r="BS25" s="257">
        <v>209.45</v>
      </c>
      <c r="BT25" s="257">
        <v>209.42</v>
      </c>
      <c r="BU25" s="257">
        <v>210</v>
      </c>
      <c r="BV25" s="257">
        <v>203.71</v>
      </c>
      <c r="BW25" s="257">
        <v>194.73</v>
      </c>
      <c r="BX25" s="258">
        <v>190.28</v>
      </c>
      <c r="BZ25" s="157" t="s">
        <v>109</v>
      </c>
      <c r="CA25" s="212" t="s">
        <v>87</v>
      </c>
      <c r="CB25" s="259">
        <v>190.29032258064515</v>
      </c>
      <c r="CC25" s="260">
        <v>197</v>
      </c>
      <c r="CD25" s="260">
        <v>197.48390000000001</v>
      </c>
      <c r="CE25" s="260">
        <v>200.4</v>
      </c>
      <c r="CF25" s="260">
        <v>201</v>
      </c>
      <c r="CG25" s="260">
        <v>204.86670000000001</v>
      </c>
      <c r="CH25" s="260">
        <v>205</v>
      </c>
      <c r="CI25" s="260">
        <v>216.74190000000002</v>
      </c>
      <c r="CJ25" s="260">
        <v>218</v>
      </c>
      <c r="CK25" s="260">
        <v>217.16130000000001</v>
      </c>
      <c r="CL25" s="260">
        <v>217</v>
      </c>
      <c r="CM25" s="261">
        <v>217</v>
      </c>
      <c r="CO25" s="157" t="s">
        <v>109</v>
      </c>
      <c r="CP25" s="212" t="s">
        <v>87</v>
      </c>
      <c r="CQ25" s="407">
        <v>217</v>
      </c>
      <c r="CR25" s="407">
        <v>205.9</v>
      </c>
      <c r="CS25" s="407">
        <v>171.83870000000002</v>
      </c>
      <c r="CT25" s="407">
        <v>162.55870000000002</v>
      </c>
      <c r="CU25" s="407">
        <v>163.23420000000002</v>
      </c>
      <c r="CV25" s="407">
        <v>169.14100000000002</v>
      </c>
      <c r="CW25" s="407">
        <v>175.17840000000001</v>
      </c>
      <c r="CX25" s="407">
        <v>174.46940000000001</v>
      </c>
      <c r="CY25" s="407">
        <v>162.92100000000002</v>
      </c>
      <c r="CZ25" s="407">
        <v>160.29840000000002</v>
      </c>
      <c r="DA25" s="407">
        <v>164.50069999999999</v>
      </c>
      <c r="DB25" s="602">
        <v>155.89709999999999</v>
      </c>
      <c r="DE25" s="157" t="s">
        <v>109</v>
      </c>
      <c r="DF25" s="212" t="s">
        <v>87</v>
      </c>
      <c r="DG25" s="627">
        <v>156.68940000000001</v>
      </c>
      <c r="DH25" s="627">
        <v>156.9359</v>
      </c>
      <c r="DI25" s="627">
        <v>158.57900000000001</v>
      </c>
      <c r="DJ25" s="627">
        <v>160.64100000000002</v>
      </c>
      <c r="DK25" s="627">
        <v>161.5548</v>
      </c>
      <c r="DL25" s="627">
        <v>165.59200000000001</v>
      </c>
      <c r="DM25" s="627">
        <v>182.23260000000002</v>
      </c>
      <c r="DN25" s="627">
        <v>192.05</v>
      </c>
      <c r="DO25" s="627">
        <v>192.05</v>
      </c>
      <c r="DP25" s="627">
        <v>190.90870000000001</v>
      </c>
      <c r="DQ25" s="627">
        <v>184.21700000000001</v>
      </c>
      <c r="DR25" s="636">
        <v>187.589</v>
      </c>
      <c r="DU25" s="157" t="s">
        <v>109</v>
      </c>
      <c r="DV25" s="798" t="s">
        <v>87</v>
      </c>
      <c r="DW25" s="627">
        <v>164.56100000000001</v>
      </c>
      <c r="DX25" s="627">
        <v>166.9975</v>
      </c>
      <c r="DY25" s="627">
        <v>176.71190000000001</v>
      </c>
      <c r="DZ25" s="627">
        <v>185.9957</v>
      </c>
      <c r="EA25" s="627">
        <v>199.47390000000001</v>
      </c>
      <c r="EB25" s="627">
        <v>209.28970000000001</v>
      </c>
      <c r="EC25" s="627">
        <v>211.8177</v>
      </c>
      <c r="ED25" s="627">
        <v>211.66680000000002</v>
      </c>
      <c r="EE25" s="627">
        <v>211.03530000000001</v>
      </c>
      <c r="EF25" s="627">
        <v>195.51260000000002</v>
      </c>
      <c r="EG25" s="627">
        <v>194.17230000000001</v>
      </c>
      <c r="EH25" s="636">
        <v>193.8306</v>
      </c>
      <c r="EJ25" s="157" t="s">
        <v>109</v>
      </c>
      <c r="EK25" s="798" t="s">
        <v>87</v>
      </c>
      <c r="EL25" s="926">
        <v>174.4442</v>
      </c>
      <c r="EM25" s="926">
        <v>164.87139999999999</v>
      </c>
      <c r="EN25" s="926">
        <v>174.65479999999999</v>
      </c>
      <c r="EO25" s="926">
        <v>189.18470000000002</v>
      </c>
      <c r="EP25" s="926">
        <v>200.71</v>
      </c>
      <c r="EQ25" s="926">
        <v>202.29670000000002</v>
      </c>
      <c r="ER25" s="926">
        <v>202.25810000000001</v>
      </c>
      <c r="ES25" s="926">
        <v>202.32</v>
      </c>
      <c r="ET25" s="926">
        <v>201.09730000000002</v>
      </c>
      <c r="EU25" s="926">
        <v>185.911</v>
      </c>
      <c r="EV25" s="926">
        <v>173.73570000000001</v>
      </c>
      <c r="EW25" s="1007">
        <v>162.3603</v>
      </c>
      <c r="EY25" s="157" t="s">
        <v>111</v>
      </c>
      <c r="EZ25" s="798" t="s">
        <v>87</v>
      </c>
      <c r="FA25" s="1175">
        <v>127.78</v>
      </c>
      <c r="FB25" s="1155">
        <v>130.72999999999999</v>
      </c>
      <c r="FC25" s="1155">
        <v>135.25</v>
      </c>
      <c r="FD25" s="1155">
        <v>169.61</v>
      </c>
      <c r="FE25" s="1155">
        <v>187.48</v>
      </c>
      <c r="FF25" s="1155">
        <v>183.46</v>
      </c>
      <c r="FG25" s="1155">
        <v>165.96</v>
      </c>
      <c r="FH25" s="1155">
        <v>177.01</v>
      </c>
      <c r="FI25" s="1155">
        <v>178.46</v>
      </c>
      <c r="FJ25" s="1155">
        <v>179.71</v>
      </c>
      <c r="FK25" s="1155">
        <v>186.39</v>
      </c>
      <c r="FL25" s="1176">
        <v>210.24</v>
      </c>
      <c r="FN25" s="157" t="s">
        <v>111</v>
      </c>
      <c r="FO25" s="1426" t="s">
        <v>87</v>
      </c>
      <c r="FP25" s="1234">
        <v>201.39</v>
      </c>
      <c r="FQ25" s="1234">
        <v>189.96</v>
      </c>
      <c r="FR25" s="1234">
        <v>199.03</v>
      </c>
      <c r="FS25" s="1234">
        <v>189.84</v>
      </c>
      <c r="FT25" s="1234">
        <v>152.18</v>
      </c>
      <c r="FU25" s="1234">
        <v>159.54</v>
      </c>
      <c r="FV25" s="1234">
        <v>142.87</v>
      </c>
      <c r="FW25" s="1234">
        <v>139.96</v>
      </c>
      <c r="FX25" s="1234">
        <v>149.63999999999999</v>
      </c>
      <c r="FY25" s="1234">
        <v>130.91999999999999</v>
      </c>
      <c r="FZ25" s="1234">
        <v>114.56</v>
      </c>
      <c r="GA25" s="1424">
        <v>117.1</v>
      </c>
    </row>
    <row r="26" spans="2:183" ht="15.95" customHeight="1">
      <c r="B26" s="239"/>
      <c r="C26" s="1714" t="s">
        <v>208</v>
      </c>
      <c r="D26" s="1715">
        <v>115.0074</v>
      </c>
      <c r="E26" s="1715">
        <v>98.037900000000008</v>
      </c>
      <c r="F26" s="1716">
        <v>103.46610000000001</v>
      </c>
      <c r="G26" s="1716">
        <v>109.1717</v>
      </c>
      <c r="H26" s="1716">
        <v>115.58030000000001</v>
      </c>
      <c r="I26" s="1716">
        <v>114.65</v>
      </c>
      <c r="J26" s="1716">
        <v>114.5723</v>
      </c>
      <c r="K26" s="1716">
        <v>117.11160000000001</v>
      </c>
      <c r="L26" s="1716">
        <v>116.1653</v>
      </c>
      <c r="M26" s="1716">
        <v>110.6413</v>
      </c>
      <c r="N26" s="1716">
        <v>101.40270000000001</v>
      </c>
      <c r="O26" s="1717">
        <v>99.169700000000006</v>
      </c>
      <c r="Q26" s="239"/>
      <c r="R26" s="1714" t="s">
        <v>208</v>
      </c>
      <c r="S26" s="1716">
        <v>94.406800000000004</v>
      </c>
      <c r="T26" s="1716">
        <v>95.242500000000007</v>
      </c>
      <c r="U26" s="1716">
        <v>93.109700000000004</v>
      </c>
      <c r="V26" s="1716">
        <v>94.752700000000004</v>
      </c>
      <c r="W26" s="1716">
        <v>102.84870000000001</v>
      </c>
      <c r="X26" s="1716">
        <v>108.38200000000001</v>
      </c>
      <c r="Y26" s="1716">
        <v>104.95740000000001</v>
      </c>
      <c r="Z26" s="1716">
        <v>105.81740000000001</v>
      </c>
      <c r="AA26" s="1716">
        <v>108.49930000000001</v>
      </c>
      <c r="AB26" s="1716">
        <v>102.2042</v>
      </c>
      <c r="AC26" s="1716">
        <v>103.6087</v>
      </c>
      <c r="AD26" s="1717">
        <v>105.4303</v>
      </c>
      <c r="AG26" s="229" t="s">
        <v>110</v>
      </c>
      <c r="AH26" s="987" t="s">
        <v>87</v>
      </c>
      <c r="AI26" s="995">
        <v>148.3365</v>
      </c>
      <c r="AJ26" s="996">
        <v>147.285</v>
      </c>
      <c r="AK26" s="996">
        <v>154.1865</v>
      </c>
      <c r="AL26" s="996">
        <v>158.7867</v>
      </c>
      <c r="AM26" s="996">
        <v>165.1105</v>
      </c>
      <c r="AN26" s="996">
        <v>154.08610000000002</v>
      </c>
      <c r="AO26" s="996">
        <v>149.0051</v>
      </c>
      <c r="AP26" s="996">
        <v>146.0556</v>
      </c>
      <c r="AQ26" s="996">
        <v>149.7602</v>
      </c>
      <c r="AR26" s="996">
        <v>150.19670000000002</v>
      </c>
      <c r="AS26" s="996">
        <v>159.51660000000001</v>
      </c>
      <c r="AT26" s="997">
        <v>165.4434</v>
      </c>
      <c r="AV26" s="229" t="s">
        <v>110</v>
      </c>
      <c r="AW26" s="987" t="s">
        <v>87</v>
      </c>
      <c r="AX26" s="996">
        <v>159.00049999999999</v>
      </c>
      <c r="AY26" s="996">
        <v>164.5367</v>
      </c>
      <c r="AZ26" s="996">
        <v>166.23</v>
      </c>
      <c r="BA26" s="996">
        <v>167.96270000000001</v>
      </c>
      <c r="BB26" s="996">
        <v>166.45699999999999</v>
      </c>
      <c r="BC26" s="996">
        <v>171.9907</v>
      </c>
      <c r="BD26" s="996">
        <v>172.23660000000001</v>
      </c>
      <c r="BE26" s="996">
        <v>178.33920000000001</v>
      </c>
      <c r="BF26" s="996">
        <v>188.28739999999999</v>
      </c>
      <c r="BG26" s="996">
        <v>192.83750000000001</v>
      </c>
      <c r="BH26" s="996">
        <v>188.32640000000001</v>
      </c>
      <c r="BI26" s="996">
        <v>180.61709999999999</v>
      </c>
      <c r="BK26" s="229" t="s">
        <v>111</v>
      </c>
      <c r="BL26" s="987" t="s">
        <v>87</v>
      </c>
      <c r="BM26" s="246">
        <v>179.78</v>
      </c>
      <c r="BN26" s="257">
        <v>174.65</v>
      </c>
      <c r="BO26" s="257">
        <v>175.45</v>
      </c>
      <c r="BP26" s="257">
        <v>177.19</v>
      </c>
      <c r="BQ26" s="257">
        <v>177.82</v>
      </c>
      <c r="BR26" s="257">
        <v>179.48</v>
      </c>
      <c r="BS26" s="257">
        <v>190.16</v>
      </c>
      <c r="BT26" s="257">
        <v>198.95</v>
      </c>
      <c r="BU26" s="257">
        <v>199.16</v>
      </c>
      <c r="BV26" s="257">
        <v>189.69</v>
      </c>
      <c r="BW26" s="257">
        <v>183.09</v>
      </c>
      <c r="BX26" s="258">
        <v>182.43</v>
      </c>
      <c r="BZ26" s="157" t="s">
        <v>111</v>
      </c>
      <c r="CA26" s="212" t="s">
        <v>87</v>
      </c>
      <c r="CB26" s="259">
        <v>168.22548387096774</v>
      </c>
      <c r="CC26" s="260">
        <v>159.4443</v>
      </c>
      <c r="CD26" s="260">
        <v>146.5377</v>
      </c>
      <c r="CE26" s="260">
        <v>170.02600000000001</v>
      </c>
      <c r="CF26" s="260">
        <v>173.6439</v>
      </c>
      <c r="CG26" s="260">
        <v>176.386</v>
      </c>
      <c r="CH26" s="260">
        <v>178.64060000000001</v>
      </c>
      <c r="CI26" s="260">
        <v>169.57840000000002</v>
      </c>
      <c r="CJ26" s="260">
        <v>160.64070000000001</v>
      </c>
      <c r="CK26" s="260">
        <v>148.3648</v>
      </c>
      <c r="CL26" s="260">
        <v>142.63800000000001</v>
      </c>
      <c r="CM26" s="261">
        <v>130.49809999999999</v>
      </c>
      <c r="CO26" s="157" t="s">
        <v>111</v>
      </c>
      <c r="CP26" s="212" t="s">
        <v>87</v>
      </c>
      <c r="CQ26" s="407">
        <v>126.14230000000001</v>
      </c>
      <c r="CR26" s="407">
        <v>132.2354</v>
      </c>
      <c r="CS26" s="407">
        <v>149.8674</v>
      </c>
      <c r="CT26" s="407">
        <v>153.78900000000002</v>
      </c>
      <c r="CU26" s="407">
        <v>153.80450000000002</v>
      </c>
      <c r="CV26" s="407">
        <v>148.03700000000001</v>
      </c>
      <c r="CW26" s="407">
        <v>147.31870000000001</v>
      </c>
      <c r="CX26" s="407">
        <v>146.68290000000002</v>
      </c>
      <c r="CY26" s="407">
        <v>155.1413</v>
      </c>
      <c r="CZ26" s="407">
        <v>152.1652</v>
      </c>
      <c r="DA26" s="407">
        <v>131.4273</v>
      </c>
      <c r="DB26" s="602">
        <v>121.95970000000001</v>
      </c>
      <c r="DE26" s="157" t="s">
        <v>111</v>
      </c>
      <c r="DF26" s="212" t="s">
        <v>87</v>
      </c>
      <c r="DG26" s="627">
        <v>129.63</v>
      </c>
      <c r="DH26" s="627">
        <v>138.6497</v>
      </c>
      <c r="DI26" s="627">
        <v>137.31190000000001</v>
      </c>
      <c r="DJ26" s="627">
        <v>139.34870000000001</v>
      </c>
      <c r="DK26" s="627">
        <v>147.35580000000002</v>
      </c>
      <c r="DL26" s="627">
        <v>160.2653</v>
      </c>
      <c r="DM26" s="627">
        <v>176.06650000000002</v>
      </c>
      <c r="DN26" s="627">
        <v>172.30520000000001</v>
      </c>
      <c r="DO26" s="627">
        <v>175.1097</v>
      </c>
      <c r="DP26" s="627">
        <v>169.2884</v>
      </c>
      <c r="DQ26" s="627">
        <v>158.41570000000002</v>
      </c>
      <c r="DR26" s="636">
        <v>158.8081</v>
      </c>
      <c r="DU26" s="157" t="s">
        <v>111</v>
      </c>
      <c r="DV26" s="798" t="s">
        <v>87</v>
      </c>
      <c r="DW26" s="627">
        <v>153.68350000000001</v>
      </c>
      <c r="DX26" s="627">
        <v>145.5521</v>
      </c>
      <c r="DY26" s="627">
        <v>151.56229999999999</v>
      </c>
      <c r="DZ26" s="627">
        <v>174.9417</v>
      </c>
      <c r="EA26" s="627">
        <v>183.62870000000001</v>
      </c>
      <c r="EB26" s="627">
        <v>183.24930000000001</v>
      </c>
      <c r="EC26" s="627">
        <v>172.32160000000002</v>
      </c>
      <c r="ED26" s="627">
        <v>168.0506</v>
      </c>
      <c r="EE26" s="627">
        <v>167.1575</v>
      </c>
      <c r="EF26" s="627">
        <v>154.90880000000001</v>
      </c>
      <c r="EG26" s="627">
        <v>148.00700000000001</v>
      </c>
      <c r="EH26" s="636">
        <v>145.3458</v>
      </c>
      <c r="EJ26" s="157" t="s">
        <v>111</v>
      </c>
      <c r="EK26" s="798" t="s">
        <v>87</v>
      </c>
      <c r="EL26" s="926">
        <v>139.3426</v>
      </c>
      <c r="EM26" s="926">
        <v>141.44210000000001</v>
      </c>
      <c r="EN26" s="926">
        <v>148.86510000000001</v>
      </c>
      <c r="EO26" s="926">
        <v>147.0377</v>
      </c>
      <c r="EP26" s="926">
        <v>140.8612</v>
      </c>
      <c r="EQ26" s="926">
        <v>145.09790000000001</v>
      </c>
      <c r="ER26" s="926">
        <v>147.0669</v>
      </c>
      <c r="ES26" s="926">
        <v>151.74979999999999</v>
      </c>
      <c r="ET26" s="926">
        <v>153.52260000000001</v>
      </c>
      <c r="EU26" s="926">
        <v>142.9982</v>
      </c>
      <c r="EV26" s="926">
        <v>139.46100000000001</v>
      </c>
      <c r="EW26" s="1007">
        <v>130.37690000000001</v>
      </c>
      <c r="EY26" s="157" t="s">
        <v>110</v>
      </c>
      <c r="EZ26" s="798" t="s">
        <v>87</v>
      </c>
      <c r="FA26" s="1175">
        <v>121.87</v>
      </c>
      <c r="FB26" s="1155">
        <v>124.78</v>
      </c>
      <c r="FC26" s="1155">
        <v>129.71</v>
      </c>
      <c r="FD26" s="1155">
        <v>165.53</v>
      </c>
      <c r="FE26" s="1155">
        <v>183.08</v>
      </c>
      <c r="FF26" s="1155">
        <v>175.51</v>
      </c>
      <c r="FG26" s="1155">
        <v>159.93</v>
      </c>
      <c r="FH26" s="1155">
        <v>170.49</v>
      </c>
      <c r="FI26" s="1155">
        <v>173.16</v>
      </c>
      <c r="FJ26" s="1155">
        <v>174.24</v>
      </c>
      <c r="FK26" s="1155">
        <v>180.37</v>
      </c>
      <c r="FL26" s="1176">
        <v>197.7</v>
      </c>
      <c r="FN26" s="157" t="s">
        <v>110</v>
      </c>
      <c r="FO26" s="1426" t="s">
        <v>87</v>
      </c>
      <c r="FP26" s="1234">
        <v>188.7</v>
      </c>
      <c r="FQ26" s="1234">
        <v>185.82</v>
      </c>
      <c r="FR26" s="1234">
        <v>195.04</v>
      </c>
      <c r="FS26" s="1234">
        <v>184.45</v>
      </c>
      <c r="FT26" s="1234">
        <v>149.49</v>
      </c>
      <c r="FU26" s="1234">
        <v>154.32</v>
      </c>
      <c r="FV26" s="1234">
        <v>138.41999999999999</v>
      </c>
      <c r="FW26" s="1234">
        <v>138.68</v>
      </c>
      <c r="FX26" s="1234">
        <v>142.66</v>
      </c>
      <c r="FY26" s="1234">
        <v>124.62</v>
      </c>
      <c r="FZ26" s="1234">
        <v>110.17</v>
      </c>
      <c r="GA26" s="1424">
        <v>112.11</v>
      </c>
    </row>
    <row r="27" spans="2:183" ht="15.95" customHeight="1">
      <c r="B27" s="239" t="s">
        <v>110</v>
      </c>
      <c r="C27" s="1714" t="s">
        <v>87</v>
      </c>
      <c r="D27" s="1722">
        <v>151.50700000000001</v>
      </c>
      <c r="E27" s="1715">
        <v>149.4205</v>
      </c>
      <c r="F27" s="1716">
        <v>155.46</v>
      </c>
      <c r="G27" s="1716">
        <v>162.15780000000001</v>
      </c>
      <c r="H27" s="1716">
        <v>164.74270000000001</v>
      </c>
      <c r="I27" s="1716">
        <v>169.48650000000001</v>
      </c>
      <c r="J27" s="1716">
        <v>164.8982</v>
      </c>
      <c r="K27" s="1716">
        <v>160.2458</v>
      </c>
      <c r="L27" s="1716">
        <v>166.2389</v>
      </c>
      <c r="M27" s="1716">
        <v>154.7319</v>
      </c>
      <c r="N27" s="1716">
        <v>141.1575</v>
      </c>
      <c r="O27" s="1717">
        <v>141.31050000000002</v>
      </c>
      <c r="Q27" s="239" t="s">
        <v>110</v>
      </c>
      <c r="R27" s="1714" t="s">
        <v>87</v>
      </c>
      <c r="S27" s="1716">
        <v>137.0181</v>
      </c>
      <c r="T27" s="1716">
        <v>137.2002</v>
      </c>
      <c r="U27" s="1716">
        <v>140.8246</v>
      </c>
      <c r="V27" s="1716">
        <v>141.68680000000001</v>
      </c>
      <c r="W27" s="1716">
        <v>145.3109</v>
      </c>
      <c r="X27" s="1716">
        <v>153.98400000000001</v>
      </c>
      <c r="Y27" s="1716">
        <v>153.6165</v>
      </c>
      <c r="Z27" s="1716">
        <v>153.6765</v>
      </c>
      <c r="AA27" s="1716">
        <v>156.0488</v>
      </c>
      <c r="AB27" s="1716">
        <v>139.78210000000001</v>
      </c>
      <c r="AC27" s="1716">
        <v>138.99379999999999</v>
      </c>
      <c r="AD27" s="1717">
        <v>146.30280000000002</v>
      </c>
      <c r="AG27" s="229"/>
      <c r="AH27" s="987" t="s">
        <v>116</v>
      </c>
      <c r="AI27" s="995">
        <v>512.17650000000003</v>
      </c>
      <c r="AJ27" s="996">
        <v>508.54570000000001</v>
      </c>
      <c r="AK27" s="996">
        <v>532.37520000000006</v>
      </c>
      <c r="AL27" s="996">
        <v>548.25869999999998</v>
      </c>
      <c r="AM27" s="996">
        <v>570.09350000000006</v>
      </c>
      <c r="AN27" s="996">
        <v>532.02830000000006</v>
      </c>
      <c r="AO27" s="996">
        <v>514.48480000000006</v>
      </c>
      <c r="AP27" s="996">
        <v>504.30100000000004</v>
      </c>
      <c r="AQ27" s="996">
        <v>517.09199999999998</v>
      </c>
      <c r="AR27" s="996">
        <v>518.59940000000006</v>
      </c>
      <c r="AS27" s="996">
        <v>550.779</v>
      </c>
      <c r="AT27" s="997">
        <v>571.24290000000008</v>
      </c>
      <c r="AV27" s="229"/>
      <c r="AW27" s="987" t="s">
        <v>116</v>
      </c>
      <c r="AX27" s="996">
        <v>548.99710000000005</v>
      </c>
      <c r="AY27" s="996">
        <v>568.11239999999998</v>
      </c>
      <c r="AZ27" s="996">
        <v>573.95899999999995</v>
      </c>
      <c r="BA27" s="996">
        <v>579.94169999999997</v>
      </c>
      <c r="BB27" s="996">
        <v>574.74289999999996</v>
      </c>
      <c r="BC27" s="996">
        <v>593.84969999999998</v>
      </c>
      <c r="BD27" s="996">
        <v>594.69870000000003</v>
      </c>
      <c r="BE27" s="996">
        <v>615.76969999999994</v>
      </c>
      <c r="BF27" s="996">
        <v>650.11869999999999</v>
      </c>
      <c r="BG27" s="996">
        <v>665.82939999999996</v>
      </c>
      <c r="BH27" s="996">
        <v>650.25329999999997</v>
      </c>
      <c r="BI27" s="996">
        <v>623.6345</v>
      </c>
      <c r="BK27" s="229" t="s">
        <v>110</v>
      </c>
      <c r="BL27" s="987" t="s">
        <v>87</v>
      </c>
      <c r="BM27" s="246">
        <v>173.11</v>
      </c>
      <c r="BN27" s="257">
        <v>165.94</v>
      </c>
      <c r="BO27" s="257">
        <v>170.02</v>
      </c>
      <c r="BP27" s="257">
        <v>175.24</v>
      </c>
      <c r="BQ27" s="257">
        <v>172.08</v>
      </c>
      <c r="BR27" s="257">
        <v>176.45</v>
      </c>
      <c r="BS27" s="257">
        <v>183.64</v>
      </c>
      <c r="BT27" s="257">
        <v>192.13</v>
      </c>
      <c r="BU27" s="257">
        <v>189.91</v>
      </c>
      <c r="BV27" s="257">
        <v>180.68</v>
      </c>
      <c r="BW27" s="257">
        <v>175.24</v>
      </c>
      <c r="BX27" s="258">
        <v>175.63</v>
      </c>
      <c r="BZ27" s="157" t="s">
        <v>110</v>
      </c>
      <c r="CA27" s="212" t="s">
        <v>87</v>
      </c>
      <c r="CB27" s="259">
        <v>165.87038177523993</v>
      </c>
      <c r="CC27" s="260">
        <v>159.14590000000001</v>
      </c>
      <c r="CD27" s="260">
        <v>147.97290000000001</v>
      </c>
      <c r="CE27" s="260">
        <v>164.8638</v>
      </c>
      <c r="CF27" s="260">
        <v>167.38670000000002</v>
      </c>
      <c r="CG27" s="260">
        <v>171.34650000000002</v>
      </c>
      <c r="CH27" s="260">
        <v>173.33610000000002</v>
      </c>
      <c r="CI27" s="260">
        <v>164.53290000000001</v>
      </c>
      <c r="CJ27" s="260">
        <v>159.10060000000001</v>
      </c>
      <c r="CK27" s="260">
        <v>148.7302</v>
      </c>
      <c r="CL27" s="260">
        <v>144.6294</v>
      </c>
      <c r="CM27" s="261">
        <v>136.5292</v>
      </c>
      <c r="CO27" s="157" t="s">
        <v>110</v>
      </c>
      <c r="CP27" s="212" t="s">
        <v>87</v>
      </c>
      <c r="CQ27" s="407">
        <v>128.4932</v>
      </c>
      <c r="CR27" s="407">
        <v>137.7621</v>
      </c>
      <c r="CS27" s="407">
        <v>144.1523</v>
      </c>
      <c r="CT27" s="407">
        <v>149.63500000000002</v>
      </c>
      <c r="CU27" s="407">
        <v>148.30420000000001</v>
      </c>
      <c r="CV27" s="407">
        <v>147.9177</v>
      </c>
      <c r="CW27" s="407">
        <v>144.04230000000001</v>
      </c>
      <c r="CX27" s="407">
        <v>140.5265</v>
      </c>
      <c r="CY27" s="407">
        <v>145.5343</v>
      </c>
      <c r="CZ27" s="407">
        <v>144.26770000000002</v>
      </c>
      <c r="DA27" s="407">
        <v>132.0453</v>
      </c>
      <c r="DB27" s="602">
        <v>127.209</v>
      </c>
      <c r="DE27" s="157" t="s">
        <v>110</v>
      </c>
      <c r="DF27" s="212" t="s">
        <v>87</v>
      </c>
      <c r="DG27" s="627">
        <v>131.6748</v>
      </c>
      <c r="DH27" s="627">
        <v>133.57070000000002</v>
      </c>
      <c r="DI27" s="627">
        <v>133.2303</v>
      </c>
      <c r="DJ27" s="627">
        <v>133.88730000000001</v>
      </c>
      <c r="DK27" s="627">
        <v>140.74870000000001</v>
      </c>
      <c r="DL27" s="627">
        <v>153.3723</v>
      </c>
      <c r="DM27" s="627">
        <v>160.70580000000001</v>
      </c>
      <c r="DN27" s="627">
        <v>159.41679999999999</v>
      </c>
      <c r="DO27" s="627">
        <v>161.99200000000002</v>
      </c>
      <c r="DP27" s="627">
        <v>159.2971</v>
      </c>
      <c r="DQ27" s="627">
        <v>153.2063</v>
      </c>
      <c r="DR27" s="636">
        <v>155.60420000000002</v>
      </c>
      <c r="DU27" s="157" t="s">
        <v>110</v>
      </c>
      <c r="DV27" s="798" t="s">
        <v>87</v>
      </c>
      <c r="DW27" s="627">
        <v>149.6223</v>
      </c>
      <c r="DX27" s="627">
        <v>150.2157</v>
      </c>
      <c r="DY27" s="627">
        <v>155.46940000000001</v>
      </c>
      <c r="DZ27" s="627">
        <v>169.78630000000001</v>
      </c>
      <c r="EA27" s="627">
        <v>178.21260000000001</v>
      </c>
      <c r="EB27" s="627">
        <v>182.93600000000001</v>
      </c>
      <c r="EC27" s="627">
        <v>175.4974</v>
      </c>
      <c r="ED27" s="627">
        <v>173.28579999999999</v>
      </c>
      <c r="EE27" s="627">
        <v>167.97230000000002</v>
      </c>
      <c r="EF27" s="627">
        <v>151.41679999999999</v>
      </c>
      <c r="EG27" s="627">
        <v>145.1747</v>
      </c>
      <c r="EH27" s="636">
        <v>143.12710000000001</v>
      </c>
      <c r="EJ27" s="157" t="s">
        <v>110</v>
      </c>
      <c r="EK27" s="798" t="s">
        <v>87</v>
      </c>
      <c r="EL27" s="926">
        <v>138.5635</v>
      </c>
      <c r="EM27" s="926">
        <v>143.70430000000002</v>
      </c>
      <c r="EN27" s="926">
        <v>151.94</v>
      </c>
      <c r="EO27" s="926">
        <v>148.68600000000001</v>
      </c>
      <c r="EP27" s="926">
        <v>143.38230000000001</v>
      </c>
      <c r="EQ27" s="926">
        <v>147.26770000000002</v>
      </c>
      <c r="ER27" s="926">
        <v>143.64420000000001</v>
      </c>
      <c r="ES27" s="926">
        <v>132.3681</v>
      </c>
      <c r="ET27" s="926">
        <v>139.18700000000001</v>
      </c>
      <c r="EU27" s="926">
        <v>135.70520000000002</v>
      </c>
      <c r="EV27" s="926">
        <v>129.6233</v>
      </c>
      <c r="EW27" s="1007">
        <v>124.70650000000001</v>
      </c>
      <c r="EY27" s="157" t="s">
        <v>112</v>
      </c>
      <c r="EZ27" s="798" t="s">
        <v>87</v>
      </c>
      <c r="FA27" s="1175">
        <v>142.61000000000001</v>
      </c>
      <c r="FB27" s="1155">
        <v>141.4</v>
      </c>
      <c r="FC27" s="1155">
        <v>144.52000000000001</v>
      </c>
      <c r="FD27" s="1155">
        <v>172.27</v>
      </c>
      <c r="FE27" s="1155">
        <v>180.97</v>
      </c>
      <c r="FF27" s="1155">
        <v>187.37</v>
      </c>
      <c r="FG27" s="1155">
        <v>184.18</v>
      </c>
      <c r="FH27" s="1155">
        <v>188.09</v>
      </c>
      <c r="FI27" s="1155">
        <v>190.45</v>
      </c>
      <c r="FJ27" s="1155">
        <v>192.02</v>
      </c>
      <c r="FK27" s="1155">
        <v>194.76</v>
      </c>
      <c r="FL27" s="1176">
        <v>207.62</v>
      </c>
      <c r="FN27" s="157" t="s">
        <v>112</v>
      </c>
      <c r="FO27" s="1426" t="s">
        <v>87</v>
      </c>
      <c r="FP27" s="1234">
        <v>195.19</v>
      </c>
      <c r="FQ27" s="1234">
        <v>195.38</v>
      </c>
      <c r="FR27" s="1234">
        <v>201.24</v>
      </c>
      <c r="FS27" s="1234">
        <v>186.75</v>
      </c>
      <c r="FT27" s="1234">
        <v>161.44</v>
      </c>
      <c r="FU27" s="1234">
        <v>163.18</v>
      </c>
      <c r="FV27" s="1234">
        <v>151.29</v>
      </c>
      <c r="FW27" s="1234">
        <v>152.37</v>
      </c>
      <c r="FX27" s="1234">
        <v>142.38</v>
      </c>
      <c r="FY27" s="1234">
        <v>135.19999999999999</v>
      </c>
      <c r="FZ27" s="1234">
        <v>132.9</v>
      </c>
      <c r="GA27" s="1424">
        <v>127.2</v>
      </c>
    </row>
    <row r="28" spans="2:183" ht="15.95" customHeight="1">
      <c r="B28" s="239"/>
      <c r="C28" s="1714" t="s">
        <v>116</v>
      </c>
      <c r="D28" s="1722">
        <v>523.1232</v>
      </c>
      <c r="E28" s="1725">
        <v>515.91890000000001</v>
      </c>
      <c r="F28" s="1726">
        <v>536.77229999999997</v>
      </c>
      <c r="G28" s="1726">
        <v>559.89830000000006</v>
      </c>
      <c r="H28" s="1726">
        <v>568.82350000000008</v>
      </c>
      <c r="I28" s="1726">
        <v>585.20299999999997</v>
      </c>
      <c r="J28" s="1726">
        <v>569.36030000000005</v>
      </c>
      <c r="K28" s="1726">
        <v>553.29680000000008</v>
      </c>
      <c r="L28" s="1726">
        <v>573.98969999999997</v>
      </c>
      <c r="M28" s="1723">
        <v>534.25840000000005</v>
      </c>
      <c r="N28" s="1723">
        <v>487.38870000000003</v>
      </c>
      <c r="O28" s="1727">
        <v>487.91680000000002</v>
      </c>
      <c r="Q28" s="239"/>
      <c r="R28" s="1714" t="s">
        <v>116</v>
      </c>
      <c r="S28" s="1726">
        <v>473.09610000000004</v>
      </c>
      <c r="T28" s="1726">
        <v>473.72500000000002</v>
      </c>
      <c r="U28" s="1726">
        <v>486.23900000000003</v>
      </c>
      <c r="V28" s="1726">
        <v>489.21600000000001</v>
      </c>
      <c r="W28" s="1726">
        <v>501.72970000000004</v>
      </c>
      <c r="X28" s="1726">
        <v>531.67600000000004</v>
      </c>
      <c r="Y28" s="1726">
        <v>530.40710000000001</v>
      </c>
      <c r="Z28" s="1723">
        <v>530.61419999999998</v>
      </c>
      <c r="AA28" s="1723">
        <v>538.80529999999999</v>
      </c>
      <c r="AB28" s="1726">
        <v>482.6397</v>
      </c>
      <c r="AC28" s="1726">
        <v>479.91770000000002</v>
      </c>
      <c r="AD28" s="1727">
        <v>505.1542</v>
      </c>
      <c r="AG28" s="229" t="s">
        <v>96</v>
      </c>
      <c r="AH28" s="987" t="s">
        <v>87</v>
      </c>
      <c r="AI28" s="1004">
        <v>141.30970000000002</v>
      </c>
      <c r="AJ28" s="1005">
        <v>148.0607</v>
      </c>
      <c r="AK28" s="1005">
        <v>151.99680000000001</v>
      </c>
      <c r="AL28" s="1005">
        <v>158.17670000000001</v>
      </c>
      <c r="AM28" s="1005">
        <v>158.65479999999999</v>
      </c>
      <c r="AN28" s="1005">
        <v>159.13</v>
      </c>
      <c r="AO28" s="1005">
        <v>160.72900000000001</v>
      </c>
      <c r="AP28" s="1005">
        <v>157.62260000000001</v>
      </c>
      <c r="AQ28" s="996">
        <v>156.47329999999999</v>
      </c>
      <c r="AR28" s="996">
        <v>157.95480000000001</v>
      </c>
      <c r="AS28" s="1005">
        <v>165.2833</v>
      </c>
      <c r="AT28" s="1006">
        <v>165.45160000000001</v>
      </c>
      <c r="AV28" s="229" t="s">
        <v>96</v>
      </c>
      <c r="AW28" s="987" t="s">
        <v>87</v>
      </c>
      <c r="AX28" s="1005">
        <v>163.8871</v>
      </c>
      <c r="AY28" s="1005">
        <v>164.0034</v>
      </c>
      <c r="AZ28" s="1005">
        <v>164.50649999999999</v>
      </c>
      <c r="BA28" s="1005">
        <v>171.22</v>
      </c>
      <c r="BB28" s="1005">
        <v>169.99350000000001</v>
      </c>
      <c r="BC28" s="1005">
        <v>170.61330000000001</v>
      </c>
      <c r="BD28" s="1005">
        <v>165.48390000000001</v>
      </c>
      <c r="BE28" s="996">
        <v>181.66130000000001</v>
      </c>
      <c r="BF28" s="996">
        <v>193.79</v>
      </c>
      <c r="BG28" s="1005">
        <v>192.57740000000001</v>
      </c>
      <c r="BH28" s="1005">
        <v>184.51</v>
      </c>
      <c r="BI28" s="1005">
        <v>173.29679999999999</v>
      </c>
      <c r="BK28" s="229"/>
      <c r="BL28" s="987" t="s">
        <v>116</v>
      </c>
      <c r="BM28" s="247">
        <v>597.72</v>
      </c>
      <c r="BN28" s="262">
        <v>572.96</v>
      </c>
      <c r="BO28" s="262">
        <v>587.04999999999995</v>
      </c>
      <c r="BP28" s="262">
        <v>605.07000000000005</v>
      </c>
      <c r="BQ28" s="262">
        <v>594.16999999999996</v>
      </c>
      <c r="BR28" s="262">
        <v>609.23</v>
      </c>
      <c r="BS28" s="262">
        <v>634.08000000000004</v>
      </c>
      <c r="BT28" s="262">
        <v>663.39</v>
      </c>
      <c r="BU28" s="262">
        <v>655.73</v>
      </c>
      <c r="BV28" s="262">
        <v>623.86</v>
      </c>
      <c r="BW28" s="262">
        <v>605.07000000000005</v>
      </c>
      <c r="BX28" s="263">
        <v>606.41</v>
      </c>
      <c r="BZ28" s="214"/>
      <c r="CA28" s="212" t="s">
        <v>116</v>
      </c>
      <c r="CB28" s="264">
        <v>572.71387096774185</v>
      </c>
      <c r="CC28" s="265">
        <v>549.49890000000005</v>
      </c>
      <c r="CD28" s="265">
        <v>516.48030000000006</v>
      </c>
      <c r="CE28" s="265">
        <v>569.24170000000004</v>
      </c>
      <c r="CF28" s="265">
        <v>577.9529</v>
      </c>
      <c r="CG28" s="265">
        <v>591.62530000000004</v>
      </c>
      <c r="CH28" s="265">
        <v>598.49480000000005</v>
      </c>
      <c r="CI28" s="265">
        <v>568.09900000000005</v>
      </c>
      <c r="CJ28" s="265">
        <v>549.34270000000004</v>
      </c>
      <c r="CK28" s="265">
        <v>513.53579999999999</v>
      </c>
      <c r="CL28" s="265">
        <v>499.37630000000001</v>
      </c>
      <c r="CM28" s="266">
        <v>471.40800000000002</v>
      </c>
      <c r="CO28" s="157"/>
      <c r="CP28" s="212" t="s">
        <v>116</v>
      </c>
      <c r="CQ28" s="408"/>
      <c r="CR28" s="408"/>
      <c r="CS28" s="408"/>
      <c r="CT28" s="407"/>
      <c r="CU28" s="407"/>
      <c r="CV28" s="407"/>
      <c r="CW28" s="407"/>
      <c r="CX28" s="407"/>
      <c r="CY28" s="407"/>
      <c r="CZ28" s="407"/>
      <c r="DA28" s="407"/>
      <c r="DB28" s="602"/>
      <c r="DE28" s="157" t="s">
        <v>96</v>
      </c>
      <c r="DF28" s="212" t="s">
        <v>87</v>
      </c>
      <c r="DG28" s="627">
        <v>129.4194</v>
      </c>
      <c r="DH28" s="627">
        <v>130.6</v>
      </c>
      <c r="DI28" s="627">
        <v>128.86449999999999</v>
      </c>
      <c r="DJ28" s="627">
        <v>128.5</v>
      </c>
      <c r="DK28" s="627">
        <v>140.0968</v>
      </c>
      <c r="DL28" s="627">
        <v>156.01670000000001</v>
      </c>
      <c r="DM28" s="627">
        <v>167.2484</v>
      </c>
      <c r="DN28" s="627">
        <v>168.15810000000002</v>
      </c>
      <c r="DO28" s="627">
        <v>170.94</v>
      </c>
      <c r="DP28" s="627">
        <v>160.2903</v>
      </c>
      <c r="DQ28" s="627">
        <v>156.04330000000002</v>
      </c>
      <c r="DR28" s="636">
        <v>159.02260000000001</v>
      </c>
      <c r="DU28" s="157" t="s">
        <v>96</v>
      </c>
      <c r="DV28" s="798" t="s">
        <v>87</v>
      </c>
      <c r="DW28" s="627">
        <v>155.87739999999999</v>
      </c>
      <c r="DX28" s="627">
        <v>155.1464</v>
      </c>
      <c r="DY28" s="627">
        <v>160.06450000000001</v>
      </c>
      <c r="DZ28" s="627">
        <v>174.27330000000001</v>
      </c>
      <c r="EA28" s="627">
        <v>180.60320000000002</v>
      </c>
      <c r="EB28" s="627">
        <v>183.33</v>
      </c>
      <c r="EC28" s="627">
        <v>176.2226</v>
      </c>
      <c r="ED28" s="627">
        <v>172.56450000000001</v>
      </c>
      <c r="EE28" s="627">
        <v>167.26330000000002</v>
      </c>
      <c r="EF28" s="627">
        <v>152.12900000000002</v>
      </c>
      <c r="EG28" s="627">
        <v>147.41330000000002</v>
      </c>
      <c r="EH28" s="636">
        <v>143.8903</v>
      </c>
      <c r="EJ28" s="157" t="s">
        <v>96</v>
      </c>
      <c r="EK28" s="798" t="s">
        <v>87</v>
      </c>
      <c r="EL28" s="926">
        <v>136.12260000000001</v>
      </c>
      <c r="EM28" s="926">
        <v>142.71430000000001</v>
      </c>
      <c r="EN28" s="926">
        <v>150.59350000000001</v>
      </c>
      <c r="EO28" s="926">
        <v>146.33670000000001</v>
      </c>
      <c r="EP28" s="926">
        <v>141.93550000000002</v>
      </c>
      <c r="EQ28" s="926">
        <v>146.96</v>
      </c>
      <c r="ER28" s="926">
        <v>144.61610000000002</v>
      </c>
      <c r="ES28" s="926">
        <v>0</v>
      </c>
      <c r="ET28" s="926">
        <v>0</v>
      </c>
      <c r="EU28" s="926" t="s">
        <v>367</v>
      </c>
      <c r="EV28" s="926" t="s">
        <v>367</v>
      </c>
      <c r="EW28" s="1007" t="s">
        <v>367</v>
      </c>
      <c r="EY28" s="157"/>
      <c r="EZ28" s="798" t="s">
        <v>117</v>
      </c>
      <c r="FA28" s="1177">
        <v>45635.73</v>
      </c>
      <c r="FB28" s="1156">
        <v>44951.09</v>
      </c>
      <c r="FC28" s="1156">
        <v>45685.16</v>
      </c>
      <c r="FD28" s="1156">
        <v>55315.97</v>
      </c>
      <c r="FE28" s="1156">
        <v>58767.45</v>
      </c>
      <c r="FF28" s="1156">
        <v>60482.1</v>
      </c>
      <c r="FG28" s="1156">
        <v>59883.5</v>
      </c>
      <c r="FH28" s="1156">
        <v>61464.9</v>
      </c>
      <c r="FI28" s="1156">
        <v>63267.08</v>
      </c>
      <c r="FJ28" s="1156">
        <v>63666.67</v>
      </c>
      <c r="FK28" s="1156">
        <v>64898.1</v>
      </c>
      <c r="FL28" s="1178">
        <v>68686.69</v>
      </c>
      <c r="FN28" s="157"/>
      <c r="FO28" s="1426" t="s">
        <v>117</v>
      </c>
      <c r="FP28" s="1233">
        <v>65173.39</v>
      </c>
      <c r="FQ28" s="1233">
        <v>65868.55</v>
      </c>
      <c r="FR28" s="1233">
        <v>69359.66</v>
      </c>
      <c r="FS28" s="1233">
        <v>66553.39</v>
      </c>
      <c r="FT28" s="1233">
        <v>56694.04</v>
      </c>
      <c r="FU28" s="1233">
        <v>56680.13</v>
      </c>
      <c r="FV28" s="1233">
        <v>53216.2</v>
      </c>
      <c r="FW28" s="1233">
        <v>53122.39</v>
      </c>
      <c r="FX28" s="1233">
        <v>51222.21</v>
      </c>
      <c r="FY28" s="1233">
        <v>48999.81</v>
      </c>
      <c r="FZ28" s="1233">
        <v>47845.02</v>
      </c>
      <c r="GA28" s="1428">
        <v>45642.22</v>
      </c>
    </row>
    <row r="29" spans="2:183" ht="15.95" customHeight="1">
      <c r="B29" s="239" t="s">
        <v>96</v>
      </c>
      <c r="C29" s="1714" t="s">
        <v>87</v>
      </c>
      <c r="D29" s="1722">
        <v>143.1645</v>
      </c>
      <c r="E29" s="1725">
        <v>140.69999999999999</v>
      </c>
      <c r="F29" s="1726">
        <v>143.0129</v>
      </c>
      <c r="G29" s="1726">
        <v>148.4667</v>
      </c>
      <c r="H29" s="1726">
        <v>150.9581</v>
      </c>
      <c r="I29" s="1726">
        <v>156.66330000000002</v>
      </c>
      <c r="J29" s="1726">
        <v>158.43550000000002</v>
      </c>
      <c r="K29" s="1726">
        <v>159.07420000000002</v>
      </c>
      <c r="L29" s="1726">
        <v>151.73670000000001</v>
      </c>
      <c r="M29" s="1723">
        <v>140.59350000000001</v>
      </c>
      <c r="N29" s="1723">
        <v>139.0933</v>
      </c>
      <c r="O29" s="1727">
        <v>135.93870000000001</v>
      </c>
      <c r="Q29" s="239" t="s">
        <v>96</v>
      </c>
      <c r="R29" s="1714" t="s">
        <v>87</v>
      </c>
      <c r="S29" s="1726">
        <v>135.0806</v>
      </c>
      <c r="T29" s="1726">
        <v>141.69999999999999</v>
      </c>
      <c r="U29" s="1726">
        <v>136.54519999999999</v>
      </c>
      <c r="V29" s="1726">
        <v>138.02000000000001</v>
      </c>
      <c r="W29" s="1726">
        <v>145.97740000000002</v>
      </c>
      <c r="X29" s="1726">
        <v>155.9933</v>
      </c>
      <c r="Y29" s="1726">
        <v>152.07740000000001</v>
      </c>
      <c r="Z29" s="1723">
        <v>154.41290000000001</v>
      </c>
      <c r="AA29" s="1723">
        <v>147.5933</v>
      </c>
      <c r="AB29" s="1726">
        <v>144.13550000000001</v>
      </c>
      <c r="AC29" s="1726">
        <v>148.9933</v>
      </c>
      <c r="AD29" s="1727">
        <v>153.9742</v>
      </c>
      <c r="AG29" s="229" t="s">
        <v>112</v>
      </c>
      <c r="AH29" s="987" t="s">
        <v>87</v>
      </c>
      <c r="AI29" s="1004">
        <v>140.02200000000002</v>
      </c>
      <c r="AJ29" s="1005">
        <v>141.62210000000002</v>
      </c>
      <c r="AK29" s="1005">
        <v>145.44499999999999</v>
      </c>
      <c r="AL29" s="1005">
        <v>154.2133</v>
      </c>
      <c r="AM29" s="1005">
        <v>157.5857</v>
      </c>
      <c r="AN29" s="1005">
        <v>157.006</v>
      </c>
      <c r="AO29" s="1005">
        <v>160.75400000000002</v>
      </c>
      <c r="AP29" s="1005">
        <v>157.72920000000002</v>
      </c>
      <c r="AQ29" s="996">
        <v>153.4811</v>
      </c>
      <c r="AR29" s="996">
        <v>153.5866</v>
      </c>
      <c r="AS29" s="1005">
        <v>160.52430000000001</v>
      </c>
      <c r="AT29" s="1006">
        <v>166.84950000000001</v>
      </c>
      <c r="AV29" s="229" t="s">
        <v>112</v>
      </c>
      <c r="AW29" s="998" t="s">
        <v>87</v>
      </c>
      <c r="AX29" s="1005">
        <v>158.63249999999999</v>
      </c>
      <c r="AY29" s="1005">
        <v>165.50110000000001</v>
      </c>
      <c r="AZ29" s="1005">
        <v>163.97890000000001</v>
      </c>
      <c r="BA29" s="1005">
        <v>165.97239999999999</v>
      </c>
      <c r="BB29" s="1005">
        <v>166.65110000000001</v>
      </c>
      <c r="BC29" s="1005">
        <v>170.1532</v>
      </c>
      <c r="BD29" s="1005">
        <v>172.91849999999999</v>
      </c>
      <c r="BE29" s="996">
        <v>183.92449999999999</v>
      </c>
      <c r="BF29" s="996">
        <v>188.86539999999999</v>
      </c>
      <c r="BG29" s="1005">
        <v>190.1026</v>
      </c>
      <c r="BH29" s="1005">
        <v>182.21969999999999</v>
      </c>
      <c r="BI29" s="1005">
        <v>173.34569999999999</v>
      </c>
      <c r="BK29" s="229" t="s">
        <v>96</v>
      </c>
      <c r="BL29" s="987" t="s">
        <v>87</v>
      </c>
      <c r="BM29" s="240">
        <v>169.54</v>
      </c>
      <c r="BN29" s="257">
        <v>169.58</v>
      </c>
      <c r="BO29" s="257">
        <v>170.51</v>
      </c>
      <c r="BP29" s="257">
        <v>171.07</v>
      </c>
      <c r="BQ29" s="257">
        <v>163.28</v>
      </c>
      <c r="BR29" s="257">
        <v>166.91</v>
      </c>
      <c r="BS29" s="257">
        <v>173.76</v>
      </c>
      <c r="BT29" s="257">
        <v>186.1</v>
      </c>
      <c r="BU29" s="257">
        <v>182.32</v>
      </c>
      <c r="BV29" s="257">
        <v>172.97</v>
      </c>
      <c r="BW29" s="257">
        <v>164.8</v>
      </c>
      <c r="BX29" s="258">
        <v>160.97999999999999</v>
      </c>
      <c r="BZ29" s="157" t="s">
        <v>96</v>
      </c>
      <c r="CA29" s="212" t="s">
        <v>87</v>
      </c>
      <c r="CB29" s="259">
        <v>153.14193548387098</v>
      </c>
      <c r="CC29" s="260">
        <v>151.63930000000002</v>
      </c>
      <c r="CD29" s="260">
        <v>153.9461</v>
      </c>
      <c r="CE29" s="260">
        <v>159.26330000000002</v>
      </c>
      <c r="CF29" s="260">
        <v>161.62900000000002</v>
      </c>
      <c r="CG29" s="260">
        <v>171.07330000000002</v>
      </c>
      <c r="CH29" s="260">
        <v>166.6258</v>
      </c>
      <c r="CI29" s="260">
        <v>162.00320000000002</v>
      </c>
      <c r="CJ29" s="260">
        <v>156.41330000000002</v>
      </c>
      <c r="CK29" s="260">
        <v>139.04840000000002</v>
      </c>
      <c r="CL29" s="260">
        <v>138.10330000000002</v>
      </c>
      <c r="CM29" s="261">
        <v>130.98060000000001</v>
      </c>
      <c r="CO29" s="157" t="s">
        <v>96</v>
      </c>
      <c r="CP29" s="212" t="s">
        <v>87</v>
      </c>
      <c r="CQ29" s="407">
        <v>128.5581</v>
      </c>
      <c r="CR29" s="407">
        <v>139.69640000000001</v>
      </c>
      <c r="CS29" s="407">
        <v>142.46770000000001</v>
      </c>
      <c r="CT29" s="407">
        <v>145.2467</v>
      </c>
      <c r="CU29" s="407">
        <v>142.87100000000001</v>
      </c>
      <c r="CV29" s="407">
        <v>148.16670000000002</v>
      </c>
      <c r="CW29" s="407">
        <v>140.81610000000001</v>
      </c>
      <c r="CX29" s="407">
        <v>138.1968</v>
      </c>
      <c r="CY29" s="407">
        <v>145.41670000000002</v>
      </c>
      <c r="CZ29" s="407">
        <v>142.34520000000001</v>
      </c>
      <c r="DA29" s="407">
        <v>130.99</v>
      </c>
      <c r="DB29" s="602">
        <v>125.21940000000001</v>
      </c>
      <c r="DE29" s="157" t="s">
        <v>112</v>
      </c>
      <c r="DF29" s="212" t="s">
        <v>87</v>
      </c>
      <c r="DG29" s="627">
        <v>132.77600000000001</v>
      </c>
      <c r="DH29" s="627">
        <v>134.73949999999999</v>
      </c>
      <c r="DI29" s="627">
        <v>129.25409999999999</v>
      </c>
      <c r="DJ29" s="627">
        <v>129.56659999999999</v>
      </c>
      <c r="DK29" s="627">
        <v>140.2381</v>
      </c>
      <c r="DL29" s="627">
        <v>157.3201</v>
      </c>
      <c r="DM29" s="627">
        <v>169.91760000000002</v>
      </c>
      <c r="DN29" s="627">
        <v>173.01260000000002</v>
      </c>
      <c r="DO29" s="627">
        <v>175.00810000000001</v>
      </c>
      <c r="DP29" s="627">
        <v>164.9109</v>
      </c>
      <c r="DQ29" s="627">
        <v>158.39700000000002</v>
      </c>
      <c r="DR29" s="636">
        <v>161.78480000000002</v>
      </c>
      <c r="DU29" s="157" t="s">
        <v>112</v>
      </c>
      <c r="DV29" s="798" t="s">
        <v>87</v>
      </c>
      <c r="DW29" s="627">
        <v>159.8357</v>
      </c>
      <c r="DX29" s="627">
        <v>160.44210000000001</v>
      </c>
      <c r="DY29" s="627">
        <v>162.32850000000002</v>
      </c>
      <c r="DZ29" s="627">
        <v>175.87630000000001</v>
      </c>
      <c r="EA29" s="627">
        <v>184.79560000000001</v>
      </c>
      <c r="EB29" s="627">
        <v>188.37460000000002</v>
      </c>
      <c r="EC29" s="627">
        <v>182.85490000000001</v>
      </c>
      <c r="ED29" s="627">
        <v>178.14700000000002</v>
      </c>
      <c r="EE29" s="627">
        <v>173.45660000000001</v>
      </c>
      <c r="EF29" s="627">
        <v>158.10500000000002</v>
      </c>
      <c r="EG29" s="627">
        <v>151.94150000000002</v>
      </c>
      <c r="EH29" s="636">
        <v>149.64500000000001</v>
      </c>
      <c r="EJ29" s="157" t="s">
        <v>112</v>
      </c>
      <c r="EK29" s="798" t="s">
        <v>87</v>
      </c>
      <c r="EL29" s="926">
        <v>142.21980000000002</v>
      </c>
      <c r="EM29" s="926">
        <v>146.4693</v>
      </c>
      <c r="EN29" s="926">
        <v>156.43470000000002</v>
      </c>
      <c r="EO29" s="926">
        <v>151.57830000000001</v>
      </c>
      <c r="EP29" s="926">
        <v>144.13630000000001</v>
      </c>
      <c r="EQ29" s="926">
        <v>149.6987</v>
      </c>
      <c r="ER29" s="926">
        <v>150.13750000000002</v>
      </c>
      <c r="ES29" s="926">
        <v>153.46870000000001</v>
      </c>
      <c r="ET29" s="926">
        <v>152.5744</v>
      </c>
      <c r="EU29" s="926">
        <v>144.3099</v>
      </c>
      <c r="EV29" s="926">
        <v>142.37</v>
      </c>
      <c r="EW29" s="1007">
        <v>143.5181</v>
      </c>
      <c r="EY29" s="157" t="s">
        <v>113</v>
      </c>
      <c r="EZ29" s="798" t="s">
        <v>87</v>
      </c>
      <c r="FA29" s="1175">
        <v>214</v>
      </c>
      <c r="FB29" s="1155">
        <v>214</v>
      </c>
      <c r="FC29" s="1155">
        <v>214</v>
      </c>
      <c r="FD29" s="1155">
        <v>214</v>
      </c>
      <c r="FE29" s="1155">
        <v>214</v>
      </c>
      <c r="FF29" s="1155">
        <v>214</v>
      </c>
      <c r="FG29" s="1155">
        <v>214</v>
      </c>
      <c r="FH29" s="1155">
        <v>214</v>
      </c>
      <c r="FI29" s="1155">
        <v>214</v>
      </c>
      <c r="FJ29" s="1155">
        <v>214</v>
      </c>
      <c r="FK29" s="1155">
        <v>214</v>
      </c>
      <c r="FL29" s="1176">
        <v>214</v>
      </c>
      <c r="FN29" s="157" t="s">
        <v>113</v>
      </c>
      <c r="FO29" s="1426" t="s">
        <v>87</v>
      </c>
      <c r="FP29" s="1234">
        <v>214</v>
      </c>
      <c r="FQ29" s="1234">
        <v>214</v>
      </c>
      <c r="FR29" s="1234">
        <v>214</v>
      </c>
      <c r="FS29" s="1234">
        <v>214</v>
      </c>
      <c r="FT29" s="1234">
        <v>214</v>
      </c>
      <c r="FU29" s="1234">
        <v>214</v>
      </c>
      <c r="FV29" s="1234" t="s">
        <v>367</v>
      </c>
      <c r="FW29" s="1234" t="s">
        <v>367</v>
      </c>
      <c r="FX29" s="1234" t="s">
        <v>367</v>
      </c>
      <c r="FY29" s="1234" t="s">
        <v>367</v>
      </c>
      <c r="FZ29" s="1234" t="s">
        <v>367</v>
      </c>
      <c r="GA29" s="1424" t="s">
        <v>367</v>
      </c>
    </row>
    <row r="30" spans="2:183" ht="15.95" customHeight="1">
      <c r="B30" s="239" t="s">
        <v>112</v>
      </c>
      <c r="C30" s="1714" t="s">
        <v>87</v>
      </c>
      <c r="D30" s="1722">
        <v>147.83670000000001</v>
      </c>
      <c r="E30" s="1725">
        <v>137.48650000000001</v>
      </c>
      <c r="F30" s="1726">
        <v>138.93470000000002</v>
      </c>
      <c r="G30" s="1726">
        <v>146.60400000000001</v>
      </c>
      <c r="H30" s="1726">
        <v>154.55070000000001</v>
      </c>
      <c r="I30" s="1726">
        <v>159.9461</v>
      </c>
      <c r="J30" s="1726">
        <v>167.14690000000002</v>
      </c>
      <c r="K30" s="1726">
        <v>159.9118</v>
      </c>
      <c r="L30" s="1726">
        <v>155.9179</v>
      </c>
      <c r="M30" s="1723">
        <v>146.2587</v>
      </c>
      <c r="N30" s="1723">
        <v>140.00980000000001</v>
      </c>
      <c r="O30" s="1727">
        <v>138.87819999999999</v>
      </c>
      <c r="Q30" s="239" t="s">
        <v>112</v>
      </c>
      <c r="R30" s="1714" t="s">
        <v>87</v>
      </c>
      <c r="S30" s="1726">
        <v>138.16290000000001</v>
      </c>
      <c r="T30" s="1726">
        <v>134.8441</v>
      </c>
      <c r="U30" s="1726">
        <v>136.93720000000002</v>
      </c>
      <c r="V30" s="1726">
        <v>133.8125</v>
      </c>
      <c r="W30" s="1726">
        <v>132.69490000000002</v>
      </c>
      <c r="X30" s="1726">
        <v>147.0899</v>
      </c>
      <c r="Y30" s="1726">
        <v>150.0453</v>
      </c>
      <c r="Z30" s="1723">
        <v>151.02780000000001</v>
      </c>
      <c r="AA30" s="1723">
        <v>148.0504</v>
      </c>
      <c r="AB30" s="1726">
        <v>141.54050000000001</v>
      </c>
      <c r="AC30" s="1726">
        <v>138.25620000000001</v>
      </c>
      <c r="AD30" s="1727">
        <v>142.08629999999999</v>
      </c>
      <c r="AG30" s="229"/>
      <c r="AH30" s="987" t="s">
        <v>117</v>
      </c>
      <c r="AI30" s="1008">
        <v>38590.103199999998</v>
      </c>
      <c r="AJ30" s="1009">
        <v>38418.172500000001</v>
      </c>
      <c r="AK30" s="1009">
        <v>39421.399000000005</v>
      </c>
      <c r="AL30" s="1009">
        <v>40908.6803</v>
      </c>
      <c r="AM30" s="1009">
        <v>42037.5432</v>
      </c>
      <c r="AN30" s="1009">
        <v>41887.429300000003</v>
      </c>
      <c r="AO30" s="1009">
        <v>43009.446100000001</v>
      </c>
      <c r="AP30" s="1009">
        <v>42993.1158</v>
      </c>
      <c r="AQ30" s="1002">
        <v>43579.2863</v>
      </c>
      <c r="AR30" s="1002">
        <v>45498.851900000001</v>
      </c>
      <c r="AS30" s="1009">
        <v>49493.428700000004</v>
      </c>
      <c r="AT30" s="1010">
        <v>50879.813900000001</v>
      </c>
      <c r="AV30" s="229"/>
      <c r="AW30" s="998" t="s">
        <v>117</v>
      </c>
      <c r="AX30" s="1009">
        <v>48815.718399999998</v>
      </c>
      <c r="AY30" s="1009">
        <v>48160.680999999997</v>
      </c>
      <c r="AZ30" s="1009">
        <v>47893.3148</v>
      </c>
      <c r="BA30" s="1009">
        <v>48940.051299999999</v>
      </c>
      <c r="BB30" s="1009">
        <v>48854.543899999997</v>
      </c>
      <c r="BC30" s="1009">
        <v>50081.368000000002</v>
      </c>
      <c r="BD30" s="1009">
        <v>49542.8897</v>
      </c>
      <c r="BE30" s="1002">
        <v>51299.122600000002</v>
      </c>
      <c r="BF30" s="1002">
        <v>53627.130700000002</v>
      </c>
      <c r="BG30" s="1009">
        <v>53577.519</v>
      </c>
      <c r="BH30" s="1009">
        <v>51490.661699999997</v>
      </c>
      <c r="BI30" s="1009">
        <v>49493.102899999998</v>
      </c>
      <c r="BK30" s="229" t="s">
        <v>112</v>
      </c>
      <c r="BL30" s="987" t="s">
        <v>87</v>
      </c>
      <c r="BM30" s="246">
        <v>169.94</v>
      </c>
      <c r="BN30" s="257">
        <v>171.39</v>
      </c>
      <c r="BO30" s="257">
        <v>167.58</v>
      </c>
      <c r="BP30" s="257">
        <v>169.67</v>
      </c>
      <c r="BQ30" s="257">
        <v>166.27</v>
      </c>
      <c r="BR30" s="257">
        <v>172.6</v>
      </c>
      <c r="BS30" s="257">
        <v>179.04</v>
      </c>
      <c r="BT30" s="257">
        <v>187.03</v>
      </c>
      <c r="BU30" s="257">
        <v>187.08</v>
      </c>
      <c r="BV30" s="257">
        <v>180.08</v>
      </c>
      <c r="BW30" s="257">
        <v>168.98</v>
      </c>
      <c r="BX30" s="258">
        <v>171.02</v>
      </c>
      <c r="BZ30" s="157" t="s">
        <v>112</v>
      </c>
      <c r="CA30" s="212" t="s">
        <v>87</v>
      </c>
      <c r="CB30" s="259">
        <v>160.0812936068553</v>
      </c>
      <c r="CC30" s="260">
        <v>158.50839999999999</v>
      </c>
      <c r="CD30" s="260">
        <v>156.09290000000001</v>
      </c>
      <c r="CE30" s="260">
        <v>162.86680000000001</v>
      </c>
      <c r="CF30" s="260">
        <v>166.63890000000001</v>
      </c>
      <c r="CG30" s="260">
        <v>177.24350000000001</v>
      </c>
      <c r="CH30" s="260">
        <v>176.89070000000001</v>
      </c>
      <c r="CI30" s="260">
        <v>170.61500000000001</v>
      </c>
      <c r="CJ30" s="260">
        <v>167.11110000000002</v>
      </c>
      <c r="CK30" s="260">
        <v>150.56829999999999</v>
      </c>
      <c r="CL30" s="260">
        <v>148.95099999999999</v>
      </c>
      <c r="CM30" s="261">
        <v>140.06630000000001</v>
      </c>
      <c r="CO30" s="157" t="s">
        <v>112</v>
      </c>
      <c r="CP30" s="212" t="s">
        <v>87</v>
      </c>
      <c r="CQ30" s="407">
        <v>137.43860000000001</v>
      </c>
      <c r="CR30" s="407">
        <v>144.72310000000002</v>
      </c>
      <c r="CS30" s="407">
        <v>147.07990000000001</v>
      </c>
      <c r="CT30" s="407">
        <v>147.80330000000001</v>
      </c>
      <c r="CU30" s="407">
        <v>144.59450000000001</v>
      </c>
      <c r="CV30" s="407">
        <v>151.52450000000002</v>
      </c>
      <c r="CW30" s="407">
        <v>148.94560000000001</v>
      </c>
      <c r="CX30" s="407">
        <v>147.4204</v>
      </c>
      <c r="CY30" s="407">
        <v>152.0992</v>
      </c>
      <c r="CZ30" s="407">
        <v>149.67180000000002</v>
      </c>
      <c r="DA30" s="407">
        <v>136.376</v>
      </c>
      <c r="DB30" s="602">
        <v>128.28620000000001</v>
      </c>
      <c r="DE30" s="157"/>
      <c r="DF30" s="212" t="s">
        <v>117</v>
      </c>
      <c r="DG30" s="628">
        <v>41761.281600000002</v>
      </c>
      <c r="DH30" s="628">
        <v>41803.732100000001</v>
      </c>
      <c r="DI30" s="628">
        <v>40228.092900000003</v>
      </c>
      <c r="DJ30" s="628">
        <v>40381.3917</v>
      </c>
      <c r="DK30" s="628">
        <v>44108.325199999999</v>
      </c>
      <c r="DL30" s="628">
        <v>49383.565000000002</v>
      </c>
      <c r="DM30" s="628">
        <v>53439.919699999999</v>
      </c>
      <c r="DN30" s="628">
        <v>53677.667399999998</v>
      </c>
      <c r="DO30" s="628">
        <v>54015.156999999999</v>
      </c>
      <c r="DP30" s="628">
        <v>50618.812299999998</v>
      </c>
      <c r="DQ30" s="628">
        <v>48923.845300000001</v>
      </c>
      <c r="DR30" s="637">
        <v>50495.544199999997</v>
      </c>
      <c r="DU30" s="157"/>
      <c r="DV30" s="798" t="s">
        <v>117</v>
      </c>
      <c r="DW30" s="628">
        <v>49368.759400000003</v>
      </c>
      <c r="DX30" s="628">
        <v>49538.982900000003</v>
      </c>
      <c r="DY30" s="628">
        <v>50273.6829</v>
      </c>
      <c r="DZ30" s="628">
        <v>54793.038699999997</v>
      </c>
      <c r="EA30" s="628">
        <v>57282.126499999998</v>
      </c>
      <c r="EB30" s="628">
        <v>58053.133000000002</v>
      </c>
      <c r="EC30" s="628">
        <v>56123.586799999997</v>
      </c>
      <c r="ED30" s="628">
        <v>54227.327700000002</v>
      </c>
      <c r="EE30" s="628">
        <v>53424.666299999997</v>
      </c>
      <c r="EF30" s="628">
        <v>48998.125500000002</v>
      </c>
      <c r="EG30" s="628">
        <v>47383.4277</v>
      </c>
      <c r="EH30" s="637">
        <v>46828.813500000004</v>
      </c>
      <c r="EJ30" s="157"/>
      <c r="EK30" s="798" t="s">
        <v>117</v>
      </c>
      <c r="EL30" s="927">
        <v>43982.373899999999</v>
      </c>
      <c r="EM30" s="927">
        <v>45639.380400000002</v>
      </c>
      <c r="EN30" s="927">
        <v>48851.882599999997</v>
      </c>
      <c r="EO30" s="927">
        <v>47253.9303</v>
      </c>
      <c r="EP30" s="927">
        <v>45622.81</v>
      </c>
      <c r="EQ30" s="927">
        <v>48263.571299999996</v>
      </c>
      <c r="ER30" s="927">
        <v>48770.343200000003</v>
      </c>
      <c r="ES30" s="927">
        <v>49570.758699999998</v>
      </c>
      <c r="ET30" s="927">
        <v>49549.426299999999</v>
      </c>
      <c r="EU30" s="927">
        <v>46726.385800000004</v>
      </c>
      <c r="EV30" s="927">
        <v>45889.920299999998</v>
      </c>
      <c r="EW30" s="1011">
        <v>46321.628700000001</v>
      </c>
      <c r="EY30" s="157" t="s">
        <v>432</v>
      </c>
      <c r="EZ30" s="799" t="s">
        <v>87</v>
      </c>
      <c r="FA30" s="1175">
        <v>121.96</v>
      </c>
      <c r="FB30" s="1155">
        <v>123.52</v>
      </c>
      <c r="FC30" s="1155">
        <v>129.47999999999999</v>
      </c>
      <c r="FD30" s="1155">
        <v>156.51</v>
      </c>
      <c r="FE30" s="1155">
        <v>161.01</v>
      </c>
      <c r="FF30" s="1155">
        <v>165.27</v>
      </c>
      <c r="FG30" s="1155">
        <v>160.82</v>
      </c>
      <c r="FH30" s="1155">
        <v>168.16</v>
      </c>
      <c r="FI30" s="1155">
        <v>172.08</v>
      </c>
      <c r="FJ30" s="1155">
        <v>172.43</v>
      </c>
      <c r="FK30" s="1155">
        <v>179.76</v>
      </c>
      <c r="FL30" s="1176">
        <v>188.84</v>
      </c>
      <c r="FN30" s="157" t="s">
        <v>432</v>
      </c>
      <c r="FO30" s="1430" t="s">
        <v>87</v>
      </c>
      <c r="FP30" s="1234">
        <v>171.81</v>
      </c>
      <c r="FQ30" s="1234">
        <v>172.93</v>
      </c>
      <c r="FR30" s="1234">
        <v>178.24</v>
      </c>
      <c r="FS30" s="1234">
        <v>167.26</v>
      </c>
      <c r="FT30" s="1234">
        <v>144.61000000000001</v>
      </c>
      <c r="FU30" s="1234">
        <v>143.22999999999999</v>
      </c>
      <c r="FV30" s="1234">
        <v>129.80000000000001</v>
      </c>
      <c r="FW30" s="1234">
        <v>129.24</v>
      </c>
      <c r="FX30" s="1234">
        <v>129.88</v>
      </c>
      <c r="FY30" s="1234">
        <v>128.94999999999999</v>
      </c>
      <c r="FZ30" s="1234">
        <v>122.2</v>
      </c>
      <c r="GA30" s="1424">
        <v>115.19</v>
      </c>
    </row>
    <row r="31" spans="2:183" ht="15.95" customHeight="1">
      <c r="B31" s="239"/>
      <c r="C31" s="1714" t="s">
        <v>117</v>
      </c>
      <c r="D31" s="1722">
        <v>41158.962899999999</v>
      </c>
      <c r="E31" s="1728">
        <v>40969.505400000002</v>
      </c>
      <c r="F31" s="1729">
        <v>42153.778400000003</v>
      </c>
      <c r="G31" s="1729">
        <v>43263.305699999997</v>
      </c>
      <c r="H31" s="1729">
        <v>43760.789700000001</v>
      </c>
      <c r="I31" s="1729">
        <v>44869.937299999998</v>
      </c>
      <c r="J31" s="1729">
        <v>45551.757100000003</v>
      </c>
      <c r="K31" s="1729">
        <v>43154.507100000003</v>
      </c>
      <c r="L31" s="1729">
        <v>42394.864699999998</v>
      </c>
      <c r="M31" s="1730">
        <v>39281.111600000004</v>
      </c>
      <c r="N31" s="1730">
        <v>37931.398000000001</v>
      </c>
      <c r="O31" s="1731">
        <v>37938.551299999999</v>
      </c>
      <c r="Q31" s="239"/>
      <c r="R31" s="1714" t="s">
        <v>117</v>
      </c>
      <c r="S31" s="1729">
        <v>37264.165200000003</v>
      </c>
      <c r="T31" s="1729">
        <v>36585.279999999999</v>
      </c>
      <c r="U31" s="1729">
        <v>36347.0916</v>
      </c>
      <c r="V31" s="1729">
        <v>35510.036</v>
      </c>
      <c r="W31" s="1729">
        <v>36679.513200000001</v>
      </c>
      <c r="X31" s="1729">
        <v>41406.258999999998</v>
      </c>
      <c r="Y31" s="1729">
        <v>42569.3868</v>
      </c>
      <c r="Z31" s="1730">
        <v>42504.072899999999</v>
      </c>
      <c r="AA31" s="1730">
        <v>41803.681299999997</v>
      </c>
      <c r="AB31" s="1729">
        <v>38830.486499999999</v>
      </c>
      <c r="AC31" s="1729">
        <v>38047.120000000003</v>
      </c>
      <c r="AD31" s="1731">
        <v>39444.732900000003</v>
      </c>
      <c r="AG31" s="229" t="s">
        <v>113</v>
      </c>
      <c r="AH31" s="998" t="s">
        <v>87</v>
      </c>
      <c r="AI31" s="1004">
        <v>182</v>
      </c>
      <c r="AJ31" s="1005">
        <v>182</v>
      </c>
      <c r="AK31" s="1005">
        <v>182</v>
      </c>
      <c r="AL31" s="1005">
        <v>182</v>
      </c>
      <c r="AM31" s="1005">
        <v>182</v>
      </c>
      <c r="AN31" s="1005">
        <v>182</v>
      </c>
      <c r="AO31" s="1005">
        <v>178.6129</v>
      </c>
      <c r="AP31" s="1005">
        <v>173.32259999999999</v>
      </c>
      <c r="AQ31" s="996">
        <v>174.5</v>
      </c>
      <c r="AR31" s="996">
        <v>180.54840000000002</v>
      </c>
      <c r="AS31" s="1005">
        <v>189</v>
      </c>
      <c r="AT31" s="1006">
        <v>188.35480000000001</v>
      </c>
      <c r="AV31" s="229" t="s">
        <v>113</v>
      </c>
      <c r="AW31" s="998" t="s">
        <v>87</v>
      </c>
      <c r="AX31" s="1005">
        <v>188.96770000000001</v>
      </c>
      <c r="AY31" s="1005">
        <v>189</v>
      </c>
      <c r="AZ31" s="1005">
        <v>188.5806</v>
      </c>
      <c r="BA31" s="1005">
        <v>188</v>
      </c>
      <c r="BB31" s="1005">
        <v>188</v>
      </c>
      <c r="BC31" s="1005">
        <v>187.5667</v>
      </c>
      <c r="BD31" s="1005">
        <v>187.2903</v>
      </c>
      <c r="BE31" s="996">
        <v>203.93549999999999</v>
      </c>
      <c r="BF31" s="996">
        <v>207</v>
      </c>
      <c r="BG31" s="1005">
        <v>210.64519999999999</v>
      </c>
      <c r="BH31" s="1005">
        <v>215.7527</v>
      </c>
      <c r="BI31" s="1005">
        <v>226.33160000000001</v>
      </c>
      <c r="BK31" s="229"/>
      <c r="BL31" s="998" t="s">
        <v>117</v>
      </c>
      <c r="BM31" s="267">
        <v>49928</v>
      </c>
      <c r="BN31" s="268">
        <v>50198</v>
      </c>
      <c r="BO31" s="268">
        <v>50669</v>
      </c>
      <c r="BP31" s="268">
        <v>50724</v>
      </c>
      <c r="BQ31" s="268">
        <v>48751</v>
      </c>
      <c r="BR31" s="268">
        <v>50975</v>
      </c>
      <c r="BS31" s="268">
        <v>52794</v>
      </c>
      <c r="BT31" s="268">
        <v>55996</v>
      </c>
      <c r="BU31" s="268">
        <v>56098</v>
      </c>
      <c r="BV31" s="268">
        <v>53143</v>
      </c>
      <c r="BW31" s="268">
        <v>50248</v>
      </c>
      <c r="BX31" s="269">
        <v>51644</v>
      </c>
      <c r="BZ31" s="157"/>
      <c r="CA31" s="212" t="s">
        <v>117</v>
      </c>
      <c r="CB31" s="264">
        <v>48296.288064516128</v>
      </c>
      <c r="CC31" s="265">
        <v>49154.188600000001</v>
      </c>
      <c r="CD31" s="265">
        <v>48621.364499999996</v>
      </c>
      <c r="CE31" s="265">
        <v>50066.004300000001</v>
      </c>
      <c r="CF31" s="265">
        <v>50824.207699999999</v>
      </c>
      <c r="CG31" s="265">
        <v>54183.0553</v>
      </c>
      <c r="CH31" s="265">
        <v>54810.43</v>
      </c>
      <c r="CI31" s="265">
        <v>53503.570299999999</v>
      </c>
      <c r="CJ31" s="265">
        <v>52559.355000000003</v>
      </c>
      <c r="CK31" s="265">
        <v>46552.926800000001</v>
      </c>
      <c r="CL31" s="265">
        <v>45725.311300000001</v>
      </c>
      <c r="CM31" s="266">
        <v>43602.743900000001</v>
      </c>
      <c r="CO31" s="157"/>
      <c r="CP31" s="212" t="s">
        <v>117</v>
      </c>
      <c r="CQ31" s="408">
        <v>43488.718999999997</v>
      </c>
      <c r="CR31" s="408">
        <v>44423.1639</v>
      </c>
      <c r="CS31" s="408">
        <v>44656.662600000003</v>
      </c>
      <c r="CT31" s="408">
        <v>44279.467000000004</v>
      </c>
      <c r="CU31" s="408">
        <v>44217.395799999998</v>
      </c>
      <c r="CV31" s="408">
        <v>47261.6587</v>
      </c>
      <c r="CW31" s="408">
        <v>46413.156499999997</v>
      </c>
      <c r="CX31" s="408">
        <v>45901.428700000004</v>
      </c>
      <c r="CY31" s="408">
        <v>47629.952299999997</v>
      </c>
      <c r="CZ31" s="408">
        <v>46600.956100000003</v>
      </c>
      <c r="DA31" s="408">
        <v>42566.671300000002</v>
      </c>
      <c r="DB31" s="603">
        <v>40352.843500000003</v>
      </c>
      <c r="DE31" s="157" t="s">
        <v>113</v>
      </c>
      <c r="DF31" s="212" t="s">
        <v>87</v>
      </c>
      <c r="DG31" s="627">
        <v>228</v>
      </c>
      <c r="DH31" s="627">
        <v>228</v>
      </c>
      <c r="DI31" s="627">
        <v>222.1935</v>
      </c>
      <c r="DJ31" s="627">
        <v>218</v>
      </c>
      <c r="DK31" s="627">
        <v>218</v>
      </c>
      <c r="DL31" s="627">
        <v>218</v>
      </c>
      <c r="DM31" s="627">
        <v>218</v>
      </c>
      <c r="DN31" s="627">
        <v>218</v>
      </c>
      <c r="DO31" s="627">
        <v>218</v>
      </c>
      <c r="DP31" s="627">
        <v>218</v>
      </c>
      <c r="DQ31" s="627">
        <v>218</v>
      </c>
      <c r="DR31" s="636">
        <v>218</v>
      </c>
      <c r="DU31" s="157" t="s">
        <v>113</v>
      </c>
      <c r="DV31" s="798" t="s">
        <v>87</v>
      </c>
      <c r="DW31" s="627">
        <v>218</v>
      </c>
      <c r="DX31" s="627">
        <v>218</v>
      </c>
      <c r="DY31" s="627">
        <v>218</v>
      </c>
      <c r="DZ31" s="627">
        <v>218</v>
      </c>
      <c r="EA31" s="627">
        <v>218</v>
      </c>
      <c r="EB31" s="627">
        <v>218</v>
      </c>
      <c r="EC31" s="627">
        <v>218</v>
      </c>
      <c r="ED31" s="627">
        <v>218</v>
      </c>
      <c r="EE31" s="627">
        <v>218</v>
      </c>
      <c r="EF31" s="627">
        <v>218</v>
      </c>
      <c r="EG31" s="627">
        <v>218</v>
      </c>
      <c r="EH31" s="636">
        <v>218</v>
      </c>
      <c r="EJ31" s="157" t="s">
        <v>113</v>
      </c>
      <c r="EK31" s="798" t="s">
        <v>87</v>
      </c>
      <c r="EL31" s="926">
        <v>218</v>
      </c>
      <c r="EM31" s="926">
        <v>218</v>
      </c>
      <c r="EN31" s="926">
        <v>218</v>
      </c>
      <c r="EO31" s="926">
        <v>218</v>
      </c>
      <c r="EP31" s="926">
        <v>218</v>
      </c>
      <c r="EQ31" s="926">
        <v>218</v>
      </c>
      <c r="ER31" s="926">
        <v>218</v>
      </c>
      <c r="ES31" s="926">
        <v>218</v>
      </c>
      <c r="ET31" s="926">
        <v>218</v>
      </c>
      <c r="EU31" s="926">
        <v>218</v>
      </c>
      <c r="EV31" s="926">
        <v>0</v>
      </c>
      <c r="EW31" s="1007">
        <v>0</v>
      </c>
      <c r="EY31" s="157" t="s">
        <v>98</v>
      </c>
      <c r="EZ31" s="800" t="s">
        <v>87</v>
      </c>
      <c r="FA31" s="1175">
        <v>140.24</v>
      </c>
      <c r="FB31" s="1155">
        <v>142.19999999999999</v>
      </c>
      <c r="FC31" s="1155">
        <v>147.55000000000001</v>
      </c>
      <c r="FD31" s="1155">
        <v>172.27</v>
      </c>
      <c r="FE31" s="1155">
        <v>177.65</v>
      </c>
      <c r="FF31" s="1155">
        <v>184.45</v>
      </c>
      <c r="FG31" s="1155">
        <v>182.49</v>
      </c>
      <c r="FH31" s="1155">
        <v>188.04</v>
      </c>
      <c r="FI31" s="1155">
        <v>189.42</v>
      </c>
      <c r="FJ31" s="1155">
        <v>188.76</v>
      </c>
      <c r="FK31" s="1155">
        <v>192.47</v>
      </c>
      <c r="FL31" s="1176">
        <v>203.2</v>
      </c>
      <c r="FN31" s="157" t="s">
        <v>98</v>
      </c>
      <c r="FO31" s="1431" t="s">
        <v>87</v>
      </c>
      <c r="FP31" s="1234">
        <v>189.56</v>
      </c>
      <c r="FQ31" s="1234">
        <v>192.9</v>
      </c>
      <c r="FR31" s="1234">
        <v>199.06</v>
      </c>
      <c r="FS31" s="1234">
        <v>187.1</v>
      </c>
      <c r="FT31" s="1234">
        <v>164.7</v>
      </c>
      <c r="FU31" s="1234">
        <v>168.46</v>
      </c>
      <c r="FV31" s="1234">
        <v>159.74</v>
      </c>
      <c r="FW31" s="1234">
        <v>160.32</v>
      </c>
      <c r="FX31" s="1234">
        <v>158.41</v>
      </c>
      <c r="FY31" s="1234">
        <v>152.72999999999999</v>
      </c>
      <c r="FZ31" s="1234">
        <v>143.25</v>
      </c>
      <c r="GA31" s="1424">
        <v>136.31</v>
      </c>
    </row>
    <row r="32" spans="2:183" ht="15.95" customHeight="1">
      <c r="B32" s="239" t="s">
        <v>113</v>
      </c>
      <c r="C32" s="1718" t="s">
        <v>87</v>
      </c>
      <c r="D32" s="1715">
        <v>182</v>
      </c>
      <c r="E32" s="1725">
        <v>182</v>
      </c>
      <c r="F32" s="1726">
        <v>182</v>
      </c>
      <c r="G32" s="1726">
        <v>182</v>
      </c>
      <c r="H32" s="1726">
        <v>182</v>
      </c>
      <c r="I32" s="1726">
        <v>182</v>
      </c>
      <c r="J32" s="1726">
        <v>182</v>
      </c>
      <c r="K32" s="1726">
        <v>182</v>
      </c>
      <c r="L32" s="1726">
        <v>182</v>
      </c>
      <c r="M32" s="1723">
        <v>182</v>
      </c>
      <c r="N32" s="1723">
        <v>182</v>
      </c>
      <c r="O32" s="1727">
        <v>182</v>
      </c>
      <c r="Q32" s="239" t="s">
        <v>113</v>
      </c>
      <c r="R32" s="1718" t="s">
        <v>87</v>
      </c>
      <c r="S32" s="1726">
        <v>182</v>
      </c>
      <c r="T32" s="1726">
        <v>182</v>
      </c>
      <c r="U32" s="1726">
        <v>182</v>
      </c>
      <c r="V32" s="1726">
        <v>182</v>
      </c>
      <c r="W32" s="1726">
        <v>182</v>
      </c>
      <c r="X32" s="1726">
        <v>182</v>
      </c>
      <c r="Y32" s="1726">
        <v>182</v>
      </c>
      <c r="Z32" s="1723">
        <v>182</v>
      </c>
      <c r="AA32" s="1723">
        <v>182</v>
      </c>
      <c r="AB32" s="1726">
        <v>182</v>
      </c>
      <c r="AC32" s="1726">
        <v>182</v>
      </c>
      <c r="AD32" s="1727">
        <v>182</v>
      </c>
      <c r="AG32" s="229" t="s">
        <v>97</v>
      </c>
      <c r="AH32" s="998" t="s">
        <v>87</v>
      </c>
      <c r="AI32" s="1004">
        <v>120.4813</v>
      </c>
      <c r="AJ32" s="1005">
        <v>131.49790000000002</v>
      </c>
      <c r="AK32" s="1005">
        <v>136.11100000000002</v>
      </c>
      <c r="AL32" s="1005">
        <v>143.2167</v>
      </c>
      <c r="AM32" s="1005">
        <v>145.61450000000002</v>
      </c>
      <c r="AN32" s="1005">
        <v>144.17500000000001</v>
      </c>
      <c r="AO32" s="1005">
        <v>144.10230000000001</v>
      </c>
      <c r="AP32" s="1005">
        <v>141.0984</v>
      </c>
      <c r="AQ32" s="996">
        <v>141.26170000000002</v>
      </c>
      <c r="AR32" s="996">
        <v>143.23420000000002</v>
      </c>
      <c r="AS32" s="1005">
        <v>149.96030000000002</v>
      </c>
      <c r="AT32" s="1006">
        <v>148.57480000000001</v>
      </c>
      <c r="AV32" s="229" t="s">
        <v>97</v>
      </c>
      <c r="AW32" s="998" t="s">
        <v>87</v>
      </c>
      <c r="AX32" s="1005">
        <v>139.7884</v>
      </c>
      <c r="AY32" s="1005">
        <v>147.14830000000001</v>
      </c>
      <c r="AZ32" s="1005">
        <v>148.4752</v>
      </c>
      <c r="BA32" s="1005">
        <v>154.28729999999999</v>
      </c>
      <c r="BB32" s="1005">
        <v>152.45840000000001</v>
      </c>
      <c r="BC32" s="1005">
        <v>152.64699999999999</v>
      </c>
      <c r="BD32" s="1005">
        <v>148.34549999999999</v>
      </c>
      <c r="BE32" s="996">
        <v>164.6987</v>
      </c>
      <c r="BF32" s="996">
        <v>176.83869999999999</v>
      </c>
      <c r="BG32" s="1005">
        <v>175.529</v>
      </c>
      <c r="BH32" s="1005">
        <v>167.0737</v>
      </c>
      <c r="BI32" s="1005">
        <v>157.49</v>
      </c>
      <c r="BK32" s="229" t="s">
        <v>113</v>
      </c>
      <c r="BL32" s="998" t="s">
        <v>87</v>
      </c>
      <c r="BM32" s="270">
        <v>237</v>
      </c>
      <c r="BN32" s="271">
        <v>237</v>
      </c>
      <c r="BO32" s="271">
        <v>237</v>
      </c>
      <c r="BP32" s="271">
        <v>237</v>
      </c>
      <c r="BQ32" s="271">
        <v>237</v>
      </c>
      <c r="BR32" s="271">
        <v>237</v>
      </c>
      <c r="BS32" s="271">
        <v>237</v>
      </c>
      <c r="BT32" s="271">
        <v>237</v>
      </c>
      <c r="BU32" s="271">
        <v>237</v>
      </c>
      <c r="BV32" s="271">
        <v>237</v>
      </c>
      <c r="BW32" s="271">
        <v>237</v>
      </c>
      <c r="BX32" s="272">
        <v>237</v>
      </c>
      <c r="BZ32" s="157" t="s">
        <v>113</v>
      </c>
      <c r="CA32" s="212" t="s">
        <v>87</v>
      </c>
      <c r="CB32" s="259">
        <v>237</v>
      </c>
      <c r="CC32" s="260">
        <v>237</v>
      </c>
      <c r="CD32" s="260">
        <v>237</v>
      </c>
      <c r="CE32" s="260">
        <v>237</v>
      </c>
      <c r="CF32" s="260">
        <v>237</v>
      </c>
      <c r="CG32" s="260">
        <v>237</v>
      </c>
      <c r="CH32" s="260">
        <v>237</v>
      </c>
      <c r="CI32" s="260">
        <v>237</v>
      </c>
      <c r="CJ32" s="260">
        <v>237</v>
      </c>
      <c r="CK32" s="260">
        <v>237</v>
      </c>
      <c r="CL32" s="260">
        <v>237</v>
      </c>
      <c r="CM32" s="261">
        <v>235.74190000000002</v>
      </c>
      <c r="CO32" s="157" t="s">
        <v>113</v>
      </c>
      <c r="CP32" s="212" t="s">
        <v>87</v>
      </c>
      <c r="CQ32" s="407">
        <v>224</v>
      </c>
      <c r="CR32" s="407">
        <v>230.5</v>
      </c>
      <c r="CS32" s="407">
        <v>230.64520000000002</v>
      </c>
      <c r="CT32" s="407">
        <v>229</v>
      </c>
      <c r="CU32" s="407">
        <v>229</v>
      </c>
      <c r="CV32" s="407">
        <v>228</v>
      </c>
      <c r="CW32" s="407">
        <v>228</v>
      </c>
      <c r="CX32" s="407">
        <v>230.03230000000002</v>
      </c>
      <c r="CY32" s="407">
        <v>228</v>
      </c>
      <c r="CZ32" s="407">
        <v>228</v>
      </c>
      <c r="DA32" s="407">
        <v>228</v>
      </c>
      <c r="DB32" s="602">
        <v>228</v>
      </c>
      <c r="DE32" s="157" t="s">
        <v>97</v>
      </c>
      <c r="DF32" s="213" t="s">
        <v>87</v>
      </c>
      <c r="DG32" s="627">
        <v>114.4165</v>
      </c>
      <c r="DH32" s="627">
        <v>111.91760000000001</v>
      </c>
      <c r="DI32" s="627">
        <v>113.6558</v>
      </c>
      <c r="DJ32" s="627">
        <v>115.28500000000001</v>
      </c>
      <c r="DK32" s="627">
        <v>125.3142</v>
      </c>
      <c r="DL32" s="627">
        <v>140.90470000000002</v>
      </c>
      <c r="DM32" s="627">
        <v>149.05030000000002</v>
      </c>
      <c r="DN32" s="627">
        <v>147.71710000000002</v>
      </c>
      <c r="DO32" s="627">
        <v>150.87300000000002</v>
      </c>
      <c r="DP32" s="627">
        <v>141.8081</v>
      </c>
      <c r="DQ32" s="627">
        <v>136.1893</v>
      </c>
      <c r="DR32" s="636">
        <v>137.02549999999999</v>
      </c>
      <c r="DU32" s="157" t="s">
        <v>97</v>
      </c>
      <c r="DV32" s="799" t="s">
        <v>87</v>
      </c>
      <c r="DW32" s="627">
        <v>138.3552</v>
      </c>
      <c r="DX32" s="627">
        <v>139.2518</v>
      </c>
      <c r="DY32" s="627">
        <v>143.5616</v>
      </c>
      <c r="DZ32" s="627">
        <v>157.483</v>
      </c>
      <c r="EA32" s="627">
        <v>162.52100000000002</v>
      </c>
      <c r="EB32" s="627">
        <v>165.0497</v>
      </c>
      <c r="EC32" s="627">
        <v>157.36610000000002</v>
      </c>
      <c r="ED32" s="627">
        <v>152.49610000000001</v>
      </c>
      <c r="EE32" s="627">
        <v>147.285</v>
      </c>
      <c r="EF32" s="627">
        <v>136.42350000000002</v>
      </c>
      <c r="EG32" s="627">
        <v>131.56370000000001</v>
      </c>
      <c r="EH32" s="636">
        <v>126.80940000000001</v>
      </c>
      <c r="EJ32" s="157" t="s">
        <v>97</v>
      </c>
      <c r="EK32" s="799" t="s">
        <v>87</v>
      </c>
      <c r="EL32" s="926">
        <v>119.04610000000001</v>
      </c>
      <c r="EM32" s="926">
        <v>124.83460000000001</v>
      </c>
      <c r="EN32" s="926">
        <v>132.77370000000002</v>
      </c>
      <c r="EO32" s="926">
        <v>127.66630000000001</v>
      </c>
      <c r="EP32" s="926">
        <v>126.6349</v>
      </c>
      <c r="EQ32" s="926">
        <v>130.69110000000001</v>
      </c>
      <c r="ER32" s="926">
        <v>128.49290000000002</v>
      </c>
      <c r="ES32" s="926">
        <v>131.92750000000001</v>
      </c>
      <c r="ET32" s="926">
        <v>128.42099999999999</v>
      </c>
      <c r="EU32" s="926">
        <v>121.62260000000001</v>
      </c>
      <c r="EV32" s="926">
        <v>121.19500000000001</v>
      </c>
      <c r="EW32" s="1007">
        <v>121.8245</v>
      </c>
      <c r="EY32" s="157" t="s">
        <v>114</v>
      </c>
      <c r="EZ32" s="800" t="s">
        <v>87</v>
      </c>
      <c r="FA32" s="1175">
        <v>125.7</v>
      </c>
      <c r="FB32" s="1155">
        <v>127.48</v>
      </c>
      <c r="FC32" s="1155">
        <v>136.51</v>
      </c>
      <c r="FD32" s="1155">
        <v>175.44</v>
      </c>
      <c r="FE32" s="1155">
        <v>178.08</v>
      </c>
      <c r="FF32" s="1155">
        <v>178.04</v>
      </c>
      <c r="FG32" s="1155">
        <v>172.56</v>
      </c>
      <c r="FH32" s="1155">
        <v>175.33</v>
      </c>
      <c r="FI32" s="1155">
        <v>177.78</v>
      </c>
      <c r="FJ32" s="1155">
        <v>178.17</v>
      </c>
      <c r="FK32" s="1155">
        <v>179.79</v>
      </c>
      <c r="FL32" s="1176">
        <v>192.98</v>
      </c>
      <c r="FN32" s="1516" t="s">
        <v>114</v>
      </c>
      <c r="FO32" s="1517" t="s">
        <v>87</v>
      </c>
      <c r="FP32" s="1519">
        <v>183.22</v>
      </c>
      <c r="FQ32" s="1519">
        <v>190.58</v>
      </c>
      <c r="FR32" s="1519">
        <v>188.59</v>
      </c>
      <c r="FS32" s="1519">
        <v>173.64</v>
      </c>
      <c r="FT32" s="1519">
        <v>152.13</v>
      </c>
      <c r="FU32" s="1519">
        <v>162.31</v>
      </c>
      <c r="FV32" s="1519">
        <v>144.07</v>
      </c>
      <c r="FW32" s="1519">
        <v>146.27000000000001</v>
      </c>
      <c r="FX32" s="1519">
        <v>137.06</v>
      </c>
      <c r="FY32" s="1519">
        <v>128.41</v>
      </c>
      <c r="FZ32" s="1519">
        <v>120.63</v>
      </c>
      <c r="GA32" s="1520">
        <v>113.84</v>
      </c>
    </row>
    <row r="33" spans="2:183" ht="15.95" customHeight="1">
      <c r="B33" s="239" t="s">
        <v>97</v>
      </c>
      <c r="C33" s="1732" t="s">
        <v>87</v>
      </c>
      <c r="D33" s="1715">
        <v>125.72770000000001</v>
      </c>
      <c r="E33" s="1715">
        <v>121.4864</v>
      </c>
      <c r="F33" s="1716">
        <v>125.24420000000001</v>
      </c>
      <c r="G33" s="1716">
        <v>131.58369999999999</v>
      </c>
      <c r="H33" s="1716">
        <v>134.2329</v>
      </c>
      <c r="I33" s="1716">
        <v>139.0727</v>
      </c>
      <c r="J33" s="1716">
        <v>143.72290000000001</v>
      </c>
      <c r="K33" s="1716">
        <v>144.3432</v>
      </c>
      <c r="L33" s="1716">
        <v>135.881</v>
      </c>
      <c r="M33" s="1716">
        <v>123.5823</v>
      </c>
      <c r="N33" s="1716">
        <v>121.90870000000001</v>
      </c>
      <c r="O33" s="1717">
        <v>117.96520000000001</v>
      </c>
      <c r="Q33" s="239" t="s">
        <v>97</v>
      </c>
      <c r="R33" s="1732" t="s">
        <v>87</v>
      </c>
      <c r="S33" s="1716">
        <v>117.36060000000001</v>
      </c>
      <c r="T33" s="1716">
        <v>124.985</v>
      </c>
      <c r="U33" s="1716">
        <v>120.3052</v>
      </c>
      <c r="V33" s="1716">
        <v>121.18270000000001</v>
      </c>
      <c r="W33" s="1716">
        <v>130.71680000000001</v>
      </c>
      <c r="X33" s="1716">
        <v>141.15370000000001</v>
      </c>
      <c r="Y33" s="1716">
        <v>133.84030000000001</v>
      </c>
      <c r="Z33" s="1716">
        <v>138.17610000000002</v>
      </c>
      <c r="AA33" s="1716">
        <v>131.77930000000001</v>
      </c>
      <c r="AB33" s="1716">
        <v>126.74290000000001</v>
      </c>
      <c r="AC33" s="1716">
        <v>127.1157</v>
      </c>
      <c r="AD33" s="1717">
        <v>132.1397</v>
      </c>
      <c r="AG33" s="229" t="s">
        <v>98</v>
      </c>
      <c r="AH33" s="998" t="s">
        <v>87</v>
      </c>
      <c r="AI33" s="995">
        <v>132.86709999999999</v>
      </c>
      <c r="AJ33" s="996">
        <v>141.8614</v>
      </c>
      <c r="AK33" s="996">
        <v>148.49290000000002</v>
      </c>
      <c r="AL33" s="996">
        <v>154.97470000000001</v>
      </c>
      <c r="AM33" s="996">
        <v>154.79480000000001</v>
      </c>
      <c r="AN33" s="996">
        <v>151.94970000000001</v>
      </c>
      <c r="AO33" s="996">
        <v>155.09</v>
      </c>
      <c r="AP33" s="996">
        <v>153.02680000000001</v>
      </c>
      <c r="AQ33" s="996">
        <v>152.0703</v>
      </c>
      <c r="AR33" s="996">
        <v>153.1865</v>
      </c>
      <c r="AS33" s="996">
        <v>157.30670000000001</v>
      </c>
      <c r="AT33" s="997">
        <v>158.94840000000002</v>
      </c>
      <c r="AV33" s="229" t="s">
        <v>98</v>
      </c>
      <c r="AW33" s="998" t="s">
        <v>87</v>
      </c>
      <c r="AX33" s="996">
        <v>150.22579999999999</v>
      </c>
      <c r="AY33" s="996">
        <v>159.5607</v>
      </c>
      <c r="AZ33" s="996">
        <v>162.93940000000001</v>
      </c>
      <c r="BA33" s="996">
        <v>167.95230000000001</v>
      </c>
      <c r="BB33" s="996">
        <v>165.11770000000001</v>
      </c>
      <c r="BC33" s="996">
        <v>164.88</v>
      </c>
      <c r="BD33" s="996">
        <v>163.0635</v>
      </c>
      <c r="BE33" s="996">
        <v>179.39840000000001</v>
      </c>
      <c r="BF33" s="996">
        <v>192.88470000000001</v>
      </c>
      <c r="BG33" s="996">
        <v>190.76</v>
      </c>
      <c r="BH33" s="996">
        <v>180.80070000000001</v>
      </c>
      <c r="BI33" s="996">
        <v>169.29130000000001</v>
      </c>
      <c r="BK33" s="229" t="s">
        <v>97</v>
      </c>
      <c r="BL33" s="998" t="s">
        <v>87</v>
      </c>
      <c r="BM33" s="240">
        <v>151.9</v>
      </c>
      <c r="BN33" s="257">
        <v>152.58000000000001</v>
      </c>
      <c r="BO33" s="257">
        <v>154.36000000000001</v>
      </c>
      <c r="BP33" s="257">
        <v>156.01</v>
      </c>
      <c r="BQ33" s="257">
        <v>148.41</v>
      </c>
      <c r="BR33" s="257">
        <v>155.02000000000001</v>
      </c>
      <c r="BS33" s="257">
        <v>161.32</v>
      </c>
      <c r="BT33" s="257">
        <v>172.17</v>
      </c>
      <c r="BU33" s="257">
        <v>169.29</v>
      </c>
      <c r="BV33" s="257">
        <v>160.54</v>
      </c>
      <c r="BW33" s="257">
        <v>151.26</v>
      </c>
      <c r="BX33" s="258">
        <v>152.66</v>
      </c>
      <c r="BZ33" s="157" t="s">
        <v>97</v>
      </c>
      <c r="CA33" s="213" t="s">
        <v>87</v>
      </c>
      <c r="CB33" s="259">
        <v>141.67612903225805</v>
      </c>
      <c r="CC33" s="260">
        <v>136.02860000000001</v>
      </c>
      <c r="CD33" s="260">
        <v>136.28579999999999</v>
      </c>
      <c r="CE33" s="260">
        <v>145.9777</v>
      </c>
      <c r="CF33" s="260">
        <v>148.0187</v>
      </c>
      <c r="CG33" s="260">
        <v>156.69630000000001</v>
      </c>
      <c r="CH33" s="260">
        <v>151.77710000000002</v>
      </c>
      <c r="CI33" s="260">
        <v>146.17420000000001</v>
      </c>
      <c r="CJ33" s="260">
        <v>138.1687</v>
      </c>
      <c r="CK33" s="260">
        <v>121.21870000000001</v>
      </c>
      <c r="CL33" s="260">
        <v>120.68770000000001</v>
      </c>
      <c r="CM33" s="261">
        <v>114.06450000000001</v>
      </c>
      <c r="CO33" s="157" t="s">
        <v>97</v>
      </c>
      <c r="CP33" s="213" t="s">
        <v>87</v>
      </c>
      <c r="CQ33" s="407">
        <v>112.10130000000001</v>
      </c>
      <c r="CR33" s="407">
        <v>121.5361</v>
      </c>
      <c r="CS33" s="407">
        <v>126.29870000000001</v>
      </c>
      <c r="CT33" s="407">
        <v>128.0307</v>
      </c>
      <c r="CU33" s="407">
        <v>124.4281</v>
      </c>
      <c r="CV33" s="407">
        <v>130.53730000000002</v>
      </c>
      <c r="CW33" s="407">
        <v>122.43810000000001</v>
      </c>
      <c r="CX33" s="407">
        <v>121.14030000000001</v>
      </c>
      <c r="CY33" s="407">
        <v>128.96370000000002</v>
      </c>
      <c r="CZ33" s="407">
        <v>123.49550000000001</v>
      </c>
      <c r="DA33" s="407">
        <v>113.69030000000001</v>
      </c>
      <c r="DB33" s="602">
        <v>109.3383</v>
      </c>
      <c r="DE33" s="157" t="s">
        <v>98</v>
      </c>
      <c r="DF33" s="215" t="s">
        <v>87</v>
      </c>
      <c r="DG33" s="627">
        <v>127.62350000000001</v>
      </c>
      <c r="DH33" s="627">
        <v>129.71030000000002</v>
      </c>
      <c r="DI33" s="627">
        <v>129.19550000000001</v>
      </c>
      <c r="DJ33" s="627">
        <v>128.72030000000001</v>
      </c>
      <c r="DK33" s="627">
        <v>139.88060000000002</v>
      </c>
      <c r="DL33" s="627">
        <v>156.5583</v>
      </c>
      <c r="DM33" s="627">
        <v>167.03650000000002</v>
      </c>
      <c r="DN33" s="627">
        <v>168.47740000000002</v>
      </c>
      <c r="DO33" s="627">
        <v>171.17270000000002</v>
      </c>
      <c r="DP33" s="627">
        <v>163.26130000000001</v>
      </c>
      <c r="DQ33" s="627">
        <v>158.36670000000001</v>
      </c>
      <c r="DR33" s="636">
        <v>160.49940000000001</v>
      </c>
      <c r="DU33" s="157" t="s">
        <v>98</v>
      </c>
      <c r="DV33" s="800" t="s">
        <v>87</v>
      </c>
      <c r="DW33" s="627">
        <v>156.0635</v>
      </c>
      <c r="DX33" s="627">
        <v>155.20930000000001</v>
      </c>
      <c r="DY33" s="627">
        <v>160.5635</v>
      </c>
      <c r="DZ33" s="627">
        <v>175.12</v>
      </c>
      <c r="EA33" s="627">
        <v>180.80160000000001</v>
      </c>
      <c r="EB33" s="627">
        <v>183.19730000000001</v>
      </c>
      <c r="EC33" s="627">
        <v>180.17230000000001</v>
      </c>
      <c r="ED33" s="627">
        <v>178.3081</v>
      </c>
      <c r="EE33" s="627">
        <v>172.9487</v>
      </c>
      <c r="EF33" s="627">
        <v>157.9145</v>
      </c>
      <c r="EG33" s="627">
        <v>152.23330000000001</v>
      </c>
      <c r="EH33" s="636">
        <v>148.09900000000002</v>
      </c>
      <c r="EJ33" s="157" t="s">
        <v>98</v>
      </c>
      <c r="EK33" s="800" t="s">
        <v>87</v>
      </c>
      <c r="EL33" s="926">
        <v>139.75970000000001</v>
      </c>
      <c r="EM33" s="926">
        <v>147.71790000000001</v>
      </c>
      <c r="EN33" s="926">
        <v>155.29390000000001</v>
      </c>
      <c r="EO33" s="926">
        <v>151.57330000000002</v>
      </c>
      <c r="EP33" s="926">
        <v>148.6729</v>
      </c>
      <c r="EQ33" s="926">
        <v>153.3263</v>
      </c>
      <c r="ER33" s="926">
        <v>152.03550000000001</v>
      </c>
      <c r="ES33" s="926">
        <v>157.07650000000001</v>
      </c>
      <c r="ET33" s="926">
        <v>153.19200000000001</v>
      </c>
      <c r="EU33" s="926">
        <v>143.38320000000002</v>
      </c>
      <c r="EV33" s="926">
        <v>140.971</v>
      </c>
      <c r="EW33" s="1007">
        <v>141.31229999999999</v>
      </c>
      <c r="EY33" s="157"/>
      <c r="EZ33" s="799" t="s">
        <v>118</v>
      </c>
      <c r="FA33" s="1177">
        <v>539.6</v>
      </c>
      <c r="FB33" s="1156">
        <v>550.04</v>
      </c>
      <c r="FC33" s="1156">
        <v>586.9</v>
      </c>
      <c r="FD33" s="1156">
        <v>751.8</v>
      </c>
      <c r="FE33" s="1156">
        <v>764.92</v>
      </c>
      <c r="FF33" s="1156">
        <v>759.35</v>
      </c>
      <c r="FG33" s="1156">
        <v>734.93</v>
      </c>
      <c r="FH33" s="1156">
        <v>760.9</v>
      </c>
      <c r="FI33" s="1156">
        <v>773.79</v>
      </c>
      <c r="FJ33" s="1156">
        <v>766.91</v>
      </c>
      <c r="FK33" s="1156">
        <v>769.96</v>
      </c>
      <c r="FL33" s="1178">
        <v>824.7</v>
      </c>
      <c r="FN33" s="1516"/>
      <c r="FO33" s="1522" t="s">
        <v>118</v>
      </c>
      <c r="FP33" s="1519">
        <v>778.74</v>
      </c>
      <c r="FQ33" s="1519">
        <v>814.99</v>
      </c>
      <c r="FR33" s="1519">
        <v>834.13</v>
      </c>
      <c r="FS33" s="1519">
        <v>789.09</v>
      </c>
      <c r="FT33" s="1519">
        <v>688.5</v>
      </c>
      <c r="FU33" s="1519">
        <v>721.7</v>
      </c>
      <c r="FV33" s="1519">
        <v>641.45000000000005</v>
      </c>
      <c r="FW33" s="1519">
        <v>643.72</v>
      </c>
      <c r="FX33" s="1519">
        <v>611.92999999999995</v>
      </c>
      <c r="FY33" s="1519">
        <v>582.94000000000005</v>
      </c>
      <c r="FZ33" s="1519">
        <v>543.26</v>
      </c>
      <c r="GA33" s="1520">
        <v>509.69</v>
      </c>
    </row>
    <row r="34" spans="2:183" ht="15.95" customHeight="1">
      <c r="B34" s="239" t="s">
        <v>98</v>
      </c>
      <c r="C34" s="1732" t="s">
        <v>87</v>
      </c>
      <c r="D34" s="1715">
        <v>134.91810000000001</v>
      </c>
      <c r="E34" s="1725">
        <v>132.82140000000001</v>
      </c>
      <c r="F34" s="1726">
        <v>133.96770000000001</v>
      </c>
      <c r="G34" s="1726">
        <v>138.05270000000002</v>
      </c>
      <c r="H34" s="1726">
        <v>140.7448</v>
      </c>
      <c r="I34" s="1726">
        <v>145.1397</v>
      </c>
      <c r="J34" s="1726">
        <v>149.9229</v>
      </c>
      <c r="K34" s="1726">
        <v>152.36940000000001</v>
      </c>
      <c r="L34" s="1726">
        <v>145.2603</v>
      </c>
      <c r="M34" s="1723">
        <v>132.63320000000002</v>
      </c>
      <c r="N34" s="1723">
        <v>128.5873</v>
      </c>
      <c r="O34" s="1727">
        <v>126.20480000000001</v>
      </c>
      <c r="Q34" s="239" t="s">
        <v>98</v>
      </c>
      <c r="R34" s="1732" t="s">
        <v>87</v>
      </c>
      <c r="S34" s="1726">
        <v>125.21520000000001</v>
      </c>
      <c r="T34" s="1726">
        <v>133.54249999999999</v>
      </c>
      <c r="U34" s="1726">
        <v>131.20869999999999</v>
      </c>
      <c r="V34" s="1726">
        <v>130.27670000000001</v>
      </c>
      <c r="W34" s="1726">
        <v>137.78230000000002</v>
      </c>
      <c r="X34" s="1726">
        <v>148.8603</v>
      </c>
      <c r="Y34" s="1726">
        <v>144.9881</v>
      </c>
      <c r="Z34" s="1723">
        <v>147.76940000000002</v>
      </c>
      <c r="AA34" s="1723">
        <v>139.2603</v>
      </c>
      <c r="AB34" s="1726">
        <v>134.95230000000001</v>
      </c>
      <c r="AC34" s="1726">
        <v>136.67100000000002</v>
      </c>
      <c r="AD34" s="1727">
        <v>142.95160000000001</v>
      </c>
      <c r="AG34" s="273" t="s">
        <v>114</v>
      </c>
      <c r="AH34" s="1012" t="s">
        <v>87</v>
      </c>
      <c r="AI34" s="1013">
        <v>131.8236</v>
      </c>
      <c r="AJ34" s="1014">
        <v>137.7268</v>
      </c>
      <c r="AK34" s="1014">
        <v>142.80340000000001</v>
      </c>
      <c r="AL34" s="1014">
        <v>152.43300000000002</v>
      </c>
      <c r="AM34" s="1014">
        <v>152.92330000000001</v>
      </c>
      <c r="AN34" s="1014">
        <v>156.08440000000002</v>
      </c>
      <c r="AO34" s="1014">
        <v>158.44040000000001</v>
      </c>
      <c r="AP34" s="1014">
        <v>154.28200000000001</v>
      </c>
      <c r="AQ34" s="1014">
        <v>153.55280000000002</v>
      </c>
      <c r="AR34" s="1014">
        <v>155.68810000000002</v>
      </c>
      <c r="AS34" s="1014">
        <v>156.66630000000001</v>
      </c>
      <c r="AT34" s="1015">
        <v>165.10480000000001</v>
      </c>
      <c r="AV34" s="273" t="s">
        <v>114</v>
      </c>
      <c r="AW34" s="1012" t="s">
        <v>87</v>
      </c>
      <c r="AX34" s="1014">
        <v>155.14349999999999</v>
      </c>
      <c r="AY34" s="1014">
        <v>166.28200000000001</v>
      </c>
      <c r="AZ34" s="1014">
        <v>165.185</v>
      </c>
      <c r="BA34" s="1014">
        <v>167.16059999999999</v>
      </c>
      <c r="BB34" s="1014">
        <v>165.64850000000001</v>
      </c>
      <c r="BC34" s="1014">
        <v>174.2062</v>
      </c>
      <c r="BD34" s="1014">
        <v>174.8117</v>
      </c>
      <c r="BE34" s="1014">
        <v>184.5497</v>
      </c>
      <c r="BF34" s="1014">
        <v>191.60900000000001</v>
      </c>
      <c r="BG34" s="1014">
        <v>193.27359999999999</v>
      </c>
      <c r="BH34" s="1014">
        <v>183.63310000000001</v>
      </c>
      <c r="BI34" s="1014">
        <v>173.95099999999999</v>
      </c>
      <c r="BK34" s="229" t="s">
        <v>98</v>
      </c>
      <c r="BL34" s="229" t="s">
        <v>87</v>
      </c>
      <c r="BM34" s="240">
        <v>165.01</v>
      </c>
      <c r="BN34" s="257">
        <v>167.26</v>
      </c>
      <c r="BO34" s="257">
        <v>169.48</v>
      </c>
      <c r="BP34" s="257">
        <v>167.64</v>
      </c>
      <c r="BQ34" s="257">
        <v>158.51</v>
      </c>
      <c r="BR34" s="257">
        <v>167.62</v>
      </c>
      <c r="BS34" s="257">
        <v>178.01</v>
      </c>
      <c r="BT34" s="257">
        <v>188.51</v>
      </c>
      <c r="BU34" s="257">
        <v>187.43</v>
      </c>
      <c r="BV34" s="257">
        <v>179.31</v>
      </c>
      <c r="BW34" s="257">
        <v>169.59</v>
      </c>
      <c r="BX34" s="258">
        <v>167.79</v>
      </c>
      <c r="BZ34" s="157" t="s">
        <v>98</v>
      </c>
      <c r="CA34" s="215" t="s">
        <v>87</v>
      </c>
      <c r="CB34" s="259">
        <v>158.28096774193548</v>
      </c>
      <c r="CC34" s="260">
        <v>158.5111</v>
      </c>
      <c r="CD34" s="260">
        <v>159.6797</v>
      </c>
      <c r="CE34" s="260">
        <v>164.50570000000002</v>
      </c>
      <c r="CF34" s="260">
        <v>164.86940000000001</v>
      </c>
      <c r="CG34" s="260">
        <v>172.95430000000002</v>
      </c>
      <c r="CH34" s="260">
        <v>171.92580000000001</v>
      </c>
      <c r="CI34" s="260">
        <v>166.44550000000001</v>
      </c>
      <c r="CJ34" s="260">
        <v>159.31300000000002</v>
      </c>
      <c r="CK34" s="260">
        <v>144.90900000000002</v>
      </c>
      <c r="CL34" s="260">
        <v>149.0907</v>
      </c>
      <c r="CM34" s="261">
        <v>143.63679999999999</v>
      </c>
      <c r="CO34" s="157" t="s">
        <v>98</v>
      </c>
      <c r="CP34" s="215" t="s">
        <v>87</v>
      </c>
      <c r="CQ34" s="407">
        <v>137.83320000000001</v>
      </c>
      <c r="CR34" s="407">
        <v>146.36180000000002</v>
      </c>
      <c r="CS34" s="407">
        <v>151.2013</v>
      </c>
      <c r="CT34" s="407">
        <v>149.04170000000002</v>
      </c>
      <c r="CU34" s="407">
        <v>142.78579999999999</v>
      </c>
      <c r="CV34" s="407">
        <v>147.346</v>
      </c>
      <c r="CW34" s="407">
        <v>144.31610000000001</v>
      </c>
      <c r="CX34" s="407">
        <v>145.95770000000002</v>
      </c>
      <c r="CY34" s="407">
        <v>154.8683</v>
      </c>
      <c r="CZ34" s="407">
        <v>146.8006</v>
      </c>
      <c r="DA34" s="407">
        <v>132.37569999999999</v>
      </c>
      <c r="DB34" s="602">
        <v>126.59520000000001</v>
      </c>
      <c r="DE34" s="670" t="s">
        <v>114</v>
      </c>
      <c r="DF34" s="674" t="s">
        <v>87</v>
      </c>
      <c r="DG34" s="671">
        <v>122.08120000000001</v>
      </c>
      <c r="DH34" s="671">
        <v>126.29310000000001</v>
      </c>
      <c r="DI34" s="671">
        <v>130.9211</v>
      </c>
      <c r="DJ34" s="671">
        <v>127.53150000000001</v>
      </c>
      <c r="DK34" s="671">
        <v>136.85730000000001</v>
      </c>
      <c r="DL34" s="671">
        <v>150.29920000000001</v>
      </c>
      <c r="DM34" s="671">
        <v>161.2244</v>
      </c>
      <c r="DN34" s="671">
        <v>163.28200000000001</v>
      </c>
      <c r="DO34" s="671">
        <v>164.76130000000001</v>
      </c>
      <c r="DP34" s="671">
        <v>155.69480000000001</v>
      </c>
      <c r="DQ34" s="671">
        <v>149.1233</v>
      </c>
      <c r="DR34" s="672">
        <v>151.47470000000001</v>
      </c>
      <c r="DU34" s="157" t="s">
        <v>114</v>
      </c>
      <c r="DV34" s="800" t="s">
        <v>87</v>
      </c>
      <c r="DW34" s="627">
        <v>149.99120000000002</v>
      </c>
      <c r="DX34" s="627">
        <v>148.97839999999999</v>
      </c>
      <c r="DY34" s="627">
        <v>153.49020000000002</v>
      </c>
      <c r="DZ34" s="627">
        <v>169.22390000000001</v>
      </c>
      <c r="EA34" s="627">
        <v>176.02020000000002</v>
      </c>
      <c r="EB34" s="627">
        <v>178.88910000000001</v>
      </c>
      <c r="EC34" s="627">
        <v>172.25730000000001</v>
      </c>
      <c r="ED34" s="627">
        <v>169.62440000000001</v>
      </c>
      <c r="EE34" s="627">
        <v>165.2722</v>
      </c>
      <c r="EF34" s="627">
        <v>149.69730000000001</v>
      </c>
      <c r="EG34" s="627">
        <v>144.87270000000001</v>
      </c>
      <c r="EH34" s="636">
        <v>142.45920000000001</v>
      </c>
      <c r="EJ34" s="157" t="s">
        <v>114</v>
      </c>
      <c r="EK34" s="800" t="s">
        <v>87</v>
      </c>
      <c r="EL34" s="926">
        <v>134.6943</v>
      </c>
      <c r="EM34" s="926">
        <v>140.82750000000001</v>
      </c>
      <c r="EN34" s="926">
        <v>146.08110000000002</v>
      </c>
      <c r="EO34" s="926">
        <v>142.57680000000002</v>
      </c>
      <c r="EP34" s="926">
        <v>137.94390000000001</v>
      </c>
      <c r="EQ34" s="926">
        <v>143.1388</v>
      </c>
      <c r="ER34" s="926">
        <v>142.17400000000001</v>
      </c>
      <c r="ES34" s="926">
        <v>148.50290000000001</v>
      </c>
      <c r="ET34" s="926">
        <v>144.601</v>
      </c>
      <c r="EU34" s="926">
        <v>134.7313</v>
      </c>
      <c r="EV34" s="926">
        <v>130.1078</v>
      </c>
      <c r="EW34" s="1007">
        <v>128.36020000000002</v>
      </c>
      <c r="EY34" s="157" t="s">
        <v>99</v>
      </c>
      <c r="EZ34" s="798" t="s">
        <v>87</v>
      </c>
      <c r="FA34" s="1175">
        <v>138</v>
      </c>
      <c r="FB34" s="1155">
        <v>141.5</v>
      </c>
      <c r="FC34" s="1155">
        <v>152</v>
      </c>
      <c r="FD34" s="1155">
        <v>175.03</v>
      </c>
      <c r="FE34" s="1155">
        <v>181.94</v>
      </c>
      <c r="FF34" s="1155">
        <v>191.37</v>
      </c>
      <c r="FG34" s="1155">
        <v>193.77</v>
      </c>
      <c r="FH34" s="1155">
        <v>194.42</v>
      </c>
      <c r="FI34" s="1155">
        <v>194.97</v>
      </c>
      <c r="FJ34" s="1155">
        <v>192.13</v>
      </c>
      <c r="FK34" s="1155">
        <v>192.3</v>
      </c>
      <c r="FL34" s="1176">
        <v>205.74</v>
      </c>
      <c r="FN34" s="157" t="s">
        <v>99</v>
      </c>
      <c r="FO34" s="1426" t="s">
        <v>87</v>
      </c>
      <c r="FP34" s="1234">
        <v>200.61</v>
      </c>
      <c r="FQ34" s="1234">
        <v>196.52</v>
      </c>
      <c r="FR34" s="1234">
        <v>204.58</v>
      </c>
      <c r="FS34" s="1234">
        <v>193.7</v>
      </c>
      <c r="FT34" s="1234">
        <v>166.29</v>
      </c>
      <c r="FU34" s="1234">
        <v>164.63</v>
      </c>
      <c r="FV34" s="1234">
        <v>169</v>
      </c>
      <c r="FW34" s="1234">
        <v>167.29</v>
      </c>
      <c r="FX34" s="1234">
        <v>168.6</v>
      </c>
      <c r="FY34" s="1234">
        <v>169</v>
      </c>
      <c r="FZ34" s="1234">
        <v>161.1</v>
      </c>
      <c r="GA34" s="1424">
        <v>145.19</v>
      </c>
    </row>
    <row r="35" spans="2:183" ht="15.95" customHeight="1">
      <c r="B35" s="274" t="s">
        <v>114</v>
      </c>
      <c r="C35" s="1733" t="s">
        <v>87</v>
      </c>
      <c r="D35" s="1734">
        <v>140.25</v>
      </c>
      <c r="E35" s="1735">
        <v>128.99340000000001</v>
      </c>
      <c r="F35" s="1736">
        <v>139.61000000000001</v>
      </c>
      <c r="G35" s="1736">
        <v>147.77160000000001</v>
      </c>
      <c r="H35" s="1736">
        <v>148.1104</v>
      </c>
      <c r="I35" s="1736">
        <v>152.9308</v>
      </c>
      <c r="J35" s="1736">
        <v>160.61520000000002</v>
      </c>
      <c r="K35" s="1736">
        <v>160.38460000000001</v>
      </c>
      <c r="L35" s="1736">
        <v>151.54689999999999</v>
      </c>
      <c r="M35" s="1736">
        <v>134.93340000000001</v>
      </c>
      <c r="N35" s="1736">
        <v>133.30760000000001</v>
      </c>
      <c r="O35" s="1737">
        <v>125.80600000000001</v>
      </c>
      <c r="Q35" s="274" t="s">
        <v>114</v>
      </c>
      <c r="R35" s="1733" t="s">
        <v>87</v>
      </c>
      <c r="S35" s="1736">
        <v>124.8152</v>
      </c>
      <c r="T35" s="1736">
        <v>124.01900000000001</v>
      </c>
      <c r="U35" s="1736">
        <v>130.1448</v>
      </c>
      <c r="V35" s="1736">
        <v>127.36720000000001</v>
      </c>
      <c r="W35" s="1736">
        <v>128.06120000000001</v>
      </c>
      <c r="X35" s="1736">
        <v>145.53579999999999</v>
      </c>
      <c r="Y35" s="1736">
        <v>144.28630000000001</v>
      </c>
      <c r="Z35" s="1736">
        <v>151.90630000000002</v>
      </c>
      <c r="AA35" s="1736">
        <v>145.1721</v>
      </c>
      <c r="AB35" s="1736">
        <v>132.703</v>
      </c>
      <c r="AC35" s="1736">
        <v>131.2319</v>
      </c>
      <c r="AD35" s="1737">
        <v>133.65620000000001</v>
      </c>
      <c r="AG35" s="273"/>
      <c r="AH35" s="1012" t="s">
        <v>118</v>
      </c>
      <c r="AI35" s="1013">
        <v>513.57060000000001</v>
      </c>
      <c r="AJ35" s="1014">
        <v>540.74290000000008</v>
      </c>
      <c r="AK35" s="1014">
        <v>573.64580000000001</v>
      </c>
      <c r="AL35" s="1014">
        <v>604.85969999999998</v>
      </c>
      <c r="AM35" s="1014">
        <v>602.42970000000003</v>
      </c>
      <c r="AN35" s="1014">
        <v>619.19630000000006</v>
      </c>
      <c r="AO35" s="1014">
        <v>632.63229999999999</v>
      </c>
      <c r="AP35" s="1014">
        <v>635.50549999999998</v>
      </c>
      <c r="AQ35" s="1014">
        <v>664.36869999999999</v>
      </c>
      <c r="AR35" s="1014">
        <v>678.68100000000004</v>
      </c>
      <c r="AS35" s="1014">
        <v>692.97829999999999</v>
      </c>
      <c r="AT35" s="1015">
        <v>739.65680000000009</v>
      </c>
      <c r="AV35" s="273"/>
      <c r="AW35" s="1012" t="s">
        <v>118</v>
      </c>
      <c r="AX35" s="1014">
        <v>679.36609999999996</v>
      </c>
      <c r="AY35" s="1014">
        <v>696.34410000000003</v>
      </c>
      <c r="AZ35" s="1014">
        <v>683.27940000000001</v>
      </c>
      <c r="BA35" s="1014">
        <v>698.19169999999997</v>
      </c>
      <c r="BB35" s="1014">
        <v>709.21770000000004</v>
      </c>
      <c r="BC35" s="1014">
        <v>749.50300000000004</v>
      </c>
      <c r="BD35" s="1014">
        <v>732.13189999999997</v>
      </c>
      <c r="BE35" s="1014">
        <v>755.61580000000004</v>
      </c>
      <c r="BF35" s="1014">
        <v>791.17399999999998</v>
      </c>
      <c r="BG35" s="1014">
        <v>793.24969999999996</v>
      </c>
      <c r="BH35" s="1014">
        <v>759.66470000000004</v>
      </c>
      <c r="BI35" s="1014">
        <v>712.39059999999995</v>
      </c>
      <c r="BK35" s="273" t="s">
        <v>114</v>
      </c>
      <c r="BL35" s="273" t="s">
        <v>87</v>
      </c>
      <c r="BM35" s="275">
        <v>165.81</v>
      </c>
      <c r="BN35" s="276">
        <v>166.3</v>
      </c>
      <c r="BO35" s="276">
        <v>170.04</v>
      </c>
      <c r="BP35" s="276">
        <v>171.89</v>
      </c>
      <c r="BQ35" s="276">
        <v>164.74</v>
      </c>
      <c r="BR35" s="276">
        <v>172.89</v>
      </c>
      <c r="BS35" s="276">
        <v>179.81</v>
      </c>
      <c r="BT35" s="276">
        <v>187.97</v>
      </c>
      <c r="BU35" s="276">
        <v>187.49</v>
      </c>
      <c r="BV35" s="276">
        <v>181.19</v>
      </c>
      <c r="BW35" s="276">
        <v>169.44</v>
      </c>
      <c r="BX35" s="277">
        <v>168.41</v>
      </c>
      <c r="BZ35" s="278" t="s">
        <v>114</v>
      </c>
      <c r="CA35" s="279" t="s">
        <v>87</v>
      </c>
      <c r="CB35" s="280">
        <v>159.52665402717437</v>
      </c>
      <c r="CC35" s="281">
        <v>149.19740000000002</v>
      </c>
      <c r="CD35" s="281">
        <v>149.30440000000002</v>
      </c>
      <c r="CE35" s="281">
        <v>160.7028</v>
      </c>
      <c r="CF35" s="281">
        <v>163.05200000000002</v>
      </c>
      <c r="CG35" s="281">
        <v>171.07060000000001</v>
      </c>
      <c r="CH35" s="281">
        <v>170.11920000000001</v>
      </c>
      <c r="CI35" s="281">
        <v>162.17940000000002</v>
      </c>
      <c r="CJ35" s="281">
        <v>155.0625</v>
      </c>
      <c r="CK35" s="281">
        <v>144.82740000000001</v>
      </c>
      <c r="CL35" s="281">
        <v>140.3254</v>
      </c>
      <c r="CM35" s="282">
        <v>129.6328</v>
      </c>
      <c r="CO35" s="670" t="s">
        <v>114</v>
      </c>
      <c r="CP35" s="674" t="s">
        <v>87</v>
      </c>
      <c r="CQ35" s="676">
        <v>126.28020000000001</v>
      </c>
      <c r="CR35" s="676">
        <v>139.90630000000002</v>
      </c>
      <c r="CS35" s="676">
        <v>141.60580000000002</v>
      </c>
      <c r="CT35" s="676">
        <v>146.60500000000002</v>
      </c>
      <c r="CU35" s="676">
        <v>139.58530000000002</v>
      </c>
      <c r="CV35" s="676">
        <v>143.83880000000002</v>
      </c>
      <c r="CW35" s="676">
        <v>140.56110000000001</v>
      </c>
      <c r="CX35" s="676">
        <v>138.7021</v>
      </c>
      <c r="CY35" s="676">
        <v>145.41070000000002</v>
      </c>
      <c r="CZ35" s="676">
        <v>137.9436</v>
      </c>
      <c r="DA35" s="676">
        <v>123.4666</v>
      </c>
      <c r="DB35" s="677">
        <v>119.7668</v>
      </c>
      <c r="DE35" s="670"/>
      <c r="DF35" s="673" t="s">
        <v>118</v>
      </c>
      <c r="DG35" s="671">
        <v>535.90710000000001</v>
      </c>
      <c r="DH35" s="671">
        <v>555.38340000000005</v>
      </c>
      <c r="DI35" s="671">
        <v>562.30709999999999</v>
      </c>
      <c r="DJ35" s="671">
        <v>549.15070000000003</v>
      </c>
      <c r="DK35" s="671">
        <v>602.72230000000002</v>
      </c>
      <c r="DL35" s="671">
        <v>661.2373</v>
      </c>
      <c r="DM35" s="671">
        <v>709.16160000000002</v>
      </c>
      <c r="DN35" s="671">
        <v>702.30029999999999</v>
      </c>
      <c r="DO35" s="671">
        <v>712.30900000000008</v>
      </c>
      <c r="DP35" s="671">
        <v>670.55130000000008</v>
      </c>
      <c r="DQ35" s="671">
        <v>654.93630000000007</v>
      </c>
      <c r="DR35" s="672">
        <v>671.65769999999998</v>
      </c>
      <c r="DU35" s="157"/>
      <c r="DV35" s="799" t="s">
        <v>118</v>
      </c>
      <c r="DW35" s="628">
        <v>655.16770000000008</v>
      </c>
      <c r="DX35" s="628">
        <v>641.99360000000001</v>
      </c>
      <c r="DY35" s="628">
        <v>658.73520000000008</v>
      </c>
      <c r="DZ35" s="628">
        <v>717.41</v>
      </c>
      <c r="EA35" s="628">
        <v>739.90730000000008</v>
      </c>
      <c r="EB35" s="628">
        <v>752.79970000000003</v>
      </c>
      <c r="EC35" s="628">
        <v>729.38740000000007</v>
      </c>
      <c r="ED35" s="628">
        <v>723.57389999999998</v>
      </c>
      <c r="EE35" s="628">
        <v>705.21580000000006</v>
      </c>
      <c r="EF35" s="628">
        <v>638.44320000000005</v>
      </c>
      <c r="EG35" s="628">
        <v>612.69000000000005</v>
      </c>
      <c r="EH35" s="637">
        <v>598.74710000000005</v>
      </c>
      <c r="EJ35" s="157"/>
      <c r="EK35" s="799" t="s">
        <v>118</v>
      </c>
      <c r="EL35" s="927">
        <v>560.9221</v>
      </c>
      <c r="EM35" s="927">
        <v>586.68389999999999</v>
      </c>
      <c r="EN35" s="927">
        <v>614.54470000000003</v>
      </c>
      <c r="EO35" s="927">
        <v>597.9914</v>
      </c>
      <c r="EP35" s="927">
        <v>590.20650000000001</v>
      </c>
      <c r="EQ35" s="927">
        <v>615.88700000000006</v>
      </c>
      <c r="ER35" s="927">
        <v>615.28250000000003</v>
      </c>
      <c r="ES35" s="927">
        <v>636.59160000000008</v>
      </c>
      <c r="ET35" s="927">
        <v>621.61540000000002</v>
      </c>
      <c r="EU35" s="927">
        <v>579.7038</v>
      </c>
      <c r="EV35" s="927">
        <v>559.9547</v>
      </c>
      <c r="EW35" s="1011">
        <v>550.69580000000008</v>
      </c>
      <c r="EY35" s="157" t="s">
        <v>127</v>
      </c>
      <c r="EZ35" s="798" t="s">
        <v>87</v>
      </c>
      <c r="FA35" s="1171">
        <v>140.32</v>
      </c>
      <c r="FB35" s="1153">
        <v>109.95</v>
      </c>
      <c r="FC35" s="1153">
        <v>125.22</v>
      </c>
      <c r="FD35" s="1153">
        <v>156.94</v>
      </c>
      <c r="FE35" s="1153">
        <v>179.69</v>
      </c>
      <c r="FF35" s="1153">
        <v>188.54</v>
      </c>
      <c r="FG35" s="1153">
        <v>189.42</v>
      </c>
      <c r="FH35" s="1153">
        <v>183.64</v>
      </c>
      <c r="FI35" s="1153">
        <v>189.61</v>
      </c>
      <c r="FJ35" s="1153">
        <v>193.04</v>
      </c>
      <c r="FK35" s="1153">
        <v>199.32</v>
      </c>
      <c r="FL35" s="1172">
        <v>221.88</v>
      </c>
      <c r="FN35" s="157" t="s">
        <v>127</v>
      </c>
      <c r="FO35" s="1426" t="s">
        <v>87</v>
      </c>
      <c r="FP35" s="1234">
        <v>210.33</v>
      </c>
      <c r="FQ35" s="1234">
        <v>185.69</v>
      </c>
      <c r="FR35" s="1234">
        <v>195.66</v>
      </c>
      <c r="FS35" s="1234">
        <v>190.33</v>
      </c>
      <c r="FT35" s="1234">
        <v>153.96</v>
      </c>
      <c r="FU35" s="1234">
        <v>153.80000000000001</v>
      </c>
      <c r="FV35" s="1234">
        <v>148.02000000000001</v>
      </c>
      <c r="FW35" s="1234">
        <v>153.29</v>
      </c>
      <c r="FX35" s="1234">
        <v>149.76</v>
      </c>
      <c r="FY35" s="1234">
        <v>146.69999999999999</v>
      </c>
      <c r="FZ35" s="1234">
        <v>139.37</v>
      </c>
      <c r="GA35" s="1424">
        <v>147.94</v>
      </c>
    </row>
    <row r="36" spans="2:183" ht="15.95" customHeight="1">
      <c r="B36" s="274"/>
      <c r="C36" s="1733" t="s">
        <v>118</v>
      </c>
      <c r="D36" s="1734">
        <v>590.9316</v>
      </c>
      <c r="E36" s="1735">
        <v>597.86290000000008</v>
      </c>
      <c r="F36" s="1736">
        <v>643.75130000000001</v>
      </c>
      <c r="G36" s="1736">
        <v>655.74430000000007</v>
      </c>
      <c r="H36" s="1736">
        <v>654.05160000000001</v>
      </c>
      <c r="I36" s="1736">
        <v>688.67370000000005</v>
      </c>
      <c r="J36" s="1736">
        <v>692.92230000000006</v>
      </c>
      <c r="K36" s="1736">
        <v>663.05190000000005</v>
      </c>
      <c r="L36" s="1736">
        <v>629.52200000000005</v>
      </c>
      <c r="M36" s="1736">
        <v>568.85030000000006</v>
      </c>
      <c r="N36" s="1736">
        <v>555.76470000000006</v>
      </c>
      <c r="O36" s="1737">
        <v>521.46159999999998</v>
      </c>
      <c r="Q36" s="274"/>
      <c r="R36" s="1733" t="s">
        <v>118</v>
      </c>
      <c r="S36" s="1736">
        <v>509.12550000000005</v>
      </c>
      <c r="T36" s="1736">
        <v>498.27</v>
      </c>
      <c r="U36" s="1736">
        <v>506.41320000000002</v>
      </c>
      <c r="V36" s="1736">
        <v>493.46430000000004</v>
      </c>
      <c r="W36" s="1736">
        <v>519.06190000000004</v>
      </c>
      <c r="X36" s="1736">
        <v>597.49430000000007</v>
      </c>
      <c r="Y36" s="1736">
        <v>589.47739999999999</v>
      </c>
      <c r="Z36" s="1736">
        <v>606.27100000000007</v>
      </c>
      <c r="AA36" s="1736">
        <v>574.23</v>
      </c>
      <c r="AB36" s="1736">
        <v>524.46260000000007</v>
      </c>
      <c r="AC36" s="1736">
        <v>518.08429999999998</v>
      </c>
      <c r="AD36" s="1737">
        <v>534.47649999999999</v>
      </c>
      <c r="AG36" s="229" t="s">
        <v>99</v>
      </c>
      <c r="AH36" s="987" t="s">
        <v>87</v>
      </c>
      <c r="AI36" s="995">
        <v>145.8065</v>
      </c>
      <c r="AJ36" s="996">
        <v>160.53570000000002</v>
      </c>
      <c r="AK36" s="996">
        <v>168</v>
      </c>
      <c r="AL36" s="996">
        <v>168</v>
      </c>
      <c r="AM36" s="996">
        <v>169.67740000000001</v>
      </c>
      <c r="AN36" s="996">
        <v>166.6</v>
      </c>
      <c r="AO36" s="996">
        <v>166.54840000000002</v>
      </c>
      <c r="AP36" s="996">
        <v>164.2903</v>
      </c>
      <c r="AQ36" s="996">
        <v>160</v>
      </c>
      <c r="AR36" s="996">
        <v>157.35480000000001</v>
      </c>
      <c r="AS36" s="996">
        <v>155</v>
      </c>
      <c r="AT36" s="997">
        <v>153.96770000000001</v>
      </c>
      <c r="AV36" s="229" t="s">
        <v>99</v>
      </c>
      <c r="AW36" s="987" t="s">
        <v>87</v>
      </c>
      <c r="AX36" s="996">
        <v>148.64519999999999</v>
      </c>
      <c r="AY36" s="996">
        <v>156.03450000000001</v>
      </c>
      <c r="AZ36" s="996">
        <v>166.22579999999999</v>
      </c>
      <c r="BA36" s="996">
        <v>167</v>
      </c>
      <c r="BB36" s="996">
        <v>169.83869999999999</v>
      </c>
      <c r="BC36" s="996">
        <v>178.8</v>
      </c>
      <c r="BD36" s="996">
        <v>180</v>
      </c>
      <c r="BE36" s="996">
        <v>184.93549999999999</v>
      </c>
      <c r="BF36" s="996">
        <v>196.13329999999999</v>
      </c>
      <c r="BG36" s="996">
        <v>195.45160000000001</v>
      </c>
      <c r="BH36" s="996">
        <v>181.26669999999999</v>
      </c>
      <c r="BI36" s="996">
        <v>174.6129</v>
      </c>
      <c r="BK36" s="273"/>
      <c r="BL36" s="273" t="s">
        <v>118</v>
      </c>
      <c r="BM36" s="275">
        <v>685.26</v>
      </c>
      <c r="BN36" s="276">
        <v>693.78</v>
      </c>
      <c r="BO36" s="276">
        <v>707</v>
      </c>
      <c r="BP36" s="276">
        <v>711.26</v>
      </c>
      <c r="BQ36" s="276">
        <v>687.52</v>
      </c>
      <c r="BR36" s="276">
        <v>740.61</v>
      </c>
      <c r="BS36" s="276">
        <v>769.06</v>
      </c>
      <c r="BT36" s="276">
        <v>794.85</v>
      </c>
      <c r="BU36" s="276">
        <v>795.01</v>
      </c>
      <c r="BV36" s="276">
        <v>759.63</v>
      </c>
      <c r="BW36" s="276">
        <v>709.63</v>
      </c>
      <c r="BX36" s="277">
        <v>705.19</v>
      </c>
      <c r="BZ36" s="278"/>
      <c r="CA36" s="283" t="s">
        <v>118</v>
      </c>
      <c r="CB36" s="280">
        <v>666.34483870967733</v>
      </c>
      <c r="CC36" s="281">
        <v>623.66140000000007</v>
      </c>
      <c r="CD36" s="281">
        <v>626.65550000000007</v>
      </c>
      <c r="CE36" s="281">
        <v>672.57670000000007</v>
      </c>
      <c r="CF36" s="281">
        <v>681.91450000000009</v>
      </c>
      <c r="CG36" s="281">
        <v>707.58199999999999</v>
      </c>
      <c r="CH36" s="281">
        <v>705.26290000000006</v>
      </c>
      <c r="CI36" s="281">
        <v>679.42259999999999</v>
      </c>
      <c r="CJ36" s="281">
        <v>650.78470000000004</v>
      </c>
      <c r="CK36" s="281">
        <v>609.55610000000001</v>
      </c>
      <c r="CL36" s="281">
        <v>591.50930000000005</v>
      </c>
      <c r="CM36" s="282">
        <v>547.05970000000002</v>
      </c>
      <c r="CO36" s="670"/>
      <c r="CP36" s="673" t="s">
        <v>118</v>
      </c>
      <c r="CQ36" s="676">
        <v>540.31810000000007</v>
      </c>
      <c r="CR36" s="676">
        <v>584.49790000000007</v>
      </c>
      <c r="CS36" s="676">
        <v>584.47770000000003</v>
      </c>
      <c r="CT36" s="676">
        <v>590.51800000000003</v>
      </c>
      <c r="CU36" s="676">
        <v>568.46230000000003</v>
      </c>
      <c r="CV36" s="676">
        <v>598.02100000000007</v>
      </c>
      <c r="CW36" s="676">
        <v>583.9271</v>
      </c>
      <c r="CX36" s="676">
        <v>581.23059999999998</v>
      </c>
      <c r="CY36" s="676">
        <v>613.2337</v>
      </c>
      <c r="CZ36" s="676">
        <v>585.72519999999997</v>
      </c>
      <c r="DA36" s="676">
        <v>524.83530000000007</v>
      </c>
      <c r="DB36" s="677">
        <v>513.83870000000002</v>
      </c>
      <c r="DE36" s="157" t="s">
        <v>99</v>
      </c>
      <c r="DF36" s="212" t="s">
        <v>87</v>
      </c>
      <c r="DG36" s="627">
        <v>118.67740000000001</v>
      </c>
      <c r="DH36" s="627">
        <v>123.4483</v>
      </c>
      <c r="DI36" s="627">
        <v>121.77420000000001</v>
      </c>
      <c r="DJ36" s="627">
        <v>122.4</v>
      </c>
      <c r="DK36" s="627">
        <v>138.87100000000001</v>
      </c>
      <c r="DL36" s="627">
        <v>164.5333</v>
      </c>
      <c r="DM36" s="627">
        <v>178.06450000000001</v>
      </c>
      <c r="DN36" s="627">
        <v>179</v>
      </c>
      <c r="DO36" s="627">
        <v>179</v>
      </c>
      <c r="DP36" s="627">
        <v>168.35480000000001</v>
      </c>
      <c r="DQ36" s="627">
        <v>157</v>
      </c>
      <c r="DR36" s="636">
        <v>157</v>
      </c>
      <c r="DU36" s="157" t="s">
        <v>99</v>
      </c>
      <c r="DV36" s="798" t="s">
        <v>87</v>
      </c>
      <c r="DW36" s="627">
        <v>157.1935</v>
      </c>
      <c r="DX36" s="627">
        <v>162.75</v>
      </c>
      <c r="DY36" s="627">
        <v>172</v>
      </c>
      <c r="DZ36" s="627">
        <v>183.5333</v>
      </c>
      <c r="EA36" s="627">
        <v>185.51610000000002</v>
      </c>
      <c r="EB36" s="627">
        <v>193</v>
      </c>
      <c r="EC36" s="627">
        <v>198.87100000000001</v>
      </c>
      <c r="ED36" s="627">
        <v>198.74190000000002</v>
      </c>
      <c r="EE36" s="627">
        <v>188.9667</v>
      </c>
      <c r="EF36" s="627">
        <v>161.25810000000001</v>
      </c>
      <c r="EG36" s="627">
        <v>145.5333</v>
      </c>
      <c r="EH36" s="636">
        <v>144</v>
      </c>
      <c r="EJ36" s="157" t="s">
        <v>99</v>
      </c>
      <c r="EK36" s="798" t="s">
        <v>87</v>
      </c>
      <c r="EL36" s="926">
        <v>143.22580000000002</v>
      </c>
      <c r="EM36" s="926">
        <v>150.32140000000001</v>
      </c>
      <c r="EN36" s="926">
        <v>164.12900000000002</v>
      </c>
      <c r="EO36" s="926">
        <v>165</v>
      </c>
      <c r="EP36" s="926">
        <v>165.3871</v>
      </c>
      <c r="EQ36" s="926">
        <v>172.0333</v>
      </c>
      <c r="ER36" s="926">
        <v>173.96770000000001</v>
      </c>
      <c r="ES36" s="926">
        <v>174.16130000000001</v>
      </c>
      <c r="ET36" s="926">
        <v>171.0333</v>
      </c>
      <c r="EU36" s="926">
        <v>157.87100000000001</v>
      </c>
      <c r="EV36" s="926">
        <v>151.13330000000002</v>
      </c>
      <c r="EW36" s="1007">
        <v>150.12900000000002</v>
      </c>
      <c r="EY36" s="157"/>
      <c r="EZ36" s="798" t="s">
        <v>129</v>
      </c>
      <c r="FA36" s="1177">
        <v>659.34</v>
      </c>
      <c r="FB36" s="1156">
        <v>522.15</v>
      </c>
      <c r="FC36" s="1156">
        <v>595.28</v>
      </c>
      <c r="FD36" s="1156">
        <v>746.82</v>
      </c>
      <c r="FE36" s="1156">
        <v>855.15</v>
      </c>
      <c r="FF36" s="1156">
        <v>891.34</v>
      </c>
      <c r="FG36" s="1156">
        <v>895.74</v>
      </c>
      <c r="FH36" s="1156">
        <v>868.26</v>
      </c>
      <c r="FI36" s="1156">
        <v>898.32</v>
      </c>
      <c r="FJ36" s="1156">
        <v>917.67</v>
      </c>
      <c r="FK36" s="1156">
        <v>950.45</v>
      </c>
      <c r="FL36" s="1178">
        <v>1060.1500000000001</v>
      </c>
      <c r="FN36" s="157"/>
      <c r="FO36" s="1426" t="s">
        <v>129</v>
      </c>
      <c r="FP36" s="1233">
        <v>1005.21</v>
      </c>
      <c r="FQ36" s="1233">
        <v>888.01</v>
      </c>
      <c r="FR36" s="1233">
        <v>944.59</v>
      </c>
      <c r="FS36" s="1233">
        <v>920.43</v>
      </c>
      <c r="FT36" s="1233">
        <v>744.85</v>
      </c>
      <c r="FU36" s="1233">
        <v>744.28</v>
      </c>
      <c r="FV36" s="1233">
        <v>716.22</v>
      </c>
      <c r="FW36" s="1233">
        <v>741.53</v>
      </c>
      <c r="FX36" s="1233">
        <v>727.72</v>
      </c>
      <c r="FY36" s="1233">
        <v>715.08</v>
      </c>
      <c r="FZ36" s="1233">
        <v>678.81</v>
      </c>
      <c r="GA36" s="1428">
        <v>720.51</v>
      </c>
    </row>
    <row r="37" spans="2:183" ht="15.95" customHeight="1">
      <c r="B37" s="239" t="s">
        <v>99</v>
      </c>
      <c r="C37" s="1714" t="s">
        <v>87</v>
      </c>
      <c r="D37" s="1722">
        <v>141.2903</v>
      </c>
      <c r="E37" s="1722">
        <v>140.6429</v>
      </c>
      <c r="F37" s="1723">
        <v>153.6129</v>
      </c>
      <c r="G37" s="1723">
        <v>155</v>
      </c>
      <c r="H37" s="1723">
        <v>155</v>
      </c>
      <c r="I37" s="1723">
        <v>163.4667</v>
      </c>
      <c r="J37" s="1723">
        <v>175.4194</v>
      </c>
      <c r="K37" s="1723">
        <v>170.12900000000002</v>
      </c>
      <c r="L37" s="1723">
        <v>154.76670000000001</v>
      </c>
      <c r="M37" s="1723">
        <v>137.45160000000001</v>
      </c>
      <c r="N37" s="1723">
        <v>136.1</v>
      </c>
      <c r="O37" s="1724">
        <v>140.64520000000002</v>
      </c>
      <c r="Q37" s="239" t="s">
        <v>99</v>
      </c>
      <c r="R37" s="1714" t="s">
        <v>87</v>
      </c>
      <c r="S37" s="1723">
        <v>140.22580000000002</v>
      </c>
      <c r="T37" s="1723">
        <v>147.5</v>
      </c>
      <c r="U37" s="1723">
        <v>149.8065</v>
      </c>
      <c r="V37" s="1723">
        <v>141.33330000000001</v>
      </c>
      <c r="W37" s="1723">
        <v>154.25810000000001</v>
      </c>
      <c r="X37" s="1723">
        <v>168</v>
      </c>
      <c r="Y37" s="1723">
        <v>171</v>
      </c>
      <c r="Z37" s="1723">
        <v>171.74190000000002</v>
      </c>
      <c r="AA37" s="1723">
        <v>157.80000000000001</v>
      </c>
      <c r="AB37" s="1723">
        <v>147.5806</v>
      </c>
      <c r="AC37" s="1723">
        <v>145.4</v>
      </c>
      <c r="AD37" s="1724">
        <v>143.83870000000002</v>
      </c>
      <c r="AG37" s="229" t="s">
        <v>127</v>
      </c>
      <c r="AH37" s="987" t="s">
        <v>87</v>
      </c>
      <c r="AI37" s="995">
        <v>150.1437</v>
      </c>
      <c r="AJ37" s="996">
        <v>144.52970000000002</v>
      </c>
      <c r="AK37" s="996">
        <v>150.59120000000001</v>
      </c>
      <c r="AL37" s="996">
        <v>156.80940000000001</v>
      </c>
      <c r="AM37" s="996">
        <v>161.7157</v>
      </c>
      <c r="AN37" s="996">
        <v>162.28820000000002</v>
      </c>
      <c r="AO37" s="996">
        <v>163.8571</v>
      </c>
      <c r="AP37" s="996">
        <v>165.60249999999999</v>
      </c>
      <c r="AQ37" s="996">
        <v>163.739</v>
      </c>
      <c r="AR37" s="996">
        <v>159.59110000000001</v>
      </c>
      <c r="AS37" s="996">
        <v>160.24090000000001</v>
      </c>
      <c r="AT37" s="997">
        <v>164.59300000000002</v>
      </c>
      <c r="AV37" s="229" t="s">
        <v>127</v>
      </c>
      <c r="AW37" s="987" t="s">
        <v>87</v>
      </c>
      <c r="AX37" s="996">
        <v>161.85849999999999</v>
      </c>
      <c r="AY37" s="996">
        <v>159.006</v>
      </c>
      <c r="AZ37" s="996">
        <v>160.82239999999999</v>
      </c>
      <c r="BA37" s="996">
        <v>163.21809999999999</v>
      </c>
      <c r="BB37" s="996">
        <v>166.97380000000001</v>
      </c>
      <c r="BC37" s="996">
        <v>174.70769999999999</v>
      </c>
      <c r="BD37" s="996">
        <v>174.1961</v>
      </c>
      <c r="BE37" s="996">
        <v>179.661</v>
      </c>
      <c r="BF37" s="996">
        <v>195.00149999999999</v>
      </c>
      <c r="BG37" s="996">
        <v>195.51070000000001</v>
      </c>
      <c r="BH37" s="996">
        <v>194.6421</v>
      </c>
      <c r="BI37" s="996">
        <v>195.91800000000001</v>
      </c>
      <c r="BK37" s="229" t="s">
        <v>99</v>
      </c>
      <c r="BL37" s="987" t="s">
        <v>87</v>
      </c>
      <c r="BM37" s="241">
        <v>173</v>
      </c>
      <c r="BN37" s="257">
        <v>177.39</v>
      </c>
      <c r="BO37" s="257">
        <v>181</v>
      </c>
      <c r="BP37" s="257">
        <v>181</v>
      </c>
      <c r="BQ37" s="257">
        <v>176.1</v>
      </c>
      <c r="BR37" s="257">
        <v>180.47</v>
      </c>
      <c r="BS37" s="257">
        <v>189.13</v>
      </c>
      <c r="BT37" s="257">
        <v>195.77</v>
      </c>
      <c r="BU37" s="257">
        <v>197.7</v>
      </c>
      <c r="BV37" s="257">
        <v>182.9</v>
      </c>
      <c r="BW37" s="257">
        <v>171.27</v>
      </c>
      <c r="BX37" s="258">
        <v>170.21</v>
      </c>
      <c r="BZ37" s="157" t="s">
        <v>99</v>
      </c>
      <c r="CA37" s="212" t="s">
        <v>87</v>
      </c>
      <c r="CB37" s="259">
        <v>164.03225806451613</v>
      </c>
      <c r="CC37" s="260">
        <v>161.8571</v>
      </c>
      <c r="CD37" s="260">
        <v>158.6129</v>
      </c>
      <c r="CE37" s="260">
        <v>172.86670000000001</v>
      </c>
      <c r="CF37" s="260">
        <v>181.45160000000001</v>
      </c>
      <c r="CG37" s="260">
        <v>190.4667</v>
      </c>
      <c r="CH37" s="260">
        <v>195.51610000000002</v>
      </c>
      <c r="CI37" s="260">
        <v>191.06450000000001</v>
      </c>
      <c r="CJ37" s="260">
        <v>177.1</v>
      </c>
      <c r="CK37" s="260">
        <v>150.45160000000001</v>
      </c>
      <c r="CL37" s="260">
        <v>146</v>
      </c>
      <c r="CM37" s="261">
        <v>143.67740000000001</v>
      </c>
      <c r="CO37" s="157" t="s">
        <v>99</v>
      </c>
      <c r="CP37" s="212" t="s">
        <v>87</v>
      </c>
      <c r="CQ37" s="407">
        <v>139.96770000000001</v>
      </c>
      <c r="CR37" s="407">
        <v>144.57140000000001</v>
      </c>
      <c r="CS37" s="407">
        <v>153.9032</v>
      </c>
      <c r="CT37" s="407">
        <v>154.63330000000002</v>
      </c>
      <c r="CU37" s="407">
        <v>156.0968</v>
      </c>
      <c r="CV37" s="407">
        <v>162.73330000000001</v>
      </c>
      <c r="CW37" s="407">
        <v>166</v>
      </c>
      <c r="CX37" s="407">
        <v>165.03230000000002</v>
      </c>
      <c r="CY37" s="407">
        <v>157.0333</v>
      </c>
      <c r="CZ37" s="407">
        <v>140.0968</v>
      </c>
      <c r="DA37" s="407">
        <v>126.56670000000001</v>
      </c>
      <c r="DB37" s="602">
        <v>118.5806</v>
      </c>
      <c r="DE37" s="157" t="s">
        <v>127</v>
      </c>
      <c r="DF37" s="212" t="s">
        <v>87</v>
      </c>
      <c r="DG37" s="625">
        <v>119.4397</v>
      </c>
      <c r="DH37" s="625">
        <v>113.13510000000001</v>
      </c>
      <c r="DI37" s="625">
        <v>113.322</v>
      </c>
      <c r="DJ37" s="625">
        <v>117.751</v>
      </c>
      <c r="DK37" s="625">
        <v>135.68970000000002</v>
      </c>
      <c r="DL37" s="625">
        <v>161.0763</v>
      </c>
      <c r="DM37" s="625">
        <v>171.54240000000001</v>
      </c>
      <c r="DN37" s="625">
        <v>172.00630000000001</v>
      </c>
      <c r="DO37" s="625">
        <v>172.77460000000002</v>
      </c>
      <c r="DP37" s="625">
        <v>167.38140000000001</v>
      </c>
      <c r="DQ37" s="625">
        <v>153.46520000000001</v>
      </c>
      <c r="DR37" s="634">
        <v>144.99850000000001</v>
      </c>
      <c r="DU37" s="157" t="s">
        <v>127</v>
      </c>
      <c r="DV37" s="798" t="s">
        <v>87</v>
      </c>
      <c r="DW37" s="625">
        <v>148.5916</v>
      </c>
      <c r="DX37" s="625">
        <v>150.82310000000001</v>
      </c>
      <c r="DY37" s="625">
        <v>156.3443</v>
      </c>
      <c r="DZ37" s="625">
        <v>178.06020000000001</v>
      </c>
      <c r="EA37" s="625">
        <v>186.6352</v>
      </c>
      <c r="EB37" s="625">
        <v>187.9701</v>
      </c>
      <c r="EC37" s="625">
        <v>187.87140000000002</v>
      </c>
      <c r="ED37" s="625">
        <v>186.83850000000001</v>
      </c>
      <c r="EE37" s="625">
        <v>182.74040000000002</v>
      </c>
      <c r="EF37" s="625">
        <v>164.2628</v>
      </c>
      <c r="EG37" s="625">
        <v>146.45650000000001</v>
      </c>
      <c r="EH37" s="634">
        <v>151.2406</v>
      </c>
      <c r="EJ37" s="157" t="s">
        <v>127</v>
      </c>
      <c r="EK37" s="798" t="s">
        <v>87</v>
      </c>
      <c r="EL37" s="924">
        <v>151.46110000000002</v>
      </c>
      <c r="EM37" s="924">
        <v>139.30590000000001</v>
      </c>
      <c r="EN37" s="924">
        <v>145.28620000000001</v>
      </c>
      <c r="EO37" s="924">
        <v>152.71200000000002</v>
      </c>
      <c r="EP37" s="924">
        <v>148.88580000000002</v>
      </c>
      <c r="EQ37" s="924">
        <v>157.39160000000001</v>
      </c>
      <c r="ER37" s="924">
        <v>157.69570000000002</v>
      </c>
      <c r="ES37" s="924">
        <v>155.8699</v>
      </c>
      <c r="ET37" s="924">
        <v>153.95869999999999</v>
      </c>
      <c r="EU37" s="924">
        <v>146.0378</v>
      </c>
      <c r="EV37" s="924">
        <v>142.37470000000002</v>
      </c>
      <c r="EW37" s="999">
        <v>149.501</v>
      </c>
      <c r="EY37" s="157" t="s">
        <v>119</v>
      </c>
      <c r="EZ37" s="798" t="s">
        <v>87</v>
      </c>
      <c r="FA37" s="1171">
        <v>149.05000000000001</v>
      </c>
      <c r="FB37" s="1153">
        <v>149.9</v>
      </c>
      <c r="FC37" s="1153">
        <v>153.69</v>
      </c>
      <c r="FD37" s="1153">
        <v>172.58</v>
      </c>
      <c r="FE37" s="1153">
        <v>177.13</v>
      </c>
      <c r="FF37" s="1153">
        <v>188.77</v>
      </c>
      <c r="FG37" s="1153">
        <v>188.41</v>
      </c>
      <c r="FH37" s="1153">
        <v>195.22</v>
      </c>
      <c r="FI37" s="1153">
        <v>193.68</v>
      </c>
      <c r="FJ37" s="1153">
        <v>194.84</v>
      </c>
      <c r="FK37" s="1153">
        <v>197.33</v>
      </c>
      <c r="FL37" s="1172">
        <v>209.14</v>
      </c>
      <c r="FN37" s="157" t="s">
        <v>119</v>
      </c>
      <c r="FO37" s="1426" t="s">
        <v>87</v>
      </c>
      <c r="FP37" s="1234">
        <v>196.61</v>
      </c>
      <c r="FQ37" s="1234">
        <v>196.61</v>
      </c>
      <c r="FR37" s="1234">
        <v>204.9</v>
      </c>
      <c r="FS37" s="1234">
        <v>193</v>
      </c>
      <c r="FT37" s="1234">
        <v>171.51</v>
      </c>
      <c r="FU37" s="1234">
        <v>172.3</v>
      </c>
      <c r="FV37" s="1234">
        <v>165.53</v>
      </c>
      <c r="FW37" s="1234">
        <v>165.5</v>
      </c>
      <c r="FX37" s="1234">
        <v>166.7</v>
      </c>
      <c r="FY37" s="1234">
        <v>159.44999999999999</v>
      </c>
      <c r="FZ37" s="1234">
        <v>151.9</v>
      </c>
      <c r="GA37" s="1424">
        <v>140.43</v>
      </c>
    </row>
    <row r="38" spans="2:183" ht="15.95" customHeight="1">
      <c r="B38" s="239" t="s">
        <v>127</v>
      </c>
      <c r="C38" s="1714" t="s">
        <v>87</v>
      </c>
      <c r="D38" s="1722">
        <v>160.12800000000001</v>
      </c>
      <c r="E38" s="1722">
        <v>152.9547</v>
      </c>
      <c r="F38" s="1723">
        <v>146.48520000000002</v>
      </c>
      <c r="G38" s="1723">
        <v>150.53200000000001</v>
      </c>
      <c r="H38" s="1723">
        <v>155.35470000000001</v>
      </c>
      <c r="I38" s="1723">
        <v>160.1189</v>
      </c>
      <c r="J38" s="1723">
        <v>165.52070000000001</v>
      </c>
      <c r="K38" s="1723">
        <v>167.72390000000001</v>
      </c>
      <c r="L38" s="1723">
        <v>167.2835</v>
      </c>
      <c r="M38" s="1723">
        <v>159.33960000000002</v>
      </c>
      <c r="N38" s="1723">
        <v>155.95230000000001</v>
      </c>
      <c r="O38" s="1724">
        <v>156.15200000000002</v>
      </c>
      <c r="Q38" s="239" t="s">
        <v>127</v>
      </c>
      <c r="R38" s="1714" t="s">
        <v>87</v>
      </c>
      <c r="S38" s="1723">
        <v>156.9983</v>
      </c>
      <c r="T38" s="1723">
        <v>151.67400000000001</v>
      </c>
      <c r="U38" s="1723">
        <v>147.16580000000002</v>
      </c>
      <c r="V38" s="1723">
        <v>143.21129999999999</v>
      </c>
      <c r="W38" s="1723">
        <v>138.3716</v>
      </c>
      <c r="X38" s="1723">
        <v>146.12200000000001</v>
      </c>
      <c r="Y38" s="1723">
        <v>160.99860000000001</v>
      </c>
      <c r="Z38" s="1723">
        <v>164.3355</v>
      </c>
      <c r="AA38" s="1723">
        <v>164.0309</v>
      </c>
      <c r="AB38" s="1723">
        <v>161.23950000000002</v>
      </c>
      <c r="AC38" s="1723">
        <v>154.6164</v>
      </c>
      <c r="AD38" s="1724">
        <v>152.15630000000002</v>
      </c>
      <c r="AG38" s="229"/>
      <c r="AH38" s="987" t="s">
        <v>129</v>
      </c>
      <c r="AI38" s="995">
        <v>640.14449999999999</v>
      </c>
      <c r="AJ38" s="996">
        <v>613.79430000000002</v>
      </c>
      <c r="AK38" s="996">
        <v>627.36900000000003</v>
      </c>
      <c r="AL38" s="996">
        <v>642.99830000000009</v>
      </c>
      <c r="AM38" s="996">
        <v>665.14319999999998</v>
      </c>
      <c r="AN38" s="996">
        <v>679.73530000000005</v>
      </c>
      <c r="AO38" s="996">
        <v>694.43709999999999</v>
      </c>
      <c r="AP38" s="996">
        <v>704.34260000000006</v>
      </c>
      <c r="AQ38" s="996">
        <v>700.38170000000002</v>
      </c>
      <c r="AR38" s="996">
        <v>690.27940000000001</v>
      </c>
      <c r="AS38" s="996">
        <v>697.78800000000001</v>
      </c>
      <c r="AT38" s="997">
        <v>712.6748</v>
      </c>
      <c r="AV38" s="229"/>
      <c r="AW38" s="987" t="s">
        <v>129</v>
      </c>
      <c r="AX38" s="996">
        <v>702.49680000000001</v>
      </c>
      <c r="AY38" s="996">
        <v>691.84280000000001</v>
      </c>
      <c r="AZ38" s="996">
        <v>702.16679999999997</v>
      </c>
      <c r="BA38" s="996">
        <v>714.54700000000003</v>
      </c>
      <c r="BB38" s="996">
        <v>740.91160000000002</v>
      </c>
      <c r="BC38" s="996">
        <v>779.89030000000002</v>
      </c>
      <c r="BD38" s="996">
        <v>793.30229999999995</v>
      </c>
      <c r="BE38" s="996">
        <v>812.74969999999996</v>
      </c>
      <c r="BF38" s="996">
        <v>877.4067</v>
      </c>
      <c r="BG38" s="996">
        <v>892.23869999999999</v>
      </c>
      <c r="BH38" s="996">
        <v>881.76099999999997</v>
      </c>
      <c r="BI38" s="996">
        <v>878.65449999999998</v>
      </c>
      <c r="BK38" s="229" t="s">
        <v>127</v>
      </c>
      <c r="BL38" s="987" t="s">
        <v>87</v>
      </c>
      <c r="BM38" s="246">
        <v>194.51</v>
      </c>
      <c r="BN38" s="241">
        <v>181.08</v>
      </c>
      <c r="BO38" s="241">
        <v>167.16</v>
      </c>
      <c r="BP38" s="241">
        <v>160.81</v>
      </c>
      <c r="BQ38" s="241">
        <v>166.63</v>
      </c>
      <c r="BR38" s="241">
        <v>173.71</v>
      </c>
      <c r="BS38" s="241">
        <v>195.18</v>
      </c>
      <c r="BT38" s="241">
        <v>203.42</v>
      </c>
      <c r="BU38" s="241">
        <v>203.17</v>
      </c>
      <c r="BV38" s="241">
        <v>199.85</v>
      </c>
      <c r="BW38" s="241">
        <v>193.06</v>
      </c>
      <c r="BX38" s="242">
        <v>186.43</v>
      </c>
      <c r="BZ38" s="157" t="s">
        <v>127</v>
      </c>
      <c r="CA38" s="212" t="s">
        <v>87</v>
      </c>
      <c r="CB38" s="243">
        <v>171.10529951447739</v>
      </c>
      <c r="CC38" s="244">
        <v>154.9537</v>
      </c>
      <c r="CD38" s="244">
        <v>141.9205</v>
      </c>
      <c r="CE38" s="244">
        <v>144.4306</v>
      </c>
      <c r="CF38" s="244">
        <v>161.51860000000002</v>
      </c>
      <c r="CG38" s="244">
        <v>174.33500000000001</v>
      </c>
      <c r="CH38" s="244">
        <v>181.27780000000001</v>
      </c>
      <c r="CI38" s="244">
        <v>182.31800000000001</v>
      </c>
      <c r="CJ38" s="244">
        <v>173.98330000000001</v>
      </c>
      <c r="CK38" s="244">
        <v>153.35750000000002</v>
      </c>
      <c r="CL38" s="244">
        <v>143.584</v>
      </c>
      <c r="CM38" s="245">
        <v>144.1113</v>
      </c>
      <c r="CO38" s="157" t="s">
        <v>127</v>
      </c>
      <c r="CP38" s="212" t="s">
        <v>87</v>
      </c>
      <c r="CQ38" s="405">
        <v>136.01500000000001</v>
      </c>
      <c r="CR38" s="405">
        <v>129.83780000000002</v>
      </c>
      <c r="CS38" s="405">
        <v>132.12430000000001</v>
      </c>
      <c r="CT38" s="405">
        <v>147.24370000000002</v>
      </c>
      <c r="CU38" s="405">
        <v>143.97210000000001</v>
      </c>
      <c r="CV38" s="405">
        <v>151.07560000000001</v>
      </c>
      <c r="CW38" s="405">
        <v>154.2835</v>
      </c>
      <c r="CX38" s="405">
        <v>150.30629999999999</v>
      </c>
      <c r="CY38" s="405">
        <v>149.96680000000001</v>
      </c>
      <c r="CZ38" s="405">
        <v>154.04760000000002</v>
      </c>
      <c r="DA38" s="405">
        <v>147.32220000000001</v>
      </c>
      <c r="DB38" s="600">
        <v>130.49270000000001</v>
      </c>
      <c r="DE38" s="157"/>
      <c r="DF38" s="212" t="s">
        <v>129</v>
      </c>
      <c r="DG38" s="626">
        <v>541.12390000000005</v>
      </c>
      <c r="DH38" s="626">
        <v>507.11830000000003</v>
      </c>
      <c r="DI38" s="626">
        <v>506.24940000000004</v>
      </c>
      <c r="DJ38" s="626">
        <v>526.58530000000007</v>
      </c>
      <c r="DK38" s="626">
        <v>610.44029999999998</v>
      </c>
      <c r="DL38" s="626">
        <v>728.49170000000004</v>
      </c>
      <c r="DM38" s="626">
        <v>769.93900000000008</v>
      </c>
      <c r="DN38" s="626">
        <v>767.1277</v>
      </c>
      <c r="DO38" s="626">
        <v>768.93330000000003</v>
      </c>
      <c r="DP38" s="626">
        <v>751.84810000000004</v>
      </c>
      <c r="DQ38" s="626">
        <v>692.08670000000006</v>
      </c>
      <c r="DR38" s="635">
        <v>654.88190000000009</v>
      </c>
      <c r="DU38" s="157"/>
      <c r="DV38" s="798" t="s">
        <v>129</v>
      </c>
      <c r="DW38" s="626">
        <v>669.26319999999998</v>
      </c>
      <c r="DX38" s="626">
        <v>680.60750000000007</v>
      </c>
      <c r="DY38" s="626">
        <v>710.85580000000004</v>
      </c>
      <c r="DZ38" s="626">
        <v>806.65330000000006</v>
      </c>
      <c r="EA38" s="626">
        <v>849.58609999999999</v>
      </c>
      <c r="EB38" s="626">
        <v>859.25570000000005</v>
      </c>
      <c r="EC38" s="626">
        <v>858.29060000000004</v>
      </c>
      <c r="ED38" s="626">
        <v>855.45609999999999</v>
      </c>
      <c r="EE38" s="626">
        <v>840.38700000000006</v>
      </c>
      <c r="EF38" s="626">
        <v>753.93420000000003</v>
      </c>
      <c r="EG38" s="626">
        <v>678.45569999999998</v>
      </c>
      <c r="EH38" s="635">
        <v>701.29740000000004</v>
      </c>
      <c r="EJ38" s="157"/>
      <c r="EK38" s="798" t="s">
        <v>129</v>
      </c>
      <c r="EL38" s="927">
        <v>704.13</v>
      </c>
      <c r="EM38" s="927">
        <v>648.58609999999999</v>
      </c>
      <c r="EN38" s="927">
        <v>677.19290000000001</v>
      </c>
      <c r="EO38" s="927">
        <v>711.40470000000005</v>
      </c>
      <c r="EP38" s="927">
        <v>691.19290000000001</v>
      </c>
      <c r="EQ38" s="927">
        <v>733.61030000000005</v>
      </c>
      <c r="ER38" s="927">
        <v>733.57030000000009</v>
      </c>
      <c r="ES38" s="927">
        <v>723.76550000000009</v>
      </c>
      <c r="ET38" s="927">
        <v>715.51300000000003</v>
      </c>
      <c r="EU38" s="927">
        <v>681.33260000000007</v>
      </c>
      <c r="EV38" s="927">
        <v>663.62430000000006</v>
      </c>
      <c r="EW38" s="1011">
        <v>695.55810000000008</v>
      </c>
      <c r="EY38" s="157" t="s">
        <v>115</v>
      </c>
      <c r="EZ38" s="798" t="s">
        <v>87</v>
      </c>
      <c r="FA38" s="1171">
        <v>142.1</v>
      </c>
      <c r="FB38" s="1153">
        <v>140.68</v>
      </c>
      <c r="FC38" s="1153">
        <v>141.09</v>
      </c>
      <c r="FD38" s="1153">
        <v>167.34</v>
      </c>
      <c r="FE38" s="1153">
        <v>177.69</v>
      </c>
      <c r="FF38" s="1153">
        <v>183.76</v>
      </c>
      <c r="FG38" s="1153">
        <v>183.23</v>
      </c>
      <c r="FH38" s="1153">
        <v>186.32</v>
      </c>
      <c r="FI38" s="1153">
        <v>186.91</v>
      </c>
      <c r="FJ38" s="1153">
        <v>188.4</v>
      </c>
      <c r="FK38" s="1153">
        <v>194.18</v>
      </c>
      <c r="FL38" s="1172">
        <v>208.07</v>
      </c>
      <c r="FN38" s="157" t="s">
        <v>115</v>
      </c>
      <c r="FO38" s="1426" t="s">
        <v>87</v>
      </c>
      <c r="FP38" s="1234">
        <v>196.77</v>
      </c>
      <c r="FQ38" s="1234">
        <v>194.12</v>
      </c>
      <c r="FR38" s="1234">
        <v>199.03</v>
      </c>
      <c r="FS38" s="1234">
        <v>178.66</v>
      </c>
      <c r="FT38" s="1234">
        <v>150</v>
      </c>
      <c r="FU38" s="1234">
        <v>158.09</v>
      </c>
      <c r="FV38" s="1234">
        <v>147.25</v>
      </c>
      <c r="FW38" s="1234">
        <v>151.19999999999999</v>
      </c>
      <c r="FX38" s="1234">
        <v>145.78</v>
      </c>
      <c r="FY38" s="1234">
        <v>139.88</v>
      </c>
      <c r="FZ38" s="1234">
        <v>135.19</v>
      </c>
      <c r="GA38" s="1424">
        <v>133.12</v>
      </c>
    </row>
    <row r="39" spans="2:183" ht="15.95" customHeight="1">
      <c r="B39" s="239"/>
      <c r="C39" s="1714" t="s">
        <v>129</v>
      </c>
      <c r="D39" s="1722">
        <v>674.75099999999998</v>
      </c>
      <c r="E39" s="1725">
        <v>655.44360000000006</v>
      </c>
      <c r="F39" s="1726">
        <v>627.36350000000004</v>
      </c>
      <c r="G39" s="1726">
        <v>632.02230000000009</v>
      </c>
      <c r="H39" s="1726">
        <v>648.52970000000005</v>
      </c>
      <c r="I39" s="1726">
        <v>674.36400000000003</v>
      </c>
      <c r="J39" s="1726">
        <v>698.43389999999999</v>
      </c>
      <c r="K39" s="1726">
        <v>707.48869999999999</v>
      </c>
      <c r="L39" s="1726">
        <v>710.41770000000008</v>
      </c>
      <c r="M39" s="1723">
        <v>682.04450000000008</v>
      </c>
      <c r="N39" s="1723">
        <v>669.10070000000007</v>
      </c>
      <c r="O39" s="1727">
        <v>660.54230000000007</v>
      </c>
      <c r="Q39" s="239"/>
      <c r="R39" s="1714" t="s">
        <v>129</v>
      </c>
      <c r="S39" s="1726">
        <v>651.34940000000006</v>
      </c>
      <c r="T39" s="1726">
        <v>625.1875</v>
      </c>
      <c r="U39" s="1726">
        <v>601.68900000000008</v>
      </c>
      <c r="V39" s="1726">
        <v>590.86570000000006</v>
      </c>
      <c r="W39" s="1726">
        <v>577.59289999999999</v>
      </c>
      <c r="X39" s="1726">
        <v>619.02769999999998</v>
      </c>
      <c r="Y39" s="1726">
        <v>686.78190000000006</v>
      </c>
      <c r="Z39" s="1723">
        <v>696.87940000000003</v>
      </c>
      <c r="AA39" s="1723">
        <v>699.34969999999998</v>
      </c>
      <c r="AB39" s="1726">
        <v>689.61580000000004</v>
      </c>
      <c r="AC39" s="1726">
        <v>663.97329999999999</v>
      </c>
      <c r="AD39" s="1727">
        <v>653.27420000000006</v>
      </c>
      <c r="AG39" s="229" t="s">
        <v>119</v>
      </c>
      <c r="AH39" s="987" t="s">
        <v>87</v>
      </c>
      <c r="AI39" s="1004">
        <v>135.0274</v>
      </c>
      <c r="AJ39" s="1005">
        <v>142.75640000000001</v>
      </c>
      <c r="AK39" s="1005">
        <v>147.64680000000001</v>
      </c>
      <c r="AL39" s="1005">
        <v>153.8673</v>
      </c>
      <c r="AM39" s="1005">
        <v>153.84650000000002</v>
      </c>
      <c r="AN39" s="1005">
        <v>150.7893</v>
      </c>
      <c r="AO39" s="1005">
        <v>154.32940000000002</v>
      </c>
      <c r="AP39" s="1005">
        <v>153.57230000000001</v>
      </c>
      <c r="AQ39" s="996">
        <v>151.13200000000001</v>
      </c>
      <c r="AR39" s="996">
        <v>153.3526</v>
      </c>
      <c r="AS39" s="1005">
        <v>157.84200000000001</v>
      </c>
      <c r="AT39" s="1006">
        <v>158.1387</v>
      </c>
      <c r="AV39" s="229" t="s">
        <v>119</v>
      </c>
      <c r="AW39" s="987" t="s">
        <v>87</v>
      </c>
      <c r="AX39" s="1005">
        <v>150.74160000000001</v>
      </c>
      <c r="AY39" s="1005">
        <v>157.9693</v>
      </c>
      <c r="AZ39" s="1005">
        <v>161.15389999999999</v>
      </c>
      <c r="BA39" s="1005">
        <v>164.39830000000001</v>
      </c>
      <c r="BB39" s="1005">
        <v>160.70259999999999</v>
      </c>
      <c r="BC39" s="1005">
        <v>160.88929999999999</v>
      </c>
      <c r="BD39" s="1005">
        <v>160.2039</v>
      </c>
      <c r="BE39" s="996">
        <v>174.06319999999999</v>
      </c>
      <c r="BF39" s="996">
        <v>190.22370000000001</v>
      </c>
      <c r="BG39" s="1005">
        <v>188.40389999999999</v>
      </c>
      <c r="BH39" s="1005">
        <v>181.07230000000001</v>
      </c>
      <c r="BI39" s="1005">
        <v>170.73349999999999</v>
      </c>
      <c r="BK39" s="229"/>
      <c r="BL39" s="998" t="s">
        <v>129</v>
      </c>
      <c r="BM39" s="247">
        <v>853.09</v>
      </c>
      <c r="BN39" s="248">
        <v>793.94</v>
      </c>
      <c r="BO39" s="248">
        <v>734.09</v>
      </c>
      <c r="BP39" s="248">
        <v>704.65</v>
      </c>
      <c r="BQ39" s="248">
        <v>722.4</v>
      </c>
      <c r="BR39" s="248">
        <v>777.4</v>
      </c>
      <c r="BS39" s="248">
        <v>863.97</v>
      </c>
      <c r="BT39" s="248">
        <v>902.2</v>
      </c>
      <c r="BU39" s="248">
        <v>906.53</v>
      </c>
      <c r="BV39" s="248">
        <v>888.52</v>
      </c>
      <c r="BW39" s="248">
        <v>858.15</v>
      </c>
      <c r="BX39" s="249">
        <v>831.58</v>
      </c>
      <c r="BZ39" s="157"/>
      <c r="CA39" s="212" t="s">
        <v>129</v>
      </c>
      <c r="CB39" s="250">
        <v>772.91548387096782</v>
      </c>
      <c r="CC39" s="251">
        <v>696.3107</v>
      </c>
      <c r="CD39" s="251">
        <v>637.91420000000005</v>
      </c>
      <c r="CE39" s="251">
        <v>644.29230000000007</v>
      </c>
      <c r="CF39" s="251">
        <v>714.96480000000008</v>
      </c>
      <c r="CG39" s="251">
        <v>766.00300000000004</v>
      </c>
      <c r="CH39" s="251">
        <v>799.54970000000003</v>
      </c>
      <c r="CI39" s="251">
        <v>806.69770000000005</v>
      </c>
      <c r="CJ39" s="251">
        <v>767.78830000000005</v>
      </c>
      <c r="CK39" s="251">
        <v>677.73680000000002</v>
      </c>
      <c r="CL39" s="251">
        <v>636.24700000000007</v>
      </c>
      <c r="CM39" s="252">
        <v>642.42610000000002</v>
      </c>
      <c r="CO39" s="157"/>
      <c r="CP39" s="212" t="s">
        <v>129</v>
      </c>
      <c r="CQ39" s="406">
        <v>610.46450000000004</v>
      </c>
      <c r="CR39" s="406">
        <v>575.91140000000007</v>
      </c>
      <c r="CS39" s="406">
        <v>586.00610000000006</v>
      </c>
      <c r="CT39" s="406">
        <v>650.15030000000002</v>
      </c>
      <c r="CU39" s="406">
        <v>639.73</v>
      </c>
      <c r="CV39" s="406">
        <v>674.87099999999998</v>
      </c>
      <c r="CW39" s="406">
        <v>685.30939999999998</v>
      </c>
      <c r="CX39" s="406">
        <v>664.68450000000007</v>
      </c>
      <c r="CY39" s="406">
        <v>663.27100000000007</v>
      </c>
      <c r="CZ39" s="406">
        <v>681.11740000000009</v>
      </c>
      <c r="DA39" s="406">
        <v>654.89970000000005</v>
      </c>
      <c r="DB39" s="601">
        <v>587.47289999999998</v>
      </c>
      <c r="DE39" s="157" t="s">
        <v>119</v>
      </c>
      <c r="DF39" s="212" t="s">
        <v>87</v>
      </c>
      <c r="DG39" s="625">
        <v>150.24030000000002</v>
      </c>
      <c r="DH39" s="625">
        <v>139.9162</v>
      </c>
      <c r="DI39" s="625">
        <v>137.0565</v>
      </c>
      <c r="DJ39" s="625">
        <v>136.595</v>
      </c>
      <c r="DK39" s="625">
        <v>146.17870000000002</v>
      </c>
      <c r="DL39" s="625">
        <v>160.47929999999999</v>
      </c>
      <c r="DM39" s="625">
        <v>169.24290000000002</v>
      </c>
      <c r="DN39" s="625">
        <v>169.97480000000002</v>
      </c>
      <c r="DO39" s="625">
        <v>171.91670000000002</v>
      </c>
      <c r="DP39" s="625">
        <v>166.66480000000001</v>
      </c>
      <c r="DQ39" s="625">
        <v>162.398</v>
      </c>
      <c r="DR39" s="634">
        <v>164.12</v>
      </c>
      <c r="DU39" s="157" t="s">
        <v>119</v>
      </c>
      <c r="DV39" s="798" t="s">
        <v>87</v>
      </c>
      <c r="DW39" s="625">
        <v>160.32840000000002</v>
      </c>
      <c r="DX39" s="625">
        <v>158.68960000000001</v>
      </c>
      <c r="DY39" s="625">
        <v>161.68870000000001</v>
      </c>
      <c r="DZ39" s="625">
        <v>173.2963</v>
      </c>
      <c r="EA39" s="625">
        <v>179.4365</v>
      </c>
      <c r="EB39" s="625">
        <v>181.6823</v>
      </c>
      <c r="EC39" s="625">
        <v>177.0797</v>
      </c>
      <c r="ED39" s="625">
        <v>177.6748</v>
      </c>
      <c r="EE39" s="625">
        <v>172.26230000000001</v>
      </c>
      <c r="EF39" s="625">
        <v>161.7535</v>
      </c>
      <c r="EG39" s="625">
        <v>157.32</v>
      </c>
      <c r="EH39" s="634">
        <v>154.97450000000001</v>
      </c>
      <c r="EJ39" s="157" t="s">
        <v>119</v>
      </c>
      <c r="EK39" s="798" t="s">
        <v>87</v>
      </c>
      <c r="EL39" s="924">
        <v>149.6771</v>
      </c>
      <c r="EM39" s="924">
        <v>152.25390000000002</v>
      </c>
      <c r="EN39" s="924">
        <v>160.1165</v>
      </c>
      <c r="EO39" s="924">
        <v>155.613</v>
      </c>
      <c r="EP39" s="924">
        <v>155.57420000000002</v>
      </c>
      <c r="EQ39" s="924">
        <v>159.03400000000002</v>
      </c>
      <c r="ER39" s="924">
        <v>160.31190000000001</v>
      </c>
      <c r="ES39" s="924">
        <v>162.20060000000001</v>
      </c>
      <c r="ET39" s="924">
        <v>162.75300000000001</v>
      </c>
      <c r="EU39" s="924">
        <v>153.38580000000002</v>
      </c>
      <c r="EV39" s="924">
        <v>150.785</v>
      </c>
      <c r="EW39" s="999">
        <v>150.33580000000001</v>
      </c>
      <c r="EY39" s="157" t="s">
        <v>100</v>
      </c>
      <c r="EZ39" s="798" t="s">
        <v>87</v>
      </c>
      <c r="FA39" s="1171">
        <v>164.39</v>
      </c>
      <c r="FB39" s="1153">
        <v>165.18</v>
      </c>
      <c r="FC39" s="1153">
        <v>164.88</v>
      </c>
      <c r="FD39" s="1153">
        <v>164.45</v>
      </c>
      <c r="FE39" s="1153">
        <v>164.45</v>
      </c>
      <c r="FF39" s="1153">
        <v>164.09</v>
      </c>
      <c r="FG39" s="1153">
        <v>163.87</v>
      </c>
      <c r="FH39" s="1153">
        <v>165.33</v>
      </c>
      <c r="FI39" s="1153">
        <v>164.48</v>
      </c>
      <c r="FJ39" s="1153">
        <v>165.58</v>
      </c>
      <c r="FK39" s="1153">
        <v>165.79</v>
      </c>
      <c r="FL39" s="1172">
        <v>168.14</v>
      </c>
      <c r="FN39" s="157" t="s">
        <v>100</v>
      </c>
      <c r="FO39" s="1426" t="s">
        <v>87</v>
      </c>
      <c r="FP39" s="1234">
        <v>168.12</v>
      </c>
      <c r="FQ39" s="1234">
        <v>169.24</v>
      </c>
      <c r="FR39" s="1234">
        <v>170.09</v>
      </c>
      <c r="FS39" s="1234">
        <v>170.21</v>
      </c>
      <c r="FT39" s="1234">
        <v>172.43</v>
      </c>
      <c r="FU39" s="1234">
        <v>173.41</v>
      </c>
      <c r="FV39" s="1234">
        <v>172.43</v>
      </c>
      <c r="FW39" s="1234">
        <v>169.71</v>
      </c>
      <c r="FX39" s="1234">
        <v>167.15</v>
      </c>
      <c r="FY39" s="1234">
        <v>165.47</v>
      </c>
      <c r="FZ39" s="1234">
        <v>163.06</v>
      </c>
      <c r="GA39" s="1424">
        <v>163.08000000000001</v>
      </c>
    </row>
    <row r="40" spans="2:183" ht="15.95" customHeight="1">
      <c r="B40" s="239" t="s">
        <v>119</v>
      </c>
      <c r="C40" s="1714" t="s">
        <v>87</v>
      </c>
      <c r="D40" s="1722">
        <v>132.48260000000002</v>
      </c>
      <c r="E40" s="1725">
        <v>130.96639999999999</v>
      </c>
      <c r="F40" s="1726">
        <v>131.5497</v>
      </c>
      <c r="G40" s="1726">
        <v>134.786</v>
      </c>
      <c r="H40" s="1726">
        <v>137.4939</v>
      </c>
      <c r="I40" s="1726">
        <v>141.66130000000001</v>
      </c>
      <c r="J40" s="1726">
        <v>147.5745</v>
      </c>
      <c r="K40" s="1726">
        <v>151.161</v>
      </c>
      <c r="L40" s="1726">
        <v>145.6627</v>
      </c>
      <c r="M40" s="1723">
        <v>136.4648</v>
      </c>
      <c r="N40" s="1723">
        <v>133.80870000000002</v>
      </c>
      <c r="O40" s="1727">
        <v>129.7723</v>
      </c>
      <c r="Q40" s="239" t="s">
        <v>119</v>
      </c>
      <c r="R40" s="1714" t="s">
        <v>87</v>
      </c>
      <c r="S40" s="1726">
        <v>128.34710000000001</v>
      </c>
      <c r="T40" s="1726">
        <v>132.965</v>
      </c>
      <c r="U40" s="1726">
        <v>128.83709999999999</v>
      </c>
      <c r="V40" s="1726">
        <v>123.31200000000001</v>
      </c>
      <c r="W40" s="1726">
        <v>131.85320000000002</v>
      </c>
      <c r="X40" s="1726">
        <v>145.46129999999999</v>
      </c>
      <c r="Y40" s="1726">
        <v>144.48650000000001</v>
      </c>
      <c r="Z40" s="1723">
        <v>146.46100000000001</v>
      </c>
      <c r="AA40" s="1723">
        <v>140.696</v>
      </c>
      <c r="AB40" s="1726">
        <v>138.0635</v>
      </c>
      <c r="AC40" s="1726">
        <v>138.39830000000001</v>
      </c>
      <c r="AD40" s="1727">
        <v>143.33870000000002</v>
      </c>
      <c r="AG40" s="229" t="s">
        <v>115</v>
      </c>
      <c r="AH40" s="987" t="s">
        <v>87</v>
      </c>
      <c r="AI40" s="1004">
        <v>141.4016</v>
      </c>
      <c r="AJ40" s="1005">
        <v>142.4639</v>
      </c>
      <c r="AK40" s="1005">
        <v>147.7184</v>
      </c>
      <c r="AL40" s="1005">
        <v>152.44999999999999</v>
      </c>
      <c r="AM40" s="1005">
        <v>159.00390000000002</v>
      </c>
      <c r="AN40" s="1005">
        <v>157.8947</v>
      </c>
      <c r="AO40" s="1005">
        <v>164.13060000000002</v>
      </c>
      <c r="AP40" s="1005">
        <v>167.04230000000001</v>
      </c>
      <c r="AQ40" s="996">
        <v>164.76070000000001</v>
      </c>
      <c r="AR40" s="996">
        <v>163.80289999999999</v>
      </c>
      <c r="AS40" s="1005">
        <v>169.22830000000002</v>
      </c>
      <c r="AT40" s="1006">
        <v>175.40100000000001</v>
      </c>
      <c r="AV40" s="229" t="s">
        <v>115</v>
      </c>
      <c r="AW40" s="1016" t="s">
        <v>87</v>
      </c>
      <c r="AX40" s="1005">
        <v>166.07810000000001</v>
      </c>
      <c r="AY40" s="1005">
        <v>166.09309999999999</v>
      </c>
      <c r="AZ40" s="1005">
        <v>170.35740000000001</v>
      </c>
      <c r="BA40" s="1005">
        <v>172.7407</v>
      </c>
      <c r="BB40" s="1005">
        <v>171.20099999999999</v>
      </c>
      <c r="BC40" s="1005">
        <v>174.387</v>
      </c>
      <c r="BD40" s="1005">
        <v>174.0129</v>
      </c>
      <c r="BE40" s="996">
        <v>181.00710000000001</v>
      </c>
      <c r="BF40" s="996">
        <v>194.9863</v>
      </c>
      <c r="BG40" s="1005">
        <v>197.98320000000001</v>
      </c>
      <c r="BH40" s="1005">
        <v>191.2</v>
      </c>
      <c r="BI40" s="1005">
        <v>184.71940000000001</v>
      </c>
      <c r="BK40" s="229" t="s">
        <v>119</v>
      </c>
      <c r="BL40" s="998" t="s">
        <v>87</v>
      </c>
      <c r="BM40" s="246">
        <v>163.85</v>
      </c>
      <c r="BN40" s="253">
        <v>160.16999999999999</v>
      </c>
      <c r="BO40" s="253">
        <v>162.62</v>
      </c>
      <c r="BP40" s="253">
        <v>166.02</v>
      </c>
      <c r="BQ40" s="253">
        <v>158.87</v>
      </c>
      <c r="BR40" s="253">
        <v>165.59</v>
      </c>
      <c r="BS40" s="253">
        <v>172.19</v>
      </c>
      <c r="BT40" s="253">
        <v>180.75</v>
      </c>
      <c r="BU40" s="253">
        <v>184.2</v>
      </c>
      <c r="BV40" s="253">
        <v>178.29</v>
      </c>
      <c r="BW40" s="253">
        <v>172.59</v>
      </c>
      <c r="BX40" s="254">
        <v>170.33</v>
      </c>
      <c r="BZ40" s="157" t="s">
        <v>119</v>
      </c>
      <c r="CA40" s="212" t="s">
        <v>87</v>
      </c>
      <c r="CB40" s="243">
        <v>162.128064516129</v>
      </c>
      <c r="CC40" s="244">
        <v>159.49430000000001</v>
      </c>
      <c r="CD40" s="244">
        <v>159.79940000000002</v>
      </c>
      <c r="CE40" s="244">
        <v>162.83100000000002</v>
      </c>
      <c r="CF40" s="244">
        <v>164.44480000000001</v>
      </c>
      <c r="CG40" s="244">
        <v>172.14700000000002</v>
      </c>
      <c r="CH40" s="244">
        <v>174.0677</v>
      </c>
      <c r="CI40" s="244">
        <v>169.16840000000002</v>
      </c>
      <c r="CJ40" s="244">
        <v>167.04070000000002</v>
      </c>
      <c r="CK40" s="244">
        <v>155.48869999999999</v>
      </c>
      <c r="CL40" s="244">
        <v>159.32670000000002</v>
      </c>
      <c r="CM40" s="245">
        <v>153.32420000000002</v>
      </c>
      <c r="CO40" s="157" t="s">
        <v>119</v>
      </c>
      <c r="CP40" s="212" t="s">
        <v>87</v>
      </c>
      <c r="CQ40" s="405">
        <v>148.75710000000001</v>
      </c>
      <c r="CR40" s="405">
        <v>153.42140000000001</v>
      </c>
      <c r="CS40" s="405">
        <v>158.24970000000002</v>
      </c>
      <c r="CT40" s="405">
        <v>162.489</v>
      </c>
      <c r="CU40" s="405">
        <v>150.94130000000001</v>
      </c>
      <c r="CV40" s="405">
        <v>156.12970000000001</v>
      </c>
      <c r="CW40" s="405">
        <v>153.6919</v>
      </c>
      <c r="CX40" s="405">
        <v>154.57770000000002</v>
      </c>
      <c r="CY40" s="405">
        <v>163.4633</v>
      </c>
      <c r="CZ40" s="405">
        <v>158.38420000000002</v>
      </c>
      <c r="DA40" s="405">
        <v>147.1353</v>
      </c>
      <c r="DB40" s="600">
        <v>151.29840000000002</v>
      </c>
      <c r="DE40" s="157" t="s">
        <v>115</v>
      </c>
      <c r="DF40" s="212" t="s">
        <v>87</v>
      </c>
      <c r="DG40" s="625">
        <v>135.9145</v>
      </c>
      <c r="DH40" s="625">
        <v>135.5821</v>
      </c>
      <c r="DI40" s="625">
        <v>129.6455</v>
      </c>
      <c r="DJ40" s="625">
        <v>128.86600000000001</v>
      </c>
      <c r="DK40" s="625">
        <v>133.92449999999999</v>
      </c>
      <c r="DL40" s="625">
        <v>152.8827</v>
      </c>
      <c r="DM40" s="625">
        <v>166.2929</v>
      </c>
      <c r="DN40" s="625">
        <v>169.81810000000002</v>
      </c>
      <c r="DO40" s="625">
        <v>171.48269999999999</v>
      </c>
      <c r="DP40" s="625">
        <v>167.72900000000001</v>
      </c>
      <c r="DQ40" s="625">
        <v>160.19730000000001</v>
      </c>
      <c r="DR40" s="634">
        <v>162.37100000000001</v>
      </c>
      <c r="DU40" s="157" t="s">
        <v>115</v>
      </c>
      <c r="DV40" s="798" t="s">
        <v>87</v>
      </c>
      <c r="DW40" s="625">
        <v>161.65810000000002</v>
      </c>
      <c r="DX40" s="625">
        <v>159.8725</v>
      </c>
      <c r="DY40" s="625">
        <v>161.5284</v>
      </c>
      <c r="DZ40" s="625">
        <v>169.04930000000002</v>
      </c>
      <c r="EA40" s="625">
        <v>178.95189999999999</v>
      </c>
      <c r="EB40" s="625">
        <v>187.38900000000001</v>
      </c>
      <c r="EC40" s="625">
        <v>182.13060000000002</v>
      </c>
      <c r="ED40" s="625">
        <v>175.5523</v>
      </c>
      <c r="EE40" s="625">
        <v>174.9923</v>
      </c>
      <c r="EF40" s="625">
        <v>163.16290000000001</v>
      </c>
      <c r="EG40" s="625">
        <v>154.92670000000001</v>
      </c>
      <c r="EH40" s="634">
        <v>153.38840000000002</v>
      </c>
      <c r="EJ40" s="157" t="s">
        <v>115</v>
      </c>
      <c r="EK40" s="798" t="s">
        <v>87</v>
      </c>
      <c r="EL40" s="924">
        <v>145.66740000000001</v>
      </c>
      <c r="EM40" s="924">
        <v>146.4425</v>
      </c>
      <c r="EN40" s="924">
        <v>150.45770000000002</v>
      </c>
      <c r="EO40" s="924">
        <v>146.75</v>
      </c>
      <c r="EP40" s="924">
        <v>139.2097</v>
      </c>
      <c r="EQ40" s="924">
        <v>149.78370000000001</v>
      </c>
      <c r="ER40" s="924">
        <v>154.2732</v>
      </c>
      <c r="ES40" s="924">
        <v>155.6516</v>
      </c>
      <c r="ET40" s="924">
        <v>153.11930000000001</v>
      </c>
      <c r="EU40" s="924">
        <v>145.739</v>
      </c>
      <c r="EV40" s="924">
        <v>142.92570000000001</v>
      </c>
      <c r="EW40" s="999">
        <v>143.4042</v>
      </c>
      <c r="EY40" s="157" t="s">
        <v>101</v>
      </c>
      <c r="EZ40" s="798" t="s">
        <v>87</v>
      </c>
      <c r="FA40" s="1171">
        <v>167.74</v>
      </c>
      <c r="FB40" s="1153">
        <v>164</v>
      </c>
      <c r="FC40" s="1153">
        <v>162.58000000000001</v>
      </c>
      <c r="FD40" s="1153">
        <v>162.71</v>
      </c>
      <c r="FE40" s="1153">
        <v>161.15</v>
      </c>
      <c r="FF40" s="1153">
        <v>164.39</v>
      </c>
      <c r="FG40" s="1153">
        <v>167.7</v>
      </c>
      <c r="FH40" s="1153">
        <v>165.66</v>
      </c>
      <c r="FI40" s="1153">
        <v>166.46</v>
      </c>
      <c r="FJ40" s="1153">
        <v>168.05</v>
      </c>
      <c r="FK40" s="1153">
        <v>174.45</v>
      </c>
      <c r="FL40" s="1172">
        <v>182.42</v>
      </c>
      <c r="FN40" s="157" t="s">
        <v>101</v>
      </c>
      <c r="FO40" s="1426" t="s">
        <v>87</v>
      </c>
      <c r="FP40" s="1234">
        <v>181.56</v>
      </c>
      <c r="FQ40" s="1234">
        <v>182.43</v>
      </c>
      <c r="FR40" s="1234">
        <v>177.73</v>
      </c>
      <c r="FS40" s="1234">
        <v>180.06</v>
      </c>
      <c r="FT40" s="1234">
        <v>185.19</v>
      </c>
      <c r="FU40" s="1234">
        <v>187.2</v>
      </c>
      <c r="FV40" s="1234">
        <v>190.95</v>
      </c>
      <c r="FW40" s="1234">
        <v>193.12</v>
      </c>
      <c r="FX40" s="1234">
        <v>191.98</v>
      </c>
      <c r="FY40" s="1234">
        <v>191.86</v>
      </c>
      <c r="FZ40" s="1234">
        <v>196.53</v>
      </c>
      <c r="GA40" s="1424">
        <v>197.49</v>
      </c>
    </row>
    <row r="41" spans="2:183" ht="15.95" customHeight="1">
      <c r="B41" s="239" t="s">
        <v>115</v>
      </c>
      <c r="C41" s="1714" t="s">
        <v>87</v>
      </c>
      <c r="D41" s="1722">
        <v>160.23840000000001</v>
      </c>
      <c r="E41" s="1725">
        <v>142.99039999999999</v>
      </c>
      <c r="F41" s="1726">
        <v>142.63900000000001</v>
      </c>
      <c r="G41" s="1726">
        <v>149.0917</v>
      </c>
      <c r="H41" s="1726">
        <v>151.6223</v>
      </c>
      <c r="I41" s="1726">
        <v>163.29300000000001</v>
      </c>
      <c r="J41" s="1726">
        <v>167.55840000000001</v>
      </c>
      <c r="K41" s="1726">
        <v>165.0848</v>
      </c>
      <c r="L41" s="1726">
        <v>161.87300000000002</v>
      </c>
      <c r="M41" s="1723">
        <v>150.90190000000001</v>
      </c>
      <c r="N41" s="1723">
        <v>142.6217</v>
      </c>
      <c r="O41" s="1727">
        <v>142.35769999999999</v>
      </c>
      <c r="Q41" s="239" t="s">
        <v>115</v>
      </c>
      <c r="R41" s="1714" t="s">
        <v>87</v>
      </c>
      <c r="S41" s="1726">
        <v>139.8329</v>
      </c>
      <c r="T41" s="1726">
        <v>139.17250000000001</v>
      </c>
      <c r="U41" s="1726">
        <v>139.2029</v>
      </c>
      <c r="V41" s="1726">
        <v>138.5283</v>
      </c>
      <c r="W41" s="1726">
        <v>141.14580000000001</v>
      </c>
      <c r="X41" s="1726">
        <v>153.84030000000001</v>
      </c>
      <c r="Y41" s="1726">
        <v>156.27520000000001</v>
      </c>
      <c r="Z41" s="1723">
        <v>154.39060000000001</v>
      </c>
      <c r="AA41" s="1723">
        <v>152.6217</v>
      </c>
      <c r="AB41" s="1726">
        <v>145.17740000000001</v>
      </c>
      <c r="AC41" s="1726">
        <v>143.1567</v>
      </c>
      <c r="AD41" s="1727">
        <v>145.87870000000001</v>
      </c>
      <c r="AG41" s="229" t="s">
        <v>100</v>
      </c>
      <c r="AH41" s="987" t="s">
        <v>87</v>
      </c>
      <c r="AI41" s="1004">
        <v>147.94230000000002</v>
      </c>
      <c r="AJ41" s="1005">
        <v>149.54859999999999</v>
      </c>
      <c r="AK41" s="1005">
        <v>151.4006</v>
      </c>
      <c r="AL41" s="1005">
        <v>151.7457</v>
      </c>
      <c r="AM41" s="1005">
        <v>149.22650000000002</v>
      </c>
      <c r="AN41" s="1005">
        <v>147.3313</v>
      </c>
      <c r="AO41" s="1005">
        <v>147.48099999999999</v>
      </c>
      <c r="AP41" s="1005">
        <v>149.34390000000002</v>
      </c>
      <c r="AQ41" s="996">
        <v>151.03570000000002</v>
      </c>
      <c r="AR41" s="996">
        <v>150.6568</v>
      </c>
      <c r="AS41" s="1005">
        <v>150.2107</v>
      </c>
      <c r="AT41" s="1006">
        <v>152.35840000000002</v>
      </c>
      <c r="AV41" s="229" t="s">
        <v>100</v>
      </c>
      <c r="AW41" s="987" t="s">
        <v>87</v>
      </c>
      <c r="AX41" s="1005">
        <v>153.31899999999999</v>
      </c>
      <c r="AY41" s="1005">
        <v>156.0797</v>
      </c>
      <c r="AZ41" s="1005">
        <v>157.26390000000001</v>
      </c>
      <c r="BA41" s="1005">
        <v>158.44569999999999</v>
      </c>
      <c r="BB41" s="1005">
        <v>161.2594</v>
      </c>
      <c r="BC41" s="1005">
        <v>164.93430000000001</v>
      </c>
      <c r="BD41" s="1005">
        <v>165.5848</v>
      </c>
      <c r="BE41" s="996">
        <v>168.38030000000001</v>
      </c>
      <c r="BF41" s="996">
        <v>173.55430000000001</v>
      </c>
      <c r="BG41" s="1005">
        <v>175.3252</v>
      </c>
      <c r="BH41" s="1005">
        <v>177.922</v>
      </c>
      <c r="BI41" s="1005">
        <v>181.04650000000001</v>
      </c>
      <c r="BK41" s="229" t="s">
        <v>115</v>
      </c>
      <c r="BL41" s="998" t="s">
        <v>87</v>
      </c>
      <c r="BM41" s="246">
        <v>175.24</v>
      </c>
      <c r="BN41" s="253">
        <v>170.72</v>
      </c>
      <c r="BO41" s="253">
        <v>168.11</v>
      </c>
      <c r="BP41" s="253">
        <v>170.19</v>
      </c>
      <c r="BQ41" s="253">
        <v>168.63</v>
      </c>
      <c r="BR41" s="253">
        <v>173.76</v>
      </c>
      <c r="BS41" s="253">
        <v>185.25</v>
      </c>
      <c r="BT41" s="253">
        <v>193.43</v>
      </c>
      <c r="BU41" s="253">
        <v>199.56</v>
      </c>
      <c r="BV41" s="253">
        <v>189.84</v>
      </c>
      <c r="BW41" s="253">
        <v>179.03</v>
      </c>
      <c r="BX41" s="254">
        <v>173.98</v>
      </c>
      <c r="BZ41" s="157" t="s">
        <v>115</v>
      </c>
      <c r="CA41" s="212" t="s">
        <v>87</v>
      </c>
      <c r="CB41" s="243">
        <v>169.41806451612902</v>
      </c>
      <c r="CC41" s="244">
        <v>164.55960000000002</v>
      </c>
      <c r="CD41" s="244">
        <v>159.2039</v>
      </c>
      <c r="CE41" s="244">
        <v>161.16830000000002</v>
      </c>
      <c r="CF41" s="244">
        <v>164.00480000000002</v>
      </c>
      <c r="CG41" s="244">
        <v>172.67670000000001</v>
      </c>
      <c r="CH41" s="244">
        <v>176.1961</v>
      </c>
      <c r="CI41" s="244">
        <v>173.19160000000002</v>
      </c>
      <c r="CJ41" s="244">
        <v>169.9323</v>
      </c>
      <c r="CK41" s="244">
        <v>156.94450000000001</v>
      </c>
      <c r="CL41" s="244">
        <v>153.01730000000001</v>
      </c>
      <c r="CM41" s="245">
        <v>144.56229999999999</v>
      </c>
      <c r="CO41" s="157" t="s">
        <v>115</v>
      </c>
      <c r="CP41" s="212" t="s">
        <v>87</v>
      </c>
      <c r="CQ41" s="405">
        <v>141.36260000000001</v>
      </c>
      <c r="CR41" s="405">
        <v>139.4264</v>
      </c>
      <c r="CS41" s="405">
        <v>142.99710000000002</v>
      </c>
      <c r="CT41" s="405">
        <v>144.08799999999999</v>
      </c>
      <c r="CU41" s="405">
        <v>144.23680000000002</v>
      </c>
      <c r="CV41" s="405">
        <v>145.91630000000001</v>
      </c>
      <c r="CW41" s="405">
        <v>148.5206</v>
      </c>
      <c r="CX41" s="405">
        <v>148.70580000000001</v>
      </c>
      <c r="CY41" s="405">
        <v>150.3433</v>
      </c>
      <c r="CZ41" s="405">
        <v>150.49160000000001</v>
      </c>
      <c r="DA41" s="405">
        <v>147.67870000000002</v>
      </c>
      <c r="DB41" s="600">
        <v>139.35390000000001</v>
      </c>
      <c r="DE41" s="157" t="s">
        <v>100</v>
      </c>
      <c r="DF41" s="212" t="s">
        <v>87</v>
      </c>
      <c r="DG41" s="625">
        <v>144.7697</v>
      </c>
      <c r="DH41" s="625">
        <v>144.46860000000001</v>
      </c>
      <c r="DI41" s="625">
        <v>142.72810000000001</v>
      </c>
      <c r="DJ41" s="625">
        <v>144.56630000000001</v>
      </c>
      <c r="DK41" s="625">
        <v>143.6465</v>
      </c>
      <c r="DL41" s="625">
        <v>146.29930000000002</v>
      </c>
      <c r="DM41" s="625">
        <v>144.89320000000001</v>
      </c>
      <c r="DN41" s="625">
        <v>146.53060000000002</v>
      </c>
      <c r="DO41" s="625">
        <v>146.1883</v>
      </c>
      <c r="DP41" s="625">
        <v>145.9623</v>
      </c>
      <c r="DQ41" s="625">
        <v>147.934</v>
      </c>
      <c r="DR41" s="634">
        <v>148.6542</v>
      </c>
      <c r="DU41" s="157" t="s">
        <v>100</v>
      </c>
      <c r="DV41" s="798" t="s">
        <v>87</v>
      </c>
      <c r="DW41" s="625">
        <v>149.3519</v>
      </c>
      <c r="DX41" s="625">
        <v>150.05459999999999</v>
      </c>
      <c r="DY41" s="625">
        <v>150.4845</v>
      </c>
      <c r="DZ41" s="625">
        <v>152.83070000000001</v>
      </c>
      <c r="EA41" s="625">
        <v>153.68900000000002</v>
      </c>
      <c r="EB41" s="625">
        <v>155.333</v>
      </c>
      <c r="EC41" s="625">
        <v>155.779</v>
      </c>
      <c r="ED41" s="625">
        <v>156.1619</v>
      </c>
      <c r="EE41" s="625">
        <v>156.3563</v>
      </c>
      <c r="EF41" s="625">
        <v>156.56810000000002</v>
      </c>
      <c r="EG41" s="625">
        <v>158.29900000000001</v>
      </c>
      <c r="EH41" s="634">
        <v>159.4487</v>
      </c>
      <c r="EJ41" s="157" t="s">
        <v>100</v>
      </c>
      <c r="EK41" s="798" t="s">
        <v>87</v>
      </c>
      <c r="EL41" s="924">
        <v>157.9281</v>
      </c>
      <c r="EM41" s="924">
        <v>156.79390000000001</v>
      </c>
      <c r="EN41" s="924">
        <v>157.41390000000001</v>
      </c>
      <c r="EO41" s="924">
        <v>157.6293</v>
      </c>
      <c r="EP41" s="924">
        <v>157.63840000000002</v>
      </c>
      <c r="EQ41" s="924">
        <v>157.56870000000001</v>
      </c>
      <c r="ER41" s="924">
        <v>157.38320000000002</v>
      </c>
      <c r="ES41" s="924">
        <v>157.78390000000002</v>
      </c>
      <c r="ET41" s="924">
        <v>160.59130000000002</v>
      </c>
      <c r="EU41" s="924">
        <v>163.27970000000002</v>
      </c>
      <c r="EV41" s="924">
        <v>164.114</v>
      </c>
      <c r="EW41" s="999">
        <v>163.62</v>
      </c>
      <c r="EY41" s="802"/>
      <c r="EZ41" s="803" t="s">
        <v>102</v>
      </c>
      <c r="FA41" s="1173">
        <v>1721.71</v>
      </c>
      <c r="FB41" s="1154">
        <v>1719.57</v>
      </c>
      <c r="FC41" s="1154">
        <v>1708.26</v>
      </c>
      <c r="FD41" s="1154">
        <v>1705.13</v>
      </c>
      <c r="FE41" s="1154">
        <v>1729.13</v>
      </c>
      <c r="FF41" s="1154">
        <v>1747.6</v>
      </c>
      <c r="FG41" s="1154">
        <v>1770.77</v>
      </c>
      <c r="FH41" s="1154">
        <v>1776.45</v>
      </c>
      <c r="FI41" s="1154">
        <v>1781.23</v>
      </c>
      <c r="FJ41" s="1154">
        <v>1813.71</v>
      </c>
      <c r="FK41" s="1154">
        <v>1859.47</v>
      </c>
      <c r="FL41" s="1174">
        <v>1911.74</v>
      </c>
      <c r="FN41" s="802"/>
      <c r="FO41" s="1432" t="s">
        <v>102</v>
      </c>
      <c r="FP41" s="1233">
        <v>1913.58</v>
      </c>
      <c r="FQ41" s="1233">
        <v>1928.52</v>
      </c>
      <c r="FR41" s="1233">
        <v>1928.45</v>
      </c>
      <c r="FS41" s="1233">
        <v>1963</v>
      </c>
      <c r="FT41" s="1233">
        <v>1964.81</v>
      </c>
      <c r="FU41" s="1233">
        <v>1963.5</v>
      </c>
      <c r="FV41" s="1233">
        <v>1978.84</v>
      </c>
      <c r="FW41" s="1233">
        <v>1990.81</v>
      </c>
      <c r="FX41" s="1233">
        <v>1999.2</v>
      </c>
      <c r="FY41" s="1233">
        <v>1996.61</v>
      </c>
      <c r="FZ41" s="1233">
        <v>2013.17</v>
      </c>
      <c r="GA41" s="1428">
        <v>2008.87</v>
      </c>
    </row>
    <row r="42" spans="2:183" ht="15.95" customHeight="1" thickBot="1">
      <c r="B42" s="239" t="s">
        <v>100</v>
      </c>
      <c r="C42" s="1714" t="s">
        <v>87</v>
      </c>
      <c r="D42" s="1722">
        <v>151.40030000000002</v>
      </c>
      <c r="E42" s="1725">
        <v>150.39790000000002</v>
      </c>
      <c r="F42" s="1726">
        <v>147.42260000000002</v>
      </c>
      <c r="G42" s="1726">
        <v>146.5763</v>
      </c>
      <c r="H42" s="1726">
        <v>146.57420000000002</v>
      </c>
      <c r="I42" s="1726">
        <v>145.0583</v>
      </c>
      <c r="J42" s="1726">
        <v>144.41030000000001</v>
      </c>
      <c r="K42" s="1726">
        <v>143.81710000000001</v>
      </c>
      <c r="L42" s="1726">
        <v>143.29570000000001</v>
      </c>
      <c r="M42" s="1723">
        <v>140.8039</v>
      </c>
      <c r="N42" s="1723">
        <v>138.2723</v>
      </c>
      <c r="O42" s="1727">
        <v>138.87100000000001</v>
      </c>
      <c r="Q42" s="239" t="s">
        <v>100</v>
      </c>
      <c r="R42" s="1714" t="s">
        <v>87</v>
      </c>
      <c r="S42" s="1726">
        <v>139.15450000000001</v>
      </c>
      <c r="T42" s="1726">
        <v>138.14750000000001</v>
      </c>
      <c r="U42" s="1726">
        <v>138.22710000000001</v>
      </c>
      <c r="V42" s="1726">
        <v>138.19929999999999</v>
      </c>
      <c r="W42" s="1726">
        <v>139.7671</v>
      </c>
      <c r="X42" s="1726">
        <v>140.6533</v>
      </c>
      <c r="Y42" s="1726">
        <v>139.8871</v>
      </c>
      <c r="Z42" s="1723">
        <v>140.01940000000002</v>
      </c>
      <c r="AA42" s="1723">
        <v>143.69499999999999</v>
      </c>
      <c r="AB42" s="1726">
        <v>148.41550000000001</v>
      </c>
      <c r="AC42" s="1726">
        <v>146.91830000000002</v>
      </c>
      <c r="AD42" s="1727">
        <v>146.96290000000002</v>
      </c>
      <c r="AG42" s="229" t="s">
        <v>101</v>
      </c>
      <c r="AH42" s="1016" t="s">
        <v>87</v>
      </c>
      <c r="AI42" s="1004">
        <v>148.8218</v>
      </c>
      <c r="AJ42" s="1005">
        <v>140.31880000000001</v>
      </c>
      <c r="AK42" s="1005">
        <v>135.5857</v>
      </c>
      <c r="AL42" s="1005">
        <v>138.2775</v>
      </c>
      <c r="AM42" s="1005">
        <v>143.10249999999999</v>
      </c>
      <c r="AN42" s="1005">
        <v>142.8836</v>
      </c>
      <c r="AO42" s="1005">
        <v>147.06020000000001</v>
      </c>
      <c r="AP42" s="1005">
        <v>147.66070000000002</v>
      </c>
      <c r="AQ42" s="996">
        <v>154.35930000000002</v>
      </c>
      <c r="AR42" s="996">
        <v>157.4186</v>
      </c>
      <c r="AS42" s="1005">
        <v>162.70260000000002</v>
      </c>
      <c r="AT42" s="1006">
        <v>162.66050000000001</v>
      </c>
      <c r="AV42" s="229" t="s">
        <v>101</v>
      </c>
      <c r="AW42" s="1016" t="s">
        <v>87</v>
      </c>
      <c r="AX42" s="1005">
        <v>153.24549999999999</v>
      </c>
      <c r="AY42" s="1005">
        <v>154.19990000000001</v>
      </c>
      <c r="AZ42" s="1005">
        <v>154.4699</v>
      </c>
      <c r="BA42" s="1005">
        <v>156.0472</v>
      </c>
      <c r="BB42" s="1005">
        <v>156.49119999999999</v>
      </c>
      <c r="BC42" s="1005">
        <v>160.82480000000001</v>
      </c>
      <c r="BD42" s="1005">
        <v>177.9829</v>
      </c>
      <c r="BE42" s="996">
        <v>187.80930000000001</v>
      </c>
      <c r="BF42" s="996">
        <v>183.91730000000001</v>
      </c>
      <c r="BG42" s="1005">
        <v>183.06280000000001</v>
      </c>
      <c r="BH42" s="1005">
        <v>183.33430000000001</v>
      </c>
      <c r="BI42" s="1005">
        <v>185.0951</v>
      </c>
      <c r="BK42" s="229" t="s">
        <v>100</v>
      </c>
      <c r="BL42" s="998" t="s">
        <v>87</v>
      </c>
      <c r="BM42" s="240">
        <v>181.21</v>
      </c>
      <c r="BN42" s="253">
        <v>182.74</v>
      </c>
      <c r="BO42" s="253">
        <v>183.75</v>
      </c>
      <c r="BP42" s="253">
        <v>184.36</v>
      </c>
      <c r="BQ42" s="253">
        <v>180.47</v>
      </c>
      <c r="BR42" s="253">
        <v>177.49</v>
      </c>
      <c r="BS42" s="253">
        <v>176.23</v>
      </c>
      <c r="BT42" s="253">
        <v>176.68</v>
      </c>
      <c r="BU42" s="253">
        <v>176.62</v>
      </c>
      <c r="BV42" s="253">
        <v>173.83</v>
      </c>
      <c r="BW42" s="253">
        <v>171.14</v>
      </c>
      <c r="BX42" s="254">
        <v>172.33</v>
      </c>
      <c r="BZ42" s="157" t="s">
        <v>100</v>
      </c>
      <c r="CA42" s="212" t="s">
        <v>87</v>
      </c>
      <c r="CB42" s="243">
        <v>169.38419354838709</v>
      </c>
      <c r="CC42" s="244">
        <v>166.83180000000002</v>
      </c>
      <c r="CD42" s="244">
        <v>164.4074</v>
      </c>
      <c r="CE42" s="244">
        <v>161.68700000000001</v>
      </c>
      <c r="CF42" s="244">
        <v>161.1371</v>
      </c>
      <c r="CG42" s="244">
        <v>160.6097</v>
      </c>
      <c r="CH42" s="244">
        <v>161.58450000000002</v>
      </c>
      <c r="CI42" s="244">
        <v>162.9948</v>
      </c>
      <c r="CJ42" s="244">
        <v>161.99170000000001</v>
      </c>
      <c r="CK42" s="244">
        <v>159.8552</v>
      </c>
      <c r="CL42" s="244">
        <v>159.12870000000001</v>
      </c>
      <c r="CM42" s="245">
        <v>160.60160000000002</v>
      </c>
      <c r="CO42" s="157" t="s">
        <v>100</v>
      </c>
      <c r="CP42" s="212" t="s">
        <v>87</v>
      </c>
      <c r="CQ42" s="405">
        <v>157.49160000000001</v>
      </c>
      <c r="CR42" s="405">
        <v>155.08790000000002</v>
      </c>
      <c r="CS42" s="405">
        <v>153.79130000000001</v>
      </c>
      <c r="CT42" s="405">
        <v>152.90800000000002</v>
      </c>
      <c r="CU42" s="405">
        <v>152.4271</v>
      </c>
      <c r="CV42" s="405">
        <v>149.5087</v>
      </c>
      <c r="CW42" s="405">
        <v>148.21100000000001</v>
      </c>
      <c r="CX42" s="405">
        <v>148.1387</v>
      </c>
      <c r="CY42" s="405">
        <v>147.54400000000001</v>
      </c>
      <c r="CZ42" s="405">
        <v>146.67000000000002</v>
      </c>
      <c r="DA42" s="405">
        <v>144.90030000000002</v>
      </c>
      <c r="DB42" s="600">
        <v>145.92420000000001</v>
      </c>
      <c r="DE42" s="157" t="s">
        <v>101</v>
      </c>
      <c r="DF42" s="212" t="s">
        <v>87</v>
      </c>
      <c r="DG42" s="625">
        <v>181.50640000000001</v>
      </c>
      <c r="DH42" s="625">
        <v>179.36870000000002</v>
      </c>
      <c r="DI42" s="625">
        <v>181.77880000000002</v>
      </c>
      <c r="DJ42" s="625">
        <v>185.04410000000001</v>
      </c>
      <c r="DK42" s="625">
        <v>184.7612</v>
      </c>
      <c r="DL42" s="625">
        <v>185.68010000000001</v>
      </c>
      <c r="DM42" s="625">
        <v>183.02450000000002</v>
      </c>
      <c r="DN42" s="625">
        <v>183.28290000000001</v>
      </c>
      <c r="DO42" s="625">
        <v>182.18340000000001</v>
      </c>
      <c r="DP42" s="625">
        <v>179.89709999999999</v>
      </c>
      <c r="DQ42" s="625">
        <v>177.11860000000001</v>
      </c>
      <c r="DR42" s="634">
        <v>179.5532</v>
      </c>
      <c r="DU42" s="157" t="s">
        <v>101</v>
      </c>
      <c r="DV42" s="798" t="s">
        <v>87</v>
      </c>
      <c r="DW42" s="625">
        <v>179.1832</v>
      </c>
      <c r="DX42" s="625">
        <v>177.3038</v>
      </c>
      <c r="DY42" s="625">
        <v>175.6198</v>
      </c>
      <c r="DZ42" s="625">
        <v>174.8169</v>
      </c>
      <c r="EA42" s="625">
        <v>174.5718</v>
      </c>
      <c r="EB42" s="625">
        <v>175.0608</v>
      </c>
      <c r="EC42" s="625">
        <v>179.57480000000001</v>
      </c>
      <c r="ED42" s="625">
        <v>181.1636</v>
      </c>
      <c r="EE42" s="625">
        <v>181.41320000000002</v>
      </c>
      <c r="EF42" s="625">
        <v>180.61160000000001</v>
      </c>
      <c r="EG42" s="625">
        <v>178.1217</v>
      </c>
      <c r="EH42" s="634">
        <v>176.0453</v>
      </c>
      <c r="EJ42" s="157" t="s">
        <v>101</v>
      </c>
      <c r="EK42" s="798" t="s">
        <v>87</v>
      </c>
      <c r="EL42" s="924">
        <v>177.4931</v>
      </c>
      <c r="EM42" s="924">
        <v>172.6763</v>
      </c>
      <c r="EN42" s="924">
        <v>167.77530000000002</v>
      </c>
      <c r="EO42" s="924">
        <v>162.8689</v>
      </c>
      <c r="EP42" s="924">
        <v>163.3931</v>
      </c>
      <c r="EQ42" s="924">
        <v>166.608</v>
      </c>
      <c r="ER42" s="924">
        <v>163.7166</v>
      </c>
      <c r="ES42" s="924">
        <v>162.00839999999999</v>
      </c>
      <c r="ET42" s="924">
        <v>163.45959999999999</v>
      </c>
      <c r="EU42" s="924">
        <v>164.11920000000001</v>
      </c>
      <c r="EV42" s="924">
        <v>165.8098</v>
      </c>
      <c r="EW42" s="999">
        <v>166.9847</v>
      </c>
      <c r="EY42" s="157" t="s">
        <v>103</v>
      </c>
      <c r="EZ42" s="798" t="s">
        <v>87</v>
      </c>
      <c r="FA42" s="1171">
        <v>158.19</v>
      </c>
      <c r="FB42" s="1153">
        <v>160.15</v>
      </c>
      <c r="FC42" s="1153">
        <v>162.01</v>
      </c>
      <c r="FD42" s="1153">
        <v>162.24</v>
      </c>
      <c r="FE42" s="1153">
        <v>166.48</v>
      </c>
      <c r="FF42" s="1153">
        <v>167.6</v>
      </c>
      <c r="FG42" s="1153">
        <v>169.7</v>
      </c>
      <c r="FH42" s="1153">
        <v>167.56</v>
      </c>
      <c r="FI42" s="1153">
        <v>172.34</v>
      </c>
      <c r="FJ42" s="1153">
        <v>178.16</v>
      </c>
      <c r="FK42" s="1153">
        <v>183.9</v>
      </c>
      <c r="FL42" s="1172">
        <v>190.29</v>
      </c>
      <c r="FN42" s="802"/>
      <c r="FO42" s="1433"/>
      <c r="FP42" s="1180"/>
      <c r="FQ42" s="1180"/>
      <c r="FR42" s="1180"/>
      <c r="FS42" s="1180"/>
      <c r="FT42" s="1180"/>
      <c r="FU42" s="1180"/>
      <c r="FV42" s="1180"/>
      <c r="FW42" s="1180"/>
      <c r="FX42" s="1180"/>
      <c r="FY42" s="1180"/>
      <c r="FZ42" s="1180"/>
      <c r="GA42" s="1181"/>
    </row>
    <row r="43" spans="2:183" ht="15.95" customHeight="1" thickBot="1">
      <c r="B43" s="239" t="s">
        <v>101</v>
      </c>
      <c r="C43" s="1738" t="s">
        <v>87</v>
      </c>
      <c r="D43" s="1722">
        <v>125.0377</v>
      </c>
      <c r="E43" s="1725">
        <v>125.25810000000001</v>
      </c>
      <c r="F43" s="1726">
        <v>124.63940000000001</v>
      </c>
      <c r="G43" s="1726">
        <v>132.04840000000002</v>
      </c>
      <c r="H43" s="1726">
        <v>138.16230000000002</v>
      </c>
      <c r="I43" s="1726">
        <v>135.5599</v>
      </c>
      <c r="J43" s="1726">
        <v>137.81540000000001</v>
      </c>
      <c r="K43" s="1726">
        <v>149.726</v>
      </c>
      <c r="L43" s="1726">
        <v>152.63390000000001</v>
      </c>
      <c r="M43" s="1723">
        <v>149.98430000000002</v>
      </c>
      <c r="N43" s="1723">
        <v>145.35720000000001</v>
      </c>
      <c r="O43" s="1727">
        <v>137.8888</v>
      </c>
      <c r="Q43" s="239" t="s">
        <v>101</v>
      </c>
      <c r="R43" s="1738" t="s">
        <v>87</v>
      </c>
      <c r="S43" s="1726">
        <v>131.05510000000001</v>
      </c>
      <c r="T43" s="1726">
        <v>134.16130000000001</v>
      </c>
      <c r="U43" s="1726">
        <v>133.55119999999999</v>
      </c>
      <c r="V43" s="1726">
        <v>136.80840000000001</v>
      </c>
      <c r="W43" s="1726">
        <v>139.8202</v>
      </c>
      <c r="X43" s="1726">
        <v>144.69570000000002</v>
      </c>
      <c r="Y43" s="1726">
        <v>147.60420000000002</v>
      </c>
      <c r="Z43" s="1723">
        <v>149.47920000000002</v>
      </c>
      <c r="AA43" s="1723">
        <v>154.6557</v>
      </c>
      <c r="AB43" s="1726">
        <v>157.17910000000001</v>
      </c>
      <c r="AC43" s="1726">
        <v>161.0496</v>
      </c>
      <c r="AD43" s="1727">
        <v>159.05090000000001</v>
      </c>
      <c r="AG43" s="229"/>
      <c r="AH43" s="987" t="s">
        <v>102</v>
      </c>
      <c r="AI43" s="1004">
        <v>1328.3226</v>
      </c>
      <c r="AJ43" s="1005">
        <v>1233.8929000000001</v>
      </c>
      <c r="AK43" s="1005">
        <v>1204.1935000000001</v>
      </c>
      <c r="AL43" s="1005">
        <v>1238.7333000000001</v>
      </c>
      <c r="AM43" s="1005">
        <v>1282.2258000000002</v>
      </c>
      <c r="AN43" s="1005">
        <v>1299.8667</v>
      </c>
      <c r="AO43" s="1005">
        <v>1343.2903000000001</v>
      </c>
      <c r="AP43" s="1005">
        <v>1353.8387</v>
      </c>
      <c r="AQ43" s="996">
        <v>1409.3</v>
      </c>
      <c r="AR43" s="996">
        <v>1436.7419</v>
      </c>
      <c r="AS43" s="1005">
        <v>1485.3667</v>
      </c>
      <c r="AT43" s="1006">
        <v>1468.7742000000001</v>
      </c>
      <c r="AV43" s="229"/>
      <c r="AW43" s="987" t="s">
        <v>102</v>
      </c>
      <c r="AX43" s="1005">
        <v>1356.6774</v>
      </c>
      <c r="AY43" s="1005">
        <v>1360.931</v>
      </c>
      <c r="AZ43" s="1005">
        <v>1372</v>
      </c>
      <c r="BA43" s="1005">
        <v>1382.4</v>
      </c>
      <c r="BB43" s="1005">
        <v>1406.6774</v>
      </c>
      <c r="BC43" s="1005">
        <v>1428.6333</v>
      </c>
      <c r="BD43" s="1005">
        <v>1523.1289999999999</v>
      </c>
      <c r="BE43" s="996">
        <v>1555.3226</v>
      </c>
      <c r="BF43" s="996">
        <v>1559.4</v>
      </c>
      <c r="BG43" s="1005">
        <v>1576.2902999999999</v>
      </c>
      <c r="BH43" s="1005">
        <v>1578.1333</v>
      </c>
      <c r="BI43" s="1005">
        <v>1600.5161000000001</v>
      </c>
      <c r="BK43" s="229" t="s">
        <v>101</v>
      </c>
      <c r="BL43" s="987" t="s">
        <v>87</v>
      </c>
      <c r="BM43" s="246">
        <v>183.75</v>
      </c>
      <c r="BN43" s="253">
        <v>185.83</v>
      </c>
      <c r="BO43" s="253">
        <v>188.18</v>
      </c>
      <c r="BP43" s="253">
        <v>186.43</v>
      </c>
      <c r="BQ43" s="253">
        <v>180.82</v>
      </c>
      <c r="BR43" s="253">
        <v>194.4</v>
      </c>
      <c r="BS43" s="253">
        <v>195.94</v>
      </c>
      <c r="BT43" s="253">
        <v>194.52</v>
      </c>
      <c r="BU43" s="253">
        <v>195.26</v>
      </c>
      <c r="BV43" s="253">
        <v>193.19</v>
      </c>
      <c r="BW43" s="253">
        <v>189.02</v>
      </c>
      <c r="BX43" s="254">
        <v>185.22</v>
      </c>
      <c r="BZ43" s="157" t="s">
        <v>101</v>
      </c>
      <c r="CA43" s="212" t="s">
        <v>87</v>
      </c>
      <c r="CB43" s="243">
        <v>184.99877873405273</v>
      </c>
      <c r="CC43" s="244">
        <v>180.249</v>
      </c>
      <c r="CD43" s="244">
        <v>181.11350000000002</v>
      </c>
      <c r="CE43" s="244">
        <v>181.40710000000001</v>
      </c>
      <c r="CF43" s="244">
        <v>188.23240000000001</v>
      </c>
      <c r="CG43" s="244">
        <v>186.60290000000001</v>
      </c>
      <c r="CH43" s="244">
        <v>182.70760000000001</v>
      </c>
      <c r="CI43" s="244">
        <v>176.8192</v>
      </c>
      <c r="CJ43" s="244">
        <v>171.62880000000001</v>
      </c>
      <c r="CK43" s="244">
        <v>178.21080000000001</v>
      </c>
      <c r="CL43" s="244">
        <v>177.1386</v>
      </c>
      <c r="CM43" s="245">
        <v>172.2252</v>
      </c>
      <c r="CO43" s="157" t="s">
        <v>101</v>
      </c>
      <c r="CP43" s="212" t="s">
        <v>87</v>
      </c>
      <c r="CQ43" s="405">
        <v>163.59310000000002</v>
      </c>
      <c r="CR43" s="405">
        <v>163.2894</v>
      </c>
      <c r="CS43" s="405">
        <v>170.65940000000001</v>
      </c>
      <c r="CT43" s="405">
        <v>171.58150000000001</v>
      </c>
      <c r="CU43" s="405">
        <v>172.64660000000001</v>
      </c>
      <c r="CV43" s="405">
        <v>176.6576</v>
      </c>
      <c r="CW43" s="405">
        <v>176.64080000000001</v>
      </c>
      <c r="CX43" s="405">
        <v>175.89660000000001</v>
      </c>
      <c r="CY43" s="405">
        <v>180.364</v>
      </c>
      <c r="CZ43" s="405">
        <v>183.0215</v>
      </c>
      <c r="DA43" s="405">
        <v>187.88310000000001</v>
      </c>
      <c r="DB43" s="600">
        <v>189.31140000000002</v>
      </c>
      <c r="DE43" s="214"/>
      <c r="DF43" s="216" t="s">
        <v>102</v>
      </c>
      <c r="DG43" s="626">
        <v>1683.3226000000002</v>
      </c>
      <c r="DH43" s="626">
        <v>1687.931</v>
      </c>
      <c r="DI43" s="626">
        <v>1688.6129000000001</v>
      </c>
      <c r="DJ43" s="626">
        <v>1703.9333000000001</v>
      </c>
      <c r="DK43" s="626">
        <v>1716.3871000000001</v>
      </c>
      <c r="DL43" s="626">
        <v>1732.9667000000002</v>
      </c>
      <c r="DM43" s="626">
        <v>1733.5806</v>
      </c>
      <c r="DN43" s="626">
        <v>1740.0323000000001</v>
      </c>
      <c r="DO43" s="626">
        <v>1741.1</v>
      </c>
      <c r="DP43" s="626">
        <v>1744.7419</v>
      </c>
      <c r="DQ43" s="626">
        <v>1745.5333000000001</v>
      </c>
      <c r="DR43" s="635">
        <v>1743.9032000000002</v>
      </c>
      <c r="DU43" s="802"/>
      <c r="DV43" s="803" t="s">
        <v>102</v>
      </c>
      <c r="DW43" s="626">
        <v>1704.7097000000001</v>
      </c>
      <c r="DX43" s="626">
        <v>1679.3929000000001</v>
      </c>
      <c r="DY43" s="626">
        <v>1673.3871000000001</v>
      </c>
      <c r="DZ43" s="626">
        <v>1676.7333000000001</v>
      </c>
      <c r="EA43" s="626">
        <v>1694.3871000000001</v>
      </c>
      <c r="EB43" s="626">
        <v>1707</v>
      </c>
      <c r="EC43" s="626">
        <v>1723.7097000000001</v>
      </c>
      <c r="ED43" s="626">
        <v>1730.2581</v>
      </c>
      <c r="EE43" s="626">
        <v>1729.0333000000001</v>
      </c>
      <c r="EF43" s="626">
        <v>1736.8710000000001</v>
      </c>
      <c r="EG43" s="626">
        <v>1752.4</v>
      </c>
      <c r="EH43" s="635">
        <v>1749.1290000000001</v>
      </c>
      <c r="EJ43" s="802"/>
      <c r="EK43" s="803" t="s">
        <v>102</v>
      </c>
      <c r="EL43" s="925">
        <v>1743.9677000000001</v>
      </c>
      <c r="EM43" s="925">
        <v>1714.4286000000002</v>
      </c>
      <c r="EN43" s="925">
        <v>1704.0645000000002</v>
      </c>
      <c r="EO43" s="925">
        <v>1687.9333000000001</v>
      </c>
      <c r="EP43" s="925">
        <v>1691.3871000000001</v>
      </c>
      <c r="EQ43" s="925">
        <v>1711.7667000000001</v>
      </c>
      <c r="ER43" s="925">
        <v>1690.4839000000002</v>
      </c>
      <c r="ES43" s="925">
        <v>1692.9032</v>
      </c>
      <c r="ET43" s="925">
        <v>1709.7</v>
      </c>
      <c r="EU43" s="925">
        <v>1703.1290000000001</v>
      </c>
      <c r="EV43" s="925">
        <v>1707.5333000000001</v>
      </c>
      <c r="EW43" s="1000">
        <v>1716.9032</v>
      </c>
      <c r="EY43" s="802"/>
      <c r="EZ43" s="798" t="s">
        <v>104</v>
      </c>
      <c r="FA43" s="1173">
        <v>140.4</v>
      </c>
      <c r="FB43" s="1154">
        <v>139.88</v>
      </c>
      <c r="FC43" s="1154">
        <v>139.07</v>
      </c>
      <c r="FD43" s="1154">
        <v>139.84</v>
      </c>
      <c r="FE43" s="1154">
        <v>144.93</v>
      </c>
      <c r="FF43" s="1154">
        <v>149.26</v>
      </c>
      <c r="FG43" s="1154">
        <v>152.49</v>
      </c>
      <c r="FH43" s="1154">
        <v>153.27000000000001</v>
      </c>
      <c r="FI43" s="1154">
        <v>153.66999999999999</v>
      </c>
      <c r="FJ43" s="1154">
        <v>155.96</v>
      </c>
      <c r="FK43" s="1154">
        <v>157.85</v>
      </c>
      <c r="FL43" s="1174">
        <v>161.28</v>
      </c>
      <c r="FN43" s="345" t="s">
        <v>120</v>
      </c>
      <c r="FO43" s="1434" t="s">
        <v>87</v>
      </c>
      <c r="FP43" s="1228">
        <v>185.86</v>
      </c>
      <c r="FQ43" s="1228">
        <v>187.33</v>
      </c>
      <c r="FR43" s="1228">
        <v>190.96</v>
      </c>
      <c r="FS43" s="1228">
        <v>180.76</v>
      </c>
      <c r="FT43" s="1228">
        <v>162.31</v>
      </c>
      <c r="FU43" s="1228">
        <v>162.51</v>
      </c>
      <c r="FV43" s="1228">
        <v>151.96</v>
      </c>
      <c r="FW43" s="1228">
        <v>150.77000000000001</v>
      </c>
      <c r="FX43" s="1228">
        <v>145.55000000000001</v>
      </c>
      <c r="FY43" s="1228">
        <v>140.19999999999999</v>
      </c>
      <c r="FZ43" s="1228">
        <v>134.9</v>
      </c>
      <c r="GA43" s="1436">
        <v>128.52000000000001</v>
      </c>
    </row>
    <row r="44" spans="2:183" ht="15.95" customHeight="1" thickBot="1">
      <c r="B44" s="239"/>
      <c r="C44" s="1714" t="s">
        <v>102</v>
      </c>
      <c r="D44" s="1722">
        <v>1344.8065000000001</v>
      </c>
      <c r="E44" s="1725">
        <v>1359.5</v>
      </c>
      <c r="F44" s="1726">
        <v>1394.2903000000001</v>
      </c>
      <c r="G44" s="1726">
        <v>1437.2667000000001</v>
      </c>
      <c r="H44" s="1726">
        <v>1463.8387</v>
      </c>
      <c r="I44" s="1726">
        <v>1473.6667</v>
      </c>
      <c r="J44" s="1726">
        <v>1495.0968</v>
      </c>
      <c r="K44" s="1726">
        <v>1532.7419</v>
      </c>
      <c r="L44" s="1726">
        <v>1555.8</v>
      </c>
      <c r="M44" s="1723">
        <v>1545.2258000000002</v>
      </c>
      <c r="N44" s="1723">
        <v>1502.0667000000001</v>
      </c>
      <c r="O44" s="1727">
        <v>1436.4516000000001</v>
      </c>
      <c r="Q44" s="1739"/>
      <c r="R44" s="1714" t="s">
        <v>102</v>
      </c>
      <c r="S44" s="1729">
        <v>1338.0323000000001</v>
      </c>
      <c r="T44" s="1729">
        <v>1336.5</v>
      </c>
      <c r="U44" s="1729">
        <v>1298.3226</v>
      </c>
      <c r="V44" s="1729">
        <v>1323.7</v>
      </c>
      <c r="W44" s="1729">
        <v>1351.8710000000001</v>
      </c>
      <c r="X44" s="1729">
        <v>1385.6</v>
      </c>
      <c r="Y44" s="1729">
        <v>1401.1613</v>
      </c>
      <c r="Z44" s="1730">
        <v>1408.8387</v>
      </c>
      <c r="AA44" s="1730">
        <v>1428.6333</v>
      </c>
      <c r="AB44" s="1729">
        <v>1457.1613</v>
      </c>
      <c r="AC44" s="1729">
        <v>1501.4333000000001</v>
      </c>
      <c r="AD44" s="1731">
        <v>1442.5161000000001</v>
      </c>
      <c r="AG44" s="229" t="s">
        <v>103</v>
      </c>
      <c r="AH44" s="987" t="s">
        <v>87</v>
      </c>
      <c r="AI44" s="1004">
        <v>156.2037</v>
      </c>
      <c r="AJ44" s="1005">
        <v>154.12030000000001</v>
      </c>
      <c r="AK44" s="1005">
        <v>151.9434</v>
      </c>
      <c r="AL44" s="1005">
        <v>154.90960000000001</v>
      </c>
      <c r="AM44" s="1005">
        <v>163.1994</v>
      </c>
      <c r="AN44" s="1005">
        <v>166.92960000000002</v>
      </c>
      <c r="AO44" s="1005">
        <v>167.81230000000002</v>
      </c>
      <c r="AP44" s="1005">
        <v>165.82689999999999</v>
      </c>
      <c r="AQ44" s="996">
        <v>162.34200000000001</v>
      </c>
      <c r="AR44" s="996">
        <v>162.68630000000002</v>
      </c>
      <c r="AS44" s="1005">
        <v>167.024</v>
      </c>
      <c r="AT44" s="1006">
        <v>170.51400000000001</v>
      </c>
      <c r="AV44" s="229" t="s">
        <v>103</v>
      </c>
      <c r="AW44" s="1016" t="s">
        <v>87</v>
      </c>
      <c r="AX44" s="1005">
        <v>168.41249999999999</v>
      </c>
      <c r="AY44" s="1005">
        <v>162.33969999999999</v>
      </c>
      <c r="AZ44" s="1005">
        <v>165.03100000000001</v>
      </c>
      <c r="BA44" s="1005">
        <v>172.57339999999999</v>
      </c>
      <c r="BB44" s="1005">
        <v>180.2963</v>
      </c>
      <c r="BC44" s="1005">
        <v>181.3339</v>
      </c>
      <c r="BD44" s="1005">
        <v>186.0384</v>
      </c>
      <c r="BE44" s="996">
        <v>186.4</v>
      </c>
      <c r="BF44" s="996">
        <v>186.57769999999999</v>
      </c>
      <c r="BG44" s="1005">
        <v>190.77510000000001</v>
      </c>
      <c r="BH44" s="1005">
        <v>194.65</v>
      </c>
      <c r="BI44" s="1005">
        <v>193.07480000000001</v>
      </c>
      <c r="BK44" s="229"/>
      <c r="BL44" s="987" t="s">
        <v>102</v>
      </c>
      <c r="BM44" s="255">
        <v>1583.6</v>
      </c>
      <c r="BN44" s="255">
        <v>1582.9</v>
      </c>
      <c r="BO44" s="255">
        <v>1573</v>
      </c>
      <c r="BP44" s="255">
        <v>1572.6</v>
      </c>
      <c r="BQ44" s="255">
        <v>1549.5</v>
      </c>
      <c r="BR44" s="255">
        <v>1686.1</v>
      </c>
      <c r="BS44" s="255">
        <v>1697.6</v>
      </c>
      <c r="BT44" s="255">
        <v>1692.7</v>
      </c>
      <c r="BU44" s="255">
        <v>1694.8</v>
      </c>
      <c r="BV44" s="255">
        <v>1689.1</v>
      </c>
      <c r="BW44" s="255">
        <v>1677</v>
      </c>
      <c r="BX44" s="256">
        <v>1657.7</v>
      </c>
      <c r="BZ44" s="157"/>
      <c r="CA44" s="216" t="s">
        <v>102</v>
      </c>
      <c r="CB44" s="250">
        <v>1635.6451612903227</v>
      </c>
      <c r="CC44" s="251">
        <v>1598.7857000000001</v>
      </c>
      <c r="CD44" s="251">
        <v>1606.4194</v>
      </c>
      <c r="CE44" s="251">
        <v>1639.8667</v>
      </c>
      <c r="CF44" s="251">
        <v>1700.5161000000001</v>
      </c>
      <c r="CG44" s="251">
        <v>1696.7333000000001</v>
      </c>
      <c r="CH44" s="251">
        <v>1686.8387</v>
      </c>
      <c r="CI44" s="251">
        <v>1624.5806</v>
      </c>
      <c r="CJ44" s="251">
        <v>1581.4333000000001</v>
      </c>
      <c r="CK44" s="251">
        <v>1635.5161000000001</v>
      </c>
      <c r="CL44" s="251">
        <v>1634.3667</v>
      </c>
      <c r="CM44" s="252">
        <v>1619.6129000000001</v>
      </c>
      <c r="CO44" s="214"/>
      <c r="CP44" s="216" t="s">
        <v>102</v>
      </c>
      <c r="CQ44" s="406">
        <v>1541.7097000000001</v>
      </c>
      <c r="CR44" s="406">
        <v>1548.4643000000001</v>
      </c>
      <c r="CS44" s="406">
        <v>1579.0645000000002</v>
      </c>
      <c r="CT44" s="406">
        <v>1600.4667000000002</v>
      </c>
      <c r="CU44" s="406">
        <v>1607.7097000000001</v>
      </c>
      <c r="CV44" s="406">
        <v>1638.3333</v>
      </c>
      <c r="CW44" s="406">
        <v>1657</v>
      </c>
      <c r="CX44" s="406">
        <v>1672.2903000000001</v>
      </c>
      <c r="CY44" s="406">
        <v>1693.3333</v>
      </c>
      <c r="CZ44" s="406">
        <v>1711.7419</v>
      </c>
      <c r="DA44" s="406">
        <v>1751.1333000000002</v>
      </c>
      <c r="DB44" s="601">
        <v>1750.7419</v>
      </c>
      <c r="DE44" s="157" t="s">
        <v>103</v>
      </c>
      <c r="DF44" s="212" t="s">
        <v>87</v>
      </c>
      <c r="DG44" s="625">
        <v>153.83510000000001</v>
      </c>
      <c r="DH44" s="625">
        <v>144.30430000000001</v>
      </c>
      <c r="DI44" s="625">
        <v>143.2174</v>
      </c>
      <c r="DJ44" s="625">
        <v>141.66750000000002</v>
      </c>
      <c r="DK44" s="625">
        <v>147.73060000000001</v>
      </c>
      <c r="DL44" s="625">
        <v>152.22740000000002</v>
      </c>
      <c r="DM44" s="625">
        <v>149.76510000000002</v>
      </c>
      <c r="DN44" s="625">
        <v>155.3537</v>
      </c>
      <c r="DO44" s="625">
        <v>161.6189</v>
      </c>
      <c r="DP44" s="625">
        <v>160.3416</v>
      </c>
      <c r="DQ44" s="625">
        <v>170.06300000000002</v>
      </c>
      <c r="DR44" s="634">
        <v>177.4016</v>
      </c>
      <c r="DU44" s="157" t="s">
        <v>103</v>
      </c>
      <c r="DV44" s="798" t="s">
        <v>87</v>
      </c>
      <c r="DW44" s="625">
        <v>173.0582</v>
      </c>
      <c r="DX44" s="625">
        <v>173.37520000000001</v>
      </c>
      <c r="DY44" s="625">
        <v>172.99510000000001</v>
      </c>
      <c r="DZ44" s="625">
        <v>181.50300000000001</v>
      </c>
      <c r="EA44" s="625">
        <v>185.05520000000001</v>
      </c>
      <c r="EB44" s="625">
        <v>183.98310000000001</v>
      </c>
      <c r="EC44" s="625">
        <v>184.4708</v>
      </c>
      <c r="ED44" s="625">
        <v>180.36940000000001</v>
      </c>
      <c r="EE44" s="625">
        <v>180.16380000000001</v>
      </c>
      <c r="EF44" s="625">
        <v>175.96340000000001</v>
      </c>
      <c r="EG44" s="625">
        <v>172.2542</v>
      </c>
      <c r="EH44" s="634">
        <v>170.0556</v>
      </c>
      <c r="EJ44" s="157" t="s">
        <v>103</v>
      </c>
      <c r="EK44" s="798" t="s">
        <v>87</v>
      </c>
      <c r="EL44" s="924">
        <v>165.7946</v>
      </c>
      <c r="EM44" s="924">
        <v>163.37730000000002</v>
      </c>
      <c r="EN44" s="924">
        <v>163.1044</v>
      </c>
      <c r="EO44" s="924">
        <v>164.76340000000002</v>
      </c>
      <c r="EP44" s="924">
        <v>166.57990000000001</v>
      </c>
      <c r="EQ44" s="924">
        <v>168.9727</v>
      </c>
      <c r="ER44" s="924">
        <v>168.32310000000001</v>
      </c>
      <c r="ES44" s="924">
        <v>165.30350000000001</v>
      </c>
      <c r="ET44" s="924">
        <v>164.66820000000001</v>
      </c>
      <c r="EU44" s="924">
        <v>165.227</v>
      </c>
      <c r="EV44" s="924">
        <v>163.75140000000002</v>
      </c>
      <c r="EW44" s="999">
        <v>158.79840000000002</v>
      </c>
      <c r="EY44" s="802"/>
      <c r="EZ44" s="804"/>
      <c r="FA44" s="1179"/>
      <c r="FB44" s="1180"/>
      <c r="FC44" s="1180"/>
      <c r="FD44" s="1180"/>
      <c r="FE44" s="1180"/>
      <c r="FF44" s="1180"/>
      <c r="FG44" s="1180"/>
      <c r="FH44" s="1180"/>
      <c r="FI44" s="1180"/>
      <c r="FJ44" s="1180"/>
      <c r="FK44" s="1180"/>
      <c r="FL44" s="1181"/>
      <c r="FN44" s="1223"/>
      <c r="FO44" s="1224"/>
      <c r="FP44" s="1231"/>
      <c r="FQ44" s="1231"/>
      <c r="FR44" s="1231"/>
      <c r="FS44" s="1231"/>
      <c r="FT44" s="1231"/>
      <c r="FU44" s="1231"/>
      <c r="FV44" s="1231"/>
      <c r="FW44" s="1231"/>
      <c r="FX44" s="1231"/>
      <c r="FY44" s="1231"/>
      <c r="FZ44" s="1231"/>
      <c r="GA44" s="1439"/>
    </row>
    <row r="45" spans="2:183" ht="15.95" customHeight="1" thickBot="1">
      <c r="B45" s="239" t="s">
        <v>103</v>
      </c>
      <c r="C45" s="1714" t="s">
        <v>87</v>
      </c>
      <c r="D45" s="1722">
        <v>138.87530000000001</v>
      </c>
      <c r="E45" s="1725">
        <v>150.50300000000001</v>
      </c>
      <c r="F45" s="1726">
        <v>151.672</v>
      </c>
      <c r="G45" s="1726">
        <v>160.2741</v>
      </c>
      <c r="H45" s="1726">
        <v>167.33540000000002</v>
      </c>
      <c r="I45" s="1726">
        <v>175.5916</v>
      </c>
      <c r="J45" s="1726">
        <v>176.45070000000001</v>
      </c>
      <c r="K45" s="1726">
        <v>173.07470000000001</v>
      </c>
      <c r="L45" s="1726">
        <v>163.62720000000002</v>
      </c>
      <c r="M45" s="1723">
        <v>154.17780000000002</v>
      </c>
      <c r="N45" s="1723">
        <v>151.54240000000001</v>
      </c>
      <c r="O45" s="1727">
        <v>149.92850000000001</v>
      </c>
      <c r="Q45" s="239" t="s">
        <v>103</v>
      </c>
      <c r="R45" s="1714" t="s">
        <v>87</v>
      </c>
      <c r="S45" s="1726">
        <v>152.7115</v>
      </c>
      <c r="T45" s="1726">
        <v>156.2465</v>
      </c>
      <c r="U45" s="1726">
        <v>153.3716</v>
      </c>
      <c r="V45" s="1726">
        <v>159.0692</v>
      </c>
      <c r="W45" s="1726">
        <v>163.73150000000001</v>
      </c>
      <c r="X45" s="1726">
        <v>171.2996</v>
      </c>
      <c r="Y45" s="1726">
        <v>170.36190000000002</v>
      </c>
      <c r="Z45" s="1723">
        <v>169.1575</v>
      </c>
      <c r="AA45" s="1723">
        <v>163.54910000000001</v>
      </c>
      <c r="AB45" s="1726">
        <v>153.48340000000002</v>
      </c>
      <c r="AC45" s="1726">
        <v>154.92359999999999</v>
      </c>
      <c r="AD45" s="1727">
        <v>157.17950000000002</v>
      </c>
      <c r="AG45" s="229"/>
      <c r="AH45" s="987" t="s">
        <v>104</v>
      </c>
      <c r="AI45" s="1004">
        <v>132.36709999999999</v>
      </c>
      <c r="AJ45" s="1005">
        <v>130.54</v>
      </c>
      <c r="AK45" s="1005">
        <v>131.59190000000001</v>
      </c>
      <c r="AL45" s="1005">
        <v>136.71630000000002</v>
      </c>
      <c r="AM45" s="1005">
        <v>143.44230000000002</v>
      </c>
      <c r="AN45" s="1005">
        <v>147.928</v>
      </c>
      <c r="AO45" s="1005">
        <v>148.61260000000001</v>
      </c>
      <c r="AP45" s="1005">
        <v>145.2174</v>
      </c>
      <c r="AQ45" s="996">
        <v>141.63930000000002</v>
      </c>
      <c r="AR45" s="996">
        <v>141.52940000000001</v>
      </c>
      <c r="AS45" s="1005">
        <v>143.43630000000002</v>
      </c>
      <c r="AT45" s="1006">
        <v>144.00450000000001</v>
      </c>
      <c r="AV45" s="229"/>
      <c r="AW45" s="987" t="s">
        <v>104</v>
      </c>
      <c r="AX45" s="1005">
        <v>140.13059999999999</v>
      </c>
      <c r="AY45" s="1005">
        <v>135.74860000000001</v>
      </c>
      <c r="AZ45" s="1005">
        <v>137.8158</v>
      </c>
      <c r="BA45" s="1005">
        <v>141.98269999999999</v>
      </c>
      <c r="BB45" s="1005">
        <v>145.14099999999999</v>
      </c>
      <c r="BC45" s="1005">
        <v>146.1353</v>
      </c>
      <c r="BD45" s="1005">
        <v>146.81389999999999</v>
      </c>
      <c r="BE45" s="996">
        <v>146.8623</v>
      </c>
      <c r="BF45" s="996">
        <v>148.94300000000001</v>
      </c>
      <c r="BG45" s="1005">
        <v>153.79390000000001</v>
      </c>
      <c r="BH45" s="1005">
        <v>156.41630000000001</v>
      </c>
      <c r="BI45" s="1005">
        <v>156.81479999999999</v>
      </c>
      <c r="BK45" s="229" t="s">
        <v>103</v>
      </c>
      <c r="BL45" s="987" t="s">
        <v>87</v>
      </c>
      <c r="BM45" s="246">
        <v>186.22</v>
      </c>
      <c r="BN45" s="253">
        <v>176.53</v>
      </c>
      <c r="BO45" s="253">
        <v>176.69</v>
      </c>
      <c r="BP45" s="253">
        <v>182.73</v>
      </c>
      <c r="BQ45" s="253">
        <v>187.94</v>
      </c>
      <c r="BR45" s="253">
        <v>190.58</v>
      </c>
      <c r="BS45" s="253">
        <v>191.14</v>
      </c>
      <c r="BT45" s="253">
        <v>190.72</v>
      </c>
      <c r="BU45" s="253">
        <v>197.24</v>
      </c>
      <c r="BV45" s="253">
        <v>198.66</v>
      </c>
      <c r="BW45" s="253">
        <v>199.82</v>
      </c>
      <c r="BX45" s="254">
        <v>199.72</v>
      </c>
      <c r="BZ45" s="157" t="s">
        <v>103</v>
      </c>
      <c r="CA45" s="212" t="s">
        <v>87</v>
      </c>
      <c r="CB45" s="243">
        <v>197.72746606863555</v>
      </c>
      <c r="CC45" s="244">
        <v>192.8595</v>
      </c>
      <c r="CD45" s="244">
        <v>189.0342</v>
      </c>
      <c r="CE45" s="244">
        <v>191.0403</v>
      </c>
      <c r="CF45" s="244">
        <v>194.92830000000001</v>
      </c>
      <c r="CG45" s="244">
        <v>197.76930000000002</v>
      </c>
      <c r="CH45" s="244">
        <v>197.89400000000001</v>
      </c>
      <c r="CI45" s="244">
        <v>192.73490000000001</v>
      </c>
      <c r="CJ45" s="244">
        <v>189.8895</v>
      </c>
      <c r="CK45" s="244">
        <v>188.92320000000001</v>
      </c>
      <c r="CL45" s="244">
        <v>182.2106</v>
      </c>
      <c r="CM45" s="245">
        <v>179.56</v>
      </c>
      <c r="CO45" s="157" t="s">
        <v>103</v>
      </c>
      <c r="CP45" s="212" t="s">
        <v>87</v>
      </c>
      <c r="CQ45" s="405">
        <v>179.46340000000001</v>
      </c>
      <c r="CR45" s="405">
        <v>180.00570000000002</v>
      </c>
      <c r="CS45" s="405">
        <v>180.83860000000001</v>
      </c>
      <c r="CT45" s="405">
        <v>179.85560000000001</v>
      </c>
      <c r="CU45" s="405">
        <v>180.3091</v>
      </c>
      <c r="CV45" s="405">
        <v>181.6884</v>
      </c>
      <c r="CW45" s="405">
        <v>186.0762</v>
      </c>
      <c r="CX45" s="405">
        <v>183.56630000000001</v>
      </c>
      <c r="CY45" s="405">
        <v>176.17870000000002</v>
      </c>
      <c r="CZ45" s="405">
        <v>172.2851</v>
      </c>
      <c r="DA45" s="405">
        <v>175.75810000000001</v>
      </c>
      <c r="DB45" s="600">
        <v>169.49610000000001</v>
      </c>
      <c r="DE45" s="214"/>
      <c r="DF45" s="212" t="s">
        <v>104</v>
      </c>
      <c r="DG45" s="626">
        <v>115.67</v>
      </c>
      <c r="DH45" s="626">
        <v>111.84520000000001</v>
      </c>
      <c r="DI45" s="626">
        <v>111.8858</v>
      </c>
      <c r="DJ45" s="626">
        <v>112.31200000000001</v>
      </c>
      <c r="DK45" s="626">
        <v>115</v>
      </c>
      <c r="DL45" s="626">
        <v>119.9067</v>
      </c>
      <c r="DM45" s="626">
        <v>125.81450000000001</v>
      </c>
      <c r="DN45" s="626">
        <v>132.8235</v>
      </c>
      <c r="DO45" s="626">
        <v>137.68970000000002</v>
      </c>
      <c r="DP45" s="626">
        <v>142.98230000000001</v>
      </c>
      <c r="DQ45" s="626">
        <v>147.797</v>
      </c>
      <c r="DR45" s="635">
        <v>149.92260000000002</v>
      </c>
      <c r="DU45" s="802"/>
      <c r="DV45" s="798" t="s">
        <v>104</v>
      </c>
      <c r="DW45" s="626">
        <v>149.05610000000001</v>
      </c>
      <c r="DX45" s="626">
        <v>147.95000000000002</v>
      </c>
      <c r="DY45" s="626">
        <v>149.67740000000001</v>
      </c>
      <c r="DZ45" s="626">
        <v>154.06870000000001</v>
      </c>
      <c r="EA45" s="626">
        <v>158.12350000000001</v>
      </c>
      <c r="EB45" s="626">
        <v>161.2303</v>
      </c>
      <c r="EC45" s="626">
        <v>163.47030000000001</v>
      </c>
      <c r="ED45" s="626">
        <v>164.1052</v>
      </c>
      <c r="EE45" s="626">
        <v>161.5617</v>
      </c>
      <c r="EF45" s="626">
        <v>156.74260000000001</v>
      </c>
      <c r="EG45" s="626">
        <v>152.9093</v>
      </c>
      <c r="EH45" s="635">
        <v>150.16840000000002</v>
      </c>
      <c r="EJ45" s="802"/>
      <c r="EK45" s="798" t="s">
        <v>104</v>
      </c>
      <c r="EL45" s="925">
        <v>146.54390000000001</v>
      </c>
      <c r="EM45" s="925">
        <v>144.4375</v>
      </c>
      <c r="EN45" s="925">
        <v>143.94390000000001</v>
      </c>
      <c r="EO45" s="925">
        <v>143.73430000000002</v>
      </c>
      <c r="EP45" s="925">
        <v>146.18680000000001</v>
      </c>
      <c r="EQ45" s="925">
        <v>148.3563</v>
      </c>
      <c r="ER45" s="925">
        <v>149.34520000000001</v>
      </c>
      <c r="ES45" s="925">
        <v>148.14350000000002</v>
      </c>
      <c r="ET45" s="925">
        <v>147.11170000000001</v>
      </c>
      <c r="EU45" s="925">
        <v>145.7158</v>
      </c>
      <c r="EV45" s="925">
        <v>144.29600000000002</v>
      </c>
      <c r="EW45" s="1000">
        <v>142.46899999999999</v>
      </c>
      <c r="EY45" s="345" t="s">
        <v>120</v>
      </c>
      <c r="EZ45" s="805" t="s">
        <v>87</v>
      </c>
      <c r="FA45" s="1182">
        <v>134.33000000000001</v>
      </c>
      <c r="FB45" s="1183">
        <v>135.61000000000001</v>
      </c>
      <c r="FC45" s="1183">
        <v>142.12</v>
      </c>
      <c r="FD45" s="1183">
        <v>166.24</v>
      </c>
      <c r="FE45" s="1183">
        <v>172.63</v>
      </c>
      <c r="FF45" s="1183">
        <v>177.67</v>
      </c>
      <c r="FG45" s="1183">
        <v>175.55</v>
      </c>
      <c r="FH45" s="1183">
        <v>178.82</v>
      </c>
      <c r="FI45" s="1183">
        <v>181.74</v>
      </c>
      <c r="FJ45" s="1183">
        <v>182.74</v>
      </c>
      <c r="FK45" s="1183">
        <v>186.42</v>
      </c>
      <c r="FL45" s="1184">
        <v>195.15</v>
      </c>
      <c r="FN45" s="1210" t="s">
        <v>103</v>
      </c>
      <c r="FO45" s="1440" t="s">
        <v>87</v>
      </c>
      <c r="FP45" s="1230">
        <v>190.22</v>
      </c>
      <c r="FQ45" s="1230">
        <v>193.18</v>
      </c>
      <c r="FR45" s="1230">
        <v>182.57</v>
      </c>
      <c r="FS45" s="1230">
        <v>186.96</v>
      </c>
      <c r="FT45" s="1230">
        <v>185.84</v>
      </c>
      <c r="FU45" s="1230">
        <v>183.66</v>
      </c>
      <c r="FV45" s="1230">
        <v>182.72</v>
      </c>
      <c r="FW45" s="1230">
        <v>181.4</v>
      </c>
      <c r="FX45" s="1230">
        <v>175.2</v>
      </c>
      <c r="FY45" s="1230">
        <v>172.81</v>
      </c>
      <c r="FZ45" s="1230">
        <v>171.9</v>
      </c>
      <c r="GA45" s="1441">
        <v>165.33</v>
      </c>
    </row>
    <row r="46" spans="2:183" ht="14.25" customHeight="1" thickBot="1">
      <c r="B46" s="239"/>
      <c r="C46" s="1714" t="s">
        <v>104</v>
      </c>
      <c r="D46" s="1722">
        <v>127.84320000000001</v>
      </c>
      <c r="E46" s="1725">
        <v>133.46680000000001</v>
      </c>
      <c r="F46" s="1726">
        <v>139.04130000000001</v>
      </c>
      <c r="G46" s="1726">
        <v>144.2713</v>
      </c>
      <c r="H46" s="1726">
        <v>148.2268</v>
      </c>
      <c r="I46" s="1726">
        <v>150.65730000000002</v>
      </c>
      <c r="J46" s="1726">
        <v>151.83840000000001</v>
      </c>
      <c r="K46" s="1726">
        <v>149.22390000000001</v>
      </c>
      <c r="L46" s="1726">
        <v>145.614</v>
      </c>
      <c r="M46" s="1723">
        <v>141.17680000000001</v>
      </c>
      <c r="N46" s="1723">
        <v>136.15300000000002</v>
      </c>
      <c r="O46" s="1727">
        <v>134.88580000000002</v>
      </c>
      <c r="Q46" s="1739"/>
      <c r="R46" s="1714" t="s">
        <v>104</v>
      </c>
      <c r="S46" s="1726">
        <v>134.97900000000001</v>
      </c>
      <c r="T46" s="1726">
        <v>136.83250000000001</v>
      </c>
      <c r="U46" s="1726">
        <v>138.1832</v>
      </c>
      <c r="V46" s="1726">
        <v>139.47970000000001</v>
      </c>
      <c r="W46" s="1726">
        <v>140.6713</v>
      </c>
      <c r="X46" s="1726">
        <v>142.136</v>
      </c>
      <c r="Y46" s="1726">
        <v>142.21870000000001</v>
      </c>
      <c r="Z46" s="1723">
        <v>139.5026</v>
      </c>
      <c r="AA46" s="1723">
        <v>136.99030000000002</v>
      </c>
      <c r="AB46" s="1726">
        <v>134.30160000000001</v>
      </c>
      <c r="AC46" s="1726">
        <v>132.59630000000001</v>
      </c>
      <c r="AD46" s="1727">
        <v>133.1848</v>
      </c>
      <c r="AG46" s="1017"/>
      <c r="AH46" s="1017"/>
      <c r="AI46" s="1004"/>
      <c r="AJ46" s="1005"/>
      <c r="AK46" s="1005"/>
      <c r="AL46" s="1005"/>
      <c r="AM46" s="1005"/>
      <c r="AN46" s="1005"/>
      <c r="AO46" s="1005"/>
      <c r="AP46" s="1005"/>
      <c r="AQ46" s="996"/>
      <c r="AR46" s="996"/>
      <c r="AS46" s="1005"/>
      <c r="AT46" s="1006"/>
      <c r="AV46" s="1017"/>
      <c r="AW46" s="1017"/>
      <c r="AX46" s="1004"/>
      <c r="AY46" s="1005"/>
      <c r="AZ46" s="1005"/>
      <c r="BA46" s="1005"/>
      <c r="BB46" s="1005"/>
      <c r="BC46" s="1005"/>
      <c r="BD46" s="1005"/>
      <c r="BE46" s="1005"/>
      <c r="BF46" s="996"/>
      <c r="BG46" s="996"/>
      <c r="BH46" s="1005"/>
      <c r="BI46" s="1006"/>
      <c r="BK46" s="229"/>
      <c r="BL46" s="987" t="s">
        <v>104</v>
      </c>
      <c r="BM46" s="247">
        <v>154.65</v>
      </c>
      <c r="BN46" s="284">
        <v>151.88</v>
      </c>
      <c r="BO46" s="284">
        <v>151.94999999999999</v>
      </c>
      <c r="BP46" s="284">
        <v>155.34</v>
      </c>
      <c r="BQ46" s="284">
        <v>159.37</v>
      </c>
      <c r="BR46" s="284">
        <v>162.44999999999999</v>
      </c>
      <c r="BS46" s="284">
        <v>164.68</v>
      </c>
      <c r="BT46" s="284">
        <v>163.93</v>
      </c>
      <c r="BU46" s="284">
        <v>166.22</v>
      </c>
      <c r="BV46" s="284">
        <v>168.19</v>
      </c>
      <c r="BW46" s="284">
        <v>167.59</v>
      </c>
      <c r="BX46" s="285">
        <v>167.22</v>
      </c>
      <c r="BZ46" s="157"/>
      <c r="CA46" s="212" t="s">
        <v>104</v>
      </c>
      <c r="CB46" s="250">
        <v>163.74290322580649</v>
      </c>
      <c r="CC46" s="251">
        <v>159.10390000000001</v>
      </c>
      <c r="CD46" s="251">
        <v>157.12390000000002</v>
      </c>
      <c r="CE46" s="251">
        <v>157.68370000000002</v>
      </c>
      <c r="CF46" s="251">
        <v>159.05350000000001</v>
      </c>
      <c r="CG46" s="251">
        <v>158.98869999999999</v>
      </c>
      <c r="CH46" s="251">
        <v>157.0265</v>
      </c>
      <c r="CI46" s="251">
        <v>153.66230000000002</v>
      </c>
      <c r="CJ46" s="251">
        <v>151.45170000000002</v>
      </c>
      <c r="CK46" s="251">
        <v>150.05289999999999</v>
      </c>
      <c r="CL46" s="251">
        <v>144.667</v>
      </c>
      <c r="CM46" s="252">
        <v>141.55680000000001</v>
      </c>
      <c r="CO46" s="214"/>
      <c r="CP46" s="212" t="s">
        <v>104</v>
      </c>
      <c r="CQ46" s="406">
        <v>137.8374</v>
      </c>
      <c r="CR46" s="406">
        <v>133.39860000000002</v>
      </c>
      <c r="CS46" s="406">
        <v>130.8613</v>
      </c>
      <c r="CT46" s="406">
        <v>130.03630000000001</v>
      </c>
      <c r="CU46" s="406">
        <v>130.0513</v>
      </c>
      <c r="CV46" s="406">
        <v>130.97300000000001</v>
      </c>
      <c r="CW46" s="406">
        <v>131.7071</v>
      </c>
      <c r="CX46" s="406">
        <v>131.0206</v>
      </c>
      <c r="CY46" s="406">
        <v>128.7903</v>
      </c>
      <c r="CZ46" s="406">
        <v>126.2748</v>
      </c>
      <c r="DA46" s="406">
        <v>124.40570000000001</v>
      </c>
      <c r="DB46" s="601">
        <v>122.8326</v>
      </c>
      <c r="DE46" s="214"/>
      <c r="DF46" s="217"/>
      <c r="DG46" s="629"/>
      <c r="DH46" s="629"/>
      <c r="DI46" s="629"/>
      <c r="DJ46" s="629"/>
      <c r="DK46" s="629"/>
      <c r="DL46" s="629"/>
      <c r="DM46" s="629"/>
      <c r="DN46" s="629"/>
      <c r="DO46" s="629"/>
      <c r="DP46" s="629"/>
      <c r="DQ46" s="629"/>
      <c r="DR46" s="638"/>
      <c r="DU46" s="802"/>
      <c r="DV46" s="804"/>
      <c r="DW46" s="629"/>
      <c r="DX46" s="629"/>
      <c r="DY46" s="629"/>
      <c r="DZ46" s="629"/>
      <c r="EA46" s="629"/>
      <c r="EB46" s="629"/>
      <c r="EC46" s="629"/>
      <c r="ED46" s="629"/>
      <c r="EE46" s="629"/>
      <c r="EF46" s="629"/>
      <c r="EG46" s="629"/>
      <c r="EH46" s="638"/>
      <c r="EJ46" s="802"/>
      <c r="EK46" s="804"/>
      <c r="EL46" s="928"/>
      <c r="EM46" s="928"/>
      <c r="EN46" s="928"/>
      <c r="EO46" s="928"/>
      <c r="EP46" s="928"/>
      <c r="EQ46" s="928"/>
      <c r="ER46" s="928"/>
      <c r="ES46" s="928"/>
      <c r="ET46" s="928"/>
      <c r="EU46" s="928"/>
      <c r="EV46" s="928"/>
      <c r="EW46" s="1018"/>
      <c r="FN46" s="802"/>
      <c r="FO46" s="1442" t="s">
        <v>104</v>
      </c>
      <c r="FP46" s="1229">
        <v>161.56</v>
      </c>
      <c r="FQ46" s="1229">
        <v>162.44</v>
      </c>
      <c r="FR46" s="1229">
        <v>162.55000000000001</v>
      </c>
      <c r="FS46" s="1229">
        <v>163.81</v>
      </c>
      <c r="FT46" s="1229">
        <v>164.46</v>
      </c>
      <c r="FU46" s="1229">
        <v>165.03</v>
      </c>
      <c r="FV46" s="1229">
        <v>165.34</v>
      </c>
      <c r="FW46" s="1229">
        <v>163.41</v>
      </c>
      <c r="FX46" s="1229">
        <v>159.30000000000001</v>
      </c>
      <c r="FY46" s="1229">
        <v>156.88</v>
      </c>
      <c r="FZ46" s="1229">
        <v>154.19999999999999</v>
      </c>
      <c r="GA46" s="1443">
        <v>149.78</v>
      </c>
    </row>
    <row r="47" spans="2:183" ht="21.75" customHeight="1" thickBot="1">
      <c r="B47" s="1739"/>
      <c r="C47" s="1739"/>
      <c r="D47" s="1740"/>
      <c r="E47" s="1740"/>
      <c r="F47" s="1741"/>
      <c r="G47" s="1741"/>
      <c r="H47" s="1741"/>
      <c r="I47" s="1741"/>
      <c r="J47" s="1741"/>
      <c r="K47" s="1741"/>
      <c r="L47" s="1741"/>
      <c r="M47" s="1741"/>
      <c r="N47" s="1741"/>
      <c r="O47" s="1742"/>
      <c r="Q47" s="1739"/>
      <c r="R47" s="1739"/>
      <c r="S47" s="1741"/>
      <c r="T47" s="1741"/>
      <c r="U47" s="1741"/>
      <c r="V47" s="1741"/>
      <c r="W47" s="1741"/>
      <c r="X47" s="1741"/>
      <c r="Y47" s="1741"/>
      <c r="Z47" s="1741"/>
      <c r="AA47" s="1741"/>
      <c r="AB47" s="1741"/>
      <c r="AC47" s="1741"/>
      <c r="AD47" s="1742"/>
      <c r="AG47" s="286" t="s">
        <v>120</v>
      </c>
      <c r="AH47" s="286" t="s">
        <v>87</v>
      </c>
      <c r="AI47" s="287">
        <v>135.3141</v>
      </c>
      <c r="AJ47" s="287">
        <v>144.03890000000001</v>
      </c>
      <c r="AK47" s="287">
        <v>149.09040000000002</v>
      </c>
      <c r="AL47" s="287">
        <v>154.51300000000001</v>
      </c>
      <c r="AM47" s="287">
        <v>157.03050000000002</v>
      </c>
      <c r="AN47" s="287">
        <v>155.56820000000002</v>
      </c>
      <c r="AO47" s="287">
        <v>157.02800000000002</v>
      </c>
      <c r="AP47" s="287">
        <v>155.71270000000001</v>
      </c>
      <c r="AQ47" s="287">
        <v>154.8425</v>
      </c>
      <c r="AR47" s="287">
        <v>155.95950000000002</v>
      </c>
      <c r="AS47" s="287">
        <v>159.80330000000001</v>
      </c>
      <c r="AT47" s="287">
        <v>159.34100000000001</v>
      </c>
      <c r="AV47" s="286" t="s">
        <v>120</v>
      </c>
      <c r="AW47" s="286" t="s">
        <v>87</v>
      </c>
      <c r="AX47" s="287">
        <v>151.40960000000001</v>
      </c>
      <c r="AY47" s="287">
        <v>157.9933</v>
      </c>
      <c r="AZ47" s="287">
        <v>161.5993</v>
      </c>
      <c r="BA47" s="287">
        <v>163.48169999999999</v>
      </c>
      <c r="BB47" s="287">
        <v>162.8493</v>
      </c>
      <c r="BC47" s="287">
        <v>167.8826</v>
      </c>
      <c r="BD47" s="287">
        <v>168.92179999999999</v>
      </c>
      <c r="BE47" s="287">
        <v>179.63</v>
      </c>
      <c r="BF47" s="287">
        <v>190.11</v>
      </c>
      <c r="BG47" s="287">
        <v>189.0924</v>
      </c>
      <c r="BH47" s="287">
        <v>180.2843</v>
      </c>
      <c r="BI47" s="287">
        <v>172.9514806451613</v>
      </c>
      <c r="BK47" s="288"/>
      <c r="BL47" s="1019"/>
      <c r="BM47" s="289"/>
      <c r="BN47" s="290"/>
      <c r="BO47" s="290"/>
      <c r="BP47" s="290"/>
      <c r="BQ47" s="290"/>
      <c r="BR47" s="290"/>
      <c r="BS47" s="290"/>
      <c r="BT47" s="290"/>
      <c r="BU47" s="290"/>
      <c r="BV47" s="290"/>
      <c r="BW47" s="290"/>
      <c r="BX47" s="291"/>
      <c r="BZ47" s="157"/>
      <c r="CA47" s="217"/>
      <c r="CB47" s="292"/>
      <c r="CC47" s="293"/>
      <c r="CD47" s="293"/>
      <c r="CE47" s="293"/>
      <c r="CF47" s="293"/>
      <c r="CG47" s="293"/>
      <c r="CH47" s="293"/>
      <c r="CI47" s="293"/>
      <c r="CJ47" s="293"/>
      <c r="CK47" s="293"/>
      <c r="CL47" s="293"/>
      <c r="CM47" s="294"/>
      <c r="CO47" s="214"/>
      <c r="CP47" s="217"/>
      <c r="CQ47" s="597"/>
      <c r="CR47" s="597"/>
      <c r="CS47" s="597"/>
      <c r="CT47" s="597"/>
      <c r="CU47" s="597"/>
      <c r="CV47" s="597"/>
      <c r="CW47" s="597"/>
      <c r="CX47" s="597"/>
      <c r="CY47" s="597"/>
      <c r="CZ47" s="597"/>
      <c r="DA47" s="597"/>
      <c r="DB47" s="604"/>
      <c r="DE47" s="345" t="s">
        <v>120</v>
      </c>
      <c r="DF47" s="346" t="s">
        <v>87</v>
      </c>
      <c r="DG47" s="648">
        <v>127.45030000000001</v>
      </c>
      <c r="DH47" s="648">
        <v>127.6584</v>
      </c>
      <c r="DI47" s="648">
        <v>127.28790000000001</v>
      </c>
      <c r="DJ47" s="648">
        <v>127.56530000000001</v>
      </c>
      <c r="DK47" s="648">
        <v>136.84790000000001</v>
      </c>
      <c r="DL47" s="648">
        <v>151.40380000000002</v>
      </c>
      <c r="DM47" s="648">
        <v>161.53700000000001</v>
      </c>
      <c r="DN47" s="648">
        <v>163.46080000000001</v>
      </c>
      <c r="DO47" s="648">
        <v>165.64320000000001</v>
      </c>
      <c r="DP47" s="648">
        <v>158.01340000000002</v>
      </c>
      <c r="DQ47" s="648">
        <v>151.55289999999999</v>
      </c>
      <c r="DR47" s="649">
        <v>153.09440000000001</v>
      </c>
      <c r="DU47" s="345" t="s">
        <v>120</v>
      </c>
      <c r="DV47" s="805" t="s">
        <v>87</v>
      </c>
      <c r="DW47" s="648">
        <v>151.69150000000002</v>
      </c>
      <c r="DX47" s="648">
        <v>152.30590000000001</v>
      </c>
      <c r="DY47" s="648">
        <v>156.53200000000001</v>
      </c>
      <c r="DZ47" s="648">
        <v>168.85230000000001</v>
      </c>
      <c r="EA47" s="648">
        <v>174.00920000000002</v>
      </c>
      <c r="EB47" s="648">
        <v>176.7192</v>
      </c>
      <c r="EC47" s="648">
        <v>172.7191</v>
      </c>
      <c r="ED47" s="648">
        <v>170.16810000000001</v>
      </c>
      <c r="EE47" s="648">
        <v>165.32220000000001</v>
      </c>
      <c r="EF47" s="648">
        <v>151.38200000000001</v>
      </c>
      <c r="EG47" s="648">
        <v>145.65200000000002</v>
      </c>
      <c r="EH47" s="649">
        <v>142.785</v>
      </c>
      <c r="EJ47" s="345" t="s">
        <v>120</v>
      </c>
      <c r="EK47" s="805" t="s">
        <v>87</v>
      </c>
      <c r="EL47" s="929">
        <v>136.3211</v>
      </c>
      <c r="EM47" s="929">
        <v>140.8031</v>
      </c>
      <c r="EN47" s="929">
        <v>146.74540000000002</v>
      </c>
      <c r="EO47" s="929">
        <v>143.7302</v>
      </c>
      <c r="EP47" s="929">
        <v>141.59620000000001</v>
      </c>
      <c r="EQ47" s="929">
        <v>145.31700000000001</v>
      </c>
      <c r="ER47" s="929">
        <v>145.00900000000001</v>
      </c>
      <c r="ES47" s="929">
        <v>148.7329</v>
      </c>
      <c r="ET47" s="929">
        <v>146.78400000000002</v>
      </c>
      <c r="EU47" s="929">
        <v>138.0771</v>
      </c>
      <c r="EV47" s="929">
        <v>135.76240000000001</v>
      </c>
      <c r="EW47" s="930">
        <v>135.65700000000001</v>
      </c>
      <c r="FN47" s="1223"/>
      <c r="FO47" s="1224"/>
      <c r="FP47" s="1224"/>
      <c r="FQ47" s="1224"/>
      <c r="FR47" s="1224"/>
      <c r="FS47" s="1224"/>
      <c r="FT47" s="1224"/>
      <c r="FU47" s="1224"/>
      <c r="FV47" s="1224"/>
      <c r="FW47" s="1224"/>
      <c r="FX47" s="1224"/>
      <c r="FY47" s="1224"/>
      <c r="FZ47" s="1224"/>
      <c r="GA47" s="1224"/>
    </row>
    <row r="48" spans="2:183" ht="16.5" thickBot="1">
      <c r="B48" s="111" t="s">
        <v>120</v>
      </c>
      <c r="C48" s="111" t="s">
        <v>87</v>
      </c>
      <c r="D48" s="1743">
        <v>136.80610000000001</v>
      </c>
      <c r="E48" s="295">
        <v>133.43520000000001</v>
      </c>
      <c r="F48" s="295">
        <v>137.81290000000001</v>
      </c>
      <c r="G48" s="295">
        <v>142.8827</v>
      </c>
      <c r="H48" s="295">
        <v>144.23840000000001</v>
      </c>
      <c r="I48" s="295">
        <v>150.352</v>
      </c>
      <c r="J48" s="295">
        <v>156.4881</v>
      </c>
      <c r="K48" s="295">
        <v>155.0676</v>
      </c>
      <c r="L48" s="295">
        <v>148.4034</v>
      </c>
      <c r="M48" s="295">
        <v>136.23340000000002</v>
      </c>
      <c r="N48" s="295">
        <v>132.9425</v>
      </c>
      <c r="O48" s="295">
        <v>131.9179</v>
      </c>
      <c r="Q48" s="111" t="s">
        <v>120</v>
      </c>
      <c r="R48" s="111" t="s">
        <v>87</v>
      </c>
      <c r="S48" s="295">
        <v>130.67770000000002</v>
      </c>
      <c r="T48" s="295">
        <v>135.3312</v>
      </c>
      <c r="U48" s="295">
        <v>134.65370000000001</v>
      </c>
      <c r="V48" s="295">
        <v>132.7012</v>
      </c>
      <c r="W48" s="295">
        <v>139.50880000000001</v>
      </c>
      <c r="X48" s="295">
        <v>150.7534</v>
      </c>
      <c r="Y48" s="295">
        <v>149.0907</v>
      </c>
      <c r="Z48" s="295">
        <v>150.70670000000001</v>
      </c>
      <c r="AA48" s="295">
        <v>144.74620000000002</v>
      </c>
      <c r="AB48" s="295">
        <v>137.83000000000001</v>
      </c>
      <c r="AC48" s="295">
        <v>137.3897</v>
      </c>
      <c r="AD48" s="295">
        <v>139.44220000000001</v>
      </c>
      <c r="BK48" s="296" t="s">
        <v>120</v>
      </c>
      <c r="BL48" s="1020" t="s">
        <v>87</v>
      </c>
      <c r="BM48" s="297">
        <v>169.93</v>
      </c>
      <c r="BN48" s="298">
        <v>171.12</v>
      </c>
      <c r="BO48" s="298">
        <v>171.95</v>
      </c>
      <c r="BP48" s="298">
        <v>170.86</v>
      </c>
      <c r="BQ48" s="298">
        <v>165.45</v>
      </c>
      <c r="BR48" s="298">
        <v>172.08</v>
      </c>
      <c r="BS48" s="298">
        <v>181.09</v>
      </c>
      <c r="BT48" s="298">
        <v>190.07</v>
      </c>
      <c r="BU48" s="298">
        <v>191.04</v>
      </c>
      <c r="BV48" s="298">
        <v>180.44</v>
      </c>
      <c r="BW48" s="298">
        <v>171.55</v>
      </c>
      <c r="BX48" s="299">
        <v>170.13</v>
      </c>
      <c r="BZ48" s="300" t="s">
        <v>120</v>
      </c>
      <c r="CA48" s="301" t="s">
        <v>87</v>
      </c>
      <c r="CB48" s="302">
        <v>159.6869675483577</v>
      </c>
      <c r="CC48" s="303">
        <v>155.14270000000002</v>
      </c>
      <c r="CD48" s="303">
        <v>154.1371</v>
      </c>
      <c r="CE48" s="303">
        <v>161.505</v>
      </c>
      <c r="CF48" s="303">
        <v>163.9623</v>
      </c>
      <c r="CG48" s="303">
        <v>170.86920000000001</v>
      </c>
      <c r="CH48" s="303">
        <v>169.5829</v>
      </c>
      <c r="CI48" s="303">
        <v>164.7929</v>
      </c>
      <c r="CJ48" s="303">
        <v>158.31890000000001</v>
      </c>
      <c r="CK48" s="303">
        <v>143.41750000000002</v>
      </c>
      <c r="CL48" s="303">
        <v>140.83070000000001</v>
      </c>
      <c r="CM48" s="304">
        <v>134.6429</v>
      </c>
      <c r="CO48" s="345" t="s">
        <v>120</v>
      </c>
      <c r="CP48" s="346" t="s">
        <v>87</v>
      </c>
      <c r="CQ48" s="598">
        <v>130.12360000000001</v>
      </c>
      <c r="CR48" s="598">
        <v>137.0213</v>
      </c>
      <c r="CS48" s="598">
        <v>141.1302</v>
      </c>
      <c r="CT48" s="598">
        <v>144.03900000000002</v>
      </c>
      <c r="CU48" s="598">
        <v>142.0264</v>
      </c>
      <c r="CV48" s="598">
        <v>146.43630000000002</v>
      </c>
      <c r="CW48" s="598">
        <v>144.24870000000001</v>
      </c>
      <c r="CX48" s="598">
        <v>142.81640000000002</v>
      </c>
      <c r="CY48" s="598">
        <v>146.64750000000001</v>
      </c>
      <c r="CZ48" s="598">
        <v>141.97200000000001</v>
      </c>
      <c r="DA48" s="598">
        <v>132.10769999999999</v>
      </c>
      <c r="DB48" s="605">
        <v>126.2244</v>
      </c>
      <c r="FN48" s="1211" t="s">
        <v>440</v>
      </c>
      <c r="FO48" s="1212" t="s">
        <v>87</v>
      </c>
      <c r="FP48" s="1228">
        <v>185.99</v>
      </c>
      <c r="FQ48" s="1228"/>
      <c r="FR48" s="1228"/>
      <c r="FS48" s="1228"/>
      <c r="FT48" s="1228"/>
      <c r="FU48" s="1228"/>
      <c r="FV48" s="1228"/>
      <c r="FW48" s="1228"/>
      <c r="FX48" s="1228"/>
      <c r="FY48" s="1228"/>
      <c r="FZ48" s="1228"/>
      <c r="GA48" s="1228"/>
    </row>
  </sheetData>
  <mergeCells count="7">
    <mergeCell ref="FN7:FO8"/>
    <mergeCell ref="BZ7:CA8"/>
    <mergeCell ref="CO7:CP8"/>
    <mergeCell ref="DE7:DF8"/>
    <mergeCell ref="DU7:DV8"/>
    <mergeCell ref="EJ7:EK8"/>
    <mergeCell ref="EY7:EZ8"/>
  </mergeCells>
  <pageMargins left="0.2" right="0.23" top="1" bottom="1" header="0.5" footer="0.5"/>
  <pageSetup paperSize="9" orientation="landscape" verticalDpi="300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384"/>
  <sheetViews>
    <sheetView showGridLines="0" topLeftCell="A15" zoomScaleNormal="100" workbookViewId="0">
      <selection activeCell="D45" sqref="D45"/>
    </sheetView>
  </sheetViews>
  <sheetFormatPr defaultColWidth="9.140625" defaultRowHeight="12.75"/>
  <cols>
    <col min="1" max="1" width="30.7109375" style="170" customWidth="1"/>
    <col min="2" max="5" width="15.5703125" style="170" customWidth="1"/>
    <col min="6" max="6" width="9.140625" style="170"/>
    <col min="7" max="7" width="14.42578125" style="170" customWidth="1"/>
    <col min="8" max="9" width="9.140625" style="170"/>
    <col min="10" max="10" width="18" style="170" customWidth="1"/>
    <col min="11" max="11" width="14.5703125" style="170" customWidth="1"/>
    <col min="12" max="12" width="18.85546875" style="170" customWidth="1"/>
    <col min="13" max="13" width="14.5703125" style="170" customWidth="1"/>
    <col min="14" max="14" width="19.5703125" style="170" customWidth="1"/>
    <col min="15" max="15" width="9.140625" style="170"/>
    <col min="16" max="16" width="9.140625" style="170" customWidth="1"/>
    <col min="17" max="17" width="9.140625" style="170"/>
    <col min="18" max="18" width="17" style="170" customWidth="1"/>
    <col min="19" max="19" width="15" style="170" customWidth="1"/>
    <col min="20" max="20" width="17.5703125" style="170" customWidth="1"/>
    <col min="21" max="21" width="15.85546875" style="170" customWidth="1"/>
    <col min="22" max="22" width="17.7109375" style="170" customWidth="1"/>
    <col min="23" max="24" width="9.140625" style="170"/>
    <col min="25" max="25" width="18.5703125" style="170" customWidth="1"/>
    <col min="26" max="26" width="13.85546875" style="170" customWidth="1"/>
    <col min="27" max="27" width="17.7109375" style="170" customWidth="1"/>
    <col min="28" max="28" width="13.85546875" style="170" customWidth="1"/>
    <col min="29" max="29" width="18.42578125" style="170" customWidth="1"/>
    <col min="30" max="30" width="13.85546875" style="170" customWidth="1"/>
    <col min="31" max="31" width="22.7109375" style="170" customWidth="1"/>
    <col min="32" max="32" width="18.42578125" style="170" customWidth="1"/>
    <col min="33" max="39" width="16.5703125" style="170" customWidth="1"/>
    <col min="40" max="40" width="18.140625" style="170" customWidth="1"/>
    <col min="41" max="47" width="16.5703125" style="170" customWidth="1"/>
    <col min="48" max="48" width="18.5703125" style="170" customWidth="1"/>
    <col min="49" max="54" width="16.5703125" style="170" customWidth="1"/>
    <col min="55" max="55" width="18" style="170" customWidth="1"/>
    <col min="56" max="58" width="16.5703125" style="170" customWidth="1"/>
    <col min="59" max="59" width="18.85546875" style="170" customWidth="1"/>
    <col min="60" max="63" width="16.5703125" style="170" customWidth="1"/>
    <col min="64" max="16384" width="9.140625" style="170"/>
  </cols>
  <sheetData>
    <row r="1" spans="1:63" ht="18">
      <c r="BB1" s="169"/>
      <c r="BC1" s="169"/>
      <c r="BD1" s="169"/>
      <c r="BE1" s="169"/>
    </row>
    <row r="3" spans="1:63" ht="18.75">
      <c r="A3" s="190" t="s">
        <v>200</v>
      </c>
      <c r="J3" s="190" t="s">
        <v>200</v>
      </c>
      <c r="R3" s="190" t="s">
        <v>200</v>
      </c>
      <c r="Y3" s="190" t="s">
        <v>200</v>
      </c>
      <c r="AF3" s="190" t="s">
        <v>200</v>
      </c>
      <c r="AN3" s="190" t="s">
        <v>200</v>
      </c>
      <c r="AV3" s="190" t="s">
        <v>200</v>
      </c>
      <c r="BC3" s="190" t="s">
        <v>200</v>
      </c>
      <c r="BG3" s="190" t="s">
        <v>200</v>
      </c>
    </row>
    <row r="5" spans="1:63" ht="23.25" customHeight="1">
      <c r="A5" s="191" t="s">
        <v>607</v>
      </c>
      <c r="B5" s="191"/>
      <c r="C5" s="191"/>
      <c r="J5" s="191" t="s">
        <v>436</v>
      </c>
      <c r="K5" s="191"/>
      <c r="L5" s="191"/>
      <c r="R5" s="191" t="s">
        <v>378</v>
      </c>
      <c r="S5" s="191"/>
      <c r="T5" s="191"/>
      <c r="Y5" s="191" t="s">
        <v>437</v>
      </c>
      <c r="Z5" s="191"/>
      <c r="AA5" s="191"/>
      <c r="AF5" s="191" t="s">
        <v>369</v>
      </c>
      <c r="AG5" s="191"/>
      <c r="AH5" s="191"/>
      <c r="AN5" s="191" t="s">
        <v>370</v>
      </c>
      <c r="AO5" s="191"/>
      <c r="AP5" s="191"/>
      <c r="AV5" s="168" t="s">
        <v>244</v>
      </c>
      <c r="AW5" s="169"/>
      <c r="AX5" s="169"/>
      <c r="AY5" s="168"/>
      <c r="AZ5" s="169"/>
      <c r="BA5" s="169"/>
      <c r="BC5" s="168" t="s">
        <v>243</v>
      </c>
      <c r="BD5" s="169"/>
      <c r="BE5" s="169"/>
      <c r="BG5" s="191" t="s">
        <v>202</v>
      </c>
      <c r="BH5" s="191"/>
      <c r="BI5" s="192"/>
    </row>
    <row r="6" spans="1:63" ht="15" customHeight="1">
      <c r="A6" s="193"/>
      <c r="B6" s="193"/>
      <c r="C6" s="193"/>
      <c r="J6" s="193"/>
      <c r="K6" s="193"/>
      <c r="L6" s="193"/>
      <c r="R6" s="193"/>
      <c r="S6" s="193"/>
      <c r="T6" s="193"/>
      <c r="Y6" s="193"/>
      <c r="Z6" s="193"/>
      <c r="AA6" s="193"/>
      <c r="AF6" s="193"/>
      <c r="AG6" s="193"/>
      <c r="AH6" s="193"/>
      <c r="AN6" s="193"/>
      <c r="AO6" s="193"/>
      <c r="AP6" s="193"/>
      <c r="AV6" s="169"/>
      <c r="AW6" s="169"/>
      <c r="AX6" s="169"/>
      <c r="BC6" s="169"/>
      <c r="BD6" s="169"/>
      <c r="BE6" s="169"/>
      <c r="BG6" s="193"/>
      <c r="BH6" s="193"/>
      <c r="BI6"/>
    </row>
    <row r="7" spans="1:63" ht="15" customHeight="1">
      <c r="A7" s="1668" t="s">
        <v>194</v>
      </c>
      <c r="B7" s="207" t="s">
        <v>195</v>
      </c>
      <c r="C7" s="207" t="s">
        <v>195</v>
      </c>
      <c r="D7" s="207" t="s">
        <v>222</v>
      </c>
      <c r="E7" s="207" t="s">
        <v>223</v>
      </c>
      <c r="J7" s="1668" t="s">
        <v>194</v>
      </c>
      <c r="K7" s="207" t="s">
        <v>195</v>
      </c>
      <c r="L7" s="207" t="s">
        <v>195</v>
      </c>
      <c r="M7" s="207" t="s">
        <v>222</v>
      </c>
      <c r="N7" s="207" t="s">
        <v>223</v>
      </c>
      <c r="R7" s="1668" t="s">
        <v>194</v>
      </c>
      <c r="S7" s="207" t="s">
        <v>195</v>
      </c>
      <c r="T7" s="207" t="s">
        <v>195</v>
      </c>
      <c r="U7" s="207" t="s">
        <v>222</v>
      </c>
      <c r="V7" s="207" t="s">
        <v>223</v>
      </c>
      <c r="Y7" s="1668" t="s">
        <v>194</v>
      </c>
      <c r="Z7" s="207" t="s">
        <v>195</v>
      </c>
      <c r="AA7" s="207" t="s">
        <v>195</v>
      </c>
      <c r="AB7" s="207" t="s">
        <v>222</v>
      </c>
      <c r="AC7" s="207" t="s">
        <v>223</v>
      </c>
      <c r="AF7" s="1668" t="s">
        <v>194</v>
      </c>
      <c r="AG7" s="207" t="s">
        <v>195</v>
      </c>
      <c r="AH7" s="207" t="s">
        <v>195</v>
      </c>
      <c r="AI7" s="207" t="s">
        <v>222</v>
      </c>
      <c r="AJ7" s="207" t="s">
        <v>223</v>
      </c>
      <c r="AN7" s="1668" t="s">
        <v>194</v>
      </c>
      <c r="AO7" s="207" t="s">
        <v>195</v>
      </c>
      <c r="AP7" s="207" t="s">
        <v>195</v>
      </c>
      <c r="AQ7" s="207" t="s">
        <v>222</v>
      </c>
      <c r="AR7" s="207" t="s">
        <v>223</v>
      </c>
      <c r="AV7" s="2125" t="s">
        <v>194</v>
      </c>
      <c r="AW7" s="2128" t="s">
        <v>195</v>
      </c>
      <c r="AX7" s="2128" t="s">
        <v>195</v>
      </c>
      <c r="BC7" s="2125" t="s">
        <v>194</v>
      </c>
      <c r="BD7" s="2128" t="s">
        <v>195</v>
      </c>
      <c r="BE7" s="2128" t="s">
        <v>195</v>
      </c>
      <c r="BF7" s="171"/>
      <c r="BG7" s="2114" t="s">
        <v>194</v>
      </c>
      <c r="BH7" s="2117" t="s">
        <v>195</v>
      </c>
      <c r="BI7"/>
    </row>
    <row r="8" spans="1:63" ht="15" customHeight="1">
      <c r="A8" s="1669"/>
      <c r="B8" s="202"/>
      <c r="C8" s="327"/>
      <c r="D8"/>
      <c r="J8" s="1669"/>
      <c r="K8" s="202"/>
      <c r="L8" s="327"/>
      <c r="M8"/>
      <c r="R8" s="1669"/>
      <c r="S8" s="202"/>
      <c r="T8" s="327"/>
      <c r="U8"/>
      <c r="Y8" s="1669"/>
      <c r="Z8" s="202"/>
      <c r="AA8" s="327"/>
      <c r="AB8"/>
      <c r="AF8" s="1669"/>
      <c r="AG8" s="202"/>
      <c r="AH8" s="327"/>
      <c r="AI8"/>
      <c r="AN8" s="1669"/>
      <c r="AO8" s="202"/>
      <c r="AP8" s="327"/>
      <c r="AQ8"/>
      <c r="AV8" s="2126"/>
      <c r="AW8" s="2129"/>
      <c r="AX8" s="2129"/>
      <c r="BC8" s="2126"/>
      <c r="BD8" s="2129"/>
      <c r="BE8" s="2129"/>
      <c r="BG8" s="2115"/>
      <c r="BH8" s="2118"/>
      <c r="BI8"/>
    </row>
    <row r="9" spans="1:63" ht="15" customHeight="1">
      <c r="A9" s="1669"/>
      <c r="B9" s="208" t="s">
        <v>196</v>
      </c>
      <c r="C9" s="208" t="s">
        <v>224</v>
      </c>
      <c r="D9"/>
      <c r="J9" s="1669"/>
      <c r="K9" s="208" t="s">
        <v>196</v>
      </c>
      <c r="L9" s="208" t="s">
        <v>224</v>
      </c>
      <c r="M9"/>
      <c r="R9" s="1669"/>
      <c r="S9" s="208" t="s">
        <v>196</v>
      </c>
      <c r="T9" s="208" t="s">
        <v>224</v>
      </c>
      <c r="U9"/>
      <c r="Y9" s="1669"/>
      <c r="Z9" s="208" t="s">
        <v>196</v>
      </c>
      <c r="AA9" s="208" t="s">
        <v>224</v>
      </c>
      <c r="AB9"/>
      <c r="AF9" s="1669"/>
      <c r="AG9" s="208" t="s">
        <v>196</v>
      </c>
      <c r="AH9" s="208" t="s">
        <v>224</v>
      </c>
      <c r="AI9"/>
      <c r="AN9" s="1669"/>
      <c r="AO9" s="208" t="s">
        <v>196</v>
      </c>
      <c r="AP9" s="2119" t="s">
        <v>239</v>
      </c>
      <c r="AQ9"/>
      <c r="AV9" s="2126"/>
      <c r="AW9" s="2121" t="s">
        <v>196</v>
      </c>
      <c r="AX9" s="2119" t="s">
        <v>239</v>
      </c>
      <c r="AZ9" s="343"/>
      <c r="BA9" s="343"/>
      <c r="BC9" s="2126"/>
      <c r="BD9" s="2121" t="s">
        <v>196</v>
      </c>
      <c r="BE9" s="2119" t="s">
        <v>239</v>
      </c>
      <c r="BG9" s="2115"/>
      <c r="BH9" s="2123" t="s">
        <v>196</v>
      </c>
      <c r="BI9"/>
    </row>
    <row r="10" spans="1:63" ht="15" customHeight="1">
      <c r="A10" s="1670"/>
      <c r="B10" s="209"/>
      <c r="C10" s="209"/>
      <c r="D10"/>
      <c r="J10" s="1670"/>
      <c r="K10" s="209"/>
      <c r="L10" s="209"/>
      <c r="M10"/>
      <c r="R10" s="1670"/>
      <c r="S10" s="209"/>
      <c r="T10" s="209"/>
      <c r="U10"/>
      <c r="Y10" s="1670"/>
      <c r="Z10" s="209"/>
      <c r="AA10" s="209"/>
      <c r="AB10"/>
      <c r="AF10" s="1670"/>
      <c r="AG10" s="209"/>
      <c r="AH10" s="209"/>
      <c r="AI10"/>
      <c r="AN10" s="1670"/>
      <c r="AO10" s="209"/>
      <c r="AP10" s="2120"/>
      <c r="AQ10"/>
      <c r="AV10" s="2127"/>
      <c r="AW10" s="2122"/>
      <c r="AX10" s="2120"/>
      <c r="AZ10" s="342"/>
      <c r="BA10" s="342"/>
      <c r="BC10" s="2127"/>
      <c r="BD10" s="2122"/>
      <c r="BE10" s="2120"/>
      <c r="BG10" s="2116"/>
      <c r="BH10" s="2124"/>
      <c r="BI10"/>
    </row>
    <row r="11" spans="1:63" ht="15" customHeight="1">
      <c r="A11" s="1669"/>
      <c r="B11" s="202"/>
      <c r="C11" s="327"/>
      <c r="D11"/>
      <c r="J11" s="1669"/>
      <c r="K11" s="202"/>
      <c r="L11" s="327"/>
      <c r="M11"/>
      <c r="R11" s="1669"/>
      <c r="S11" s="202"/>
      <c r="T11" s="327"/>
      <c r="U11"/>
      <c r="Y11" s="1669"/>
      <c r="Z11" s="202"/>
      <c r="AA11" s="327"/>
      <c r="AB11"/>
      <c r="AF11" s="1669"/>
      <c r="AG11" s="202"/>
      <c r="AH11" s="327"/>
      <c r="AI11"/>
      <c r="AN11" s="1669"/>
      <c r="AO11" s="202"/>
      <c r="AP11" s="327"/>
      <c r="AQ11"/>
      <c r="AV11" s="1672"/>
      <c r="AW11" s="1673"/>
      <c r="AX11" s="334"/>
      <c r="BC11" s="1672"/>
      <c r="BD11" s="1673"/>
      <c r="BE11" s="334"/>
      <c r="BG11" s="1669"/>
      <c r="BH11" s="1671"/>
      <c r="BI11"/>
    </row>
    <row r="12" spans="1:63" ht="15" customHeight="1">
      <c r="A12"/>
      <c r="B12" s="203" t="s">
        <v>197</v>
      </c>
      <c r="C12" s="328"/>
      <c r="D12"/>
      <c r="J12"/>
      <c r="K12" s="203" t="s">
        <v>197</v>
      </c>
      <c r="L12" s="328"/>
      <c r="M12"/>
      <c r="R12"/>
      <c r="S12" s="203" t="s">
        <v>197</v>
      </c>
      <c r="T12" s="328"/>
      <c r="U12"/>
      <c r="Y12"/>
      <c r="Z12" s="203" t="s">
        <v>197</v>
      </c>
      <c r="AA12" s="328"/>
      <c r="AB12"/>
      <c r="AF12"/>
      <c r="AG12" s="203" t="s">
        <v>197</v>
      </c>
      <c r="AH12" s="328"/>
      <c r="AI12"/>
      <c r="AN12"/>
      <c r="AO12" s="203" t="s">
        <v>197</v>
      </c>
      <c r="AP12" s="328"/>
      <c r="AQ12"/>
      <c r="AW12" s="172" t="s">
        <v>197</v>
      </c>
      <c r="AX12" s="335"/>
      <c r="BD12" s="172" t="s">
        <v>197</v>
      </c>
      <c r="BE12" s="335"/>
      <c r="BG12"/>
      <c r="BH12" s="691" t="s">
        <v>197</v>
      </c>
      <c r="BI12"/>
    </row>
    <row r="13" spans="1:63" ht="15" customHeight="1">
      <c r="A13"/>
      <c r="B13" s="203"/>
      <c r="C13" s="328"/>
      <c r="D13"/>
      <c r="J13"/>
      <c r="K13" s="203"/>
      <c r="L13" s="328"/>
      <c r="M13"/>
      <c r="R13"/>
      <c r="S13" s="203"/>
      <c r="T13" s="328"/>
      <c r="U13"/>
      <c r="Y13"/>
      <c r="Z13" s="203"/>
      <c r="AA13" s="328"/>
      <c r="AB13"/>
      <c r="AE13" s="679"/>
      <c r="AF13"/>
      <c r="AG13" s="203"/>
      <c r="AH13" s="328"/>
      <c r="AI13"/>
      <c r="AN13"/>
      <c r="AO13" s="203"/>
      <c r="AP13" s="328"/>
      <c r="AQ13"/>
      <c r="AW13" s="172"/>
      <c r="AX13" s="335"/>
      <c r="BD13" s="172"/>
      <c r="BE13" s="335"/>
      <c r="BG13"/>
      <c r="BH13" s="691"/>
      <c r="BI13"/>
      <c r="BK13" s="154"/>
    </row>
    <row r="14" spans="1:63" ht="15" customHeight="1">
      <c r="A14" s="194" t="s">
        <v>169</v>
      </c>
      <c r="B14" s="1674">
        <v>1799141</v>
      </c>
      <c r="C14" s="686">
        <f>B14</f>
        <v>1799141</v>
      </c>
      <c r="D14" s="326">
        <f>((B14-K14)/K14)*100</f>
        <v>4.526654531912409</v>
      </c>
      <c r="E14" s="326">
        <f>((C14-L14)/L14)*100</f>
        <v>4.526654531912409</v>
      </c>
      <c r="J14" s="194" t="s">
        <v>169</v>
      </c>
      <c r="K14" s="1674">
        <v>1721227</v>
      </c>
      <c r="L14" s="686">
        <f>K14</f>
        <v>1721227</v>
      </c>
      <c r="M14" s="326">
        <f>((K14-S14)/S14)*100</f>
        <v>-12.980829995763369</v>
      </c>
      <c r="N14" s="326">
        <f>((L14-T14)/T14)*100</f>
        <v>-12.980829995763369</v>
      </c>
      <c r="R14" s="194" t="s">
        <v>169</v>
      </c>
      <c r="S14" s="1675">
        <v>1977986</v>
      </c>
      <c r="T14" s="686">
        <f>S14</f>
        <v>1977986</v>
      </c>
      <c r="U14" s="326">
        <f>((S14-Z14)/Z14)*100</f>
        <v>-1.8268865204085378</v>
      </c>
      <c r="V14" s="326">
        <f>((T14-AA14)/AA14)*100</f>
        <v>-1.8268865204085378</v>
      </c>
      <c r="Y14" s="194" t="s">
        <v>169</v>
      </c>
      <c r="Z14" s="1676">
        <v>2014794</v>
      </c>
      <c r="AA14" s="686">
        <f>Z14</f>
        <v>2014794</v>
      </c>
      <c r="AB14" s="326">
        <f>((Z14-AG14)/AG14)*100</f>
        <v>13.329343432582114</v>
      </c>
      <c r="AC14" s="326">
        <f t="shared" ref="AC14:AC25" si="0">((AA14-AH14)/AH14)*100</f>
        <v>13.329343432582114</v>
      </c>
      <c r="AF14" s="194" t="s">
        <v>169</v>
      </c>
      <c r="AG14" s="688">
        <v>1777822</v>
      </c>
      <c r="AH14" s="686">
        <f>AG14</f>
        <v>1777822</v>
      </c>
      <c r="AI14" s="326">
        <f t="shared" ref="AI14:AJ25" si="1">((AG14-AO14)/AO14)*100</f>
        <v>-0.1505193479142399</v>
      </c>
      <c r="AJ14" s="326">
        <f t="shared" si="1"/>
        <v>-0.1505193479142399</v>
      </c>
      <c r="AK14" s="343"/>
      <c r="AL14" s="343"/>
      <c r="AN14" s="194" t="s">
        <v>169</v>
      </c>
      <c r="AO14" s="688">
        <v>1780502</v>
      </c>
      <c r="AP14" s="686">
        <v>1780502</v>
      </c>
      <c r="AQ14" s="326">
        <f t="shared" ref="AQ14:AR25" si="2">((AO14-AW14)/AW14)*100</f>
        <v>0.43762663983068062</v>
      </c>
      <c r="AR14" s="326">
        <f t="shared" si="2"/>
        <v>0.43762663983068062</v>
      </c>
      <c r="AV14" s="173" t="s">
        <v>169</v>
      </c>
      <c r="AW14" s="174">
        <v>1772744</v>
      </c>
      <c r="AX14" s="329">
        <v>1772744</v>
      </c>
      <c r="BC14" s="173" t="s">
        <v>169</v>
      </c>
      <c r="BD14" s="174">
        <v>1664436</v>
      </c>
      <c r="BE14" s="329">
        <f>BD14</f>
        <v>1664436</v>
      </c>
      <c r="BG14" s="194" t="s">
        <v>169</v>
      </c>
      <c r="BH14" s="174">
        <v>1596479</v>
      </c>
      <c r="BI14"/>
    </row>
    <row r="15" spans="1:63" ht="15" customHeight="1">
      <c r="A15" s="194" t="s">
        <v>170</v>
      </c>
      <c r="B15" s="1677">
        <v>1658960</v>
      </c>
      <c r="C15" s="686">
        <f>B15+B14</f>
        <v>3458101</v>
      </c>
      <c r="D15" s="326">
        <f t="shared" ref="D15:E25" si="3">((B15-K15)/K15)*100</f>
        <v>6.417672815819218</v>
      </c>
      <c r="E15" s="326">
        <f t="shared" si="3"/>
        <v>5.425376531069853</v>
      </c>
      <c r="J15" s="194" t="s">
        <v>170</v>
      </c>
      <c r="K15" s="1677">
        <v>1558914</v>
      </c>
      <c r="L15" s="686">
        <f>K15+K14</f>
        <v>3280141</v>
      </c>
      <c r="M15" s="326">
        <f t="shared" ref="M15:N25" si="4">((K15-S15)/S15)*100</f>
        <v>-12.314008539590525</v>
      </c>
      <c r="N15" s="326">
        <f>((L15-T15)/T15)*100</f>
        <v>-12.665186831221812</v>
      </c>
      <c r="R15" s="194" t="s">
        <v>170</v>
      </c>
      <c r="S15" s="1678">
        <v>1777837</v>
      </c>
      <c r="T15" s="686">
        <f>S15+S14</f>
        <v>3755823</v>
      </c>
      <c r="U15" s="326">
        <f t="shared" ref="U15:V42" si="5">((S15-Z15)/Z15)*100</f>
        <v>5.7655228704705683</v>
      </c>
      <c r="V15" s="326">
        <f t="shared" si="5"/>
        <v>1.6263691186311076</v>
      </c>
      <c r="Y15" s="194" t="s">
        <v>170</v>
      </c>
      <c r="Z15" s="1676">
        <v>1680923</v>
      </c>
      <c r="AA15" s="686">
        <f t="shared" ref="AA15:AA25" si="6">AA14+Z15</f>
        <v>3695717</v>
      </c>
      <c r="AB15" s="326">
        <f t="shared" ref="AB15:AB25" si="7">((Z15-AG15)/AG15)*100</f>
        <v>-1.887683392635344</v>
      </c>
      <c r="AC15" s="326">
        <f t="shared" si="0"/>
        <v>5.8615284756663115</v>
      </c>
      <c r="AF15" s="194" t="s">
        <v>170</v>
      </c>
      <c r="AG15" s="688">
        <v>1713264</v>
      </c>
      <c r="AH15" s="686">
        <f t="shared" ref="AH15:AH25" si="8">AH14+AG15</f>
        <v>3491086</v>
      </c>
      <c r="AI15" s="326">
        <f t="shared" si="1"/>
        <v>-4.2313922822284651</v>
      </c>
      <c r="AJ15" s="326">
        <f t="shared" si="1"/>
        <v>-2.1957918611870015</v>
      </c>
      <c r="AN15" s="194" t="s">
        <v>170</v>
      </c>
      <c r="AO15" s="688">
        <v>1788962</v>
      </c>
      <c r="AP15" s="686">
        <v>3569464</v>
      </c>
      <c r="AQ15" s="326">
        <f t="shared" si="2"/>
        <v>13.021432199599204</v>
      </c>
      <c r="AR15" s="326">
        <f t="shared" si="2"/>
        <v>6.3734728495325426</v>
      </c>
      <c r="AV15" s="173" t="s">
        <v>170</v>
      </c>
      <c r="AW15" s="174">
        <v>1582852</v>
      </c>
      <c r="AX15" s="329">
        <v>3355596</v>
      </c>
      <c r="AZ15" s="343"/>
      <c r="BA15" s="343"/>
      <c r="BC15" s="173" t="s">
        <v>170</v>
      </c>
      <c r="BD15" s="174">
        <v>1622510</v>
      </c>
      <c r="BE15" s="329">
        <f>BD14+BD15</f>
        <v>3286946</v>
      </c>
      <c r="BG15" s="194" t="s">
        <v>170</v>
      </c>
      <c r="BH15" s="174">
        <v>1461448</v>
      </c>
      <c r="BI15"/>
    </row>
    <row r="16" spans="1:63" ht="15" customHeight="1">
      <c r="A16" s="194" t="s">
        <v>171</v>
      </c>
      <c r="B16" s="1677">
        <v>2086588</v>
      </c>
      <c r="C16" s="686">
        <f>C15+B16</f>
        <v>5544689</v>
      </c>
      <c r="D16" s="326">
        <f t="shared" si="3"/>
        <v>11.393115966207109</v>
      </c>
      <c r="E16" s="326">
        <f t="shared" si="3"/>
        <v>7.5945856997707883</v>
      </c>
      <c r="J16" s="194" t="s">
        <v>171</v>
      </c>
      <c r="K16" s="1677">
        <v>1873175</v>
      </c>
      <c r="L16" s="686">
        <f>L15+K16</f>
        <v>5153316</v>
      </c>
      <c r="M16" s="326">
        <f t="shared" si="4"/>
        <v>-1.3675613314819759</v>
      </c>
      <c r="N16" s="326">
        <f t="shared" si="4"/>
        <v>-8.8710284935198604</v>
      </c>
      <c r="R16" s="194" t="s">
        <v>171</v>
      </c>
      <c r="S16" s="1676">
        <v>1899147</v>
      </c>
      <c r="T16" s="686">
        <f>T15+S16</f>
        <v>5654970</v>
      </c>
      <c r="U16" s="326">
        <f t="shared" si="5"/>
        <v>-14.635832465449067</v>
      </c>
      <c r="V16" s="326">
        <f t="shared" si="5"/>
        <v>-4.4845380675472715</v>
      </c>
      <c r="Y16" s="194" t="s">
        <v>171</v>
      </c>
      <c r="Z16" s="1676">
        <v>2224759</v>
      </c>
      <c r="AA16" s="686">
        <f t="shared" si="6"/>
        <v>5920476</v>
      </c>
      <c r="AB16" s="326">
        <f t="shared" si="7"/>
        <v>10.82683784501392</v>
      </c>
      <c r="AC16" s="326">
        <f t="shared" si="0"/>
        <v>7.6742860104701185</v>
      </c>
      <c r="AF16" s="194" t="s">
        <v>171</v>
      </c>
      <c r="AG16" s="688">
        <v>2007419</v>
      </c>
      <c r="AH16" s="686">
        <f t="shared" si="8"/>
        <v>5498505</v>
      </c>
      <c r="AI16" s="326">
        <f t="shared" si="1"/>
        <v>2.4734489896450422</v>
      </c>
      <c r="AJ16" s="326">
        <f t="shared" si="1"/>
        <v>-0.54127492638505448</v>
      </c>
      <c r="AN16" s="194" t="s">
        <v>171</v>
      </c>
      <c r="AO16" s="688">
        <v>1958965</v>
      </c>
      <c r="AP16" s="686">
        <v>5528429</v>
      </c>
      <c r="AQ16" s="326">
        <f t="shared" si="2"/>
        <v>-4.6831619480988351</v>
      </c>
      <c r="AR16" s="326">
        <f t="shared" si="2"/>
        <v>2.1737780480186886</v>
      </c>
      <c r="AV16" s="173" t="s">
        <v>171</v>
      </c>
      <c r="AW16" s="175">
        <v>2055214</v>
      </c>
      <c r="AX16" s="336">
        <v>5410810</v>
      </c>
      <c r="BC16" s="173" t="s">
        <v>171</v>
      </c>
      <c r="BD16" s="175">
        <v>1661575</v>
      </c>
      <c r="BE16" s="336">
        <f t="shared" ref="BE16:BE25" si="9">BE15+BD16</f>
        <v>4948521</v>
      </c>
      <c r="BG16" s="194" t="s">
        <v>171</v>
      </c>
      <c r="BH16" s="175">
        <v>1675553</v>
      </c>
      <c r="BI16"/>
    </row>
    <row r="17" spans="1:61" ht="15" customHeight="1">
      <c r="A17" s="194" t="s">
        <v>160</v>
      </c>
      <c r="B17" s="1677">
        <v>1674367</v>
      </c>
      <c r="C17" s="686">
        <f>C16+B17</f>
        <v>7219056</v>
      </c>
      <c r="D17" s="326">
        <f t="shared" si="3"/>
        <v>8.6703712934261699</v>
      </c>
      <c r="E17" s="326">
        <f t="shared" si="3"/>
        <v>7.8421987627298826</v>
      </c>
      <c r="J17" s="194" t="s">
        <v>160</v>
      </c>
      <c r="K17" s="1677">
        <v>1540776</v>
      </c>
      <c r="L17" s="686">
        <f>L16+K17</f>
        <v>6694092</v>
      </c>
      <c r="M17" s="326">
        <f t="shared" si="4"/>
        <v>-15.537031788677028</v>
      </c>
      <c r="N17" s="326">
        <f t="shared" si="4"/>
        <v>-10.496895846639728</v>
      </c>
      <c r="R17" s="194" t="s">
        <v>160</v>
      </c>
      <c r="S17" s="1676">
        <v>1824203</v>
      </c>
      <c r="T17" s="686">
        <f t="shared" ref="T17:T25" si="10">T16+S17</f>
        <v>7479173</v>
      </c>
      <c r="U17" s="326">
        <f t="shared" si="5"/>
        <v>0.66984352106574541</v>
      </c>
      <c r="V17" s="326">
        <f t="shared" si="5"/>
        <v>-3.2766460598139728</v>
      </c>
      <c r="Y17" s="194" t="s">
        <v>160</v>
      </c>
      <c r="Z17" s="1676">
        <v>1812065</v>
      </c>
      <c r="AA17" s="686">
        <f t="shared" si="6"/>
        <v>7732541</v>
      </c>
      <c r="AB17" s="326">
        <f t="shared" si="7"/>
        <v>2.416015662532117</v>
      </c>
      <c r="AC17" s="326">
        <f t="shared" si="0"/>
        <v>6.3941843382812156</v>
      </c>
      <c r="AF17" s="194" t="s">
        <v>160</v>
      </c>
      <c r="AG17" s="688">
        <v>1769318</v>
      </c>
      <c r="AH17" s="686">
        <f t="shared" si="8"/>
        <v>7267823</v>
      </c>
      <c r="AI17" s="326">
        <f t="shared" si="1"/>
        <v>-0.66283986965534114</v>
      </c>
      <c r="AJ17" s="326">
        <f t="shared" si="1"/>
        <v>-0.57089674293352821</v>
      </c>
      <c r="AN17" s="194" t="s">
        <v>160</v>
      </c>
      <c r="AO17" s="688">
        <v>1781124</v>
      </c>
      <c r="AP17" s="686">
        <v>7309553</v>
      </c>
      <c r="AQ17" s="326">
        <f t="shared" si="2"/>
        <v>11.976643084682021</v>
      </c>
      <c r="AR17" s="326">
        <f t="shared" si="2"/>
        <v>4.4008431990545933</v>
      </c>
      <c r="AV17" s="173" t="s">
        <v>160</v>
      </c>
      <c r="AW17" s="175">
        <v>1590621</v>
      </c>
      <c r="AX17" s="336">
        <v>7001431</v>
      </c>
      <c r="BC17" s="173" t="s">
        <v>160</v>
      </c>
      <c r="BD17" s="175">
        <v>1824649</v>
      </c>
      <c r="BE17" s="336">
        <f t="shared" si="9"/>
        <v>6773170</v>
      </c>
      <c r="BG17" s="194" t="s">
        <v>160</v>
      </c>
      <c r="BH17" s="175">
        <v>1480531</v>
      </c>
      <c r="BI17"/>
    </row>
    <row r="18" spans="1:61" ht="15" customHeight="1">
      <c r="A18" s="194" t="s">
        <v>161</v>
      </c>
      <c r="B18" s="1677"/>
      <c r="C18" s="686"/>
      <c r="D18" s="326">
        <f t="shared" si="3"/>
        <v>-100</v>
      </c>
      <c r="E18" s="326">
        <f t="shared" si="3"/>
        <v>-100</v>
      </c>
      <c r="J18" s="194" t="s">
        <v>161</v>
      </c>
      <c r="K18" s="1677">
        <v>1613893</v>
      </c>
      <c r="L18" s="686">
        <f>L17+K18</f>
        <v>8307985</v>
      </c>
      <c r="M18" s="326">
        <f t="shared" si="4"/>
        <v>-4.9831236720157923</v>
      </c>
      <c r="N18" s="326">
        <f t="shared" si="4"/>
        <v>-9.4764530482889722</v>
      </c>
      <c r="R18" s="194" t="s">
        <v>161</v>
      </c>
      <c r="S18" s="1676">
        <v>1698533</v>
      </c>
      <c r="T18" s="686">
        <f t="shared" si="10"/>
        <v>9177706</v>
      </c>
      <c r="U18" s="326">
        <f t="shared" si="5"/>
        <v>-8.4977217802975211</v>
      </c>
      <c r="V18" s="326">
        <f t="shared" si="5"/>
        <v>-4.2873806617397463</v>
      </c>
      <c r="Y18" s="194" t="s">
        <v>161</v>
      </c>
      <c r="Z18" s="1676">
        <v>1856274</v>
      </c>
      <c r="AA18" s="686">
        <f t="shared" si="6"/>
        <v>9588815</v>
      </c>
      <c r="AB18" s="326">
        <f t="shared" si="7"/>
        <v>4.7729567632644372</v>
      </c>
      <c r="AC18" s="326">
        <f t="shared" si="0"/>
        <v>6.0764304885627949</v>
      </c>
      <c r="AF18" s="194" t="s">
        <v>161</v>
      </c>
      <c r="AG18" s="688">
        <v>1771711</v>
      </c>
      <c r="AH18" s="686">
        <f t="shared" si="8"/>
        <v>9039534</v>
      </c>
      <c r="AI18" s="326">
        <f t="shared" si="1"/>
        <v>-0.73741941303386849</v>
      </c>
      <c r="AJ18" s="326">
        <f t="shared" si="1"/>
        <v>-0.60357849962163634</v>
      </c>
      <c r="AN18" s="194" t="s">
        <v>161</v>
      </c>
      <c r="AO18" s="688">
        <v>1784873</v>
      </c>
      <c r="AP18" s="686">
        <v>9094426</v>
      </c>
      <c r="AQ18" s="326">
        <f t="shared" si="2"/>
        <v>2.2487737867047661</v>
      </c>
      <c r="AR18" s="326">
        <f t="shared" si="2"/>
        <v>3.9713622274209279</v>
      </c>
      <c r="AT18" s="343"/>
      <c r="AV18" s="173" t="s">
        <v>161</v>
      </c>
      <c r="AW18" s="174">
        <v>1745618</v>
      </c>
      <c r="AX18" s="329">
        <v>8747049</v>
      </c>
      <c r="BC18" s="173" t="s">
        <v>161</v>
      </c>
      <c r="BD18" s="174">
        <v>1637642</v>
      </c>
      <c r="BE18" s="329">
        <f t="shared" si="9"/>
        <v>8410812</v>
      </c>
      <c r="BG18" s="194" t="s">
        <v>161</v>
      </c>
      <c r="BH18" s="174">
        <v>1528627</v>
      </c>
      <c r="BI18"/>
    </row>
    <row r="19" spans="1:61" ht="15" customHeight="1">
      <c r="A19" s="194" t="s">
        <v>162</v>
      </c>
      <c r="B19" s="1679"/>
      <c r="C19" s="686"/>
      <c r="D19" s="326">
        <f t="shared" si="3"/>
        <v>-100</v>
      </c>
      <c r="E19" s="326">
        <f t="shared" si="3"/>
        <v>-100</v>
      </c>
      <c r="J19" s="194" t="s">
        <v>162</v>
      </c>
      <c r="K19" s="1679">
        <v>1627399</v>
      </c>
      <c r="L19" s="686">
        <f>L18+K19</f>
        <v>9935384</v>
      </c>
      <c r="M19" s="326">
        <f t="shared" si="4"/>
        <v>3.4012382232817489</v>
      </c>
      <c r="N19" s="326">
        <f t="shared" si="4"/>
        <v>-7.5913536008774152</v>
      </c>
      <c r="R19" s="194" t="s">
        <v>162</v>
      </c>
      <c r="S19" s="1680">
        <v>1573868</v>
      </c>
      <c r="T19" s="686">
        <f t="shared" si="10"/>
        <v>10751574</v>
      </c>
      <c r="U19" s="326">
        <f t="shared" si="5"/>
        <v>-12.131258102300299</v>
      </c>
      <c r="V19" s="326">
        <f t="shared" si="5"/>
        <v>-5.5219726795485364</v>
      </c>
      <c r="Y19" s="194" t="s">
        <v>162</v>
      </c>
      <c r="Z19" s="1680">
        <v>1791158</v>
      </c>
      <c r="AA19" s="686">
        <f t="shared" si="6"/>
        <v>11379973</v>
      </c>
      <c r="AB19" s="326">
        <f t="shared" si="7"/>
        <v>4.0136071013366692</v>
      </c>
      <c r="AC19" s="326">
        <f t="shared" si="0"/>
        <v>5.7463423572904189</v>
      </c>
      <c r="AF19" s="194" t="s">
        <v>162</v>
      </c>
      <c r="AG19" s="689">
        <v>1722042</v>
      </c>
      <c r="AH19" s="686">
        <f t="shared" si="8"/>
        <v>10761576</v>
      </c>
      <c r="AI19" s="326">
        <f t="shared" si="1"/>
        <v>-1.5661574182838973</v>
      </c>
      <c r="AJ19" s="326">
        <f t="shared" si="1"/>
        <v>-0.75887135096732561</v>
      </c>
      <c r="AN19" s="194" t="s">
        <v>162</v>
      </c>
      <c r="AO19" s="689">
        <v>1749441</v>
      </c>
      <c r="AP19" s="686">
        <v>10843867</v>
      </c>
      <c r="AQ19" s="326">
        <f t="shared" si="2"/>
        <v>-3.2799718859552629E-2</v>
      </c>
      <c r="AR19" s="326">
        <f t="shared" si="2"/>
        <v>3.303809522357871</v>
      </c>
      <c r="AV19" s="173" t="s">
        <v>162</v>
      </c>
      <c r="AW19" s="174">
        <v>1750015</v>
      </c>
      <c r="AX19" s="329">
        <v>10497064</v>
      </c>
      <c r="BC19" s="173" t="s">
        <v>162</v>
      </c>
      <c r="BD19" s="174">
        <v>1549232</v>
      </c>
      <c r="BE19" s="329">
        <f t="shared" si="9"/>
        <v>9960044</v>
      </c>
      <c r="BG19" s="194" t="s">
        <v>162</v>
      </c>
      <c r="BH19" s="174">
        <v>1412417</v>
      </c>
      <c r="BI19"/>
    </row>
    <row r="20" spans="1:61" ht="15" customHeight="1">
      <c r="A20" s="194" t="s">
        <v>163</v>
      </c>
      <c r="B20" s="1676"/>
      <c r="C20" s="686"/>
      <c r="D20" s="326">
        <f t="shared" si="3"/>
        <v>-100</v>
      </c>
      <c r="E20" s="326">
        <f t="shared" si="3"/>
        <v>-100</v>
      </c>
      <c r="G20" s="679"/>
      <c r="J20" s="194" t="s">
        <v>163</v>
      </c>
      <c r="K20" s="1676">
        <v>1630706</v>
      </c>
      <c r="L20" s="686">
        <f t="shared" ref="L20:L25" si="11">L19+K20</f>
        <v>11566090</v>
      </c>
      <c r="M20" s="326">
        <f t="shared" si="4"/>
        <v>-6.1309119837348671</v>
      </c>
      <c r="N20" s="326">
        <f t="shared" si="4"/>
        <v>-7.3882035140802698</v>
      </c>
      <c r="R20" s="194" t="s">
        <v>163</v>
      </c>
      <c r="S20" s="1676">
        <v>1737213</v>
      </c>
      <c r="T20" s="686">
        <f t="shared" si="10"/>
        <v>12488787</v>
      </c>
      <c r="U20" s="326">
        <f t="shared" si="5"/>
        <v>-5.4519300789273455</v>
      </c>
      <c r="V20" s="326">
        <f t="shared" si="5"/>
        <v>-5.5122358407606233</v>
      </c>
      <c r="Y20" s="194" t="s">
        <v>163</v>
      </c>
      <c r="Z20" s="1676">
        <v>1837386</v>
      </c>
      <c r="AA20" s="686">
        <f t="shared" si="6"/>
        <v>13217359</v>
      </c>
      <c r="AB20" s="326">
        <f t="shared" si="7"/>
        <v>2.2812784422221046</v>
      </c>
      <c r="AC20" s="326">
        <f t="shared" si="0"/>
        <v>5.25066887742544</v>
      </c>
      <c r="AF20" s="194" t="s">
        <v>163</v>
      </c>
      <c r="AG20" s="688">
        <v>1796405</v>
      </c>
      <c r="AH20" s="686">
        <f t="shared" si="8"/>
        <v>12557981</v>
      </c>
      <c r="AI20" s="326">
        <f t="shared" si="1"/>
        <v>8.3930134851297922</v>
      </c>
      <c r="AJ20" s="326">
        <f t="shared" si="1"/>
        <v>0.45441332150084462</v>
      </c>
      <c r="AN20" s="194" t="s">
        <v>163</v>
      </c>
      <c r="AO20" s="688">
        <v>1657307</v>
      </c>
      <c r="AP20" s="686">
        <v>12501174</v>
      </c>
      <c r="AQ20" s="326">
        <f t="shared" si="2"/>
        <v>-5.8338129786628379</v>
      </c>
      <c r="AR20" s="326">
        <f t="shared" si="2"/>
        <v>1.9917443396838308</v>
      </c>
      <c r="AV20" s="173" t="s">
        <v>163</v>
      </c>
      <c r="AW20" s="174">
        <v>1759981</v>
      </c>
      <c r="AX20" s="329">
        <v>12257045</v>
      </c>
      <c r="BC20" s="173" t="s">
        <v>163</v>
      </c>
      <c r="BD20" s="174">
        <v>1661369</v>
      </c>
      <c r="BE20" s="329">
        <f t="shared" si="9"/>
        <v>11621413</v>
      </c>
      <c r="BG20" s="194" t="s">
        <v>163</v>
      </c>
      <c r="BH20" s="174">
        <v>1616596</v>
      </c>
      <c r="BI20"/>
    </row>
    <row r="21" spans="1:61" ht="15" customHeight="1">
      <c r="A21" s="194" t="s">
        <v>164</v>
      </c>
      <c r="B21" s="1676"/>
      <c r="C21" s="686"/>
      <c r="D21" s="326">
        <f t="shared" si="3"/>
        <v>-100</v>
      </c>
      <c r="E21" s="326">
        <f t="shared" si="3"/>
        <v>-100</v>
      </c>
      <c r="J21" s="194" t="s">
        <v>164</v>
      </c>
      <c r="K21" s="1676">
        <v>1768726</v>
      </c>
      <c r="L21" s="686">
        <f t="shared" si="11"/>
        <v>13334816</v>
      </c>
      <c r="M21" s="326">
        <f t="shared" si="4"/>
        <v>6.9924887985283677</v>
      </c>
      <c r="N21" s="326">
        <f t="shared" si="4"/>
        <v>-5.7071607967179556</v>
      </c>
      <c r="R21" s="194" t="s">
        <v>164</v>
      </c>
      <c r="S21" s="1676">
        <v>1653131</v>
      </c>
      <c r="T21" s="686">
        <f t="shared" si="10"/>
        <v>14141918</v>
      </c>
      <c r="U21" s="326">
        <f t="shared" si="5"/>
        <v>-7.8257179880054695</v>
      </c>
      <c r="V21" s="326">
        <f t="shared" si="5"/>
        <v>-5.7886489119898199</v>
      </c>
      <c r="Y21" s="194" t="s">
        <v>164</v>
      </c>
      <c r="Z21" s="1676">
        <v>1793484</v>
      </c>
      <c r="AA21" s="686">
        <f t="shared" si="6"/>
        <v>15010843</v>
      </c>
      <c r="AB21" s="326">
        <f t="shared" si="7"/>
        <v>-0.70335978314549763</v>
      </c>
      <c r="AC21" s="326">
        <f t="shared" si="0"/>
        <v>4.5019938153052923</v>
      </c>
      <c r="AF21" s="194" t="s">
        <v>164</v>
      </c>
      <c r="AG21" s="688">
        <v>1806188</v>
      </c>
      <c r="AH21" s="686">
        <f t="shared" si="8"/>
        <v>14364169</v>
      </c>
      <c r="AI21" s="326">
        <f t="shared" si="1"/>
        <v>-1.3030898316152424</v>
      </c>
      <c r="AJ21" s="326">
        <f t="shared" si="1"/>
        <v>0.22998757467007844</v>
      </c>
      <c r="AK21" s="343"/>
      <c r="AL21" s="343"/>
      <c r="AN21" s="194" t="s">
        <v>164</v>
      </c>
      <c r="AO21" s="688">
        <v>1830035</v>
      </c>
      <c r="AP21" s="686">
        <v>14331209</v>
      </c>
      <c r="AQ21" s="326">
        <f t="shared" si="2"/>
        <v>11.430071052056332</v>
      </c>
      <c r="AR21" s="326">
        <f t="shared" si="2"/>
        <v>3.106955556665119</v>
      </c>
      <c r="AV21" s="173" t="s">
        <v>164</v>
      </c>
      <c r="AW21" s="174">
        <v>1642317</v>
      </c>
      <c r="AX21" s="329">
        <v>13899362</v>
      </c>
      <c r="BC21" s="173" t="s">
        <v>164</v>
      </c>
      <c r="BD21" s="174">
        <v>1616455</v>
      </c>
      <c r="BE21" s="329">
        <f t="shared" si="9"/>
        <v>13237868</v>
      </c>
      <c r="BG21" s="194" t="s">
        <v>164</v>
      </c>
      <c r="BH21" s="174">
        <v>1506040</v>
      </c>
      <c r="BI21"/>
    </row>
    <row r="22" spans="1:61" ht="15" customHeight="1">
      <c r="A22" s="194" t="s">
        <v>165</v>
      </c>
      <c r="B22" s="1676"/>
      <c r="C22" s="686"/>
      <c r="D22" s="326">
        <f t="shared" si="3"/>
        <v>-100</v>
      </c>
      <c r="E22" s="326">
        <f t="shared" si="3"/>
        <v>-100</v>
      </c>
      <c r="J22" s="194" t="s">
        <v>165</v>
      </c>
      <c r="K22" s="1676">
        <v>1876578</v>
      </c>
      <c r="L22" s="686">
        <f t="shared" si="11"/>
        <v>15211394</v>
      </c>
      <c r="M22" s="326">
        <f t="shared" si="4"/>
        <v>8.2429663742622594</v>
      </c>
      <c r="N22" s="326">
        <f t="shared" si="4"/>
        <v>-4.1837563202375474</v>
      </c>
      <c r="R22" s="194" t="s">
        <v>165</v>
      </c>
      <c r="S22" s="1676">
        <v>1733672</v>
      </c>
      <c r="T22" s="686">
        <f t="shared" si="10"/>
        <v>15875590</v>
      </c>
      <c r="U22" s="326">
        <f t="shared" si="5"/>
        <v>-2.0744487962593721</v>
      </c>
      <c r="V22" s="326">
        <f t="shared" si="5"/>
        <v>-5.3968058738921627</v>
      </c>
      <c r="Y22" s="194" t="s">
        <v>165</v>
      </c>
      <c r="Z22" s="1676">
        <v>1770398</v>
      </c>
      <c r="AA22" s="686">
        <f t="shared" si="6"/>
        <v>16781241</v>
      </c>
      <c r="AB22" s="326">
        <f t="shared" si="7"/>
        <v>-2.6304760794312698</v>
      </c>
      <c r="AC22" s="326">
        <f t="shared" si="0"/>
        <v>3.7006017959640709</v>
      </c>
      <c r="AF22" s="194" t="s">
        <v>165</v>
      </c>
      <c r="AG22" s="688">
        <v>1818226</v>
      </c>
      <c r="AH22" s="686">
        <f t="shared" si="8"/>
        <v>16182395</v>
      </c>
      <c r="AI22" s="326">
        <f t="shared" si="1"/>
        <v>2.7644612544748979</v>
      </c>
      <c r="AJ22" s="326">
        <f t="shared" si="1"/>
        <v>0.50850522060680881</v>
      </c>
      <c r="AN22" s="194" t="s">
        <v>165</v>
      </c>
      <c r="AO22" s="688">
        <v>1769314</v>
      </c>
      <c r="AP22" s="686">
        <v>16100523</v>
      </c>
      <c r="AQ22" s="326">
        <f t="shared" si="2"/>
        <v>1.6044801403948836</v>
      </c>
      <c r="AR22" s="326">
        <f t="shared" si="2"/>
        <v>2.9396762402996894</v>
      </c>
      <c r="AV22" s="173" t="s">
        <v>165</v>
      </c>
      <c r="AW22" s="174">
        <v>1741374</v>
      </c>
      <c r="AX22" s="329">
        <v>15640736</v>
      </c>
      <c r="AZ22" s="343"/>
      <c r="BC22" s="173" t="s">
        <v>165</v>
      </c>
      <c r="BD22" s="174">
        <v>1815073</v>
      </c>
      <c r="BE22" s="329">
        <f t="shared" si="9"/>
        <v>15052941</v>
      </c>
      <c r="BG22" s="194" t="s">
        <v>165</v>
      </c>
      <c r="BH22" s="174">
        <v>1547153</v>
      </c>
      <c r="BI22"/>
    </row>
    <row r="23" spans="1:61" ht="15" customHeight="1">
      <c r="A23" s="194" t="s">
        <v>166</v>
      </c>
      <c r="B23" s="1676"/>
      <c r="C23" s="686"/>
      <c r="D23" s="326">
        <f t="shared" si="3"/>
        <v>-100</v>
      </c>
      <c r="E23" s="326">
        <f t="shared" si="3"/>
        <v>-100</v>
      </c>
      <c r="J23" s="194" t="s">
        <v>166</v>
      </c>
      <c r="K23" s="1676">
        <v>1864448</v>
      </c>
      <c r="L23" s="686">
        <f t="shared" si="11"/>
        <v>17075842</v>
      </c>
      <c r="M23" s="326">
        <f t="shared" si="4"/>
        <v>-1.1258025632173485</v>
      </c>
      <c r="N23" s="326">
        <f t="shared" si="4"/>
        <v>-3.8590996914803428</v>
      </c>
      <c r="R23" s="194" t="s">
        <v>166</v>
      </c>
      <c r="S23" s="1676">
        <v>1885677</v>
      </c>
      <c r="T23" s="686">
        <f t="shared" si="10"/>
        <v>17761267</v>
      </c>
      <c r="U23" s="326">
        <f t="shared" si="5"/>
        <v>-8.9965513147569567</v>
      </c>
      <c r="V23" s="326">
        <f t="shared" si="5"/>
        <v>-5.7924393747843546</v>
      </c>
      <c r="Y23" s="194" t="s">
        <v>166</v>
      </c>
      <c r="Z23" s="1676">
        <v>2072094</v>
      </c>
      <c r="AA23" s="686">
        <f t="shared" si="6"/>
        <v>18853335</v>
      </c>
      <c r="AB23" s="326">
        <f t="shared" si="7"/>
        <v>3.5894723475649077</v>
      </c>
      <c r="AC23" s="326">
        <f t="shared" si="0"/>
        <v>3.6883763452149458</v>
      </c>
      <c r="AF23" s="194" t="s">
        <v>166</v>
      </c>
      <c r="AG23" s="688">
        <v>2000294</v>
      </c>
      <c r="AH23" s="686">
        <f t="shared" si="8"/>
        <v>18182689</v>
      </c>
      <c r="AI23" s="326">
        <f t="shared" si="1"/>
        <v>6.2222203341047475</v>
      </c>
      <c r="AJ23" s="326">
        <f t="shared" si="1"/>
        <v>1.1068056559168067</v>
      </c>
      <c r="AN23" s="194" t="s">
        <v>166</v>
      </c>
      <c r="AO23" s="688">
        <v>1883122</v>
      </c>
      <c r="AP23" s="686">
        <v>17983645</v>
      </c>
      <c r="AQ23" s="326">
        <f t="shared" si="2"/>
        <v>0.73494837601497398</v>
      </c>
      <c r="AR23" s="326">
        <f t="shared" si="2"/>
        <v>2.7042991541062626</v>
      </c>
      <c r="AS23" s="343"/>
      <c r="AV23" s="173" t="s">
        <v>166</v>
      </c>
      <c r="AW23" s="174">
        <v>1869383</v>
      </c>
      <c r="AX23" s="329">
        <v>17510119</v>
      </c>
      <c r="BC23" s="173" t="s">
        <v>166</v>
      </c>
      <c r="BD23" s="174">
        <v>1908090</v>
      </c>
      <c r="BE23" s="329">
        <f t="shared" si="9"/>
        <v>16961031</v>
      </c>
      <c r="BG23" s="194" t="s">
        <v>166</v>
      </c>
      <c r="BH23" s="174">
        <v>1711834</v>
      </c>
      <c r="BI23"/>
    </row>
    <row r="24" spans="1:61" ht="15" customHeight="1">
      <c r="A24" s="194" t="s">
        <v>167</v>
      </c>
      <c r="B24" s="1676"/>
      <c r="C24" s="686"/>
      <c r="D24" s="326">
        <f t="shared" si="3"/>
        <v>-100</v>
      </c>
      <c r="E24" s="326">
        <f t="shared" si="3"/>
        <v>-100</v>
      </c>
      <c r="J24" s="194" t="s">
        <v>167</v>
      </c>
      <c r="K24" s="1676">
        <v>1896601</v>
      </c>
      <c r="L24" s="686">
        <f t="shared" si="11"/>
        <v>18972443</v>
      </c>
      <c r="M24" s="326">
        <f t="shared" si="4"/>
        <v>6.7307410933958218</v>
      </c>
      <c r="N24" s="326">
        <f t="shared" si="4"/>
        <v>-2.8959585609017546</v>
      </c>
      <c r="R24" s="194" t="s">
        <v>167</v>
      </c>
      <c r="S24" s="1676">
        <v>1776996</v>
      </c>
      <c r="T24" s="686">
        <f t="shared" si="10"/>
        <v>19538263</v>
      </c>
      <c r="U24" s="326">
        <f t="shared" si="5"/>
        <v>-9.311305338345635</v>
      </c>
      <c r="V24" s="326">
        <f t="shared" si="5"/>
        <v>-6.1237275306937597</v>
      </c>
      <c r="Y24" s="194" t="s">
        <v>167</v>
      </c>
      <c r="Z24" s="1676">
        <v>1959446</v>
      </c>
      <c r="AA24" s="686">
        <f t="shared" si="6"/>
        <v>20812781</v>
      </c>
      <c r="AB24" s="326">
        <f t="shared" si="7"/>
        <v>-1.417027778574379</v>
      </c>
      <c r="AC24" s="326">
        <f t="shared" si="0"/>
        <v>3.1852823210363748</v>
      </c>
      <c r="AF24" s="194" t="s">
        <v>167</v>
      </c>
      <c r="AG24" s="688">
        <v>1987611</v>
      </c>
      <c r="AH24" s="686">
        <f t="shared" si="8"/>
        <v>20170300</v>
      </c>
      <c r="AI24" s="326">
        <f t="shared" si="1"/>
        <v>7.6206312524771667</v>
      </c>
      <c r="AJ24" s="326">
        <f t="shared" si="1"/>
        <v>1.7134554209464981</v>
      </c>
      <c r="AN24" s="194" t="s">
        <v>167</v>
      </c>
      <c r="AO24" s="688">
        <v>1846868</v>
      </c>
      <c r="AP24" s="686">
        <v>19830513</v>
      </c>
      <c r="AQ24" s="326">
        <f t="shared" si="2"/>
        <v>2.3776369530415042</v>
      </c>
      <c r="AR24" s="344">
        <f t="shared" si="2"/>
        <v>2.673788236000703</v>
      </c>
      <c r="AV24" s="173" t="s">
        <v>167</v>
      </c>
      <c r="AW24" s="174">
        <v>1803976</v>
      </c>
      <c r="AX24" s="329">
        <v>19314095</v>
      </c>
      <c r="AZ24" s="679"/>
      <c r="BC24" s="173" t="s">
        <v>167</v>
      </c>
      <c r="BD24" s="174">
        <v>1683989</v>
      </c>
      <c r="BE24" s="329">
        <f t="shared" si="9"/>
        <v>18645020</v>
      </c>
      <c r="BG24" s="194" t="s">
        <v>167</v>
      </c>
      <c r="BH24" s="174">
        <v>1587171</v>
      </c>
      <c r="BI24"/>
    </row>
    <row r="25" spans="1:61" ht="15" customHeight="1">
      <c r="A25" s="194" t="s">
        <v>168</v>
      </c>
      <c r="B25" s="688"/>
      <c r="C25" s="686"/>
      <c r="D25" s="326">
        <f t="shared" si="3"/>
        <v>-100</v>
      </c>
      <c r="E25" s="326">
        <f t="shared" ref="E25" si="12">((C25-K25)/K25)*100</f>
        <v>-100</v>
      </c>
      <c r="J25" s="194" t="s">
        <v>168</v>
      </c>
      <c r="K25" s="688">
        <v>1917694</v>
      </c>
      <c r="L25" s="686">
        <f t="shared" si="11"/>
        <v>20890137</v>
      </c>
      <c r="M25" s="326">
        <f t="shared" si="4"/>
        <v>4.9594982157322072</v>
      </c>
      <c r="N25" s="326">
        <f t="shared" si="4"/>
        <v>-2.2241908309171539</v>
      </c>
      <c r="R25" s="194" t="s">
        <v>168</v>
      </c>
      <c r="S25" s="688">
        <v>1827080</v>
      </c>
      <c r="T25" s="686">
        <f t="shared" si="10"/>
        <v>21365343</v>
      </c>
      <c r="U25" s="326">
        <f t="shared" si="5"/>
        <v>-1.945126022098143</v>
      </c>
      <c r="V25" s="326">
        <f t="shared" si="5"/>
        <v>-5.7803666017598703</v>
      </c>
      <c r="Y25" s="194" t="s">
        <v>168</v>
      </c>
      <c r="Z25" s="688">
        <v>1863324</v>
      </c>
      <c r="AA25" s="686">
        <f t="shared" si="6"/>
        <v>22676105</v>
      </c>
      <c r="AB25" s="326">
        <f t="shared" si="7"/>
        <v>-2.8840455755816956</v>
      </c>
      <c r="AC25" s="326">
        <f t="shared" si="0"/>
        <v>2.6580971968846518</v>
      </c>
      <c r="AF25" s="194" t="s">
        <v>168</v>
      </c>
      <c r="AG25" s="688">
        <v>1918659</v>
      </c>
      <c r="AH25" s="686">
        <f t="shared" si="8"/>
        <v>22088959</v>
      </c>
      <c r="AI25" s="326">
        <f t="shared" si="1"/>
        <v>-2.2537594923424447</v>
      </c>
      <c r="AJ25" s="326">
        <f t="shared" si="1"/>
        <v>1.3561346592325543</v>
      </c>
      <c r="AN25" s="194" t="s">
        <v>168</v>
      </c>
      <c r="AO25" s="174">
        <v>1962898</v>
      </c>
      <c r="AP25" s="686">
        <v>21793411</v>
      </c>
      <c r="AQ25" s="344">
        <f t="shared" si="2"/>
        <v>0.72667579052483744</v>
      </c>
      <c r="AR25" s="344">
        <f t="shared" si="2"/>
        <v>2.4953355225682072</v>
      </c>
      <c r="AS25" s="599"/>
      <c r="AT25" s="201"/>
      <c r="AV25" s="173" t="s">
        <v>168</v>
      </c>
      <c r="AW25" s="174">
        <v>1948737</v>
      </c>
      <c r="AX25" s="329">
        <v>21262832</v>
      </c>
      <c r="BC25" s="173" t="s">
        <v>168</v>
      </c>
      <c r="BD25" s="174">
        <v>1877577</v>
      </c>
      <c r="BE25" s="329">
        <f t="shared" si="9"/>
        <v>20522597</v>
      </c>
      <c r="BG25" s="194" t="s">
        <v>168</v>
      </c>
      <c r="BH25" s="174">
        <v>1661623</v>
      </c>
      <c r="BI25"/>
    </row>
    <row r="26" spans="1:61" ht="15" customHeight="1">
      <c r="A26" s="195"/>
      <c r="B26" s="204"/>
      <c r="C26" s="329"/>
      <c r="D26" s="326"/>
      <c r="E26" s="326"/>
      <c r="J26" s="195"/>
      <c r="K26" s="204"/>
      <c r="L26" s="329"/>
      <c r="M26" s="326"/>
      <c r="N26" s="326"/>
      <c r="R26" s="195"/>
      <c r="S26" s="204"/>
      <c r="T26" s="329"/>
      <c r="U26" s="326"/>
      <c r="V26" s="326"/>
      <c r="Y26" s="195"/>
      <c r="Z26" s="204"/>
      <c r="AA26" s="329"/>
      <c r="AB26" s="326"/>
      <c r="AC26" s="326"/>
      <c r="AF26" s="195"/>
      <c r="AG26" s="204"/>
      <c r="AH26" s="329"/>
      <c r="AI26" s="326"/>
      <c r="AJ26" s="326"/>
      <c r="AN26" s="195"/>
      <c r="AO26" s="204"/>
      <c r="AP26" s="329"/>
      <c r="AQ26" s="344"/>
      <c r="AR26" s="344"/>
      <c r="AS26" s="343"/>
      <c r="AT26" s="343"/>
      <c r="AV26" s="176"/>
      <c r="AW26" s="177"/>
      <c r="AX26" s="337"/>
      <c r="BC26" s="176"/>
      <c r="BD26" s="177"/>
      <c r="BE26" s="337"/>
      <c r="BG26" s="195"/>
      <c r="BH26" s="177"/>
      <c r="BI26"/>
    </row>
    <row r="27" spans="1:61" ht="15" customHeight="1">
      <c r="A27" s="196" t="s">
        <v>608</v>
      </c>
      <c r="B27" s="179">
        <f>SUM(B14:B25)</f>
        <v>7219056</v>
      </c>
      <c r="C27" s="329"/>
      <c r="D27" s="326"/>
      <c r="E27" s="326"/>
      <c r="J27" s="196" t="s">
        <v>598</v>
      </c>
      <c r="K27" s="179">
        <f>SUM(K14:K25)</f>
        <v>20890137</v>
      </c>
      <c r="L27" s="329"/>
      <c r="M27" s="326"/>
      <c r="N27" s="326"/>
      <c r="R27" s="196" t="s">
        <v>379</v>
      </c>
      <c r="S27" s="179">
        <f>SUM(S14:S25)</f>
        <v>21365343</v>
      </c>
      <c r="T27" s="329"/>
      <c r="U27" s="326"/>
      <c r="V27" s="326"/>
      <c r="Y27" s="196" t="s">
        <v>323</v>
      </c>
      <c r="Z27" s="179">
        <f>SUM(Z14:Z25)</f>
        <v>22676105</v>
      </c>
      <c r="AA27" s="329"/>
      <c r="AB27" s="326"/>
      <c r="AC27" s="326"/>
      <c r="AF27" s="196" t="s">
        <v>260</v>
      </c>
      <c r="AG27" s="179">
        <f>SUM(AG14:AG25)</f>
        <v>22088959</v>
      </c>
      <c r="AH27" s="329">
        <f>AG27</f>
        <v>22088959</v>
      </c>
      <c r="AI27" s="326"/>
      <c r="AJ27" s="326"/>
      <c r="AK27" s="201">
        <f>AH27/1000</f>
        <v>22088.958999999999</v>
      </c>
      <c r="AL27" s="678" t="s">
        <v>203</v>
      </c>
      <c r="AN27" s="196" t="s">
        <v>245</v>
      </c>
      <c r="AO27" s="179">
        <f>SUM(AO14:AO25)</f>
        <v>21793411</v>
      </c>
      <c r="AP27" s="329">
        <f>AO27</f>
        <v>21793411</v>
      </c>
      <c r="AQ27" s="344">
        <f>((AO27-AW27)/AW27)*100</f>
        <v>2.4953355225682072</v>
      </c>
      <c r="AR27" s="344"/>
      <c r="AS27" s="201">
        <f>AP27/1000</f>
        <v>21793.411</v>
      </c>
      <c r="AT27" s="201" t="s">
        <v>203</v>
      </c>
      <c r="AV27" s="178" t="s">
        <v>204</v>
      </c>
      <c r="AW27" s="179">
        <f>SUM(AW14:AW25)</f>
        <v>21262832</v>
      </c>
      <c r="AX27" s="330"/>
      <c r="AZ27" s="201">
        <f>AW27/1000</f>
        <v>21262.831999999999</v>
      </c>
      <c r="BA27" s="678" t="s">
        <v>203</v>
      </c>
      <c r="BC27" s="178" t="s">
        <v>198</v>
      </c>
      <c r="BD27" s="179">
        <f>SUM(BD14:BD25)</f>
        <v>20522597</v>
      </c>
      <c r="BE27" s="330"/>
      <c r="BG27" s="196" t="s">
        <v>201</v>
      </c>
      <c r="BH27" s="179">
        <f>SUM(BH14:BH25)</f>
        <v>18785472</v>
      </c>
      <c r="BI27"/>
    </row>
    <row r="28" spans="1:61" ht="15" customHeight="1">
      <c r="A28" s="2"/>
      <c r="B28" s="205"/>
      <c r="C28" s="2"/>
      <c r="D28" s="326"/>
      <c r="E28" s="326"/>
      <c r="J28" s="2"/>
      <c r="K28" s="205"/>
      <c r="L28" s="2"/>
      <c r="M28" s="326"/>
      <c r="N28" s="326"/>
      <c r="R28" s="2"/>
      <c r="S28" s="205"/>
      <c r="T28" s="2"/>
      <c r="U28" s="326"/>
      <c r="V28" s="326"/>
      <c r="Y28" s="2"/>
      <c r="Z28" s="205"/>
      <c r="AA28" s="2"/>
      <c r="AB28" s="326"/>
      <c r="AC28" s="326"/>
      <c r="AF28" s="2"/>
      <c r="AG28" s="205"/>
      <c r="AH28" s="2"/>
      <c r="AI28" s="326"/>
      <c r="AJ28" s="326"/>
      <c r="AN28" s="2"/>
      <c r="AO28" s="205"/>
      <c r="AP28" s="2"/>
      <c r="AQ28" s="326"/>
      <c r="AR28" s="326"/>
      <c r="AV28" s="180"/>
      <c r="AW28" s="181"/>
      <c r="AX28" s="332"/>
      <c r="BC28" s="180"/>
      <c r="BD28" s="181"/>
      <c r="BE28" s="332"/>
      <c r="BG28" s="2"/>
      <c r="BH28" s="692"/>
      <c r="BI28"/>
    </row>
    <row r="29" spans="1:61" ht="15" customHeight="1">
      <c r="A29" s="2"/>
      <c r="B29" s="203" t="s">
        <v>199</v>
      </c>
      <c r="C29" s="328"/>
      <c r="D29" s="326"/>
      <c r="E29" s="326"/>
      <c r="J29" s="2"/>
      <c r="K29" s="203" t="s">
        <v>199</v>
      </c>
      <c r="L29" s="328"/>
      <c r="M29" s="326"/>
      <c r="N29" s="326"/>
      <c r="R29" s="2"/>
      <c r="S29" s="203" t="s">
        <v>199</v>
      </c>
      <c r="T29" s="328"/>
      <c r="U29" s="326"/>
      <c r="V29" s="326"/>
      <c r="Y29" s="2"/>
      <c r="Z29" s="203" t="s">
        <v>199</v>
      </c>
      <c r="AA29" s="328"/>
      <c r="AB29" s="326"/>
      <c r="AC29" s="326"/>
      <c r="AF29" s="2"/>
      <c r="AG29" s="203" t="s">
        <v>199</v>
      </c>
      <c r="AH29" s="328"/>
      <c r="AI29" s="326"/>
      <c r="AJ29" s="326"/>
      <c r="AN29" s="2"/>
      <c r="AO29" s="203" t="s">
        <v>199</v>
      </c>
      <c r="AP29" s="328"/>
      <c r="AQ29" s="326"/>
      <c r="AR29" s="326"/>
      <c r="AV29" s="180"/>
      <c r="AW29" s="182" t="s">
        <v>199</v>
      </c>
      <c r="AX29" s="338"/>
      <c r="BC29" s="180"/>
      <c r="BD29" s="182" t="s">
        <v>199</v>
      </c>
      <c r="BE29" s="338"/>
      <c r="BG29" s="2"/>
      <c r="BH29" s="691" t="s">
        <v>199</v>
      </c>
      <c r="BI29"/>
    </row>
    <row r="30" spans="1:61" ht="15" customHeight="1">
      <c r="A30"/>
      <c r="B30" s="206"/>
      <c r="C30" s="331"/>
      <c r="D30" s="326"/>
      <c r="E30" s="326"/>
      <c r="G30" s="679"/>
      <c r="J30"/>
      <c r="K30" s="206"/>
      <c r="L30" s="331"/>
      <c r="M30" s="326"/>
      <c r="N30" s="326"/>
      <c r="R30"/>
      <c r="S30" s="206"/>
      <c r="T30" s="331"/>
      <c r="U30" s="326"/>
      <c r="V30" s="326"/>
      <c r="Y30"/>
      <c r="Z30" s="206"/>
      <c r="AA30" s="331"/>
      <c r="AB30" s="326"/>
      <c r="AC30" s="326"/>
      <c r="AF30"/>
      <c r="AG30" s="206"/>
      <c r="AH30" s="331"/>
      <c r="AI30" s="326"/>
      <c r="AJ30" s="326"/>
      <c r="AN30"/>
      <c r="AO30" s="206"/>
      <c r="AP30" s="331"/>
      <c r="AQ30" s="326"/>
      <c r="AR30" s="326"/>
      <c r="AW30" s="183"/>
      <c r="AX30" s="339"/>
      <c r="BD30" s="183"/>
      <c r="BE30" s="339"/>
      <c r="BG30"/>
      <c r="BH30" s="690"/>
      <c r="BI30"/>
    </row>
    <row r="31" spans="1:61" ht="15" customHeight="1">
      <c r="A31" s="197" t="s">
        <v>169</v>
      </c>
      <c r="B31" s="1677">
        <v>171338933</v>
      </c>
      <c r="C31" s="686">
        <f>B31</f>
        <v>171338933</v>
      </c>
      <c r="D31" s="326">
        <f t="shared" ref="D31:D42" si="13">((B31-K31)/K31)*100</f>
        <v>5.5166094640612746</v>
      </c>
      <c r="E31" s="326">
        <f>((C31-L31)/L31)*100</f>
        <v>5.5166094640612746</v>
      </c>
      <c r="J31" s="197" t="s">
        <v>169</v>
      </c>
      <c r="K31" s="1677">
        <v>162381007</v>
      </c>
      <c r="L31" s="686">
        <f>K31</f>
        <v>162381007</v>
      </c>
      <c r="M31" s="326">
        <f t="shared" ref="M31:N42" si="14">((K31-S31)/S31)*100</f>
        <v>-14.289515079443833</v>
      </c>
      <c r="N31" s="326">
        <f t="shared" si="14"/>
        <v>-14.289515079443833</v>
      </c>
      <c r="R31" s="197" t="s">
        <v>169</v>
      </c>
      <c r="S31" s="1681">
        <v>189452909</v>
      </c>
      <c r="T31" s="686">
        <f>S31</f>
        <v>189452909</v>
      </c>
      <c r="U31" s="326">
        <f t="shared" si="5"/>
        <v>1.000986777017369</v>
      </c>
      <c r="V31" s="326">
        <f t="shared" si="5"/>
        <v>1.000986777017369</v>
      </c>
      <c r="Y31" s="197" t="s">
        <v>169</v>
      </c>
      <c r="Z31" s="1676">
        <v>187575305</v>
      </c>
      <c r="AA31" s="686">
        <f>Z31</f>
        <v>187575305</v>
      </c>
      <c r="AB31" s="326">
        <f>((Z31-AG31)/AG31)*100</f>
        <v>21.434013372629099</v>
      </c>
      <c r="AC31" s="326">
        <f>((AA31-AH31)/AH31)*100</f>
        <v>21.434013372629099</v>
      </c>
      <c r="AF31" s="197" t="s">
        <v>169</v>
      </c>
      <c r="AG31" s="688">
        <v>154466858</v>
      </c>
      <c r="AH31" s="686">
        <f>AG31</f>
        <v>154466858</v>
      </c>
      <c r="AI31" s="326">
        <f t="shared" ref="AI31:AJ42" si="15">((AG31-AO31)/AO31)*100</f>
        <v>-5.7973652608719597</v>
      </c>
      <c r="AJ31" s="326">
        <f t="shared" si="15"/>
        <v>-5.7973652608719597</v>
      </c>
      <c r="AK31" s="343"/>
      <c r="AL31" s="343"/>
      <c r="AN31" s="197" t="s">
        <v>169</v>
      </c>
      <c r="AO31" s="688">
        <v>163972970</v>
      </c>
      <c r="AP31" s="686">
        <f>AO31</f>
        <v>163972970</v>
      </c>
      <c r="AQ31" s="326">
        <f t="shared" ref="AQ31:AR42" si="16">((AO31-AW31)/AW31)*100</f>
        <v>8.1166556859620744</v>
      </c>
      <c r="AR31" s="326">
        <f t="shared" si="16"/>
        <v>8.1166556859620744</v>
      </c>
      <c r="AV31" s="184" t="s">
        <v>169</v>
      </c>
      <c r="AW31" s="174">
        <v>151663006</v>
      </c>
      <c r="AX31" s="329">
        <v>151663006</v>
      </c>
      <c r="BC31" s="184" t="s">
        <v>169</v>
      </c>
      <c r="BD31" s="174">
        <v>145263905</v>
      </c>
      <c r="BE31" s="329">
        <f>BD31</f>
        <v>145263905</v>
      </c>
      <c r="BG31" s="197" t="s">
        <v>169</v>
      </c>
      <c r="BH31" s="174">
        <v>144544826</v>
      </c>
      <c r="BI31"/>
    </row>
    <row r="32" spans="1:61" ht="15" customHeight="1">
      <c r="A32" s="198" t="s">
        <v>170</v>
      </c>
      <c r="B32" s="1677">
        <v>156246136</v>
      </c>
      <c r="C32" s="686">
        <f>B32+B31</f>
        <v>327585069</v>
      </c>
      <c r="D32" s="326">
        <f t="shared" si="13"/>
        <v>5.5471288772041634</v>
      </c>
      <c r="E32" s="326">
        <f t="shared" ref="E32:E42" si="17">((C32-L32)/L32)*100</f>
        <v>5.5311639097380061</v>
      </c>
      <c r="J32" s="198" t="s">
        <v>170</v>
      </c>
      <c r="K32" s="1677">
        <v>148034473</v>
      </c>
      <c r="L32" s="686">
        <f>L31+K32</f>
        <v>310415480</v>
      </c>
      <c r="M32" s="326">
        <f t="shared" si="14"/>
        <v>-11.625087037972806</v>
      </c>
      <c r="N32" s="326">
        <f t="shared" si="14"/>
        <v>-13.039204249564399</v>
      </c>
      <c r="R32" s="198" t="s">
        <v>170</v>
      </c>
      <c r="S32" s="1678">
        <v>167507348</v>
      </c>
      <c r="T32" s="686">
        <f>T31+S32</f>
        <v>356960257</v>
      </c>
      <c r="U32" s="326">
        <f t="shared" si="5"/>
        <v>7.0192474394196678</v>
      </c>
      <c r="V32" s="326">
        <f t="shared" si="5"/>
        <v>3.7385442640608106</v>
      </c>
      <c r="Y32" s="198" t="s">
        <v>170</v>
      </c>
      <c r="Z32" s="1676">
        <v>156520768</v>
      </c>
      <c r="AA32" s="686">
        <f t="shared" ref="AA32:AA42" si="18">AA31+Z32</f>
        <v>344096073</v>
      </c>
      <c r="AB32" s="326">
        <f t="shared" ref="AB32:AC42" si="19">((Z32-AG32)/AG32)*100</f>
        <v>4.0355581849537234</v>
      </c>
      <c r="AC32" s="326">
        <f t="shared" si="19"/>
        <v>12.849406336968885</v>
      </c>
      <c r="AF32" s="198" t="s">
        <v>170</v>
      </c>
      <c r="AG32" s="688">
        <v>150449299</v>
      </c>
      <c r="AH32" s="686">
        <f t="shared" ref="AH32:AH42" si="20">AH31+AG32</f>
        <v>304916157</v>
      </c>
      <c r="AI32" s="326">
        <f t="shared" si="15"/>
        <v>-7.3601574124820797</v>
      </c>
      <c r="AJ32" s="326">
        <f t="shared" si="15"/>
        <v>-6.5750010603589137</v>
      </c>
      <c r="AN32" s="198" t="s">
        <v>170</v>
      </c>
      <c r="AO32" s="688">
        <v>162402369</v>
      </c>
      <c r="AP32" s="686">
        <f t="shared" ref="AP32:AP42" si="21">AP31+AO32</f>
        <v>326375339</v>
      </c>
      <c r="AQ32" s="326">
        <f t="shared" si="16"/>
        <v>16.200455512020216</v>
      </c>
      <c r="AR32" s="326">
        <f t="shared" si="16"/>
        <v>11.993474116587558</v>
      </c>
      <c r="AV32" s="185" t="s">
        <v>170</v>
      </c>
      <c r="AW32" s="174">
        <v>139760527</v>
      </c>
      <c r="AX32" s="329">
        <v>291423533</v>
      </c>
      <c r="BC32" s="185" t="s">
        <v>170</v>
      </c>
      <c r="BD32" s="174">
        <v>145635767</v>
      </c>
      <c r="BE32" s="329">
        <f>BD31+BD32</f>
        <v>290899672</v>
      </c>
      <c r="BG32" s="198" t="s">
        <v>170</v>
      </c>
      <c r="BH32" s="174">
        <v>130552137</v>
      </c>
      <c r="BI32"/>
    </row>
    <row r="33" spans="1:61" ht="15" customHeight="1">
      <c r="A33" s="198" t="s">
        <v>171</v>
      </c>
      <c r="B33" s="1679">
        <v>201455305</v>
      </c>
      <c r="C33" s="686">
        <f t="shared" ref="C33:C34" si="22">C32+B33</f>
        <v>529040374</v>
      </c>
      <c r="D33" s="326">
        <f t="shared" si="13"/>
        <v>12.292626913120968</v>
      </c>
      <c r="E33" s="326">
        <f t="shared" si="17"/>
        <v>8.007638035726842</v>
      </c>
      <c r="J33" s="198" t="s">
        <v>171</v>
      </c>
      <c r="K33" s="1679">
        <v>179402077</v>
      </c>
      <c r="L33" s="686">
        <f t="shared" ref="L33:L42" si="23">L32+K33</f>
        <v>489817557</v>
      </c>
      <c r="M33" s="326">
        <f t="shared" si="14"/>
        <v>1.2421643337690909</v>
      </c>
      <c r="N33" s="326">
        <f t="shared" si="14"/>
        <v>-8.3015481878675619</v>
      </c>
      <c r="R33" s="198" t="s">
        <v>171</v>
      </c>
      <c r="S33" s="1680">
        <v>177200950</v>
      </c>
      <c r="T33" s="686">
        <f t="shared" ref="T33:T42" si="24">T32+S33</f>
        <v>534161207</v>
      </c>
      <c r="U33" s="326">
        <f t="shared" si="5"/>
        <v>-10.341212396056322</v>
      </c>
      <c r="V33" s="326">
        <f t="shared" si="5"/>
        <v>-1.3981200343266527</v>
      </c>
      <c r="Y33" s="198" t="s">
        <v>171</v>
      </c>
      <c r="Z33" s="1680">
        <v>197639244</v>
      </c>
      <c r="AA33" s="686">
        <f t="shared" si="18"/>
        <v>541735317</v>
      </c>
      <c r="AB33" s="326">
        <f t="shared" si="19"/>
        <v>12.61810586972098</v>
      </c>
      <c r="AC33" s="326">
        <f t="shared" si="19"/>
        <v>12.764911862127622</v>
      </c>
      <c r="AF33" s="198" t="s">
        <v>171</v>
      </c>
      <c r="AG33" s="689">
        <v>175495088</v>
      </c>
      <c r="AH33" s="686">
        <f t="shared" si="20"/>
        <v>480411245</v>
      </c>
      <c r="AI33" s="326">
        <f t="shared" si="15"/>
        <v>4.9824347207530257</v>
      </c>
      <c r="AJ33" s="326">
        <f t="shared" si="15"/>
        <v>-2.6604122352973518</v>
      </c>
      <c r="AN33" s="198" t="s">
        <v>171</v>
      </c>
      <c r="AO33" s="689">
        <v>167166144</v>
      </c>
      <c r="AP33" s="686">
        <f t="shared" si="21"/>
        <v>493541483</v>
      </c>
      <c r="AQ33" s="326">
        <f t="shared" si="16"/>
        <v>-6.3349603515207829</v>
      </c>
      <c r="AR33" s="326">
        <f t="shared" si="16"/>
        <v>5.0321062013434439</v>
      </c>
      <c r="AV33" s="185" t="s">
        <v>171</v>
      </c>
      <c r="AW33" s="174">
        <v>178472293</v>
      </c>
      <c r="AX33" s="329">
        <v>469895826</v>
      </c>
      <c r="BC33" s="185" t="s">
        <v>171</v>
      </c>
      <c r="BD33" s="174">
        <v>149875335</v>
      </c>
      <c r="BE33" s="329">
        <f t="shared" ref="BE33:BE42" si="25">BE32+BD33</f>
        <v>440775007</v>
      </c>
      <c r="BG33" s="198" t="s">
        <v>171</v>
      </c>
      <c r="BH33" s="174">
        <v>148471573</v>
      </c>
      <c r="BI33"/>
    </row>
    <row r="34" spans="1:61" ht="15" customHeight="1">
      <c r="A34" s="198" t="s">
        <v>160</v>
      </c>
      <c r="B34" s="1677">
        <v>156892113</v>
      </c>
      <c r="C34" s="686">
        <f t="shared" si="22"/>
        <v>685932487</v>
      </c>
      <c r="D34" s="326">
        <f t="shared" si="13"/>
        <v>7.8260478423277142</v>
      </c>
      <c r="E34" s="326">
        <f t="shared" si="17"/>
        <v>7.9660493061922493</v>
      </c>
      <c r="G34" s="679"/>
      <c r="J34" s="198" t="s">
        <v>160</v>
      </c>
      <c r="K34" s="1677">
        <v>145504835</v>
      </c>
      <c r="L34" s="686">
        <f t="shared" si="23"/>
        <v>635322392</v>
      </c>
      <c r="M34" s="326">
        <f t="shared" si="14"/>
        <v>-13.837440315386889</v>
      </c>
      <c r="N34" s="326">
        <f t="shared" si="14"/>
        <v>-9.6312991940522537</v>
      </c>
      <c r="R34" s="198" t="s">
        <v>160</v>
      </c>
      <c r="S34" s="1676">
        <v>168872461</v>
      </c>
      <c r="T34" s="686">
        <f t="shared" si="24"/>
        <v>703033668</v>
      </c>
      <c r="U34" s="326">
        <f t="shared" si="5"/>
        <v>0.27207317509015316</v>
      </c>
      <c r="V34" s="326">
        <f t="shared" si="5"/>
        <v>-1.0020283501742551</v>
      </c>
      <c r="Y34" s="198" t="s">
        <v>160</v>
      </c>
      <c r="Z34" s="1676">
        <v>168414251</v>
      </c>
      <c r="AA34" s="686">
        <f t="shared" si="18"/>
        <v>710149568</v>
      </c>
      <c r="AB34" s="326">
        <f t="shared" si="19"/>
        <v>4.4969756673011467</v>
      </c>
      <c r="AC34" s="326">
        <f t="shared" si="19"/>
        <v>10.687977094072846</v>
      </c>
      <c r="AF34" s="198" t="s">
        <v>160</v>
      </c>
      <c r="AG34" s="688">
        <v>161166627</v>
      </c>
      <c r="AH34" s="686">
        <f t="shared" si="20"/>
        <v>641577872</v>
      </c>
      <c r="AI34" s="326">
        <f t="shared" si="15"/>
        <v>-0.41179721687382631</v>
      </c>
      <c r="AJ34" s="326">
        <f t="shared" si="15"/>
        <v>-2.1051568659211894</v>
      </c>
      <c r="AN34" s="198" t="s">
        <v>160</v>
      </c>
      <c r="AO34" s="688">
        <v>161833051</v>
      </c>
      <c r="AP34" s="686">
        <f t="shared" si="21"/>
        <v>655374534</v>
      </c>
      <c r="AQ34" s="326">
        <f t="shared" si="16"/>
        <v>11.615928574877062</v>
      </c>
      <c r="AR34" s="326">
        <f t="shared" si="16"/>
        <v>6.5845788668759022</v>
      </c>
      <c r="AV34" s="185" t="s">
        <v>160</v>
      </c>
      <c r="AW34" s="175">
        <v>144991000</v>
      </c>
      <c r="AX34" s="336">
        <v>614886826</v>
      </c>
      <c r="BC34" s="185" t="s">
        <v>160</v>
      </c>
      <c r="BD34" s="175">
        <v>163172988</v>
      </c>
      <c r="BE34" s="336">
        <f t="shared" si="25"/>
        <v>603947995</v>
      </c>
      <c r="BG34" s="198" t="s">
        <v>160</v>
      </c>
      <c r="BH34" s="175">
        <v>132527931</v>
      </c>
      <c r="BI34"/>
    </row>
    <row r="35" spans="1:61" ht="15" customHeight="1">
      <c r="A35" s="198" t="s">
        <v>161</v>
      </c>
      <c r="B35" s="1677"/>
      <c r="C35" s="686"/>
      <c r="D35" s="326">
        <f t="shared" si="13"/>
        <v>-100</v>
      </c>
      <c r="E35" s="326">
        <f t="shared" si="17"/>
        <v>-100</v>
      </c>
      <c r="G35" s="679"/>
      <c r="J35" s="198" t="s">
        <v>161</v>
      </c>
      <c r="K35" s="1677">
        <v>152428350</v>
      </c>
      <c r="L35" s="686">
        <f t="shared" si="23"/>
        <v>787750742</v>
      </c>
      <c r="M35" s="326">
        <f t="shared" si="14"/>
        <v>-1.4065140747945148</v>
      </c>
      <c r="N35" s="326">
        <f t="shared" si="14"/>
        <v>-8.1486485984320751</v>
      </c>
      <c r="R35" s="198" t="s">
        <v>161</v>
      </c>
      <c r="S35" s="1676">
        <v>154602861</v>
      </c>
      <c r="T35" s="686">
        <f t="shared" si="24"/>
        <v>857636529</v>
      </c>
      <c r="U35" s="326">
        <f t="shared" si="5"/>
        <v>-10.275806775758626</v>
      </c>
      <c r="V35" s="326">
        <f t="shared" si="5"/>
        <v>-2.8128278054037459</v>
      </c>
      <c r="Y35" s="198" t="s">
        <v>161</v>
      </c>
      <c r="Z35" s="1676">
        <v>172309001</v>
      </c>
      <c r="AA35" s="686">
        <f t="shared" si="18"/>
        <v>882458569</v>
      </c>
      <c r="AB35" s="326">
        <f t="shared" si="19"/>
        <v>6.8675179434400064</v>
      </c>
      <c r="AC35" s="326">
        <f t="shared" si="19"/>
        <v>9.9206811746057895</v>
      </c>
      <c r="AF35" s="198" t="s">
        <v>161</v>
      </c>
      <c r="AG35" s="688">
        <v>161236084</v>
      </c>
      <c r="AH35" s="686">
        <f t="shared" si="20"/>
        <v>802813956</v>
      </c>
      <c r="AI35" s="326">
        <f t="shared" si="15"/>
        <v>-0.15067618998696397</v>
      </c>
      <c r="AJ35" s="326">
        <f t="shared" si="15"/>
        <v>-1.7187862482571228</v>
      </c>
      <c r="AN35" s="198" t="s">
        <v>161</v>
      </c>
      <c r="AO35" s="688">
        <v>161479395</v>
      </c>
      <c r="AP35" s="686">
        <f t="shared" si="21"/>
        <v>816853929</v>
      </c>
      <c r="AQ35" s="326">
        <f t="shared" si="16"/>
        <v>1.1314305939931864</v>
      </c>
      <c r="AR35" s="326">
        <f t="shared" si="16"/>
        <v>5.4604310815401975</v>
      </c>
      <c r="AV35" s="185" t="s">
        <v>161</v>
      </c>
      <c r="AW35" s="174">
        <v>159672808</v>
      </c>
      <c r="AX35" s="329">
        <v>774559634</v>
      </c>
      <c r="BC35" s="185" t="s">
        <v>161</v>
      </c>
      <c r="BD35" s="174">
        <v>147287789</v>
      </c>
      <c r="BE35" s="329">
        <f t="shared" si="25"/>
        <v>751235784</v>
      </c>
      <c r="BG35" s="198" t="s">
        <v>161</v>
      </c>
      <c r="BH35" s="174">
        <v>135253559</v>
      </c>
      <c r="BI35"/>
    </row>
    <row r="36" spans="1:61" ht="15" customHeight="1">
      <c r="A36" s="198" t="s">
        <v>162</v>
      </c>
      <c r="B36" s="1677"/>
      <c r="C36" s="686"/>
      <c r="D36" s="326">
        <f t="shared" si="13"/>
        <v>-100</v>
      </c>
      <c r="E36" s="326">
        <f t="shared" si="17"/>
        <v>-100</v>
      </c>
      <c r="G36" s="679"/>
      <c r="J36" s="198" t="s">
        <v>162</v>
      </c>
      <c r="K36" s="1677">
        <v>153681639</v>
      </c>
      <c r="L36" s="686">
        <f t="shared" si="23"/>
        <v>941432381</v>
      </c>
      <c r="M36" s="326">
        <f t="shared" si="14"/>
        <v>5.8362315689955517</v>
      </c>
      <c r="N36" s="326">
        <f t="shared" si="14"/>
        <v>-6.1237038419402507</v>
      </c>
      <c r="R36" s="198" t="s">
        <v>162</v>
      </c>
      <c r="S36" s="1676">
        <v>145207021</v>
      </c>
      <c r="T36" s="686">
        <f t="shared" si="24"/>
        <v>1002843550</v>
      </c>
      <c r="U36" s="326">
        <f t="shared" si="5"/>
        <v>-11.317879140395197</v>
      </c>
      <c r="V36" s="326">
        <f t="shared" si="5"/>
        <v>-4.1439406364696127</v>
      </c>
      <c r="Y36" s="198" t="s">
        <v>162</v>
      </c>
      <c r="Z36" s="1676">
        <v>163738778</v>
      </c>
      <c r="AA36" s="686">
        <f t="shared" si="18"/>
        <v>1046197347</v>
      </c>
      <c r="AB36" s="326">
        <f t="shared" si="19"/>
        <v>4.7350665016026969</v>
      </c>
      <c r="AC36" s="326">
        <f t="shared" si="19"/>
        <v>9.0754546989246929</v>
      </c>
      <c r="AF36" s="198" t="s">
        <v>162</v>
      </c>
      <c r="AG36" s="688">
        <v>156336157</v>
      </c>
      <c r="AH36" s="686">
        <f t="shared" si="20"/>
        <v>959150113</v>
      </c>
      <c r="AI36" s="326">
        <f t="shared" si="15"/>
        <v>-0.69837297646285879</v>
      </c>
      <c r="AJ36" s="326">
        <f t="shared" si="15"/>
        <v>-1.5538974658061977</v>
      </c>
      <c r="AN36" s="198" t="s">
        <v>162</v>
      </c>
      <c r="AO36" s="688">
        <v>157435645</v>
      </c>
      <c r="AP36" s="686">
        <f t="shared" si="21"/>
        <v>974289574</v>
      </c>
      <c r="AQ36" s="326">
        <f t="shared" si="16"/>
        <v>-0.52414245508708868</v>
      </c>
      <c r="AR36" s="344">
        <f t="shared" si="16"/>
        <v>4.445074721179104</v>
      </c>
      <c r="AV36" s="185" t="s">
        <v>162</v>
      </c>
      <c r="AW36" s="174">
        <v>158265180</v>
      </c>
      <c r="AX36" s="329">
        <v>932824814</v>
      </c>
      <c r="BC36" s="185" t="s">
        <v>162</v>
      </c>
      <c r="BD36" s="174">
        <v>137904628</v>
      </c>
      <c r="BE36" s="329">
        <f t="shared" si="25"/>
        <v>889140412</v>
      </c>
      <c r="BG36" s="198" t="s">
        <v>162</v>
      </c>
      <c r="BH36" s="174">
        <v>124800121</v>
      </c>
      <c r="BI36"/>
    </row>
    <row r="37" spans="1:61" ht="15" customHeight="1">
      <c r="A37" s="198" t="s">
        <v>163</v>
      </c>
      <c r="B37" s="1676"/>
      <c r="C37" s="686"/>
      <c r="D37" s="326">
        <f t="shared" si="13"/>
        <v>-100</v>
      </c>
      <c r="E37" s="326">
        <f t="shared" si="17"/>
        <v>-100</v>
      </c>
      <c r="G37" s="679"/>
      <c r="J37" s="198" t="s">
        <v>163</v>
      </c>
      <c r="K37" s="1676">
        <v>153113344</v>
      </c>
      <c r="L37" s="686">
        <f t="shared" si="23"/>
        <v>1094545725</v>
      </c>
      <c r="M37" s="326">
        <f t="shared" si="14"/>
        <v>-0.99845318230130498</v>
      </c>
      <c r="N37" s="326">
        <f t="shared" si="14"/>
        <v>-5.4389022395700115</v>
      </c>
      <c r="R37" s="198" t="s">
        <v>163</v>
      </c>
      <c r="S37" s="1676">
        <v>154657527</v>
      </c>
      <c r="T37" s="686">
        <f t="shared" si="24"/>
        <v>1157501077</v>
      </c>
      <c r="U37" s="326">
        <f t="shared" si="5"/>
        <v>-3.3626251444647508</v>
      </c>
      <c r="V37" s="326">
        <f t="shared" si="5"/>
        <v>-4.0402785494813633</v>
      </c>
      <c r="Y37" s="198" t="s">
        <v>163</v>
      </c>
      <c r="Z37" s="1676">
        <v>160039040</v>
      </c>
      <c r="AA37" s="686">
        <f t="shared" si="18"/>
        <v>1206236387</v>
      </c>
      <c r="AB37" s="326">
        <f t="shared" si="19"/>
        <v>-1.5832632295388844</v>
      </c>
      <c r="AC37" s="326">
        <f t="shared" si="19"/>
        <v>7.5303406464581304</v>
      </c>
      <c r="AF37" s="198" t="s">
        <v>163</v>
      </c>
      <c r="AG37" s="688">
        <v>162613642</v>
      </c>
      <c r="AH37" s="686">
        <f t="shared" si="20"/>
        <v>1121763755</v>
      </c>
      <c r="AI37" s="326">
        <f t="shared" si="15"/>
        <v>9.7539093175344167</v>
      </c>
      <c r="AJ37" s="326">
        <f t="shared" si="15"/>
        <v>-6.1282730167799199E-2</v>
      </c>
      <c r="AN37" s="198" t="s">
        <v>163</v>
      </c>
      <c r="AO37" s="688">
        <v>148162050</v>
      </c>
      <c r="AP37" s="686">
        <f t="shared" si="21"/>
        <v>1122451624</v>
      </c>
      <c r="AQ37" s="326">
        <f t="shared" si="16"/>
        <v>-5.8279669068189781</v>
      </c>
      <c r="AR37" s="344">
        <f t="shared" si="16"/>
        <v>2.962469929925025</v>
      </c>
      <c r="AV37" s="185" t="s">
        <v>163</v>
      </c>
      <c r="AW37" s="174">
        <v>157331264</v>
      </c>
      <c r="AX37" s="329">
        <v>1090156078</v>
      </c>
      <c r="BC37" s="185" t="s">
        <v>163</v>
      </c>
      <c r="BD37" s="174">
        <v>146654943</v>
      </c>
      <c r="BE37" s="329">
        <f t="shared" si="25"/>
        <v>1035795355</v>
      </c>
      <c r="BG37" s="198" t="s">
        <v>163</v>
      </c>
      <c r="BH37" s="174">
        <v>141780454</v>
      </c>
      <c r="BI37"/>
    </row>
    <row r="38" spans="1:61" ht="15" customHeight="1">
      <c r="A38" s="198" t="s">
        <v>164</v>
      </c>
      <c r="B38" s="1682"/>
      <c r="C38" s="686"/>
      <c r="D38" s="326">
        <f t="shared" si="13"/>
        <v>-100</v>
      </c>
      <c r="E38" s="326">
        <f t="shared" si="17"/>
        <v>-100</v>
      </c>
      <c r="J38" s="198" t="s">
        <v>164</v>
      </c>
      <c r="K38" s="1682">
        <v>166489563</v>
      </c>
      <c r="L38" s="686">
        <f t="shared" si="23"/>
        <v>1261035288</v>
      </c>
      <c r="M38" s="326">
        <f t="shared" si="14"/>
        <v>10.096053487526317</v>
      </c>
      <c r="N38" s="326">
        <f t="shared" si="14"/>
        <v>-3.643848361099093</v>
      </c>
      <c r="R38" s="198" t="s">
        <v>164</v>
      </c>
      <c r="S38" s="1682">
        <v>151222099</v>
      </c>
      <c r="T38" s="686">
        <f t="shared" si="24"/>
        <v>1308723176</v>
      </c>
      <c r="U38" s="326">
        <f t="shared" si="5"/>
        <v>-7.2502296294688904</v>
      </c>
      <c r="V38" s="326">
        <f t="shared" si="5"/>
        <v>-4.4224944332675804</v>
      </c>
      <c r="Y38" s="198" t="s">
        <v>164</v>
      </c>
      <c r="Z38" s="1682">
        <v>163043098</v>
      </c>
      <c r="AA38" s="686">
        <f t="shared" si="18"/>
        <v>1369279485</v>
      </c>
      <c r="AB38" s="326">
        <f t="shared" si="19"/>
        <v>-8.3927817955294741E-3</v>
      </c>
      <c r="AC38" s="326">
        <f t="shared" si="19"/>
        <v>6.5735987635652195</v>
      </c>
      <c r="AF38" s="198" t="s">
        <v>164</v>
      </c>
      <c r="AG38" s="687">
        <v>163056783</v>
      </c>
      <c r="AH38" s="686">
        <f t="shared" si="20"/>
        <v>1284820538</v>
      </c>
      <c r="AI38" s="326">
        <f t="shared" si="15"/>
        <v>-0.24045363798662003</v>
      </c>
      <c r="AJ38" s="326">
        <f t="shared" si="15"/>
        <v>-8.4056987298096394E-2</v>
      </c>
      <c r="AK38" s="343"/>
      <c r="AL38" s="343"/>
      <c r="AN38" s="198" t="s">
        <v>164</v>
      </c>
      <c r="AO38" s="687">
        <v>163449804</v>
      </c>
      <c r="AP38" s="686">
        <f t="shared" si="21"/>
        <v>1285901428</v>
      </c>
      <c r="AQ38" s="326">
        <f t="shared" si="16"/>
        <v>11.967596778395528</v>
      </c>
      <c r="AR38" s="344">
        <f t="shared" si="16"/>
        <v>4.025916696389201</v>
      </c>
      <c r="AV38" s="185" t="s">
        <v>164</v>
      </c>
      <c r="AW38" s="174">
        <v>145979559</v>
      </c>
      <c r="AX38" s="329">
        <v>1236135637</v>
      </c>
      <c r="BC38" s="185" t="s">
        <v>164</v>
      </c>
      <c r="BD38" s="174">
        <v>143642198</v>
      </c>
      <c r="BE38" s="329">
        <f t="shared" si="25"/>
        <v>1179437553</v>
      </c>
      <c r="BG38" s="198" t="s">
        <v>164</v>
      </c>
      <c r="BH38" s="174">
        <v>131815930</v>
      </c>
      <c r="BI38"/>
    </row>
    <row r="39" spans="1:61" ht="15" customHeight="1">
      <c r="A39" s="198" t="s">
        <v>165</v>
      </c>
      <c r="B39" s="1682"/>
      <c r="C39" s="686"/>
      <c r="D39" s="326">
        <f t="shared" si="13"/>
        <v>-100</v>
      </c>
      <c r="E39" s="326">
        <f t="shared" si="17"/>
        <v>-100</v>
      </c>
      <c r="J39" s="198" t="s">
        <v>165</v>
      </c>
      <c r="K39" s="1682">
        <v>176825265</v>
      </c>
      <c r="L39" s="686">
        <f t="shared" si="23"/>
        <v>1437860553</v>
      </c>
      <c r="M39" s="326">
        <f t="shared" si="14"/>
        <v>11.37911380415771</v>
      </c>
      <c r="N39" s="326">
        <f t="shared" si="14"/>
        <v>-2.01858756546725</v>
      </c>
      <c r="R39" s="198" t="s">
        <v>165</v>
      </c>
      <c r="S39" s="1682">
        <v>158759806</v>
      </c>
      <c r="T39" s="686">
        <f t="shared" si="24"/>
        <v>1467482982</v>
      </c>
      <c r="U39" s="326">
        <f t="shared" si="5"/>
        <v>-1.8688226607986014</v>
      </c>
      <c r="V39" s="326">
        <f t="shared" si="5"/>
        <v>-4.1526548605503812</v>
      </c>
      <c r="Y39" s="198" t="s">
        <v>165</v>
      </c>
      <c r="Z39" s="1682">
        <v>161783248</v>
      </c>
      <c r="AA39" s="686">
        <f t="shared" si="18"/>
        <v>1531062733</v>
      </c>
      <c r="AB39" s="326">
        <f t="shared" si="19"/>
        <v>-1.953369296820082</v>
      </c>
      <c r="AC39" s="326">
        <f t="shared" si="19"/>
        <v>5.6031349688555352</v>
      </c>
      <c r="AF39" s="198" t="s">
        <v>165</v>
      </c>
      <c r="AG39" s="687">
        <v>165006433</v>
      </c>
      <c r="AH39" s="686">
        <f t="shared" si="20"/>
        <v>1449826971</v>
      </c>
      <c r="AI39" s="326">
        <f t="shared" si="15"/>
        <v>3.8870022695465938</v>
      </c>
      <c r="AJ39" s="326">
        <f t="shared" si="15"/>
        <v>0.35251727170151237</v>
      </c>
      <c r="AN39" s="198" t="s">
        <v>165</v>
      </c>
      <c r="AO39" s="687">
        <v>158832606</v>
      </c>
      <c r="AP39" s="686">
        <f t="shared" si="21"/>
        <v>1444734034</v>
      </c>
      <c r="AQ39" s="326">
        <f t="shared" si="16"/>
        <v>1.4700704011090215</v>
      </c>
      <c r="AR39" s="344">
        <f t="shared" si="16"/>
        <v>3.7386474665963245</v>
      </c>
      <c r="AV39" s="185" t="s">
        <v>165</v>
      </c>
      <c r="AW39" s="174">
        <v>156531483</v>
      </c>
      <c r="AX39" s="329">
        <v>1392667120</v>
      </c>
      <c r="BC39" s="185" t="s">
        <v>165</v>
      </c>
      <c r="BD39" s="174">
        <v>162820378</v>
      </c>
      <c r="BE39" s="329">
        <f t="shared" si="25"/>
        <v>1342257931</v>
      </c>
      <c r="BG39" s="198" t="s">
        <v>165</v>
      </c>
      <c r="BH39" s="174">
        <v>128600790</v>
      </c>
      <c r="BI39"/>
    </row>
    <row r="40" spans="1:61" ht="15" customHeight="1">
      <c r="A40" s="198" t="s">
        <v>166</v>
      </c>
      <c r="B40" s="1682"/>
      <c r="C40" s="686"/>
      <c r="D40" s="326">
        <f t="shared" si="13"/>
        <v>-100</v>
      </c>
      <c r="E40" s="326">
        <f t="shared" si="17"/>
        <v>-100</v>
      </c>
      <c r="J40" s="198" t="s">
        <v>166</v>
      </c>
      <c r="K40" s="1682">
        <v>176848928</v>
      </c>
      <c r="L40" s="686">
        <f t="shared" si="23"/>
        <v>1614709481</v>
      </c>
      <c r="M40" s="326">
        <f t="shared" si="14"/>
        <v>-0.41522513523015853</v>
      </c>
      <c r="N40" s="326">
        <f t="shared" si="14"/>
        <v>-1.8455035377041713</v>
      </c>
      <c r="R40" s="198" t="s">
        <v>166</v>
      </c>
      <c r="S40" s="1682">
        <v>177586311</v>
      </c>
      <c r="T40" s="686">
        <f t="shared" si="24"/>
        <v>1645069293</v>
      </c>
      <c r="U40" s="326">
        <f t="shared" si="5"/>
        <v>-8.3697109800737106</v>
      </c>
      <c r="V40" s="326">
        <f t="shared" si="5"/>
        <v>-4.626485782698615</v>
      </c>
      <c r="Y40" s="198" t="s">
        <v>166</v>
      </c>
      <c r="Z40" s="1682">
        <v>193807433</v>
      </c>
      <c r="AA40" s="686">
        <f t="shared" si="18"/>
        <v>1724870166</v>
      </c>
      <c r="AB40" s="326">
        <f t="shared" si="19"/>
        <v>5.3958363519725703</v>
      </c>
      <c r="AC40" s="326">
        <f t="shared" si="19"/>
        <v>5.5798021176011803</v>
      </c>
      <c r="AF40" s="198" t="s">
        <v>166</v>
      </c>
      <c r="AG40" s="687">
        <v>183885284</v>
      </c>
      <c r="AH40" s="686">
        <f t="shared" si="20"/>
        <v>1633712255</v>
      </c>
      <c r="AI40" s="326">
        <f t="shared" si="15"/>
        <v>7.8220864030809825</v>
      </c>
      <c r="AJ40" s="326">
        <f t="shared" si="15"/>
        <v>1.1411725455627488</v>
      </c>
      <c r="AN40" s="198" t="s">
        <v>166</v>
      </c>
      <c r="AO40" s="687">
        <v>170545099</v>
      </c>
      <c r="AP40" s="686">
        <f t="shared" si="21"/>
        <v>1615279133</v>
      </c>
      <c r="AQ40" s="326">
        <f t="shared" si="16"/>
        <v>-8.2343186126247622E-2</v>
      </c>
      <c r="AR40" s="344">
        <f t="shared" si="16"/>
        <v>3.3214746598519951</v>
      </c>
      <c r="AV40" s="185" t="s">
        <v>166</v>
      </c>
      <c r="AW40" s="174">
        <v>170685647</v>
      </c>
      <c r="AX40" s="329">
        <v>1563352767</v>
      </c>
      <c r="BC40" s="185" t="s">
        <v>166</v>
      </c>
      <c r="BD40" s="174">
        <v>173818899</v>
      </c>
      <c r="BE40" s="329">
        <f t="shared" si="25"/>
        <v>1516076830</v>
      </c>
      <c r="BG40" s="198" t="s">
        <v>166</v>
      </c>
      <c r="BH40" s="174">
        <v>150851118</v>
      </c>
      <c r="BI40"/>
    </row>
    <row r="41" spans="1:61" ht="15" customHeight="1">
      <c r="A41" s="198" t="s">
        <v>167</v>
      </c>
      <c r="B41" s="1682"/>
      <c r="C41" s="686"/>
      <c r="D41" s="326">
        <f t="shared" si="13"/>
        <v>-100</v>
      </c>
      <c r="E41" s="326">
        <f t="shared" si="17"/>
        <v>-100</v>
      </c>
      <c r="J41" s="198" t="s">
        <v>167</v>
      </c>
      <c r="K41" s="1682">
        <v>181613073</v>
      </c>
      <c r="L41" s="686">
        <f t="shared" si="23"/>
        <v>1796322554</v>
      </c>
      <c r="M41" s="326">
        <f t="shared" si="14"/>
        <v>8.3253283636104989</v>
      </c>
      <c r="N41" s="326">
        <f t="shared" si="14"/>
        <v>-0.90482386248609237</v>
      </c>
      <c r="R41" s="198" t="s">
        <v>167</v>
      </c>
      <c r="S41" s="1682">
        <v>167655225</v>
      </c>
      <c r="T41" s="686">
        <f t="shared" si="24"/>
        <v>1812724518</v>
      </c>
      <c r="U41" s="326">
        <f t="shared" si="5"/>
        <v>-9.9614446675005013</v>
      </c>
      <c r="V41" s="326">
        <f t="shared" si="5"/>
        <v>-5.1462928163846939</v>
      </c>
      <c r="Y41" s="198" t="s">
        <v>167</v>
      </c>
      <c r="Z41" s="1682">
        <v>186203815</v>
      </c>
      <c r="AA41" s="686">
        <f t="shared" si="18"/>
        <v>1911073981</v>
      </c>
      <c r="AB41" s="326">
        <f t="shared" si="19"/>
        <v>2.0355242605777613</v>
      </c>
      <c r="AC41" s="326">
        <f t="shared" si="19"/>
        <v>5.223678385572577</v>
      </c>
      <c r="AF41" s="198" t="s">
        <v>167</v>
      </c>
      <c r="AG41" s="687">
        <v>182489203</v>
      </c>
      <c r="AH41" s="686">
        <f t="shared" si="20"/>
        <v>1816201458</v>
      </c>
      <c r="AI41" s="326">
        <f t="shared" si="15"/>
        <v>7.9658113988599473</v>
      </c>
      <c r="AJ41" s="326">
        <f t="shared" si="15"/>
        <v>1.7876624041250047</v>
      </c>
      <c r="AN41" s="198" t="s">
        <v>167</v>
      </c>
      <c r="AO41" s="687">
        <v>169024991</v>
      </c>
      <c r="AP41" s="686">
        <f t="shared" si="21"/>
        <v>1784304124</v>
      </c>
      <c r="AQ41" s="326">
        <f t="shared" si="16"/>
        <v>1.3397332283616921</v>
      </c>
      <c r="AR41" s="344">
        <f t="shared" si="16"/>
        <v>3.1304294728698041</v>
      </c>
      <c r="AV41" s="185" t="s">
        <v>167</v>
      </c>
      <c r="AW41" s="174">
        <v>166790444</v>
      </c>
      <c r="AX41" s="329">
        <v>1730143211</v>
      </c>
      <c r="AZ41" s="200"/>
      <c r="BA41" s="200"/>
      <c r="BC41" s="185" t="s">
        <v>167</v>
      </c>
      <c r="BD41" s="174">
        <v>154339709</v>
      </c>
      <c r="BE41" s="329">
        <f t="shared" si="25"/>
        <v>1670416539</v>
      </c>
      <c r="BG41" s="198" t="s">
        <v>167</v>
      </c>
      <c r="BH41" s="174">
        <v>143678542</v>
      </c>
      <c r="BI41"/>
    </row>
    <row r="42" spans="1:61" ht="15" customHeight="1">
      <c r="A42" s="198" t="s">
        <v>168</v>
      </c>
      <c r="B42" s="687"/>
      <c r="C42" s="686"/>
      <c r="D42" s="326">
        <f t="shared" si="13"/>
        <v>-100</v>
      </c>
      <c r="E42" s="326">
        <f t="shared" si="17"/>
        <v>-100</v>
      </c>
      <c r="J42" s="198" t="s">
        <v>168</v>
      </c>
      <c r="K42" s="687">
        <v>179865555</v>
      </c>
      <c r="L42" s="686">
        <f t="shared" si="23"/>
        <v>1976188109</v>
      </c>
      <c r="M42" s="326">
        <f t="shared" si="14"/>
        <v>6.9689631817907784</v>
      </c>
      <c r="N42" s="326">
        <f t="shared" si="14"/>
        <v>-0.23645304388710103</v>
      </c>
      <c r="R42" s="198" t="s">
        <v>168</v>
      </c>
      <c r="S42" s="687">
        <v>168147423</v>
      </c>
      <c r="T42" s="686">
        <f t="shared" si="24"/>
        <v>1980871941</v>
      </c>
      <c r="U42" s="326">
        <f t="shared" si="5"/>
        <v>-3.074051130279372</v>
      </c>
      <c r="V42" s="326">
        <f t="shared" si="5"/>
        <v>-4.9738371959887324</v>
      </c>
      <c r="Y42" s="198" t="s">
        <v>168</v>
      </c>
      <c r="Z42" s="687">
        <v>173480296</v>
      </c>
      <c r="AA42" s="686">
        <f t="shared" si="18"/>
        <v>2084554277</v>
      </c>
      <c r="AB42" s="326">
        <f t="shared" si="19"/>
        <v>-1.4631146190818614</v>
      </c>
      <c r="AC42" s="326">
        <f t="shared" si="19"/>
        <v>4.6327651761999151</v>
      </c>
      <c r="AF42" s="198" t="s">
        <v>168</v>
      </c>
      <c r="AG42" s="687">
        <v>176056200</v>
      </c>
      <c r="AH42" s="686">
        <f t="shared" si="20"/>
        <v>1992257658</v>
      </c>
      <c r="AI42" s="326">
        <f t="shared" si="15"/>
        <v>-2.5193359971720586</v>
      </c>
      <c r="AJ42" s="326">
        <f t="shared" si="15"/>
        <v>1.3917812719728371</v>
      </c>
      <c r="AN42" s="198" t="s">
        <v>168</v>
      </c>
      <c r="AO42" s="174">
        <v>180606279</v>
      </c>
      <c r="AP42" s="686">
        <f t="shared" si="21"/>
        <v>1964910403</v>
      </c>
      <c r="AQ42" s="344">
        <f t="shared" si="16"/>
        <v>1.6947482502270061</v>
      </c>
      <c r="AR42" s="344">
        <f t="shared" si="16"/>
        <v>2.9967781605246762</v>
      </c>
      <c r="AS42" s="343"/>
      <c r="AV42" s="185" t="s">
        <v>168</v>
      </c>
      <c r="AW42" s="174">
        <v>177596466</v>
      </c>
      <c r="AX42" s="329">
        <v>1907739677</v>
      </c>
      <c r="BC42" s="185" t="s">
        <v>168</v>
      </c>
      <c r="BD42" s="174">
        <v>169546637</v>
      </c>
      <c r="BE42" s="329">
        <f t="shared" si="25"/>
        <v>1839963176</v>
      </c>
      <c r="BG42" s="198" t="s">
        <v>168</v>
      </c>
      <c r="BH42" s="174">
        <v>141830833</v>
      </c>
      <c r="BI42"/>
    </row>
    <row r="43" spans="1:61" ht="15" customHeight="1">
      <c r="A43" s="2"/>
      <c r="B43" s="186"/>
      <c r="C43" s="332"/>
      <c r="D43" s="326"/>
      <c r="E43" s="326"/>
      <c r="J43" s="2"/>
      <c r="K43" s="186"/>
      <c r="L43" s="332"/>
      <c r="M43" s="326"/>
      <c r="N43" s="326"/>
      <c r="R43" s="2"/>
      <c r="S43" s="186"/>
      <c r="T43" s="332"/>
      <c r="U43" s="326"/>
      <c r="V43" s="326"/>
      <c r="Y43" s="2"/>
      <c r="Z43" s="186"/>
      <c r="AA43" s="332"/>
      <c r="AB43" s="326"/>
      <c r="AF43" s="2"/>
      <c r="AG43" s="186"/>
      <c r="AH43" s="332"/>
      <c r="AI43" s="326"/>
      <c r="AN43" s="2"/>
      <c r="AO43" s="186"/>
      <c r="AP43" s="332"/>
      <c r="AQ43" s="344"/>
      <c r="AR43" s="680"/>
      <c r="AV43" s="180"/>
      <c r="AW43" s="186"/>
      <c r="AX43" s="332"/>
      <c r="BC43" s="180"/>
      <c r="BD43" s="186"/>
      <c r="BE43" s="332"/>
      <c r="BG43" s="2"/>
      <c r="BH43" s="186"/>
      <c r="BI43"/>
    </row>
    <row r="44" spans="1:61" ht="15" customHeight="1">
      <c r="A44" s="196" t="s">
        <v>608</v>
      </c>
      <c r="B44" s="187">
        <f>SUM(B31:B42)</f>
        <v>685932487</v>
      </c>
      <c r="C44" s="333"/>
      <c r="D44" s="326"/>
      <c r="E44" s="326"/>
      <c r="J44" s="196" t="s">
        <v>598</v>
      </c>
      <c r="K44" s="187">
        <f>SUM(K31:K42)</f>
        <v>1976188109</v>
      </c>
      <c r="L44" s="333"/>
      <c r="M44" s="326"/>
      <c r="N44" s="326"/>
      <c r="R44" s="196" t="s">
        <v>379</v>
      </c>
      <c r="S44" s="187">
        <f>SUM(S31:S42)</f>
        <v>1980871941</v>
      </c>
      <c r="T44" s="333"/>
      <c r="U44" s="326"/>
      <c r="V44" s="326"/>
      <c r="Y44" s="196" t="s">
        <v>323</v>
      </c>
      <c r="Z44" s="187">
        <f>SUM(Z31:Z42)</f>
        <v>2084554277</v>
      </c>
      <c r="AA44" s="333"/>
      <c r="AB44" s="326"/>
      <c r="AF44" s="196" t="s">
        <v>260</v>
      </c>
      <c r="AG44" s="187">
        <f>SUM(AG31:AG42)</f>
        <v>1992257658</v>
      </c>
      <c r="AH44" s="333"/>
      <c r="AI44" s="326"/>
      <c r="AK44" s="599">
        <f>AG44/1000000</f>
        <v>1992.257658</v>
      </c>
      <c r="AL44" s="201" t="s">
        <v>206</v>
      </c>
      <c r="AN44" s="196" t="s">
        <v>245</v>
      </c>
      <c r="AO44" s="187">
        <f>SUM(AO31:AO42)</f>
        <v>1964910403</v>
      </c>
      <c r="AP44" s="333"/>
      <c r="AQ44" s="344">
        <f>((AO44-AW44)/AW44)*100</f>
        <v>2.9967781605246762</v>
      </c>
      <c r="AR44" s="680"/>
      <c r="AS44" s="599">
        <f>AO44/1000000</f>
        <v>1964.9104030000001</v>
      </c>
      <c r="AT44" s="201" t="s">
        <v>206</v>
      </c>
      <c r="AU44" s="343"/>
      <c r="AV44" s="178" t="s">
        <v>204</v>
      </c>
      <c r="AW44" s="187">
        <f>SUM(AW31:AW42)</f>
        <v>1907739677</v>
      </c>
      <c r="AX44" s="333"/>
      <c r="AZ44" s="599">
        <f>AW44/1000000</f>
        <v>1907.739677</v>
      </c>
      <c r="BA44" s="678" t="s">
        <v>206</v>
      </c>
      <c r="BC44" s="178" t="s">
        <v>198</v>
      </c>
      <c r="BD44" s="187">
        <f>SUM(BD31:BD42)</f>
        <v>1839963176</v>
      </c>
      <c r="BE44" s="333"/>
      <c r="BG44" s="196" t="s">
        <v>201</v>
      </c>
      <c r="BH44" s="187">
        <f>SUM(BH31:BH42)</f>
        <v>1654707814</v>
      </c>
      <c r="BI44"/>
    </row>
    <row r="45" spans="1:61" ht="15" customHeight="1">
      <c r="AQ45"/>
      <c r="AV45" s="188"/>
      <c r="AW45" s="189"/>
      <c r="AX45" s="189"/>
      <c r="BG45" s="180"/>
      <c r="BH45" s="180"/>
    </row>
    <row r="46" spans="1:61" ht="15" customHeight="1">
      <c r="AK46" s="343"/>
      <c r="AL46" s="343"/>
      <c r="AQ46"/>
      <c r="AV46" s="180"/>
      <c r="AW46" s="180"/>
      <c r="AX46" s="180"/>
      <c r="BG46" s="180"/>
      <c r="BH46" s="180"/>
    </row>
    <row r="47" spans="1:61" ht="15" customHeight="1">
      <c r="T47" s="1047"/>
      <c r="U47" s="180"/>
      <c r="AP47" s="340"/>
      <c r="AV47" s="180"/>
      <c r="AW47" s="180"/>
      <c r="AX47" s="341"/>
      <c r="BG47" s="180"/>
      <c r="BH47" s="180"/>
    </row>
    <row r="48" spans="1:61" ht="15" customHeight="1">
      <c r="T48" s="1048"/>
      <c r="U48" s="180"/>
      <c r="AR48" s="343"/>
      <c r="AV48" s="180"/>
      <c r="AW48" s="180"/>
      <c r="AX48" s="180"/>
      <c r="BG48" s="180"/>
      <c r="BH48" s="180"/>
    </row>
    <row r="49" spans="20:50" ht="15" customHeight="1">
      <c r="T49" s="1048"/>
      <c r="U49" s="180"/>
      <c r="AV49" s="180"/>
      <c r="AW49" s="180"/>
      <c r="AX49" s="180"/>
    </row>
    <row r="50" spans="20:50" ht="15" customHeight="1">
      <c r="AV50" s="180"/>
      <c r="AW50" s="180"/>
      <c r="AX50" s="180"/>
    </row>
    <row r="51" spans="20:50" ht="15" customHeight="1">
      <c r="AR51" s="343"/>
      <c r="AS51" s="340"/>
      <c r="AT51" s="340"/>
      <c r="AV51" s="180"/>
      <c r="AW51" s="180"/>
      <c r="AX51" s="180"/>
    </row>
    <row r="52" spans="20:50" ht="15" customHeight="1">
      <c r="AV52" s="180"/>
      <c r="AW52" s="180"/>
      <c r="AX52" s="180"/>
    </row>
    <row r="53" spans="20:50" ht="15" customHeight="1">
      <c r="AV53" s="180"/>
      <c r="AW53" s="180"/>
      <c r="AX53" s="180"/>
    </row>
    <row r="54" spans="20:50" ht="15" customHeight="1">
      <c r="AV54" s="180"/>
      <c r="AW54" s="180"/>
      <c r="AX54" s="180"/>
    </row>
    <row r="55" spans="20:50" ht="15" customHeight="1">
      <c r="AV55" s="180"/>
      <c r="AW55" s="180"/>
      <c r="AX55" s="180"/>
    </row>
    <row r="56" spans="20:50" ht="15" customHeight="1">
      <c r="AV56" s="180"/>
      <c r="AW56" s="180"/>
      <c r="AX56" s="180"/>
    </row>
    <row r="57" spans="20:50" ht="15" customHeight="1">
      <c r="AV57" s="180"/>
      <c r="AW57" s="180"/>
      <c r="AX57" s="180"/>
    </row>
    <row r="58" spans="20:50" ht="15" customHeight="1">
      <c r="AV58" s="180"/>
      <c r="AW58" s="180"/>
      <c r="AX58" s="180"/>
    </row>
    <row r="59" spans="20:50" ht="15" customHeight="1">
      <c r="AV59" s="180"/>
      <c r="AW59" s="180"/>
      <c r="AX59" s="180"/>
    </row>
    <row r="60" spans="20:50" ht="15" customHeight="1">
      <c r="AV60" s="180"/>
      <c r="AW60" s="180"/>
      <c r="AX60" s="180"/>
    </row>
    <row r="61" spans="20:50" ht="15" customHeight="1">
      <c r="AV61" s="180"/>
      <c r="AW61" s="180"/>
      <c r="AX61" s="180"/>
    </row>
    <row r="62" spans="20:50" ht="15" customHeight="1">
      <c r="AV62" s="180"/>
      <c r="AW62" s="180"/>
      <c r="AX62" s="180"/>
    </row>
    <row r="63" spans="20:50" ht="15" customHeight="1">
      <c r="AV63" s="180"/>
      <c r="AW63" s="180"/>
      <c r="AX63" s="180"/>
    </row>
    <row r="64" spans="20:50" ht="15" customHeight="1">
      <c r="AV64" s="180"/>
      <c r="AW64" s="180"/>
      <c r="AX64" s="180"/>
    </row>
    <row r="65" spans="48:50" ht="15" customHeight="1">
      <c r="AV65" s="180"/>
      <c r="AW65" s="180"/>
      <c r="AX65" s="180"/>
    </row>
    <row r="66" spans="48:50" ht="15" customHeight="1">
      <c r="AV66" s="180"/>
      <c r="AW66" s="180"/>
      <c r="AX66" s="180"/>
    </row>
    <row r="67" spans="48:50" ht="15" customHeight="1">
      <c r="AV67" s="180"/>
      <c r="AW67" s="180"/>
      <c r="AX67" s="180"/>
    </row>
    <row r="68" spans="48:50" ht="15" customHeight="1">
      <c r="AV68" s="180"/>
      <c r="AW68" s="180"/>
      <c r="AX68" s="180"/>
    </row>
    <row r="69" spans="48:50" ht="15" customHeight="1">
      <c r="AV69" s="180"/>
      <c r="AW69" s="180"/>
      <c r="AX69" s="180"/>
    </row>
    <row r="70" spans="48:50" ht="15" customHeight="1">
      <c r="AV70" s="180"/>
      <c r="AW70" s="180"/>
      <c r="AX70" s="180"/>
    </row>
    <row r="71" spans="48:50" ht="15" customHeight="1">
      <c r="AV71" s="180"/>
      <c r="AW71" s="180"/>
      <c r="AX71" s="180"/>
    </row>
    <row r="72" spans="48:50" ht="15" customHeight="1">
      <c r="AV72" s="180"/>
      <c r="AW72" s="180"/>
      <c r="AX72" s="180"/>
    </row>
    <row r="73" spans="48:50" ht="15" customHeight="1">
      <c r="AV73" s="180"/>
      <c r="AW73" s="180"/>
      <c r="AX73" s="180"/>
    </row>
    <row r="74" spans="48:50" ht="15" customHeight="1">
      <c r="AV74" s="180"/>
      <c r="AW74" s="180"/>
      <c r="AX74" s="180"/>
    </row>
    <row r="75" spans="48:50" ht="15" customHeight="1">
      <c r="AV75" s="180"/>
      <c r="AW75" s="180"/>
      <c r="AX75" s="180"/>
    </row>
    <row r="76" spans="48:50" ht="15" customHeight="1">
      <c r="AV76" s="180"/>
      <c r="AW76" s="180"/>
      <c r="AX76" s="180"/>
    </row>
    <row r="77" spans="48:50" ht="15" customHeight="1">
      <c r="AV77" s="180"/>
      <c r="AW77" s="180"/>
      <c r="AX77" s="180"/>
    </row>
    <row r="78" spans="48:50" ht="15" customHeight="1">
      <c r="AV78" s="180"/>
      <c r="AW78" s="180"/>
      <c r="AX78" s="180"/>
    </row>
    <row r="79" spans="48:50" ht="15" customHeight="1">
      <c r="AV79" s="180"/>
      <c r="AW79" s="180"/>
      <c r="AX79" s="180"/>
    </row>
    <row r="80" spans="48:50" ht="15" customHeight="1">
      <c r="AV80" s="180"/>
      <c r="AW80" s="180"/>
      <c r="AX80" s="180"/>
    </row>
    <row r="81" spans="48:50" ht="15" customHeight="1">
      <c r="AV81" s="180"/>
      <c r="AW81" s="180"/>
      <c r="AX81" s="180"/>
    </row>
    <row r="82" spans="48:50" ht="15" customHeight="1">
      <c r="AV82" s="180"/>
      <c r="AW82" s="180"/>
      <c r="AX82" s="180"/>
    </row>
    <row r="83" spans="48:50" ht="15" customHeight="1">
      <c r="AV83" s="180"/>
      <c r="AW83" s="180"/>
      <c r="AX83" s="180"/>
    </row>
    <row r="84" spans="48:50" ht="15" customHeight="1">
      <c r="AV84" s="180"/>
      <c r="AW84" s="180"/>
      <c r="AX84" s="180"/>
    </row>
    <row r="85" spans="48:50" ht="15" customHeight="1">
      <c r="AV85" s="180"/>
      <c r="AW85" s="180"/>
      <c r="AX85" s="180"/>
    </row>
    <row r="86" spans="48:50" ht="15" customHeight="1">
      <c r="AV86" s="180"/>
      <c r="AW86" s="180"/>
      <c r="AX86" s="180"/>
    </row>
    <row r="87" spans="48:50" ht="15" customHeight="1">
      <c r="AV87" s="180"/>
      <c r="AW87" s="180"/>
      <c r="AX87" s="180"/>
    </row>
    <row r="88" spans="48:50" ht="15" customHeight="1">
      <c r="AV88" s="180"/>
      <c r="AW88" s="180"/>
      <c r="AX88" s="180"/>
    </row>
    <row r="89" spans="48:50" ht="15" customHeight="1">
      <c r="AV89" s="180"/>
      <c r="AW89" s="180"/>
      <c r="AX89" s="180"/>
    </row>
    <row r="90" spans="48:50" ht="15" customHeight="1">
      <c r="AV90" s="180"/>
      <c r="AW90" s="180"/>
      <c r="AX90" s="180"/>
    </row>
    <row r="91" spans="48:50" ht="15" customHeight="1">
      <c r="AV91" s="180"/>
      <c r="AW91" s="180"/>
      <c r="AX91" s="180"/>
    </row>
    <row r="92" spans="48:50" ht="15" customHeight="1">
      <c r="AV92" s="180"/>
      <c r="AW92" s="180"/>
      <c r="AX92" s="180"/>
    </row>
    <row r="93" spans="48:50" ht="15" customHeight="1">
      <c r="AV93" s="180"/>
      <c r="AW93" s="180"/>
      <c r="AX93" s="180"/>
    </row>
    <row r="94" spans="48:50" ht="15" customHeight="1">
      <c r="AV94" s="180"/>
      <c r="AW94" s="180"/>
      <c r="AX94" s="180"/>
    </row>
    <row r="95" spans="48:50" ht="15" customHeight="1">
      <c r="AV95" s="180"/>
      <c r="AW95" s="180"/>
      <c r="AX95" s="180"/>
    </row>
    <row r="96" spans="48:50" ht="15" customHeight="1">
      <c r="AV96" s="180"/>
      <c r="AW96" s="180"/>
      <c r="AX96" s="180"/>
    </row>
    <row r="97" spans="48:50" ht="15" customHeight="1">
      <c r="AV97" s="180"/>
      <c r="AW97" s="180"/>
      <c r="AX97" s="180"/>
    </row>
    <row r="98" spans="48:50" ht="15" customHeight="1">
      <c r="AV98" s="180"/>
      <c r="AW98" s="180"/>
      <c r="AX98" s="180"/>
    </row>
    <row r="99" spans="48:50" ht="15" customHeight="1">
      <c r="AV99" s="180"/>
      <c r="AW99" s="180"/>
      <c r="AX99" s="180"/>
    </row>
    <row r="100" spans="48:50" ht="15" customHeight="1">
      <c r="AV100" s="180"/>
      <c r="AW100" s="180"/>
      <c r="AX100" s="180"/>
    </row>
    <row r="101" spans="48:50" ht="15" customHeight="1">
      <c r="AV101" s="180"/>
      <c r="AW101" s="180"/>
      <c r="AX101" s="180"/>
    </row>
    <row r="102" spans="48:50" ht="15" customHeight="1">
      <c r="AV102" s="180"/>
      <c r="AW102" s="180"/>
      <c r="AX102" s="180"/>
    </row>
    <row r="103" spans="48:50" ht="15" customHeight="1">
      <c r="AV103" s="180"/>
      <c r="AW103" s="180"/>
      <c r="AX103" s="180"/>
    </row>
    <row r="104" spans="48:50" ht="15" customHeight="1">
      <c r="AV104" s="180"/>
      <c r="AW104" s="180"/>
      <c r="AX104" s="180"/>
    </row>
    <row r="105" spans="48:50" ht="15" customHeight="1">
      <c r="AV105" s="180"/>
      <c r="AW105" s="180"/>
      <c r="AX105" s="180"/>
    </row>
    <row r="106" spans="48:50" ht="15" customHeight="1">
      <c r="AV106" s="180"/>
      <c r="AW106" s="180"/>
      <c r="AX106" s="180"/>
    </row>
    <row r="107" spans="48:50" ht="15" customHeight="1">
      <c r="AV107" s="180"/>
      <c r="AW107" s="180"/>
      <c r="AX107" s="180"/>
    </row>
    <row r="108" spans="48:50" ht="15" customHeight="1">
      <c r="AV108" s="180"/>
      <c r="AW108" s="180"/>
      <c r="AX108" s="180"/>
    </row>
    <row r="109" spans="48:50" ht="15" customHeight="1">
      <c r="AV109" s="180"/>
      <c r="AW109" s="180"/>
      <c r="AX109" s="180"/>
    </row>
    <row r="110" spans="48:50" ht="15" customHeight="1">
      <c r="AV110" s="180"/>
      <c r="AW110" s="180"/>
      <c r="AX110" s="180"/>
    </row>
    <row r="111" spans="48:50" ht="15" customHeight="1">
      <c r="AV111" s="180"/>
      <c r="AW111" s="180"/>
      <c r="AX111" s="180"/>
    </row>
    <row r="112" spans="48:50" ht="15" customHeight="1">
      <c r="AV112" s="180"/>
      <c r="AW112" s="180"/>
      <c r="AX112" s="180"/>
    </row>
    <row r="113" spans="48:50" ht="15" customHeight="1">
      <c r="AV113" s="180"/>
      <c r="AW113" s="180"/>
      <c r="AX113" s="180"/>
    </row>
    <row r="114" spans="48:50" ht="15" customHeight="1">
      <c r="AV114" s="180"/>
      <c r="AW114" s="180"/>
      <c r="AX114" s="180"/>
    </row>
    <row r="115" spans="48:50" ht="15" customHeight="1">
      <c r="AV115" s="180"/>
      <c r="AW115" s="180"/>
      <c r="AX115" s="180"/>
    </row>
    <row r="116" spans="48:50" ht="15" customHeight="1">
      <c r="AV116" s="180"/>
      <c r="AW116" s="180"/>
      <c r="AX116" s="180"/>
    </row>
    <row r="117" spans="48:50" ht="15" customHeight="1">
      <c r="AV117" s="180"/>
      <c r="AW117" s="180"/>
      <c r="AX117" s="180"/>
    </row>
    <row r="118" spans="48:50" ht="15" customHeight="1">
      <c r="AV118" s="180"/>
      <c r="AW118" s="180"/>
      <c r="AX118" s="180"/>
    </row>
    <row r="119" spans="48:50" ht="15" customHeight="1">
      <c r="AV119" s="180"/>
      <c r="AW119" s="180"/>
      <c r="AX119" s="180"/>
    </row>
    <row r="120" spans="48:50" ht="15" customHeight="1">
      <c r="AV120" s="180"/>
      <c r="AW120" s="180"/>
      <c r="AX120" s="180"/>
    </row>
    <row r="121" spans="48:50" ht="15" customHeight="1">
      <c r="AV121" s="180"/>
      <c r="AW121" s="180"/>
      <c r="AX121" s="180"/>
    </row>
    <row r="122" spans="48:50" ht="15" customHeight="1">
      <c r="AV122" s="180"/>
      <c r="AW122" s="180"/>
      <c r="AX122" s="180"/>
    </row>
    <row r="123" spans="48:50" ht="15" customHeight="1">
      <c r="AV123" s="180"/>
      <c r="AW123" s="180"/>
      <c r="AX123" s="180"/>
    </row>
    <row r="124" spans="48:50" ht="15" customHeight="1">
      <c r="AV124" s="180"/>
      <c r="AW124" s="180"/>
      <c r="AX124" s="180"/>
    </row>
    <row r="125" spans="48:50" ht="15" customHeight="1">
      <c r="AV125" s="180"/>
      <c r="AW125" s="180"/>
      <c r="AX125" s="180"/>
    </row>
    <row r="126" spans="48:50" ht="15" customHeight="1">
      <c r="AV126" s="180"/>
      <c r="AW126" s="180"/>
      <c r="AX126" s="180"/>
    </row>
    <row r="127" spans="48:50" ht="15" customHeight="1">
      <c r="AV127" s="180"/>
      <c r="AW127" s="180"/>
      <c r="AX127" s="180"/>
    </row>
    <row r="128" spans="48:50" ht="15" customHeight="1">
      <c r="AV128" s="180"/>
      <c r="AW128" s="180"/>
      <c r="AX128" s="180"/>
    </row>
    <row r="129" spans="48:50" ht="15" customHeight="1">
      <c r="AV129" s="180"/>
      <c r="AW129" s="180"/>
      <c r="AX129" s="180"/>
    </row>
    <row r="130" spans="48:50" ht="15" customHeight="1">
      <c r="AV130" s="180"/>
      <c r="AW130" s="180"/>
      <c r="AX130" s="180"/>
    </row>
    <row r="131" spans="48:50" ht="15" customHeight="1">
      <c r="AV131" s="180"/>
      <c r="AW131" s="180"/>
      <c r="AX131" s="180"/>
    </row>
    <row r="132" spans="48:50" ht="15" customHeight="1">
      <c r="AV132" s="180"/>
      <c r="AW132" s="180"/>
      <c r="AX132" s="180"/>
    </row>
    <row r="133" spans="48:50" ht="15" customHeight="1">
      <c r="AV133" s="180"/>
      <c r="AW133" s="180"/>
      <c r="AX133" s="180"/>
    </row>
    <row r="134" spans="48:50" ht="15" customHeight="1">
      <c r="AV134" s="180"/>
      <c r="AW134" s="180"/>
      <c r="AX134" s="180"/>
    </row>
    <row r="135" spans="48:50" ht="15" customHeight="1">
      <c r="AV135" s="180"/>
      <c r="AW135" s="180"/>
      <c r="AX135" s="180"/>
    </row>
    <row r="136" spans="48:50" ht="15" customHeight="1">
      <c r="AV136" s="180"/>
      <c r="AW136" s="180"/>
      <c r="AX136" s="180"/>
    </row>
    <row r="137" spans="48:50" ht="15" customHeight="1">
      <c r="AV137" s="180"/>
      <c r="AW137" s="180"/>
      <c r="AX137" s="180"/>
    </row>
    <row r="138" spans="48:50" ht="15" customHeight="1">
      <c r="AV138" s="180"/>
      <c r="AW138" s="180"/>
      <c r="AX138" s="180"/>
    </row>
    <row r="139" spans="48:50" ht="15" customHeight="1">
      <c r="AV139" s="180"/>
      <c r="AW139" s="180"/>
      <c r="AX139" s="180"/>
    </row>
    <row r="140" spans="48:50" ht="15" customHeight="1">
      <c r="AV140" s="180"/>
      <c r="AW140" s="180"/>
      <c r="AX140" s="180"/>
    </row>
    <row r="141" spans="48:50" ht="15" customHeight="1">
      <c r="AV141" s="180"/>
      <c r="AW141" s="180"/>
      <c r="AX141" s="180"/>
    </row>
    <row r="142" spans="48:50" ht="15" customHeight="1">
      <c r="AV142" s="180"/>
      <c r="AW142" s="180"/>
      <c r="AX142" s="180"/>
    </row>
    <row r="143" spans="48:50" ht="15" customHeight="1">
      <c r="AV143" s="180"/>
      <c r="AW143" s="180"/>
      <c r="AX143" s="180"/>
    </row>
    <row r="144" spans="48:50" ht="15" customHeight="1">
      <c r="AV144" s="180"/>
      <c r="AW144" s="180"/>
      <c r="AX144" s="180"/>
    </row>
    <row r="145" spans="48:50" ht="15" customHeight="1">
      <c r="AV145" s="180"/>
      <c r="AW145" s="180"/>
      <c r="AX145" s="180"/>
    </row>
    <row r="146" spans="48:50" ht="15" customHeight="1">
      <c r="AV146" s="180"/>
      <c r="AW146" s="180"/>
      <c r="AX146" s="180"/>
    </row>
    <row r="147" spans="48:50" ht="15" customHeight="1">
      <c r="AV147" s="180"/>
      <c r="AW147" s="180"/>
      <c r="AX147" s="180"/>
    </row>
    <row r="148" spans="48:50" ht="15" customHeight="1">
      <c r="AV148" s="180"/>
      <c r="AW148" s="180"/>
      <c r="AX148" s="180"/>
    </row>
    <row r="149" spans="48:50" ht="15" customHeight="1">
      <c r="AV149" s="180"/>
      <c r="AW149" s="180"/>
      <c r="AX149" s="180"/>
    </row>
    <row r="150" spans="48:50" ht="15" customHeight="1">
      <c r="AV150" s="180"/>
      <c r="AW150" s="180"/>
      <c r="AX150" s="180"/>
    </row>
    <row r="151" spans="48:50" ht="15" customHeight="1">
      <c r="AV151" s="180"/>
      <c r="AW151" s="180"/>
      <c r="AX151" s="180"/>
    </row>
    <row r="152" spans="48:50" ht="15" customHeight="1">
      <c r="AV152" s="180"/>
      <c r="AW152" s="180"/>
      <c r="AX152" s="180"/>
    </row>
    <row r="153" spans="48:50" ht="15" customHeight="1">
      <c r="AV153" s="180"/>
      <c r="AW153" s="180"/>
      <c r="AX153" s="180"/>
    </row>
    <row r="154" spans="48:50" ht="15" customHeight="1">
      <c r="AV154" s="180"/>
      <c r="AW154" s="180"/>
      <c r="AX154" s="180"/>
    </row>
    <row r="155" spans="48:50" ht="15" customHeight="1">
      <c r="AV155" s="180"/>
      <c r="AW155" s="180"/>
      <c r="AX155" s="180"/>
    </row>
    <row r="156" spans="48:50" ht="15" customHeight="1">
      <c r="AV156" s="180"/>
      <c r="AW156" s="180"/>
      <c r="AX156" s="180"/>
    </row>
    <row r="157" spans="48:50" ht="15" customHeight="1">
      <c r="AV157" s="180"/>
      <c r="AW157" s="180"/>
      <c r="AX157" s="180"/>
    </row>
    <row r="158" spans="48:50" ht="15" customHeight="1">
      <c r="AV158" s="180"/>
      <c r="AW158" s="180"/>
      <c r="AX158" s="180"/>
    </row>
    <row r="159" spans="48:50" ht="15" customHeight="1">
      <c r="AV159" s="180"/>
      <c r="AW159" s="180"/>
      <c r="AX159" s="180"/>
    </row>
    <row r="160" spans="48:50" ht="15" customHeight="1">
      <c r="AV160" s="180"/>
      <c r="AW160" s="180"/>
      <c r="AX160" s="180"/>
    </row>
    <row r="161" spans="48:50" ht="15" customHeight="1">
      <c r="AV161" s="180"/>
      <c r="AW161" s="180"/>
      <c r="AX161" s="180"/>
    </row>
    <row r="162" spans="48:50" ht="15" customHeight="1">
      <c r="AV162" s="180"/>
      <c r="AW162" s="180"/>
      <c r="AX162" s="180"/>
    </row>
    <row r="163" spans="48:50" ht="15" customHeight="1">
      <c r="AV163" s="180"/>
      <c r="AW163" s="180"/>
      <c r="AX163" s="180"/>
    </row>
    <row r="164" spans="48:50" ht="15" customHeight="1">
      <c r="AV164" s="180"/>
      <c r="AW164" s="180"/>
      <c r="AX164" s="180"/>
    </row>
    <row r="165" spans="48:50" ht="15" customHeight="1">
      <c r="AV165" s="180"/>
      <c r="AW165" s="180"/>
      <c r="AX165" s="180"/>
    </row>
    <row r="166" spans="48:50" ht="15" customHeight="1">
      <c r="AV166" s="180"/>
      <c r="AW166" s="180"/>
      <c r="AX166" s="180"/>
    </row>
    <row r="167" spans="48:50" ht="15" customHeight="1">
      <c r="AV167" s="180"/>
      <c r="AW167" s="180"/>
      <c r="AX167" s="180"/>
    </row>
    <row r="168" spans="48:50" ht="15" customHeight="1">
      <c r="AV168" s="180"/>
      <c r="AW168" s="180"/>
      <c r="AX168" s="180"/>
    </row>
    <row r="169" spans="48:50" ht="15" customHeight="1">
      <c r="AV169" s="180"/>
      <c r="AW169" s="180"/>
      <c r="AX169" s="180"/>
    </row>
    <row r="170" spans="48:50" ht="15" customHeight="1">
      <c r="AV170" s="180"/>
      <c r="AW170" s="180"/>
      <c r="AX170" s="180"/>
    </row>
    <row r="171" spans="48:50" ht="15" customHeight="1">
      <c r="AV171" s="180"/>
      <c r="AW171" s="180"/>
      <c r="AX171" s="180"/>
    </row>
    <row r="172" spans="48:50" ht="15" customHeight="1">
      <c r="AV172" s="180"/>
      <c r="AW172" s="180"/>
      <c r="AX172" s="180"/>
    </row>
    <row r="173" spans="48:50" ht="15" customHeight="1">
      <c r="AV173" s="180"/>
      <c r="AW173" s="180"/>
      <c r="AX173" s="180"/>
    </row>
    <row r="174" spans="48:50" ht="15" customHeight="1">
      <c r="AV174" s="180"/>
      <c r="AW174" s="180"/>
      <c r="AX174" s="180"/>
    </row>
    <row r="175" spans="48:50" ht="15" customHeight="1">
      <c r="AV175" s="180"/>
      <c r="AW175" s="180"/>
      <c r="AX175" s="180"/>
    </row>
    <row r="176" spans="48:50" ht="15" customHeight="1">
      <c r="AV176" s="180"/>
      <c r="AW176" s="180"/>
      <c r="AX176" s="180"/>
    </row>
    <row r="177" spans="48:50" ht="15" customHeight="1">
      <c r="AV177" s="180"/>
      <c r="AW177" s="180"/>
      <c r="AX177" s="180"/>
    </row>
    <row r="178" spans="48:50" ht="15" customHeight="1">
      <c r="AV178" s="180"/>
      <c r="AW178" s="180"/>
      <c r="AX178" s="180"/>
    </row>
    <row r="179" spans="48:50" ht="15" customHeight="1">
      <c r="AV179" s="180"/>
      <c r="AW179" s="180"/>
      <c r="AX179" s="180"/>
    </row>
    <row r="180" spans="48:50" ht="15" customHeight="1">
      <c r="AV180" s="180"/>
      <c r="AW180" s="180"/>
      <c r="AX180" s="180"/>
    </row>
    <row r="181" spans="48:50" ht="15" customHeight="1">
      <c r="AV181" s="180"/>
      <c r="AW181" s="180"/>
      <c r="AX181" s="180"/>
    </row>
    <row r="182" spans="48:50" ht="15" customHeight="1">
      <c r="AV182" s="180"/>
      <c r="AW182" s="180"/>
      <c r="AX182" s="180"/>
    </row>
    <row r="183" spans="48:50" ht="15" customHeight="1">
      <c r="AV183" s="180"/>
      <c r="AW183" s="180"/>
      <c r="AX183" s="180"/>
    </row>
    <row r="184" spans="48:50" ht="15" customHeight="1">
      <c r="AV184" s="180"/>
      <c r="AW184" s="180"/>
      <c r="AX184" s="180"/>
    </row>
    <row r="185" spans="48:50" ht="15" customHeight="1">
      <c r="AV185" s="180"/>
      <c r="AW185" s="180"/>
      <c r="AX185" s="180"/>
    </row>
    <row r="186" spans="48:50" ht="15" customHeight="1">
      <c r="AV186" s="180"/>
      <c r="AW186" s="180"/>
      <c r="AX186" s="180"/>
    </row>
    <row r="187" spans="48:50" ht="15" customHeight="1">
      <c r="AV187" s="180"/>
      <c r="AW187" s="180"/>
      <c r="AX187" s="180"/>
    </row>
    <row r="188" spans="48:50" ht="15" customHeight="1">
      <c r="AV188" s="180"/>
      <c r="AW188" s="180"/>
      <c r="AX188" s="180"/>
    </row>
    <row r="189" spans="48:50" ht="15" customHeight="1">
      <c r="AV189" s="180"/>
      <c r="AW189" s="180"/>
      <c r="AX189" s="180"/>
    </row>
    <row r="190" spans="48:50" ht="15" customHeight="1">
      <c r="AV190" s="180"/>
      <c r="AW190" s="180"/>
      <c r="AX190" s="180"/>
    </row>
    <row r="191" spans="48:50" ht="15" customHeight="1">
      <c r="AV191" s="180"/>
      <c r="AW191" s="180"/>
      <c r="AX191" s="180"/>
    </row>
    <row r="192" spans="48:50" ht="15" customHeight="1">
      <c r="AV192" s="180"/>
      <c r="AW192" s="180"/>
      <c r="AX192" s="180"/>
    </row>
    <row r="193" spans="48:50" ht="15" customHeight="1">
      <c r="AV193" s="180"/>
      <c r="AW193" s="180"/>
      <c r="AX193" s="180"/>
    </row>
    <row r="194" spans="48:50" ht="15" customHeight="1">
      <c r="AV194" s="180"/>
      <c r="AW194" s="180"/>
      <c r="AX194" s="180"/>
    </row>
    <row r="195" spans="48:50" ht="15" customHeight="1">
      <c r="AV195" s="180"/>
      <c r="AW195" s="180"/>
      <c r="AX195" s="180"/>
    </row>
    <row r="196" spans="48:50" ht="15" customHeight="1">
      <c r="AV196" s="180"/>
      <c r="AW196" s="180"/>
      <c r="AX196" s="180"/>
    </row>
    <row r="197" spans="48:50" ht="15" customHeight="1">
      <c r="AV197" s="180"/>
      <c r="AW197" s="180"/>
      <c r="AX197" s="180"/>
    </row>
    <row r="198" spans="48:50" ht="15" customHeight="1">
      <c r="AV198" s="180"/>
      <c r="AW198" s="180"/>
      <c r="AX198" s="180"/>
    </row>
    <row r="199" spans="48:50" ht="15" customHeight="1">
      <c r="AV199" s="180"/>
      <c r="AW199" s="180"/>
      <c r="AX199" s="180"/>
    </row>
    <row r="200" spans="48:50" ht="15" customHeight="1">
      <c r="AV200" s="180"/>
      <c r="AW200" s="180"/>
      <c r="AX200" s="180"/>
    </row>
    <row r="201" spans="48:50" ht="15" customHeight="1">
      <c r="AV201" s="180"/>
      <c r="AW201" s="180"/>
      <c r="AX201" s="180"/>
    </row>
    <row r="202" spans="48:50" ht="15" customHeight="1">
      <c r="AV202" s="180"/>
      <c r="AW202" s="180"/>
      <c r="AX202" s="180"/>
    </row>
    <row r="203" spans="48:50" ht="15" customHeight="1">
      <c r="AV203" s="180"/>
      <c r="AW203" s="180"/>
      <c r="AX203" s="180"/>
    </row>
    <row r="204" spans="48:50" ht="15" customHeight="1">
      <c r="AV204" s="180"/>
      <c r="AW204" s="180"/>
      <c r="AX204" s="180"/>
    </row>
    <row r="205" spans="48:50" ht="15" customHeight="1">
      <c r="AV205" s="180"/>
      <c r="AW205" s="180"/>
      <c r="AX205" s="180"/>
    </row>
    <row r="206" spans="48:50" ht="15" customHeight="1">
      <c r="AV206" s="180"/>
      <c r="AW206" s="180"/>
      <c r="AX206" s="180"/>
    </row>
    <row r="207" spans="48:50">
      <c r="AV207" s="180"/>
      <c r="AW207" s="180"/>
      <c r="AX207" s="180"/>
    </row>
    <row r="208" spans="48:50">
      <c r="AV208" s="180"/>
      <c r="AW208" s="180"/>
      <c r="AX208" s="180"/>
    </row>
    <row r="209" spans="48:50">
      <c r="AV209" s="180"/>
      <c r="AW209" s="180"/>
      <c r="AX209" s="180"/>
    </row>
    <row r="210" spans="48:50">
      <c r="AV210" s="180"/>
      <c r="AW210" s="180"/>
      <c r="AX210" s="180"/>
    </row>
    <row r="211" spans="48:50">
      <c r="AV211" s="180"/>
      <c r="AW211" s="180"/>
      <c r="AX211" s="180"/>
    </row>
    <row r="212" spans="48:50">
      <c r="AV212" s="180"/>
      <c r="AW212" s="180"/>
      <c r="AX212" s="180"/>
    </row>
    <row r="213" spans="48:50">
      <c r="AV213" s="180"/>
      <c r="AW213" s="180"/>
      <c r="AX213" s="180"/>
    </row>
    <row r="214" spans="48:50">
      <c r="AV214" s="180"/>
      <c r="AW214" s="180"/>
      <c r="AX214" s="180"/>
    </row>
    <row r="215" spans="48:50">
      <c r="AV215" s="180"/>
      <c r="AW215" s="180"/>
      <c r="AX215" s="180"/>
    </row>
    <row r="216" spans="48:50">
      <c r="AV216" s="180"/>
      <c r="AW216" s="180"/>
      <c r="AX216" s="180"/>
    </row>
    <row r="217" spans="48:50">
      <c r="AV217" s="180"/>
      <c r="AW217" s="180"/>
      <c r="AX217" s="180"/>
    </row>
    <row r="218" spans="48:50">
      <c r="AV218" s="180"/>
      <c r="AW218" s="180"/>
      <c r="AX218" s="180"/>
    </row>
    <row r="219" spans="48:50">
      <c r="AV219" s="180"/>
      <c r="AW219" s="180"/>
      <c r="AX219" s="180"/>
    </row>
    <row r="220" spans="48:50">
      <c r="AV220" s="180"/>
      <c r="AW220" s="180"/>
      <c r="AX220" s="180"/>
    </row>
    <row r="221" spans="48:50">
      <c r="AV221" s="180"/>
      <c r="AW221" s="180"/>
      <c r="AX221" s="180"/>
    </row>
    <row r="222" spans="48:50">
      <c r="AV222" s="180"/>
      <c r="AW222" s="180"/>
      <c r="AX222" s="180"/>
    </row>
    <row r="223" spans="48:50">
      <c r="AV223" s="180"/>
      <c r="AW223" s="180"/>
      <c r="AX223" s="180"/>
    </row>
    <row r="224" spans="48:50">
      <c r="AV224" s="180"/>
      <c r="AW224" s="180"/>
      <c r="AX224" s="180"/>
    </row>
    <row r="225" spans="48:50">
      <c r="AV225" s="180"/>
      <c r="AW225" s="180"/>
      <c r="AX225" s="180"/>
    </row>
    <row r="226" spans="48:50">
      <c r="AV226" s="180"/>
      <c r="AW226" s="180"/>
      <c r="AX226" s="180"/>
    </row>
    <row r="227" spans="48:50">
      <c r="AV227" s="180"/>
      <c r="AW227" s="180"/>
      <c r="AX227" s="180"/>
    </row>
    <row r="228" spans="48:50">
      <c r="AV228" s="180"/>
      <c r="AW228" s="180"/>
      <c r="AX228" s="180"/>
    </row>
    <row r="229" spans="48:50">
      <c r="AV229" s="180"/>
      <c r="AW229" s="180"/>
      <c r="AX229" s="180"/>
    </row>
    <row r="230" spans="48:50">
      <c r="AV230" s="180"/>
      <c r="AW230" s="180"/>
      <c r="AX230" s="180"/>
    </row>
    <row r="231" spans="48:50">
      <c r="AV231" s="180"/>
      <c r="AW231" s="180"/>
      <c r="AX231" s="180"/>
    </row>
    <row r="232" spans="48:50">
      <c r="AV232" s="180"/>
      <c r="AW232" s="180"/>
      <c r="AX232" s="180"/>
    </row>
    <row r="233" spans="48:50">
      <c r="AV233" s="180"/>
      <c r="AW233" s="180"/>
      <c r="AX233" s="180"/>
    </row>
    <row r="234" spans="48:50">
      <c r="AV234" s="180"/>
      <c r="AW234" s="180"/>
      <c r="AX234" s="180"/>
    </row>
    <row r="235" spans="48:50">
      <c r="AV235" s="180"/>
      <c r="AW235" s="180"/>
      <c r="AX235" s="180"/>
    </row>
    <row r="236" spans="48:50">
      <c r="AV236" s="180"/>
      <c r="AW236" s="180"/>
      <c r="AX236" s="180"/>
    </row>
    <row r="237" spans="48:50">
      <c r="AV237" s="180"/>
      <c r="AW237" s="180"/>
      <c r="AX237" s="180"/>
    </row>
    <row r="238" spans="48:50">
      <c r="AV238" s="180"/>
      <c r="AW238" s="180"/>
      <c r="AX238" s="180"/>
    </row>
    <row r="239" spans="48:50">
      <c r="AV239" s="180"/>
      <c r="AW239" s="180"/>
      <c r="AX239" s="180"/>
    </row>
    <row r="240" spans="48:50">
      <c r="AV240" s="180"/>
      <c r="AW240" s="180"/>
      <c r="AX240" s="180"/>
    </row>
    <row r="241" spans="48:50">
      <c r="AV241" s="180"/>
      <c r="AW241" s="180"/>
      <c r="AX241" s="180"/>
    </row>
    <row r="242" spans="48:50">
      <c r="AV242" s="180"/>
      <c r="AW242" s="180"/>
      <c r="AX242" s="180"/>
    </row>
    <row r="243" spans="48:50">
      <c r="AV243" s="180"/>
      <c r="AW243" s="180"/>
      <c r="AX243" s="180"/>
    </row>
    <row r="244" spans="48:50">
      <c r="AV244" s="180"/>
      <c r="AW244" s="180"/>
      <c r="AX244" s="180"/>
    </row>
    <row r="245" spans="48:50">
      <c r="AV245" s="180"/>
      <c r="AW245" s="180"/>
      <c r="AX245" s="180"/>
    </row>
    <row r="246" spans="48:50">
      <c r="AV246" s="180"/>
      <c r="AW246" s="180"/>
      <c r="AX246" s="180"/>
    </row>
    <row r="247" spans="48:50">
      <c r="AV247" s="180"/>
      <c r="AW247" s="180"/>
      <c r="AX247" s="180"/>
    </row>
    <row r="248" spans="48:50">
      <c r="AV248" s="180"/>
      <c r="AW248" s="180"/>
      <c r="AX248" s="180"/>
    </row>
    <row r="249" spans="48:50">
      <c r="AV249" s="180"/>
      <c r="AW249" s="180"/>
      <c r="AX249" s="180"/>
    </row>
    <row r="250" spans="48:50">
      <c r="AV250" s="180"/>
      <c r="AW250" s="180"/>
      <c r="AX250" s="180"/>
    </row>
    <row r="251" spans="48:50">
      <c r="AV251" s="180"/>
      <c r="AW251" s="180"/>
      <c r="AX251" s="180"/>
    </row>
    <row r="252" spans="48:50">
      <c r="AV252" s="180"/>
      <c r="AW252" s="180"/>
      <c r="AX252" s="180"/>
    </row>
    <row r="253" spans="48:50">
      <c r="AV253" s="180"/>
      <c r="AW253" s="180"/>
      <c r="AX253" s="180"/>
    </row>
    <row r="254" spans="48:50">
      <c r="AV254" s="180"/>
      <c r="AW254" s="180"/>
      <c r="AX254" s="180"/>
    </row>
    <row r="255" spans="48:50">
      <c r="AV255" s="180"/>
      <c r="AW255" s="180"/>
      <c r="AX255" s="180"/>
    </row>
    <row r="256" spans="48:50">
      <c r="AV256" s="180"/>
      <c r="AW256" s="180"/>
      <c r="AX256" s="180"/>
    </row>
    <row r="257" spans="48:50">
      <c r="AV257" s="180"/>
      <c r="AW257" s="180"/>
      <c r="AX257" s="180"/>
    </row>
    <row r="258" spans="48:50">
      <c r="AV258" s="180"/>
      <c r="AW258" s="180"/>
      <c r="AX258" s="180"/>
    </row>
    <row r="259" spans="48:50">
      <c r="AV259" s="180"/>
      <c r="AW259" s="180"/>
      <c r="AX259" s="180"/>
    </row>
    <row r="260" spans="48:50">
      <c r="AV260" s="180"/>
      <c r="AW260" s="180"/>
      <c r="AX260" s="180"/>
    </row>
    <row r="261" spans="48:50">
      <c r="AV261" s="180"/>
      <c r="AW261" s="180"/>
      <c r="AX261" s="180"/>
    </row>
    <row r="262" spans="48:50">
      <c r="AV262" s="180"/>
      <c r="AW262" s="180"/>
      <c r="AX262" s="180"/>
    </row>
    <row r="263" spans="48:50">
      <c r="AV263" s="180"/>
      <c r="AW263" s="180"/>
      <c r="AX263" s="180"/>
    </row>
    <row r="264" spans="48:50">
      <c r="AV264" s="180"/>
      <c r="AW264" s="180"/>
      <c r="AX264" s="180"/>
    </row>
    <row r="265" spans="48:50">
      <c r="AV265" s="180"/>
      <c r="AW265" s="180"/>
      <c r="AX265" s="180"/>
    </row>
    <row r="266" spans="48:50">
      <c r="AV266" s="180"/>
      <c r="AW266" s="180"/>
      <c r="AX266" s="180"/>
    </row>
    <row r="267" spans="48:50">
      <c r="AV267" s="180"/>
      <c r="AW267" s="180"/>
      <c r="AX267" s="180"/>
    </row>
    <row r="268" spans="48:50">
      <c r="AV268" s="180"/>
      <c r="AW268" s="180"/>
      <c r="AX268" s="180"/>
    </row>
    <row r="269" spans="48:50">
      <c r="AV269" s="180"/>
      <c r="AW269" s="180"/>
      <c r="AX269" s="180"/>
    </row>
    <row r="270" spans="48:50">
      <c r="AV270" s="180"/>
      <c r="AW270" s="180"/>
      <c r="AX270" s="180"/>
    </row>
    <row r="271" spans="48:50">
      <c r="AV271" s="180"/>
      <c r="AW271" s="180"/>
      <c r="AX271" s="180"/>
    </row>
    <row r="272" spans="48:50">
      <c r="AV272" s="180"/>
      <c r="AW272" s="180"/>
      <c r="AX272" s="180"/>
    </row>
    <row r="273" spans="48:50">
      <c r="AV273" s="180"/>
      <c r="AW273" s="180"/>
      <c r="AX273" s="180"/>
    </row>
    <row r="274" spans="48:50">
      <c r="AV274" s="180"/>
      <c r="AW274" s="180"/>
      <c r="AX274" s="180"/>
    </row>
    <row r="275" spans="48:50">
      <c r="AV275" s="180"/>
      <c r="AW275" s="180"/>
      <c r="AX275" s="180"/>
    </row>
    <row r="276" spans="48:50">
      <c r="AV276" s="180"/>
      <c r="AW276" s="180"/>
      <c r="AX276" s="180"/>
    </row>
    <row r="277" spans="48:50">
      <c r="AV277" s="180"/>
      <c r="AW277" s="180"/>
      <c r="AX277" s="180"/>
    </row>
    <row r="278" spans="48:50">
      <c r="AV278" s="180"/>
      <c r="AW278" s="180"/>
      <c r="AX278" s="180"/>
    </row>
    <row r="279" spans="48:50">
      <c r="AV279" s="180"/>
      <c r="AW279" s="180"/>
      <c r="AX279" s="180"/>
    </row>
    <row r="280" spans="48:50">
      <c r="AV280" s="180"/>
      <c r="AW280" s="180"/>
      <c r="AX280" s="180"/>
    </row>
    <row r="281" spans="48:50">
      <c r="AV281" s="180"/>
      <c r="AW281" s="180"/>
      <c r="AX281" s="180"/>
    </row>
    <row r="282" spans="48:50">
      <c r="AV282" s="180"/>
      <c r="AW282" s="180"/>
      <c r="AX282" s="180"/>
    </row>
    <row r="283" spans="48:50">
      <c r="AV283" s="180"/>
      <c r="AW283" s="180"/>
      <c r="AX283" s="180"/>
    </row>
    <row r="284" spans="48:50">
      <c r="AV284" s="180"/>
      <c r="AW284" s="180"/>
      <c r="AX284" s="180"/>
    </row>
    <row r="285" spans="48:50">
      <c r="AV285" s="180"/>
      <c r="AW285" s="180"/>
      <c r="AX285" s="180"/>
    </row>
    <row r="286" spans="48:50">
      <c r="AV286" s="180"/>
      <c r="AW286" s="180"/>
      <c r="AX286" s="180"/>
    </row>
    <row r="287" spans="48:50">
      <c r="AV287" s="180"/>
      <c r="AW287" s="180"/>
      <c r="AX287" s="180"/>
    </row>
    <row r="288" spans="48:50">
      <c r="AV288" s="180"/>
      <c r="AW288" s="180"/>
      <c r="AX288" s="180"/>
    </row>
    <row r="289" spans="48:50">
      <c r="AV289" s="180"/>
      <c r="AW289" s="180"/>
      <c r="AX289" s="180"/>
    </row>
    <row r="290" spans="48:50">
      <c r="AV290" s="180"/>
      <c r="AW290" s="180"/>
      <c r="AX290" s="180"/>
    </row>
    <row r="291" spans="48:50">
      <c r="AV291" s="180"/>
      <c r="AW291" s="180"/>
      <c r="AX291" s="180"/>
    </row>
    <row r="292" spans="48:50">
      <c r="AV292" s="180"/>
      <c r="AW292" s="180"/>
      <c r="AX292" s="180"/>
    </row>
    <row r="293" spans="48:50">
      <c r="AV293" s="180"/>
      <c r="AW293" s="180"/>
      <c r="AX293" s="180"/>
    </row>
    <row r="294" spans="48:50">
      <c r="AV294" s="180"/>
      <c r="AW294" s="180"/>
      <c r="AX294" s="180"/>
    </row>
    <row r="295" spans="48:50">
      <c r="AV295" s="180"/>
      <c r="AW295" s="180"/>
      <c r="AX295" s="180"/>
    </row>
    <row r="296" spans="48:50">
      <c r="AV296" s="180"/>
      <c r="AW296" s="180"/>
      <c r="AX296" s="180"/>
    </row>
    <row r="297" spans="48:50">
      <c r="AV297" s="180"/>
      <c r="AW297" s="180"/>
      <c r="AX297" s="180"/>
    </row>
    <row r="298" spans="48:50">
      <c r="AV298" s="180"/>
      <c r="AW298" s="180"/>
      <c r="AX298" s="180"/>
    </row>
    <row r="299" spans="48:50">
      <c r="AV299" s="180"/>
      <c r="AW299" s="180"/>
      <c r="AX299" s="180"/>
    </row>
    <row r="300" spans="48:50">
      <c r="AV300" s="180"/>
      <c r="AW300" s="180"/>
      <c r="AX300" s="180"/>
    </row>
    <row r="301" spans="48:50">
      <c r="AV301" s="180"/>
      <c r="AW301" s="180"/>
      <c r="AX301" s="180"/>
    </row>
    <row r="302" spans="48:50">
      <c r="AV302" s="180"/>
      <c r="AW302" s="180"/>
      <c r="AX302" s="180"/>
    </row>
    <row r="303" spans="48:50">
      <c r="AV303" s="180"/>
      <c r="AW303" s="180"/>
      <c r="AX303" s="180"/>
    </row>
    <row r="304" spans="48:50">
      <c r="AV304" s="180"/>
      <c r="AW304" s="180"/>
      <c r="AX304" s="180"/>
    </row>
    <row r="305" spans="48:50">
      <c r="AV305" s="180"/>
      <c r="AW305" s="180"/>
      <c r="AX305" s="180"/>
    </row>
    <row r="306" spans="48:50">
      <c r="AV306" s="180"/>
      <c r="AW306" s="180"/>
      <c r="AX306" s="180"/>
    </row>
    <row r="307" spans="48:50">
      <c r="AV307" s="180"/>
      <c r="AW307" s="180"/>
      <c r="AX307" s="180"/>
    </row>
    <row r="308" spans="48:50">
      <c r="AV308" s="180"/>
      <c r="AW308" s="180"/>
      <c r="AX308" s="180"/>
    </row>
    <row r="309" spans="48:50">
      <c r="AV309" s="180"/>
      <c r="AW309" s="180"/>
      <c r="AX309" s="180"/>
    </row>
    <row r="310" spans="48:50">
      <c r="AV310" s="180"/>
      <c r="AW310" s="180"/>
      <c r="AX310" s="180"/>
    </row>
    <row r="311" spans="48:50">
      <c r="AV311" s="180"/>
      <c r="AW311" s="180"/>
      <c r="AX311" s="180"/>
    </row>
    <row r="312" spans="48:50">
      <c r="AV312" s="180"/>
      <c r="AW312" s="180"/>
      <c r="AX312" s="180"/>
    </row>
    <row r="313" spans="48:50">
      <c r="AV313" s="180"/>
      <c r="AW313" s="180"/>
      <c r="AX313" s="180"/>
    </row>
    <row r="314" spans="48:50">
      <c r="AV314" s="180"/>
      <c r="AW314" s="180"/>
      <c r="AX314" s="180"/>
    </row>
    <row r="315" spans="48:50">
      <c r="AV315" s="180"/>
      <c r="AW315" s="180"/>
      <c r="AX315" s="180"/>
    </row>
    <row r="316" spans="48:50">
      <c r="AV316" s="180"/>
      <c r="AW316" s="180"/>
      <c r="AX316" s="180"/>
    </row>
    <row r="317" spans="48:50">
      <c r="AV317" s="180"/>
      <c r="AW317" s="180"/>
      <c r="AX317" s="180"/>
    </row>
    <row r="318" spans="48:50">
      <c r="AV318" s="180"/>
      <c r="AW318" s="180"/>
      <c r="AX318" s="180"/>
    </row>
    <row r="319" spans="48:50">
      <c r="AV319" s="180"/>
      <c r="AW319" s="180"/>
      <c r="AX319" s="180"/>
    </row>
    <row r="320" spans="48:50">
      <c r="AV320" s="180"/>
      <c r="AW320" s="180"/>
      <c r="AX320" s="180"/>
    </row>
    <row r="321" spans="48:50">
      <c r="AV321" s="180"/>
      <c r="AW321" s="180"/>
      <c r="AX321" s="180"/>
    </row>
    <row r="322" spans="48:50">
      <c r="AV322" s="180"/>
      <c r="AW322" s="180"/>
      <c r="AX322" s="180"/>
    </row>
    <row r="323" spans="48:50">
      <c r="AV323" s="180"/>
      <c r="AW323" s="180"/>
      <c r="AX323" s="180"/>
    </row>
    <row r="324" spans="48:50">
      <c r="AV324" s="180"/>
      <c r="AW324" s="180"/>
      <c r="AX324" s="180"/>
    </row>
    <row r="325" spans="48:50">
      <c r="AV325" s="180"/>
      <c r="AW325" s="180"/>
      <c r="AX325" s="180"/>
    </row>
    <row r="326" spans="48:50">
      <c r="AV326" s="180"/>
      <c r="AW326" s="180"/>
      <c r="AX326" s="180"/>
    </row>
    <row r="327" spans="48:50">
      <c r="AV327" s="180"/>
      <c r="AW327" s="180"/>
      <c r="AX327" s="180"/>
    </row>
    <row r="328" spans="48:50">
      <c r="AV328" s="180"/>
      <c r="AW328" s="180"/>
      <c r="AX328" s="180"/>
    </row>
    <row r="329" spans="48:50">
      <c r="AV329" s="180"/>
      <c r="AW329" s="180"/>
      <c r="AX329" s="180"/>
    </row>
    <row r="330" spans="48:50">
      <c r="AV330" s="180"/>
      <c r="AW330" s="180"/>
      <c r="AX330" s="180"/>
    </row>
    <row r="331" spans="48:50">
      <c r="AV331" s="180"/>
      <c r="AW331" s="180"/>
      <c r="AX331" s="180"/>
    </row>
    <row r="332" spans="48:50">
      <c r="AV332" s="180"/>
      <c r="AW332" s="180"/>
      <c r="AX332" s="180"/>
    </row>
    <row r="333" spans="48:50">
      <c r="AV333" s="180"/>
      <c r="AW333" s="180"/>
      <c r="AX333" s="180"/>
    </row>
    <row r="334" spans="48:50">
      <c r="AV334" s="180"/>
      <c r="AW334" s="180"/>
      <c r="AX334" s="180"/>
    </row>
    <row r="335" spans="48:50">
      <c r="AV335" s="180"/>
      <c r="AW335" s="180"/>
      <c r="AX335" s="180"/>
    </row>
    <row r="336" spans="48:50">
      <c r="AV336" s="180"/>
      <c r="AW336" s="180"/>
      <c r="AX336" s="180"/>
    </row>
    <row r="337" spans="48:50">
      <c r="AV337" s="180"/>
      <c r="AW337" s="180"/>
      <c r="AX337" s="180"/>
    </row>
    <row r="338" spans="48:50">
      <c r="AV338" s="180"/>
      <c r="AW338" s="180"/>
      <c r="AX338" s="180"/>
    </row>
    <row r="339" spans="48:50">
      <c r="AV339" s="180"/>
      <c r="AW339" s="180"/>
      <c r="AX339" s="180"/>
    </row>
    <row r="340" spans="48:50">
      <c r="AV340" s="180"/>
      <c r="AW340" s="180"/>
      <c r="AX340" s="180"/>
    </row>
    <row r="341" spans="48:50">
      <c r="AV341" s="180"/>
      <c r="AW341" s="180"/>
      <c r="AX341" s="180"/>
    </row>
    <row r="342" spans="48:50">
      <c r="AV342" s="180"/>
      <c r="AW342" s="180"/>
      <c r="AX342" s="180"/>
    </row>
    <row r="343" spans="48:50">
      <c r="AV343" s="180"/>
      <c r="AW343" s="180"/>
      <c r="AX343" s="180"/>
    </row>
    <row r="344" spans="48:50">
      <c r="AV344" s="180"/>
      <c r="AW344" s="180"/>
      <c r="AX344" s="180"/>
    </row>
    <row r="345" spans="48:50">
      <c r="AV345" s="180"/>
      <c r="AW345" s="180"/>
      <c r="AX345" s="180"/>
    </row>
    <row r="346" spans="48:50">
      <c r="AV346" s="180"/>
      <c r="AW346" s="180"/>
      <c r="AX346" s="180"/>
    </row>
    <row r="347" spans="48:50">
      <c r="AV347" s="180"/>
      <c r="AW347" s="180"/>
      <c r="AX347" s="180"/>
    </row>
    <row r="348" spans="48:50">
      <c r="AV348" s="180"/>
      <c r="AW348" s="180"/>
      <c r="AX348" s="180"/>
    </row>
    <row r="349" spans="48:50">
      <c r="AV349" s="180"/>
      <c r="AW349" s="180"/>
      <c r="AX349" s="180"/>
    </row>
    <row r="350" spans="48:50">
      <c r="AV350" s="180"/>
      <c r="AW350" s="180"/>
      <c r="AX350" s="180"/>
    </row>
    <row r="351" spans="48:50">
      <c r="AV351" s="180"/>
      <c r="AW351" s="180"/>
      <c r="AX351" s="180"/>
    </row>
    <row r="352" spans="48:50">
      <c r="AV352" s="180"/>
      <c r="AW352" s="180"/>
      <c r="AX352" s="180"/>
    </row>
    <row r="353" spans="48:50">
      <c r="AV353" s="180"/>
      <c r="AW353" s="180"/>
      <c r="AX353" s="180"/>
    </row>
    <row r="354" spans="48:50">
      <c r="AV354" s="180"/>
      <c r="AW354" s="180"/>
      <c r="AX354" s="180"/>
    </row>
    <row r="355" spans="48:50">
      <c r="AV355" s="180"/>
      <c r="AW355" s="180"/>
      <c r="AX355" s="180"/>
    </row>
    <row r="356" spans="48:50">
      <c r="AV356" s="180"/>
      <c r="AW356" s="180"/>
      <c r="AX356" s="180"/>
    </row>
    <row r="357" spans="48:50">
      <c r="AV357" s="180"/>
      <c r="AW357" s="180"/>
      <c r="AX357" s="180"/>
    </row>
    <row r="358" spans="48:50">
      <c r="AV358" s="180"/>
      <c r="AW358" s="180"/>
      <c r="AX358" s="180"/>
    </row>
    <row r="359" spans="48:50">
      <c r="AV359" s="180"/>
      <c r="AW359" s="180"/>
      <c r="AX359" s="180"/>
    </row>
    <row r="360" spans="48:50">
      <c r="AV360" s="180"/>
      <c r="AW360" s="180"/>
      <c r="AX360" s="180"/>
    </row>
    <row r="361" spans="48:50">
      <c r="AV361" s="180"/>
      <c r="AW361" s="180"/>
      <c r="AX361" s="180"/>
    </row>
    <row r="362" spans="48:50">
      <c r="AV362" s="180"/>
      <c r="AW362" s="180"/>
      <c r="AX362" s="180"/>
    </row>
    <row r="363" spans="48:50">
      <c r="AV363" s="180"/>
      <c r="AW363" s="180"/>
      <c r="AX363" s="180"/>
    </row>
    <row r="364" spans="48:50">
      <c r="AV364" s="180"/>
      <c r="AW364" s="180"/>
      <c r="AX364" s="180"/>
    </row>
    <row r="365" spans="48:50">
      <c r="AV365" s="180"/>
      <c r="AW365" s="180"/>
      <c r="AX365" s="180"/>
    </row>
    <row r="366" spans="48:50">
      <c r="AV366" s="180"/>
      <c r="AW366" s="180"/>
      <c r="AX366" s="180"/>
    </row>
    <row r="367" spans="48:50">
      <c r="AV367" s="180"/>
      <c r="AW367" s="180"/>
      <c r="AX367" s="180"/>
    </row>
    <row r="368" spans="48:50">
      <c r="AV368" s="180"/>
      <c r="AW368" s="180"/>
      <c r="AX368" s="180"/>
    </row>
    <row r="369" spans="48:50">
      <c r="AV369" s="180"/>
      <c r="AW369" s="180"/>
      <c r="AX369" s="180"/>
    </row>
    <row r="370" spans="48:50">
      <c r="AV370" s="180"/>
      <c r="AW370" s="180"/>
      <c r="AX370" s="180"/>
    </row>
    <row r="371" spans="48:50">
      <c r="AV371" s="180"/>
      <c r="AW371" s="180"/>
      <c r="AX371" s="180"/>
    </row>
    <row r="372" spans="48:50">
      <c r="AV372" s="180"/>
      <c r="AW372" s="180"/>
      <c r="AX372" s="180"/>
    </row>
    <row r="373" spans="48:50">
      <c r="AV373" s="180"/>
      <c r="AW373" s="180"/>
      <c r="AX373" s="180"/>
    </row>
    <row r="374" spans="48:50">
      <c r="AV374" s="180"/>
      <c r="AW374" s="180"/>
      <c r="AX374" s="180"/>
    </row>
    <row r="375" spans="48:50">
      <c r="AV375" s="180"/>
      <c r="AW375" s="180"/>
      <c r="AX375" s="180"/>
    </row>
    <row r="376" spans="48:50">
      <c r="AV376" s="180"/>
      <c r="AW376" s="180"/>
      <c r="AX376" s="180"/>
    </row>
    <row r="377" spans="48:50">
      <c r="AV377" s="180"/>
      <c r="AW377" s="180"/>
      <c r="AX377" s="180"/>
    </row>
    <row r="378" spans="48:50">
      <c r="AV378" s="180"/>
      <c r="AW378" s="180"/>
      <c r="AX378" s="180"/>
    </row>
    <row r="379" spans="48:50">
      <c r="AV379" s="180"/>
      <c r="AW379" s="180"/>
      <c r="AX379" s="180"/>
    </row>
    <row r="380" spans="48:50">
      <c r="AV380" s="180"/>
      <c r="AW380" s="180"/>
      <c r="AX380" s="180"/>
    </row>
    <row r="381" spans="48:50">
      <c r="AV381" s="180"/>
      <c r="AW381" s="180"/>
      <c r="AX381" s="180"/>
    </row>
    <row r="382" spans="48:50">
      <c r="AV382" s="180"/>
      <c r="AW382" s="180"/>
      <c r="AX382" s="180"/>
    </row>
    <row r="383" spans="48:50">
      <c r="AV383" s="180"/>
      <c r="AW383" s="180"/>
      <c r="AX383" s="180"/>
    </row>
    <row r="384" spans="48:50">
      <c r="AV384" s="180"/>
      <c r="AW384" s="180"/>
      <c r="AX384" s="180"/>
    </row>
  </sheetData>
  <mergeCells count="14">
    <mergeCell ref="BG7:BG10"/>
    <mergeCell ref="BH7:BH8"/>
    <mergeCell ref="AP9:AP10"/>
    <mergeCell ref="AW9:AW10"/>
    <mergeCell ref="AX9:AX10"/>
    <mergeCell ref="BD9:BD10"/>
    <mergeCell ref="BE9:BE10"/>
    <mergeCell ref="BH9:BH10"/>
    <mergeCell ref="AV7:AV10"/>
    <mergeCell ref="AW7:AW8"/>
    <mergeCell ref="AX7:AX8"/>
    <mergeCell ref="BC7:BC10"/>
    <mergeCell ref="BD7:BD8"/>
    <mergeCell ref="BE7:BE8"/>
  </mergeCells>
  <pageMargins left="0.7" right="0.7" top="0.75" bottom="0.75" header="0.3" footer="0.3"/>
  <pageSetup paperSize="9" scale="50" orientation="portrait" r:id="rId1"/>
  <colBreaks count="3" manualBreakCount="3">
    <brk id="47" max="47" man="1"/>
    <brk id="54" max="47" man="1"/>
    <brk id="57" max="47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1">
    <tabColor rgb="FF7030A0"/>
  </sheetPr>
  <dimension ref="A1:G24"/>
  <sheetViews>
    <sheetView showGridLines="0" workbookViewId="0">
      <selection sqref="A1:G1"/>
    </sheetView>
  </sheetViews>
  <sheetFormatPr defaultRowHeight="12.75"/>
  <cols>
    <col min="1" max="1" width="39.42578125" customWidth="1"/>
    <col min="2" max="5" width="13.140625" customWidth="1"/>
    <col min="6" max="6" width="17" customWidth="1"/>
    <col min="236" max="236" width="39.42578125" customWidth="1"/>
    <col min="237" max="237" width="11.140625" customWidth="1"/>
    <col min="238" max="238" width="15.42578125" customWidth="1"/>
    <col min="239" max="239" width="10.28515625" customWidth="1"/>
    <col min="240" max="240" width="14" customWidth="1"/>
    <col min="241" max="241" width="18.140625" customWidth="1"/>
    <col min="492" max="492" width="39.42578125" customWidth="1"/>
    <col min="493" max="493" width="11.140625" customWidth="1"/>
    <col min="494" max="494" width="15.42578125" customWidth="1"/>
    <col min="495" max="495" width="10.28515625" customWidth="1"/>
    <col min="496" max="496" width="14" customWidth="1"/>
    <col min="497" max="497" width="18.140625" customWidth="1"/>
    <col min="748" max="748" width="39.42578125" customWidth="1"/>
    <col min="749" max="749" width="11.140625" customWidth="1"/>
    <col min="750" max="750" width="15.42578125" customWidth="1"/>
    <col min="751" max="751" width="10.28515625" customWidth="1"/>
    <col min="752" max="752" width="14" customWidth="1"/>
    <col min="753" max="753" width="18.140625" customWidth="1"/>
    <col min="1004" max="1004" width="39.42578125" customWidth="1"/>
    <col min="1005" max="1005" width="11.140625" customWidth="1"/>
    <col min="1006" max="1006" width="15.42578125" customWidth="1"/>
    <col min="1007" max="1007" width="10.28515625" customWidth="1"/>
    <col min="1008" max="1008" width="14" customWidth="1"/>
    <col min="1009" max="1009" width="18.140625" customWidth="1"/>
    <col min="1260" max="1260" width="39.42578125" customWidth="1"/>
    <col min="1261" max="1261" width="11.140625" customWidth="1"/>
    <col min="1262" max="1262" width="15.42578125" customWidth="1"/>
    <col min="1263" max="1263" width="10.28515625" customWidth="1"/>
    <col min="1264" max="1264" width="14" customWidth="1"/>
    <col min="1265" max="1265" width="18.140625" customWidth="1"/>
    <col min="1516" max="1516" width="39.42578125" customWidth="1"/>
    <col min="1517" max="1517" width="11.140625" customWidth="1"/>
    <col min="1518" max="1518" width="15.42578125" customWidth="1"/>
    <col min="1519" max="1519" width="10.28515625" customWidth="1"/>
    <col min="1520" max="1520" width="14" customWidth="1"/>
    <col min="1521" max="1521" width="18.140625" customWidth="1"/>
    <col min="1772" max="1772" width="39.42578125" customWidth="1"/>
    <col min="1773" max="1773" width="11.140625" customWidth="1"/>
    <col min="1774" max="1774" width="15.42578125" customWidth="1"/>
    <col min="1775" max="1775" width="10.28515625" customWidth="1"/>
    <col min="1776" max="1776" width="14" customWidth="1"/>
    <col min="1777" max="1777" width="18.140625" customWidth="1"/>
    <col min="2028" max="2028" width="39.42578125" customWidth="1"/>
    <col min="2029" max="2029" width="11.140625" customWidth="1"/>
    <col min="2030" max="2030" width="15.42578125" customWidth="1"/>
    <col min="2031" max="2031" width="10.28515625" customWidth="1"/>
    <col min="2032" max="2032" width="14" customWidth="1"/>
    <col min="2033" max="2033" width="18.140625" customWidth="1"/>
    <col min="2284" max="2284" width="39.42578125" customWidth="1"/>
    <col min="2285" max="2285" width="11.140625" customWidth="1"/>
    <col min="2286" max="2286" width="15.42578125" customWidth="1"/>
    <col min="2287" max="2287" width="10.28515625" customWidth="1"/>
    <col min="2288" max="2288" width="14" customWidth="1"/>
    <col min="2289" max="2289" width="18.140625" customWidth="1"/>
    <col min="2540" max="2540" width="39.42578125" customWidth="1"/>
    <col min="2541" max="2541" width="11.140625" customWidth="1"/>
    <col min="2542" max="2542" width="15.42578125" customWidth="1"/>
    <col min="2543" max="2543" width="10.28515625" customWidth="1"/>
    <col min="2544" max="2544" width="14" customWidth="1"/>
    <col min="2545" max="2545" width="18.140625" customWidth="1"/>
    <col min="2796" max="2796" width="39.42578125" customWidth="1"/>
    <col min="2797" max="2797" width="11.140625" customWidth="1"/>
    <col min="2798" max="2798" width="15.42578125" customWidth="1"/>
    <col min="2799" max="2799" width="10.28515625" customWidth="1"/>
    <col min="2800" max="2800" width="14" customWidth="1"/>
    <col min="2801" max="2801" width="18.140625" customWidth="1"/>
    <col min="3052" max="3052" width="39.42578125" customWidth="1"/>
    <col min="3053" max="3053" width="11.140625" customWidth="1"/>
    <col min="3054" max="3054" width="15.42578125" customWidth="1"/>
    <col min="3055" max="3055" width="10.28515625" customWidth="1"/>
    <col min="3056" max="3056" width="14" customWidth="1"/>
    <col min="3057" max="3057" width="18.140625" customWidth="1"/>
    <col min="3308" max="3308" width="39.42578125" customWidth="1"/>
    <col min="3309" max="3309" width="11.140625" customWidth="1"/>
    <col min="3310" max="3310" width="15.42578125" customWidth="1"/>
    <col min="3311" max="3311" width="10.28515625" customWidth="1"/>
    <col min="3312" max="3312" width="14" customWidth="1"/>
    <col min="3313" max="3313" width="18.140625" customWidth="1"/>
    <col min="3564" max="3564" width="39.42578125" customWidth="1"/>
    <col min="3565" max="3565" width="11.140625" customWidth="1"/>
    <col min="3566" max="3566" width="15.42578125" customWidth="1"/>
    <col min="3567" max="3567" width="10.28515625" customWidth="1"/>
    <col min="3568" max="3568" width="14" customWidth="1"/>
    <col min="3569" max="3569" width="18.140625" customWidth="1"/>
    <col min="3820" max="3820" width="39.42578125" customWidth="1"/>
    <col min="3821" max="3821" width="11.140625" customWidth="1"/>
    <col min="3822" max="3822" width="15.42578125" customWidth="1"/>
    <col min="3823" max="3823" width="10.28515625" customWidth="1"/>
    <col min="3824" max="3824" width="14" customWidth="1"/>
    <col min="3825" max="3825" width="18.140625" customWidth="1"/>
    <col min="4076" max="4076" width="39.42578125" customWidth="1"/>
    <col min="4077" max="4077" width="11.140625" customWidth="1"/>
    <col min="4078" max="4078" width="15.42578125" customWidth="1"/>
    <col min="4079" max="4079" width="10.28515625" customWidth="1"/>
    <col min="4080" max="4080" width="14" customWidth="1"/>
    <col min="4081" max="4081" width="18.140625" customWidth="1"/>
    <col min="4332" max="4332" width="39.42578125" customWidth="1"/>
    <col min="4333" max="4333" width="11.140625" customWidth="1"/>
    <col min="4334" max="4334" width="15.42578125" customWidth="1"/>
    <col min="4335" max="4335" width="10.28515625" customWidth="1"/>
    <col min="4336" max="4336" width="14" customWidth="1"/>
    <col min="4337" max="4337" width="18.140625" customWidth="1"/>
    <col min="4588" max="4588" width="39.42578125" customWidth="1"/>
    <col min="4589" max="4589" width="11.140625" customWidth="1"/>
    <col min="4590" max="4590" width="15.42578125" customWidth="1"/>
    <col min="4591" max="4591" width="10.28515625" customWidth="1"/>
    <col min="4592" max="4592" width="14" customWidth="1"/>
    <col min="4593" max="4593" width="18.140625" customWidth="1"/>
    <col min="4844" max="4844" width="39.42578125" customWidth="1"/>
    <col min="4845" max="4845" width="11.140625" customWidth="1"/>
    <col min="4846" max="4846" width="15.42578125" customWidth="1"/>
    <col min="4847" max="4847" width="10.28515625" customWidth="1"/>
    <col min="4848" max="4848" width="14" customWidth="1"/>
    <col min="4849" max="4849" width="18.140625" customWidth="1"/>
    <col min="5100" max="5100" width="39.42578125" customWidth="1"/>
    <col min="5101" max="5101" width="11.140625" customWidth="1"/>
    <col min="5102" max="5102" width="15.42578125" customWidth="1"/>
    <col min="5103" max="5103" width="10.28515625" customWidth="1"/>
    <col min="5104" max="5104" width="14" customWidth="1"/>
    <col min="5105" max="5105" width="18.140625" customWidth="1"/>
    <col min="5356" max="5356" width="39.42578125" customWidth="1"/>
    <col min="5357" max="5357" width="11.140625" customWidth="1"/>
    <col min="5358" max="5358" width="15.42578125" customWidth="1"/>
    <col min="5359" max="5359" width="10.28515625" customWidth="1"/>
    <col min="5360" max="5360" width="14" customWidth="1"/>
    <col min="5361" max="5361" width="18.140625" customWidth="1"/>
    <col min="5612" max="5612" width="39.42578125" customWidth="1"/>
    <col min="5613" max="5613" width="11.140625" customWidth="1"/>
    <col min="5614" max="5614" width="15.42578125" customWidth="1"/>
    <col min="5615" max="5615" width="10.28515625" customWidth="1"/>
    <col min="5616" max="5616" width="14" customWidth="1"/>
    <col min="5617" max="5617" width="18.140625" customWidth="1"/>
    <col min="5868" max="5868" width="39.42578125" customWidth="1"/>
    <col min="5869" max="5869" width="11.140625" customWidth="1"/>
    <col min="5870" max="5870" width="15.42578125" customWidth="1"/>
    <col min="5871" max="5871" width="10.28515625" customWidth="1"/>
    <col min="5872" max="5872" width="14" customWidth="1"/>
    <col min="5873" max="5873" width="18.140625" customWidth="1"/>
    <col min="6124" max="6124" width="39.42578125" customWidth="1"/>
    <col min="6125" max="6125" width="11.140625" customWidth="1"/>
    <col min="6126" max="6126" width="15.42578125" customWidth="1"/>
    <col min="6127" max="6127" width="10.28515625" customWidth="1"/>
    <col min="6128" max="6128" width="14" customWidth="1"/>
    <col min="6129" max="6129" width="18.140625" customWidth="1"/>
    <col min="6380" max="6380" width="39.42578125" customWidth="1"/>
    <col min="6381" max="6381" width="11.140625" customWidth="1"/>
    <col min="6382" max="6382" width="15.42578125" customWidth="1"/>
    <col min="6383" max="6383" width="10.28515625" customWidth="1"/>
    <col min="6384" max="6384" width="14" customWidth="1"/>
    <col min="6385" max="6385" width="18.140625" customWidth="1"/>
    <col min="6636" max="6636" width="39.42578125" customWidth="1"/>
    <col min="6637" max="6637" width="11.140625" customWidth="1"/>
    <col min="6638" max="6638" width="15.42578125" customWidth="1"/>
    <col min="6639" max="6639" width="10.28515625" customWidth="1"/>
    <col min="6640" max="6640" width="14" customWidth="1"/>
    <col min="6641" max="6641" width="18.140625" customWidth="1"/>
    <col min="6892" max="6892" width="39.42578125" customWidth="1"/>
    <col min="6893" max="6893" width="11.140625" customWidth="1"/>
    <col min="6894" max="6894" width="15.42578125" customWidth="1"/>
    <col min="6895" max="6895" width="10.28515625" customWidth="1"/>
    <col min="6896" max="6896" width="14" customWidth="1"/>
    <col min="6897" max="6897" width="18.140625" customWidth="1"/>
    <col min="7148" max="7148" width="39.42578125" customWidth="1"/>
    <col min="7149" max="7149" width="11.140625" customWidth="1"/>
    <col min="7150" max="7150" width="15.42578125" customWidth="1"/>
    <col min="7151" max="7151" width="10.28515625" customWidth="1"/>
    <col min="7152" max="7152" width="14" customWidth="1"/>
    <col min="7153" max="7153" width="18.140625" customWidth="1"/>
    <col min="7404" max="7404" width="39.42578125" customWidth="1"/>
    <col min="7405" max="7405" width="11.140625" customWidth="1"/>
    <col min="7406" max="7406" width="15.42578125" customWidth="1"/>
    <col min="7407" max="7407" width="10.28515625" customWidth="1"/>
    <col min="7408" max="7408" width="14" customWidth="1"/>
    <col min="7409" max="7409" width="18.140625" customWidth="1"/>
    <col min="7660" max="7660" width="39.42578125" customWidth="1"/>
    <col min="7661" max="7661" width="11.140625" customWidth="1"/>
    <col min="7662" max="7662" width="15.42578125" customWidth="1"/>
    <col min="7663" max="7663" width="10.28515625" customWidth="1"/>
    <col min="7664" max="7664" width="14" customWidth="1"/>
    <col min="7665" max="7665" width="18.140625" customWidth="1"/>
    <col min="7916" max="7916" width="39.42578125" customWidth="1"/>
    <col min="7917" max="7917" width="11.140625" customWidth="1"/>
    <col min="7918" max="7918" width="15.42578125" customWidth="1"/>
    <col min="7919" max="7919" width="10.28515625" customWidth="1"/>
    <col min="7920" max="7920" width="14" customWidth="1"/>
    <col min="7921" max="7921" width="18.140625" customWidth="1"/>
    <col min="8172" max="8172" width="39.42578125" customWidth="1"/>
    <col min="8173" max="8173" width="11.140625" customWidth="1"/>
    <col min="8174" max="8174" width="15.42578125" customWidth="1"/>
    <col min="8175" max="8175" width="10.28515625" customWidth="1"/>
    <col min="8176" max="8176" width="14" customWidth="1"/>
    <col min="8177" max="8177" width="18.140625" customWidth="1"/>
    <col min="8428" max="8428" width="39.42578125" customWidth="1"/>
    <col min="8429" max="8429" width="11.140625" customWidth="1"/>
    <col min="8430" max="8430" width="15.42578125" customWidth="1"/>
    <col min="8431" max="8431" width="10.28515625" customWidth="1"/>
    <col min="8432" max="8432" width="14" customWidth="1"/>
    <col min="8433" max="8433" width="18.140625" customWidth="1"/>
    <col min="8684" max="8684" width="39.42578125" customWidth="1"/>
    <col min="8685" max="8685" width="11.140625" customWidth="1"/>
    <col min="8686" max="8686" width="15.42578125" customWidth="1"/>
    <col min="8687" max="8687" width="10.28515625" customWidth="1"/>
    <col min="8688" max="8688" width="14" customWidth="1"/>
    <col min="8689" max="8689" width="18.140625" customWidth="1"/>
    <col min="8940" max="8940" width="39.42578125" customWidth="1"/>
    <col min="8941" max="8941" width="11.140625" customWidth="1"/>
    <col min="8942" max="8942" width="15.42578125" customWidth="1"/>
    <col min="8943" max="8943" width="10.28515625" customWidth="1"/>
    <col min="8944" max="8944" width="14" customWidth="1"/>
    <col min="8945" max="8945" width="18.140625" customWidth="1"/>
    <col min="9196" max="9196" width="39.42578125" customWidth="1"/>
    <col min="9197" max="9197" width="11.140625" customWidth="1"/>
    <col min="9198" max="9198" width="15.42578125" customWidth="1"/>
    <col min="9199" max="9199" width="10.28515625" customWidth="1"/>
    <col min="9200" max="9200" width="14" customWidth="1"/>
    <col min="9201" max="9201" width="18.140625" customWidth="1"/>
    <col min="9452" max="9452" width="39.42578125" customWidth="1"/>
    <col min="9453" max="9453" width="11.140625" customWidth="1"/>
    <col min="9454" max="9454" width="15.42578125" customWidth="1"/>
    <col min="9455" max="9455" width="10.28515625" customWidth="1"/>
    <col min="9456" max="9456" width="14" customWidth="1"/>
    <col min="9457" max="9457" width="18.140625" customWidth="1"/>
    <col min="9708" max="9708" width="39.42578125" customWidth="1"/>
    <col min="9709" max="9709" width="11.140625" customWidth="1"/>
    <col min="9710" max="9710" width="15.42578125" customWidth="1"/>
    <col min="9711" max="9711" width="10.28515625" customWidth="1"/>
    <col min="9712" max="9712" width="14" customWidth="1"/>
    <col min="9713" max="9713" width="18.140625" customWidth="1"/>
    <col min="9964" max="9964" width="39.42578125" customWidth="1"/>
    <col min="9965" max="9965" width="11.140625" customWidth="1"/>
    <col min="9966" max="9966" width="15.42578125" customWidth="1"/>
    <col min="9967" max="9967" width="10.28515625" customWidth="1"/>
    <col min="9968" max="9968" width="14" customWidth="1"/>
    <col min="9969" max="9969" width="18.140625" customWidth="1"/>
    <col min="10220" max="10220" width="39.42578125" customWidth="1"/>
    <col min="10221" max="10221" width="11.140625" customWidth="1"/>
    <col min="10222" max="10222" width="15.42578125" customWidth="1"/>
    <col min="10223" max="10223" width="10.28515625" customWidth="1"/>
    <col min="10224" max="10224" width="14" customWidth="1"/>
    <col min="10225" max="10225" width="18.140625" customWidth="1"/>
    <col min="10476" max="10476" width="39.42578125" customWidth="1"/>
    <col min="10477" max="10477" width="11.140625" customWidth="1"/>
    <col min="10478" max="10478" width="15.42578125" customWidth="1"/>
    <col min="10479" max="10479" width="10.28515625" customWidth="1"/>
    <col min="10480" max="10480" width="14" customWidth="1"/>
    <col min="10481" max="10481" width="18.140625" customWidth="1"/>
    <col min="10732" max="10732" width="39.42578125" customWidth="1"/>
    <col min="10733" max="10733" width="11.140625" customWidth="1"/>
    <col min="10734" max="10734" width="15.42578125" customWidth="1"/>
    <col min="10735" max="10735" width="10.28515625" customWidth="1"/>
    <col min="10736" max="10736" width="14" customWidth="1"/>
    <col min="10737" max="10737" width="18.140625" customWidth="1"/>
    <col min="10988" max="10988" width="39.42578125" customWidth="1"/>
    <col min="10989" max="10989" width="11.140625" customWidth="1"/>
    <col min="10990" max="10990" width="15.42578125" customWidth="1"/>
    <col min="10991" max="10991" width="10.28515625" customWidth="1"/>
    <col min="10992" max="10992" width="14" customWidth="1"/>
    <col min="10993" max="10993" width="18.140625" customWidth="1"/>
    <col min="11244" max="11244" width="39.42578125" customWidth="1"/>
    <col min="11245" max="11245" width="11.140625" customWidth="1"/>
    <col min="11246" max="11246" width="15.42578125" customWidth="1"/>
    <col min="11247" max="11247" width="10.28515625" customWidth="1"/>
    <col min="11248" max="11248" width="14" customWidth="1"/>
    <col min="11249" max="11249" width="18.140625" customWidth="1"/>
    <col min="11500" max="11500" width="39.42578125" customWidth="1"/>
    <col min="11501" max="11501" width="11.140625" customWidth="1"/>
    <col min="11502" max="11502" width="15.42578125" customWidth="1"/>
    <col min="11503" max="11503" width="10.28515625" customWidth="1"/>
    <col min="11504" max="11504" width="14" customWidth="1"/>
    <col min="11505" max="11505" width="18.140625" customWidth="1"/>
    <col min="11756" max="11756" width="39.42578125" customWidth="1"/>
    <col min="11757" max="11757" width="11.140625" customWidth="1"/>
    <col min="11758" max="11758" width="15.42578125" customWidth="1"/>
    <col min="11759" max="11759" width="10.28515625" customWidth="1"/>
    <col min="11760" max="11760" width="14" customWidth="1"/>
    <col min="11761" max="11761" width="18.140625" customWidth="1"/>
    <col min="12012" max="12012" width="39.42578125" customWidth="1"/>
    <col min="12013" max="12013" width="11.140625" customWidth="1"/>
    <col min="12014" max="12014" width="15.42578125" customWidth="1"/>
    <col min="12015" max="12015" width="10.28515625" customWidth="1"/>
    <col min="12016" max="12016" width="14" customWidth="1"/>
    <col min="12017" max="12017" width="18.140625" customWidth="1"/>
    <col min="12268" max="12268" width="39.42578125" customWidth="1"/>
    <col min="12269" max="12269" width="11.140625" customWidth="1"/>
    <col min="12270" max="12270" width="15.42578125" customWidth="1"/>
    <col min="12271" max="12271" width="10.28515625" customWidth="1"/>
    <col min="12272" max="12272" width="14" customWidth="1"/>
    <col min="12273" max="12273" width="18.140625" customWidth="1"/>
    <col min="12524" max="12524" width="39.42578125" customWidth="1"/>
    <col min="12525" max="12525" width="11.140625" customWidth="1"/>
    <col min="12526" max="12526" width="15.42578125" customWidth="1"/>
    <col min="12527" max="12527" width="10.28515625" customWidth="1"/>
    <col min="12528" max="12528" width="14" customWidth="1"/>
    <col min="12529" max="12529" width="18.140625" customWidth="1"/>
    <col min="12780" max="12780" width="39.42578125" customWidth="1"/>
    <col min="12781" max="12781" width="11.140625" customWidth="1"/>
    <col min="12782" max="12782" width="15.42578125" customWidth="1"/>
    <col min="12783" max="12783" width="10.28515625" customWidth="1"/>
    <col min="12784" max="12784" width="14" customWidth="1"/>
    <col min="12785" max="12785" width="18.140625" customWidth="1"/>
    <col min="13036" max="13036" width="39.42578125" customWidth="1"/>
    <col min="13037" max="13037" width="11.140625" customWidth="1"/>
    <col min="13038" max="13038" width="15.42578125" customWidth="1"/>
    <col min="13039" max="13039" width="10.28515625" customWidth="1"/>
    <col min="13040" max="13040" width="14" customWidth="1"/>
    <col min="13041" max="13041" width="18.140625" customWidth="1"/>
    <col min="13292" max="13292" width="39.42578125" customWidth="1"/>
    <col min="13293" max="13293" width="11.140625" customWidth="1"/>
    <col min="13294" max="13294" width="15.42578125" customWidth="1"/>
    <col min="13295" max="13295" width="10.28515625" customWidth="1"/>
    <col min="13296" max="13296" width="14" customWidth="1"/>
    <col min="13297" max="13297" width="18.140625" customWidth="1"/>
    <col min="13548" max="13548" width="39.42578125" customWidth="1"/>
    <col min="13549" max="13549" width="11.140625" customWidth="1"/>
    <col min="13550" max="13550" width="15.42578125" customWidth="1"/>
    <col min="13551" max="13551" width="10.28515625" customWidth="1"/>
    <col min="13552" max="13552" width="14" customWidth="1"/>
    <col min="13553" max="13553" width="18.140625" customWidth="1"/>
    <col min="13804" max="13804" width="39.42578125" customWidth="1"/>
    <col min="13805" max="13805" width="11.140625" customWidth="1"/>
    <col min="13806" max="13806" width="15.42578125" customWidth="1"/>
    <col min="13807" max="13807" width="10.28515625" customWidth="1"/>
    <col min="13808" max="13808" width="14" customWidth="1"/>
    <col min="13809" max="13809" width="18.140625" customWidth="1"/>
    <col min="14060" max="14060" width="39.42578125" customWidth="1"/>
    <col min="14061" max="14061" width="11.140625" customWidth="1"/>
    <col min="14062" max="14062" width="15.42578125" customWidth="1"/>
    <col min="14063" max="14063" width="10.28515625" customWidth="1"/>
    <col min="14064" max="14064" width="14" customWidth="1"/>
    <col min="14065" max="14065" width="18.140625" customWidth="1"/>
    <col min="14316" max="14316" width="39.42578125" customWidth="1"/>
    <col min="14317" max="14317" width="11.140625" customWidth="1"/>
    <col min="14318" max="14318" width="15.42578125" customWidth="1"/>
    <col min="14319" max="14319" width="10.28515625" customWidth="1"/>
    <col min="14320" max="14320" width="14" customWidth="1"/>
    <col min="14321" max="14321" width="18.140625" customWidth="1"/>
    <col min="14572" max="14572" width="39.42578125" customWidth="1"/>
    <col min="14573" max="14573" width="11.140625" customWidth="1"/>
    <col min="14574" max="14574" width="15.42578125" customWidth="1"/>
    <col min="14575" max="14575" width="10.28515625" customWidth="1"/>
    <col min="14576" max="14576" width="14" customWidth="1"/>
    <col min="14577" max="14577" width="18.140625" customWidth="1"/>
    <col min="14828" max="14828" width="39.42578125" customWidth="1"/>
    <col min="14829" max="14829" width="11.140625" customWidth="1"/>
    <col min="14830" max="14830" width="15.42578125" customWidth="1"/>
    <col min="14831" max="14831" width="10.28515625" customWidth="1"/>
    <col min="14832" max="14832" width="14" customWidth="1"/>
    <col min="14833" max="14833" width="18.140625" customWidth="1"/>
    <col min="15084" max="15084" width="39.42578125" customWidth="1"/>
    <col min="15085" max="15085" width="11.140625" customWidth="1"/>
    <col min="15086" max="15086" width="15.42578125" customWidth="1"/>
    <col min="15087" max="15087" width="10.28515625" customWidth="1"/>
    <col min="15088" max="15088" width="14" customWidth="1"/>
    <col min="15089" max="15089" width="18.140625" customWidth="1"/>
    <col min="15340" max="15340" width="39.42578125" customWidth="1"/>
    <col min="15341" max="15341" width="11.140625" customWidth="1"/>
    <col min="15342" max="15342" width="15.42578125" customWidth="1"/>
    <col min="15343" max="15343" width="10.28515625" customWidth="1"/>
    <col min="15344" max="15344" width="14" customWidth="1"/>
    <col min="15345" max="15345" width="18.140625" customWidth="1"/>
    <col min="15596" max="15596" width="39.42578125" customWidth="1"/>
    <col min="15597" max="15597" width="11.140625" customWidth="1"/>
    <col min="15598" max="15598" width="15.42578125" customWidth="1"/>
    <col min="15599" max="15599" width="10.28515625" customWidth="1"/>
    <col min="15600" max="15600" width="14" customWidth="1"/>
    <col min="15601" max="15601" width="18.140625" customWidth="1"/>
    <col min="15852" max="15852" width="39.42578125" customWidth="1"/>
    <col min="15853" max="15853" width="11.140625" customWidth="1"/>
    <col min="15854" max="15854" width="15.42578125" customWidth="1"/>
    <col min="15855" max="15855" width="10.28515625" customWidth="1"/>
    <col min="15856" max="15856" width="14" customWidth="1"/>
    <col min="15857" max="15857" width="18.140625" customWidth="1"/>
    <col min="16108" max="16108" width="39.42578125" customWidth="1"/>
    <col min="16109" max="16109" width="11.140625" customWidth="1"/>
    <col min="16110" max="16110" width="15.42578125" customWidth="1"/>
    <col min="16111" max="16111" width="10.28515625" customWidth="1"/>
    <col min="16112" max="16112" width="14" customWidth="1"/>
    <col min="16113" max="16113" width="18.140625" customWidth="1"/>
  </cols>
  <sheetData>
    <row r="1" spans="1:7" ht="16.5">
      <c r="A1" s="837" t="s">
        <v>431</v>
      </c>
      <c r="B1" s="838"/>
      <c r="C1" s="837"/>
      <c r="D1" s="837"/>
      <c r="E1" s="837"/>
      <c r="F1" s="837"/>
      <c r="G1" s="839"/>
    </row>
    <row r="2" spans="1:7" ht="17.25" customHeight="1">
      <c r="A2" s="72"/>
      <c r="B2" s="71"/>
      <c r="C2" s="71"/>
      <c r="D2" s="71"/>
      <c r="E2" s="72"/>
      <c r="F2" s="71"/>
    </row>
    <row r="3" spans="1:7" ht="15" customHeight="1" thickBot="1">
      <c r="A3" s="18" t="s">
        <v>154</v>
      </c>
      <c r="B3" s="73"/>
      <c r="C3" s="73"/>
      <c r="D3" s="73"/>
      <c r="E3" s="3"/>
      <c r="F3" s="73"/>
    </row>
    <row r="4" spans="1:7" ht="24.95" customHeight="1" thickBot="1">
      <c r="A4" s="57"/>
      <c r="B4" s="158" t="s">
        <v>131</v>
      </c>
      <c r="C4" s="159"/>
      <c r="D4" s="158" t="s">
        <v>126</v>
      </c>
      <c r="E4" s="159"/>
      <c r="F4" s="160" t="s">
        <v>155</v>
      </c>
    </row>
    <row r="5" spans="1:7" ht="24.95" customHeight="1" thickBot="1">
      <c r="A5" s="110" t="s">
        <v>33</v>
      </c>
      <c r="B5" s="2006" t="s">
        <v>6</v>
      </c>
      <c r="C5" s="2007"/>
      <c r="D5" s="158" t="s">
        <v>156</v>
      </c>
      <c r="E5" s="159"/>
      <c r="F5" s="109" t="s">
        <v>150</v>
      </c>
    </row>
    <row r="6" spans="1:7" ht="24.95" customHeight="1" thickBot="1">
      <c r="A6" s="161"/>
      <c r="B6" s="162">
        <v>2019</v>
      </c>
      <c r="C6" s="163">
        <v>2018</v>
      </c>
      <c r="D6" s="162">
        <v>2019</v>
      </c>
      <c r="E6" s="163">
        <v>2018</v>
      </c>
      <c r="F6" s="109" t="s">
        <v>16</v>
      </c>
    </row>
    <row r="7" spans="1:7" ht="30" customHeight="1" thickBot="1">
      <c r="A7" s="164" t="s">
        <v>10</v>
      </c>
      <c r="B7" s="954">
        <v>6922.75</v>
      </c>
      <c r="C7" s="955">
        <v>5777.9088235294112</v>
      </c>
      <c r="D7" s="956">
        <v>5.3997450000000002</v>
      </c>
      <c r="E7" s="957">
        <v>4.506768882352941</v>
      </c>
      <c r="F7" s="958">
        <v>19.814109419803327</v>
      </c>
    </row>
    <row r="8" spans="1:7" ht="30" customHeight="1">
      <c r="A8" s="165" t="s">
        <v>34</v>
      </c>
      <c r="B8" s="959">
        <v>6931.6225490196075</v>
      </c>
      <c r="C8" s="960">
        <v>5795.9156862745094</v>
      </c>
      <c r="D8" s="961">
        <v>5.4066655882352945</v>
      </c>
      <c r="E8" s="962">
        <v>4.5208142352941181</v>
      </c>
      <c r="F8" s="963">
        <v>19.594951414400334</v>
      </c>
    </row>
    <row r="9" spans="1:7" ht="30" customHeight="1">
      <c r="A9" s="166" t="s">
        <v>35</v>
      </c>
      <c r="B9" s="964">
        <v>6946.4284313725493</v>
      </c>
      <c r="C9" s="965">
        <v>5829.3049019607843</v>
      </c>
      <c r="D9" s="966">
        <v>5.4182141764705882</v>
      </c>
      <c r="E9" s="967">
        <v>4.5468578235294119</v>
      </c>
      <c r="F9" s="968">
        <v>19.163923455710837</v>
      </c>
    </row>
    <row r="10" spans="1:7" ht="30" customHeight="1">
      <c r="A10" s="166" t="s">
        <v>175</v>
      </c>
      <c r="B10" s="964">
        <v>6876.1068627450977</v>
      </c>
      <c r="C10" s="965">
        <v>5784.964705882353</v>
      </c>
      <c r="D10" s="966">
        <v>5.3633633529411764</v>
      </c>
      <c r="E10" s="967">
        <v>4.5122724705882353</v>
      </c>
      <c r="F10" s="968">
        <v>18.861690819880607</v>
      </c>
    </row>
    <row r="11" spans="1:7" ht="30" customHeight="1" thickBot="1">
      <c r="A11" s="167" t="s">
        <v>36</v>
      </c>
      <c r="B11" s="969">
        <v>6918.2549019607841</v>
      </c>
      <c r="C11" s="970">
        <v>5707.823529411764</v>
      </c>
      <c r="D11" s="971">
        <v>5.3962388235294121</v>
      </c>
      <c r="E11" s="972">
        <v>4.4521023529411758</v>
      </c>
      <c r="F11" s="973">
        <v>21.206531111408857</v>
      </c>
    </row>
    <row r="12" spans="1:7" ht="15.75">
      <c r="A12" s="154" t="s">
        <v>228</v>
      </c>
      <c r="B12" s="154"/>
      <c r="C12" s="154"/>
      <c r="D12" s="154"/>
      <c r="E12" s="154"/>
    </row>
    <row r="13" spans="1:7" ht="15.75">
      <c r="A13" s="154" t="s">
        <v>157</v>
      </c>
      <c r="B13" s="154"/>
      <c r="C13" s="154"/>
      <c r="D13" s="154"/>
      <c r="E13" s="154"/>
      <c r="G13" s="84"/>
    </row>
    <row r="16" spans="1:7" ht="15.75">
      <c r="A16" s="155" t="s">
        <v>259</v>
      </c>
      <c r="B16" s="155"/>
      <c r="C16" s="154"/>
      <c r="D16" s="154"/>
      <c r="E16" s="154"/>
    </row>
    <row r="17" spans="1:7" ht="15.75">
      <c r="A17" s="154"/>
      <c r="B17" s="154"/>
      <c r="C17" s="154"/>
      <c r="D17" s="154"/>
      <c r="E17" s="154"/>
    </row>
    <row r="18" spans="1:7" ht="15.75">
      <c r="A18" s="154" t="s">
        <v>29</v>
      </c>
      <c r="B18" s="154"/>
      <c r="C18" s="154"/>
      <c r="D18" s="154"/>
      <c r="E18" s="154"/>
    </row>
    <row r="19" spans="1:7" ht="15.75">
      <c r="A19" s="154" t="s">
        <v>30</v>
      </c>
      <c r="B19" s="154"/>
      <c r="C19" s="154"/>
      <c r="D19" s="154"/>
      <c r="E19" s="154"/>
    </row>
    <row r="20" spans="1:7" ht="15.75">
      <c r="A20" s="154" t="s">
        <v>31</v>
      </c>
      <c r="B20" s="154"/>
      <c r="C20" s="154"/>
      <c r="D20" s="154"/>
      <c r="E20" s="154"/>
    </row>
    <row r="21" spans="1:7" ht="15.75">
      <c r="A21" s="154" t="s">
        <v>32</v>
      </c>
      <c r="B21" s="154"/>
      <c r="C21" s="154"/>
      <c r="D21" s="154"/>
      <c r="E21" s="154"/>
      <c r="F21" s="82"/>
    </row>
    <row r="24" spans="1:7" ht="19.5">
      <c r="A24" s="835"/>
      <c r="B24" s="73"/>
      <c r="C24" s="73"/>
      <c r="D24" s="73"/>
      <c r="E24" s="836"/>
      <c r="F24" s="836"/>
      <c r="G24" s="73"/>
    </row>
  </sheetData>
  <mergeCells count="1">
    <mergeCell ref="B5:C5"/>
  </mergeCells>
  <pageMargins left="0.75" right="0.75" top="1" bottom="1" header="0.5" footer="0.5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0">
    <tabColor rgb="FF7030A0"/>
  </sheetPr>
  <dimension ref="A1:I195"/>
  <sheetViews>
    <sheetView showGridLines="0" zoomScaleNormal="100" workbookViewId="0">
      <selection activeCell="C6" sqref="C6"/>
    </sheetView>
  </sheetViews>
  <sheetFormatPr defaultRowHeight="12.75"/>
  <cols>
    <col min="1" max="1" width="13.28515625" customWidth="1"/>
    <col min="2" max="9" width="11.140625" customWidth="1"/>
    <col min="255" max="255" width="13.28515625" customWidth="1"/>
    <col min="256" max="263" width="11.140625" customWidth="1"/>
    <col min="511" max="511" width="13.28515625" customWidth="1"/>
    <col min="512" max="519" width="11.140625" customWidth="1"/>
    <col min="767" max="767" width="13.28515625" customWidth="1"/>
    <col min="768" max="775" width="11.140625" customWidth="1"/>
    <col min="1023" max="1023" width="13.28515625" customWidth="1"/>
    <col min="1024" max="1031" width="11.140625" customWidth="1"/>
    <col min="1279" max="1279" width="13.28515625" customWidth="1"/>
    <col min="1280" max="1287" width="11.140625" customWidth="1"/>
    <col min="1535" max="1535" width="13.28515625" customWidth="1"/>
    <col min="1536" max="1543" width="11.140625" customWidth="1"/>
    <col min="1791" max="1791" width="13.28515625" customWidth="1"/>
    <col min="1792" max="1799" width="11.140625" customWidth="1"/>
    <col min="2047" max="2047" width="13.28515625" customWidth="1"/>
    <col min="2048" max="2055" width="11.140625" customWidth="1"/>
    <col min="2303" max="2303" width="13.28515625" customWidth="1"/>
    <col min="2304" max="2311" width="11.140625" customWidth="1"/>
    <col min="2559" max="2559" width="13.28515625" customWidth="1"/>
    <col min="2560" max="2567" width="11.140625" customWidth="1"/>
    <col min="2815" max="2815" width="13.28515625" customWidth="1"/>
    <col min="2816" max="2823" width="11.140625" customWidth="1"/>
    <col min="3071" max="3071" width="13.28515625" customWidth="1"/>
    <col min="3072" max="3079" width="11.140625" customWidth="1"/>
    <col min="3327" max="3327" width="13.28515625" customWidth="1"/>
    <col min="3328" max="3335" width="11.140625" customWidth="1"/>
    <col min="3583" max="3583" width="13.28515625" customWidth="1"/>
    <col min="3584" max="3591" width="11.140625" customWidth="1"/>
    <col min="3839" max="3839" width="13.28515625" customWidth="1"/>
    <col min="3840" max="3847" width="11.140625" customWidth="1"/>
    <col min="4095" max="4095" width="13.28515625" customWidth="1"/>
    <col min="4096" max="4103" width="11.140625" customWidth="1"/>
    <col min="4351" max="4351" width="13.28515625" customWidth="1"/>
    <col min="4352" max="4359" width="11.140625" customWidth="1"/>
    <col min="4607" max="4607" width="13.28515625" customWidth="1"/>
    <col min="4608" max="4615" width="11.140625" customWidth="1"/>
    <col min="4863" max="4863" width="13.28515625" customWidth="1"/>
    <col min="4864" max="4871" width="11.140625" customWidth="1"/>
    <col min="5119" max="5119" width="13.28515625" customWidth="1"/>
    <col min="5120" max="5127" width="11.140625" customWidth="1"/>
    <col min="5375" max="5375" width="13.28515625" customWidth="1"/>
    <col min="5376" max="5383" width="11.140625" customWidth="1"/>
    <col min="5631" max="5631" width="13.28515625" customWidth="1"/>
    <col min="5632" max="5639" width="11.140625" customWidth="1"/>
    <col min="5887" max="5887" width="13.28515625" customWidth="1"/>
    <col min="5888" max="5895" width="11.140625" customWidth="1"/>
    <col min="6143" max="6143" width="13.28515625" customWidth="1"/>
    <col min="6144" max="6151" width="11.140625" customWidth="1"/>
    <col min="6399" max="6399" width="13.28515625" customWidth="1"/>
    <col min="6400" max="6407" width="11.140625" customWidth="1"/>
    <col min="6655" max="6655" width="13.28515625" customWidth="1"/>
    <col min="6656" max="6663" width="11.140625" customWidth="1"/>
    <col min="6911" max="6911" width="13.28515625" customWidth="1"/>
    <col min="6912" max="6919" width="11.140625" customWidth="1"/>
    <col min="7167" max="7167" width="13.28515625" customWidth="1"/>
    <col min="7168" max="7175" width="11.140625" customWidth="1"/>
    <col min="7423" max="7423" width="13.28515625" customWidth="1"/>
    <col min="7424" max="7431" width="11.140625" customWidth="1"/>
    <col min="7679" max="7679" width="13.28515625" customWidth="1"/>
    <col min="7680" max="7687" width="11.140625" customWidth="1"/>
    <col min="7935" max="7935" width="13.28515625" customWidth="1"/>
    <col min="7936" max="7943" width="11.140625" customWidth="1"/>
    <col min="8191" max="8191" width="13.28515625" customWidth="1"/>
    <col min="8192" max="8199" width="11.140625" customWidth="1"/>
    <col min="8447" max="8447" width="13.28515625" customWidth="1"/>
    <col min="8448" max="8455" width="11.140625" customWidth="1"/>
    <col min="8703" max="8703" width="13.28515625" customWidth="1"/>
    <col min="8704" max="8711" width="11.140625" customWidth="1"/>
    <col min="8959" max="8959" width="13.28515625" customWidth="1"/>
    <col min="8960" max="8967" width="11.140625" customWidth="1"/>
    <col min="9215" max="9215" width="13.28515625" customWidth="1"/>
    <col min="9216" max="9223" width="11.140625" customWidth="1"/>
    <col min="9471" max="9471" width="13.28515625" customWidth="1"/>
    <col min="9472" max="9479" width="11.140625" customWidth="1"/>
    <col min="9727" max="9727" width="13.28515625" customWidth="1"/>
    <col min="9728" max="9735" width="11.140625" customWidth="1"/>
    <col min="9983" max="9983" width="13.28515625" customWidth="1"/>
    <col min="9984" max="9991" width="11.140625" customWidth="1"/>
    <col min="10239" max="10239" width="13.28515625" customWidth="1"/>
    <col min="10240" max="10247" width="11.140625" customWidth="1"/>
    <col min="10495" max="10495" width="13.28515625" customWidth="1"/>
    <col min="10496" max="10503" width="11.140625" customWidth="1"/>
    <col min="10751" max="10751" width="13.28515625" customWidth="1"/>
    <col min="10752" max="10759" width="11.140625" customWidth="1"/>
    <col min="11007" max="11007" width="13.28515625" customWidth="1"/>
    <col min="11008" max="11015" width="11.140625" customWidth="1"/>
    <col min="11263" max="11263" width="13.28515625" customWidth="1"/>
    <col min="11264" max="11271" width="11.140625" customWidth="1"/>
    <col min="11519" max="11519" width="13.28515625" customWidth="1"/>
    <col min="11520" max="11527" width="11.140625" customWidth="1"/>
    <col min="11775" max="11775" width="13.28515625" customWidth="1"/>
    <col min="11776" max="11783" width="11.140625" customWidth="1"/>
    <col min="12031" max="12031" width="13.28515625" customWidth="1"/>
    <col min="12032" max="12039" width="11.140625" customWidth="1"/>
    <col min="12287" max="12287" width="13.28515625" customWidth="1"/>
    <col min="12288" max="12295" width="11.140625" customWidth="1"/>
    <col min="12543" max="12543" width="13.28515625" customWidth="1"/>
    <col min="12544" max="12551" width="11.140625" customWidth="1"/>
    <col min="12799" max="12799" width="13.28515625" customWidth="1"/>
    <col min="12800" max="12807" width="11.140625" customWidth="1"/>
    <col min="13055" max="13055" width="13.28515625" customWidth="1"/>
    <col min="13056" max="13063" width="11.140625" customWidth="1"/>
    <col min="13311" max="13311" width="13.28515625" customWidth="1"/>
    <col min="13312" max="13319" width="11.140625" customWidth="1"/>
    <col min="13567" max="13567" width="13.28515625" customWidth="1"/>
    <col min="13568" max="13575" width="11.140625" customWidth="1"/>
    <col min="13823" max="13823" width="13.28515625" customWidth="1"/>
    <col min="13824" max="13831" width="11.140625" customWidth="1"/>
    <col min="14079" max="14079" width="13.28515625" customWidth="1"/>
    <col min="14080" max="14087" width="11.140625" customWidth="1"/>
    <col min="14335" max="14335" width="13.28515625" customWidth="1"/>
    <col min="14336" max="14343" width="11.140625" customWidth="1"/>
    <col min="14591" max="14591" width="13.28515625" customWidth="1"/>
    <col min="14592" max="14599" width="11.140625" customWidth="1"/>
    <col min="14847" max="14847" width="13.28515625" customWidth="1"/>
    <col min="14848" max="14855" width="11.140625" customWidth="1"/>
    <col min="15103" max="15103" width="13.28515625" customWidth="1"/>
    <col min="15104" max="15111" width="11.140625" customWidth="1"/>
    <col min="15359" max="15359" width="13.28515625" customWidth="1"/>
    <col min="15360" max="15367" width="11.140625" customWidth="1"/>
    <col min="15615" max="15615" width="13.28515625" customWidth="1"/>
    <col min="15616" max="15623" width="11.140625" customWidth="1"/>
    <col min="15871" max="15871" width="13.28515625" customWidth="1"/>
    <col min="15872" max="15879" width="11.140625" customWidth="1"/>
    <col min="16127" max="16127" width="13.28515625" customWidth="1"/>
    <col min="16128" max="16135" width="11.140625" customWidth="1"/>
  </cols>
  <sheetData>
    <row r="1" spans="1:9" ht="17.25" customHeight="1">
      <c r="A1" s="70" t="s">
        <v>191</v>
      </c>
      <c r="B1" s="71"/>
      <c r="C1" s="71"/>
      <c r="D1" s="71"/>
      <c r="E1" s="72" t="s">
        <v>429</v>
      </c>
      <c r="F1" s="71"/>
      <c r="G1" s="3"/>
      <c r="H1" s="73"/>
      <c r="I1" s="73"/>
    </row>
    <row r="2" spans="1:9" ht="15" customHeight="1" thickBot="1">
      <c r="A2" s="18" t="s">
        <v>173</v>
      </c>
      <c r="B2" s="73"/>
      <c r="C2" s="73"/>
      <c r="D2" s="73"/>
      <c r="E2" s="3"/>
      <c r="F2" s="73"/>
      <c r="G2" s="3"/>
      <c r="H2" s="73"/>
      <c r="I2" s="73"/>
    </row>
    <row r="3" spans="1:9" ht="20.25" customHeight="1" thickBot="1">
      <c r="A3" s="113" t="s">
        <v>430</v>
      </c>
      <c r="B3" s="74"/>
      <c r="C3" s="74"/>
      <c r="D3" s="74"/>
      <c r="E3" s="74"/>
      <c r="F3" s="74"/>
      <c r="G3" s="74"/>
      <c r="H3" s="74"/>
      <c r="I3" s="75"/>
    </row>
    <row r="4" spans="1:9" ht="22.5" customHeight="1" thickBot="1">
      <c r="A4" s="57" t="s">
        <v>1</v>
      </c>
      <c r="B4" s="655" t="s">
        <v>131</v>
      </c>
      <c r="C4" s="409"/>
      <c r="D4" s="409"/>
      <c r="E4" s="410"/>
      <c r="F4" s="657" t="s">
        <v>148</v>
      </c>
      <c r="G4" s="658" t="s">
        <v>3</v>
      </c>
      <c r="H4" s="658" t="s">
        <v>4</v>
      </c>
      <c r="I4" s="659" t="s">
        <v>149</v>
      </c>
    </row>
    <row r="5" spans="1:9" ht="24" customHeight="1" thickBot="1">
      <c r="A5" s="83" t="s">
        <v>5</v>
      </c>
      <c r="B5" s="655" t="s">
        <v>174</v>
      </c>
      <c r="C5" s="410"/>
      <c r="D5" s="656" t="s">
        <v>6</v>
      </c>
      <c r="E5" s="410"/>
      <c r="F5" s="660" t="s">
        <v>150</v>
      </c>
      <c r="G5" s="661" t="s">
        <v>7</v>
      </c>
      <c r="H5" s="661" t="s">
        <v>8</v>
      </c>
      <c r="I5" s="495" t="s">
        <v>151</v>
      </c>
    </row>
    <row r="6" spans="1:9" ht="23.25" customHeight="1" thickBot="1">
      <c r="A6" s="412" t="s">
        <v>152</v>
      </c>
      <c r="B6" s="413">
        <v>2019</v>
      </c>
      <c r="C6" s="413">
        <v>2018</v>
      </c>
      <c r="D6" s="413">
        <v>2019</v>
      </c>
      <c r="E6" s="413">
        <v>2018</v>
      </c>
      <c r="F6" s="662" t="s">
        <v>16</v>
      </c>
      <c r="G6" s="663" t="s">
        <v>9</v>
      </c>
      <c r="H6" s="663" t="s">
        <v>153</v>
      </c>
      <c r="I6" s="855" t="s">
        <v>16</v>
      </c>
    </row>
    <row r="7" spans="1:9" ht="19.5" customHeight="1">
      <c r="A7" s="4" t="s">
        <v>10</v>
      </c>
      <c r="B7" s="5"/>
      <c r="C7" s="35"/>
      <c r="D7" s="5"/>
      <c r="E7" s="5"/>
      <c r="F7" s="5"/>
      <c r="G7" s="36"/>
      <c r="H7" s="36"/>
      <c r="I7" s="37"/>
    </row>
    <row r="8" spans="1:9" ht="15">
      <c r="A8" s="38" t="s">
        <v>106</v>
      </c>
      <c r="B8" s="50">
        <v>7282.0659999999998</v>
      </c>
      <c r="C8" s="33">
        <v>6057.6980000000003</v>
      </c>
      <c r="D8" s="66">
        <v>7139.280392156862</v>
      </c>
      <c r="E8" s="66">
        <v>5938.9196078431378</v>
      </c>
      <c r="F8" s="77">
        <v>20.21177021370163</v>
      </c>
      <c r="G8" s="21">
        <v>61.47</v>
      </c>
      <c r="H8" s="39">
        <v>93.3</v>
      </c>
      <c r="I8" s="22">
        <v>29.255639110049664</v>
      </c>
    </row>
    <row r="9" spans="1:9" ht="15">
      <c r="A9" s="38" t="s">
        <v>11</v>
      </c>
      <c r="B9" s="50">
        <v>7076.5829999999996</v>
      </c>
      <c r="C9" s="33">
        <v>5928.4390000000003</v>
      </c>
      <c r="D9" s="66">
        <v>6937.8264705882348</v>
      </c>
      <c r="E9" s="66">
        <v>5812.1950980392157</v>
      </c>
      <c r="F9" s="77">
        <v>19.366716938472326</v>
      </c>
      <c r="G9" s="21">
        <v>57.79</v>
      </c>
      <c r="H9" s="39">
        <v>95.4</v>
      </c>
      <c r="I9" s="22">
        <v>56.206283106854414</v>
      </c>
    </row>
    <row r="10" spans="1:9" ht="15">
      <c r="A10" s="38" t="s">
        <v>12</v>
      </c>
      <c r="B10" s="50">
        <v>6629.0990000000002</v>
      </c>
      <c r="C10" s="33">
        <v>5550.9880000000003</v>
      </c>
      <c r="D10" s="66">
        <v>6499.1166666666668</v>
      </c>
      <c r="E10" s="66">
        <v>5442.1450980392156</v>
      </c>
      <c r="F10" s="77">
        <v>19.421965963536579</v>
      </c>
      <c r="G10" s="39">
        <v>53.29</v>
      </c>
      <c r="H10" s="39">
        <v>96.8</v>
      </c>
      <c r="I10" s="22">
        <v>12.844362243869387</v>
      </c>
    </row>
    <row r="11" spans="1:9" ht="15">
      <c r="A11" s="38" t="s">
        <v>13</v>
      </c>
      <c r="B11" s="50">
        <v>6239.317</v>
      </c>
      <c r="C11" s="33">
        <v>5197.8180000000002</v>
      </c>
      <c r="D11" s="66">
        <v>6116.9774509803919</v>
      </c>
      <c r="E11" s="66">
        <v>5095.9000000000005</v>
      </c>
      <c r="F11" s="77">
        <v>20.037234855087267</v>
      </c>
      <c r="G11" s="39">
        <v>48.38</v>
      </c>
      <c r="H11" s="39">
        <v>98</v>
      </c>
      <c r="I11" s="22">
        <v>1.5280241158276262</v>
      </c>
    </row>
    <row r="12" spans="1:9" ht="15">
      <c r="A12" s="38" t="s">
        <v>14</v>
      </c>
      <c r="B12" s="50">
        <v>5595.9260000000004</v>
      </c>
      <c r="C12" s="33">
        <v>4723.5389999999998</v>
      </c>
      <c r="D12" s="66">
        <v>5486.201960784314</v>
      </c>
      <c r="E12" s="66">
        <v>4630.9205882352935</v>
      </c>
      <c r="F12" s="77">
        <v>18.468927640906546</v>
      </c>
      <c r="G12" s="39">
        <v>43.46</v>
      </c>
      <c r="H12" s="39">
        <v>102.1</v>
      </c>
      <c r="I12" s="22">
        <v>0.15410872029505318</v>
      </c>
    </row>
    <row r="13" spans="1:9" ht="15">
      <c r="A13" s="38" t="s">
        <v>15</v>
      </c>
      <c r="B13" s="50">
        <v>5096.317</v>
      </c>
      <c r="C13" s="33">
        <v>4447.4030000000002</v>
      </c>
      <c r="D13" s="66">
        <v>4996.3892156862748</v>
      </c>
      <c r="E13" s="66">
        <v>4360.1990196078432</v>
      </c>
      <c r="F13" s="77">
        <v>14.590852234438835</v>
      </c>
      <c r="G13" s="39">
        <v>37.590000000000003</v>
      </c>
      <c r="H13" s="39">
        <v>91.5</v>
      </c>
      <c r="I13" s="22">
        <v>1.1582703103851989E-2</v>
      </c>
    </row>
    <row r="14" spans="1:9" ht="15" thickBot="1">
      <c r="A14" s="40" t="s">
        <v>105</v>
      </c>
      <c r="B14" s="51">
        <v>7061.2049999999999</v>
      </c>
      <c r="C14" s="52">
        <v>5893.4669999999996</v>
      </c>
      <c r="D14" s="78">
        <v>6922.75</v>
      </c>
      <c r="E14" s="78">
        <v>5777.9088235294112</v>
      </c>
      <c r="F14" s="79">
        <v>19.814109419803323</v>
      </c>
      <c r="G14" s="41">
        <v>58.12</v>
      </c>
      <c r="H14" s="41">
        <v>95</v>
      </c>
      <c r="I14" s="23">
        <v>100</v>
      </c>
    </row>
    <row r="15" spans="1:9" ht="14.25">
      <c r="A15" s="42" t="s">
        <v>34</v>
      </c>
      <c r="B15" s="43"/>
      <c r="C15" s="44"/>
      <c r="D15" s="43"/>
      <c r="E15" s="45"/>
      <c r="F15" s="96"/>
      <c r="G15" s="46"/>
      <c r="H15" s="46"/>
      <c r="I15" s="47"/>
    </row>
    <row r="16" spans="1:9" ht="15">
      <c r="A16" s="38" t="s">
        <v>106</v>
      </c>
      <c r="B16" s="50">
        <v>7290.152</v>
      </c>
      <c r="C16" s="33">
        <v>6085.875</v>
      </c>
      <c r="D16" s="66">
        <v>7147.2078431372547</v>
      </c>
      <c r="E16" s="66">
        <v>5966.5441176470586</v>
      </c>
      <c r="F16" s="77">
        <v>19.788066629695813</v>
      </c>
      <c r="G16" s="39">
        <v>61.5</v>
      </c>
      <c r="H16" s="39">
        <v>92.2</v>
      </c>
      <c r="I16" s="22">
        <v>26.541192998484835</v>
      </c>
    </row>
    <row r="17" spans="1:9" ht="15">
      <c r="A17" s="38" t="s">
        <v>11</v>
      </c>
      <c r="B17" s="50">
        <v>7078.4930000000004</v>
      </c>
      <c r="C17" s="33">
        <v>5930.9040000000005</v>
      </c>
      <c r="D17" s="66">
        <v>6939.6990196078432</v>
      </c>
      <c r="E17" s="66">
        <v>5814.6117647058827</v>
      </c>
      <c r="F17" s="77">
        <v>19.349309987145297</v>
      </c>
      <c r="G17" s="39">
        <v>57.72</v>
      </c>
      <c r="H17" s="39">
        <v>94</v>
      </c>
      <c r="I17" s="22">
        <v>58.465991713137186</v>
      </c>
    </row>
    <row r="18" spans="1:9" ht="15">
      <c r="A18" s="38" t="s">
        <v>12</v>
      </c>
      <c r="B18" s="50">
        <v>6693.5609999999997</v>
      </c>
      <c r="C18" s="33">
        <v>5568.9049999999997</v>
      </c>
      <c r="D18" s="66">
        <v>6562.3147058823524</v>
      </c>
      <c r="E18" s="66">
        <v>5459.7107843137255</v>
      </c>
      <c r="F18" s="77">
        <v>20.195280759862129</v>
      </c>
      <c r="G18" s="39">
        <v>53.26</v>
      </c>
      <c r="H18" s="39">
        <v>95.5</v>
      </c>
      <c r="I18" s="22">
        <v>13.713490752959343</v>
      </c>
    </row>
    <row r="19" spans="1:9" ht="15">
      <c r="A19" s="38" t="s">
        <v>13</v>
      </c>
      <c r="B19" s="50">
        <v>6385.6379999999999</v>
      </c>
      <c r="C19" s="33">
        <v>5220.5659999999998</v>
      </c>
      <c r="D19" s="66">
        <v>6260.4294117647059</v>
      </c>
      <c r="E19" s="66">
        <v>5118.2019607843131</v>
      </c>
      <c r="F19" s="77">
        <v>22.31696716409677</v>
      </c>
      <c r="G19" s="39">
        <v>48.38</v>
      </c>
      <c r="H19" s="39">
        <v>96.4</v>
      </c>
      <c r="I19" s="22">
        <v>1.1960960850557216</v>
      </c>
    </row>
    <row r="20" spans="1:9" ht="15">
      <c r="A20" s="38" t="s">
        <v>14</v>
      </c>
      <c r="B20" s="50">
        <v>5790.3969999999999</v>
      </c>
      <c r="C20" s="33">
        <v>4604.9799999999996</v>
      </c>
      <c r="D20" s="66">
        <v>5676.8598039215685</v>
      </c>
      <c r="E20" s="66">
        <v>4514.6862745098033</v>
      </c>
      <c r="F20" s="77">
        <v>25.742066197898804</v>
      </c>
      <c r="G20" s="39">
        <v>43.35</v>
      </c>
      <c r="H20" s="39">
        <v>97.2</v>
      </c>
      <c r="I20" s="22">
        <v>7.5406227584442848E-2</v>
      </c>
    </row>
    <row r="21" spans="1:9" ht="15">
      <c r="A21" s="38" t="s">
        <v>15</v>
      </c>
      <c r="B21" s="50">
        <v>4995.9989999999998</v>
      </c>
      <c r="C21" s="33">
        <v>4337.8590000000004</v>
      </c>
      <c r="D21" s="66">
        <v>4898.0382352941169</v>
      </c>
      <c r="E21" s="66">
        <v>4252.802941176471</v>
      </c>
      <c r="F21" s="77">
        <v>15.17200074967857</v>
      </c>
      <c r="G21" s="39">
        <v>36.22</v>
      </c>
      <c r="H21" s="39">
        <v>98.6</v>
      </c>
      <c r="I21" s="22">
        <v>7.8222227784691747E-3</v>
      </c>
    </row>
    <row r="22" spans="1:9" ht="15" thickBot="1">
      <c r="A22" s="40" t="s">
        <v>105</v>
      </c>
      <c r="B22" s="51">
        <v>7070.2550000000001</v>
      </c>
      <c r="C22" s="52">
        <v>5911.8339999999998</v>
      </c>
      <c r="D22" s="78">
        <v>6931.6225490196075</v>
      </c>
      <c r="E22" s="78">
        <v>5795.9156862745094</v>
      </c>
      <c r="F22" s="79">
        <v>19.594951414400342</v>
      </c>
      <c r="G22" s="41">
        <v>57.99</v>
      </c>
      <c r="H22" s="41">
        <v>93.8</v>
      </c>
      <c r="I22" s="48">
        <v>100</v>
      </c>
    </row>
    <row r="23" spans="1:9" ht="14.25">
      <c r="A23" s="42" t="s">
        <v>35</v>
      </c>
      <c r="B23" s="45"/>
      <c r="C23" s="49"/>
      <c r="D23" s="45"/>
      <c r="E23" s="45"/>
      <c r="F23" s="96"/>
      <c r="G23" s="46"/>
      <c r="H23" s="46"/>
      <c r="I23" s="47"/>
    </row>
    <row r="24" spans="1:9" ht="15">
      <c r="A24" s="38" t="s">
        <v>106</v>
      </c>
      <c r="B24" s="50">
        <v>7306.4719999999998</v>
      </c>
      <c r="C24" s="33">
        <v>6101.7</v>
      </c>
      <c r="D24" s="66">
        <v>7163.2078431372547</v>
      </c>
      <c r="E24" s="66">
        <v>5982.0588235294117</v>
      </c>
      <c r="F24" s="77">
        <v>19.74485799039612</v>
      </c>
      <c r="G24" s="39">
        <v>61.49</v>
      </c>
      <c r="H24" s="39">
        <v>93.8</v>
      </c>
      <c r="I24" s="22">
        <v>33.289620012123528</v>
      </c>
    </row>
    <row r="25" spans="1:9" ht="15">
      <c r="A25" s="38" t="s">
        <v>11</v>
      </c>
      <c r="B25" s="50">
        <v>7096.6890000000003</v>
      </c>
      <c r="C25" s="33">
        <v>5986.232</v>
      </c>
      <c r="D25" s="66">
        <v>6957.5382352941178</v>
      </c>
      <c r="E25" s="66">
        <v>5868.8549019607844</v>
      </c>
      <c r="F25" s="77">
        <v>18.550183153609822</v>
      </c>
      <c r="G25" s="39">
        <v>57.71</v>
      </c>
      <c r="H25" s="39">
        <v>96.2</v>
      </c>
      <c r="I25" s="22">
        <v>53.501463732711407</v>
      </c>
    </row>
    <row r="26" spans="1:9" ht="15">
      <c r="A26" s="38" t="s">
        <v>12</v>
      </c>
      <c r="B26" s="50">
        <v>6540.5320000000002</v>
      </c>
      <c r="C26" s="33">
        <v>5550.8069999999998</v>
      </c>
      <c r="D26" s="66">
        <v>6412.2862745098037</v>
      </c>
      <c r="E26" s="66">
        <v>5441.9676470588229</v>
      </c>
      <c r="F26" s="77">
        <v>17.830290262298803</v>
      </c>
      <c r="G26" s="39">
        <v>53.22</v>
      </c>
      <c r="H26" s="39">
        <v>97.5</v>
      </c>
      <c r="I26" s="22">
        <v>11.782641700711997</v>
      </c>
    </row>
    <row r="27" spans="1:9" ht="15">
      <c r="A27" s="38" t="s">
        <v>13</v>
      </c>
      <c r="B27" s="50">
        <v>6223.6</v>
      </c>
      <c r="C27" s="33">
        <v>5255.875</v>
      </c>
      <c r="D27" s="66">
        <v>6101.5686274509808</v>
      </c>
      <c r="E27" s="66">
        <v>5152.8186274509799</v>
      </c>
      <c r="F27" s="77">
        <v>18.412252955026524</v>
      </c>
      <c r="G27" s="39">
        <v>48.39</v>
      </c>
      <c r="H27" s="39">
        <v>97.9</v>
      </c>
      <c r="I27" s="22">
        <v>1.3107684554251573</v>
      </c>
    </row>
    <row r="28" spans="1:9" ht="15">
      <c r="A28" s="38" t="s">
        <v>14</v>
      </c>
      <c r="B28" s="50">
        <v>6062.058</v>
      </c>
      <c r="C28" s="33">
        <v>5086.866</v>
      </c>
      <c r="D28" s="66">
        <v>5943.1941176470591</v>
      </c>
      <c r="E28" s="66">
        <v>4987.123529411765</v>
      </c>
      <c r="F28" s="77">
        <v>19.1707821672519</v>
      </c>
      <c r="G28" s="39">
        <v>43.49</v>
      </c>
      <c r="H28" s="39">
        <v>99.2</v>
      </c>
      <c r="I28" s="22">
        <v>0.10120742472621923</v>
      </c>
    </row>
    <row r="29" spans="1:9" ht="15">
      <c r="A29" s="38" t="s">
        <v>15</v>
      </c>
      <c r="B29" s="50">
        <v>5408.4409999999998</v>
      </c>
      <c r="C29" s="33">
        <v>4821.05</v>
      </c>
      <c r="D29" s="66">
        <v>5302.3931372549014</v>
      </c>
      <c r="E29" s="66">
        <v>4726.5196078431372</v>
      </c>
      <c r="F29" s="77">
        <v>12.183881104738587</v>
      </c>
      <c r="G29" s="39">
        <v>36.97</v>
      </c>
      <c r="H29" s="39">
        <v>100.7</v>
      </c>
      <c r="I29" s="22">
        <v>1.4298674301689405E-2</v>
      </c>
    </row>
    <row r="30" spans="1:9" ht="15" thickBot="1">
      <c r="A30" s="40" t="s">
        <v>105</v>
      </c>
      <c r="B30" s="51">
        <v>7085.357</v>
      </c>
      <c r="C30" s="52">
        <v>5945.8909999999996</v>
      </c>
      <c r="D30" s="78">
        <v>6946.4284313725493</v>
      </c>
      <c r="E30" s="78">
        <v>5829.3049019607843</v>
      </c>
      <c r="F30" s="79">
        <v>19.163923455710847</v>
      </c>
      <c r="G30" s="41">
        <v>58.3</v>
      </c>
      <c r="H30" s="41">
        <v>95.6</v>
      </c>
      <c r="I30" s="48">
        <v>100</v>
      </c>
    </row>
    <row r="31" spans="1:9" ht="14.25">
      <c r="A31" s="42" t="s">
        <v>175</v>
      </c>
      <c r="B31" s="45"/>
      <c r="C31" s="49"/>
      <c r="D31" s="45"/>
      <c r="E31" s="45"/>
      <c r="F31" s="96"/>
      <c r="G31" s="46"/>
      <c r="H31" s="46"/>
      <c r="I31" s="47"/>
    </row>
    <row r="32" spans="1:9" ht="15">
      <c r="A32" s="38" t="s">
        <v>106</v>
      </c>
      <c r="B32" s="50">
        <v>7216.335</v>
      </c>
      <c r="C32" s="33">
        <v>6040.2730000000001</v>
      </c>
      <c r="D32" s="66">
        <v>7074.8382352941171</v>
      </c>
      <c r="E32" s="66">
        <v>5921.8362745098038</v>
      </c>
      <c r="F32" s="77">
        <v>19.470345131751493</v>
      </c>
      <c r="G32" s="39">
        <v>61.28</v>
      </c>
      <c r="H32" s="39">
        <v>93.8</v>
      </c>
      <c r="I32" s="22">
        <v>29.549734328435445</v>
      </c>
    </row>
    <row r="33" spans="1:9" ht="15">
      <c r="A33" s="38" t="s">
        <v>11</v>
      </c>
      <c r="B33" s="50">
        <v>7033.0039999999999</v>
      </c>
      <c r="C33" s="33">
        <v>5936.5119999999997</v>
      </c>
      <c r="D33" s="66">
        <v>6895.1019607843136</v>
      </c>
      <c r="E33" s="66">
        <v>5820.1098039215685</v>
      </c>
      <c r="F33" s="77">
        <v>18.470307143319179</v>
      </c>
      <c r="G33" s="39">
        <v>57.85</v>
      </c>
      <c r="H33" s="39">
        <v>96</v>
      </c>
      <c r="I33" s="22">
        <v>56.250773258316499</v>
      </c>
    </row>
    <row r="34" spans="1:9" ht="15">
      <c r="A34" s="38" t="s">
        <v>12</v>
      </c>
      <c r="B34" s="50">
        <v>6613.442</v>
      </c>
      <c r="C34" s="33">
        <v>5591.6679999999997</v>
      </c>
      <c r="D34" s="66">
        <v>6483.7666666666664</v>
      </c>
      <c r="E34" s="66">
        <v>5482.0274509803921</v>
      </c>
      <c r="F34" s="77">
        <v>18.273152125626922</v>
      </c>
      <c r="G34" s="39">
        <v>53.17</v>
      </c>
      <c r="H34" s="39">
        <v>97</v>
      </c>
      <c r="I34" s="22">
        <v>12.214635339610348</v>
      </c>
    </row>
    <row r="35" spans="1:9" ht="15">
      <c r="A35" s="38" t="s">
        <v>13</v>
      </c>
      <c r="B35" s="50">
        <v>6086.1769999999997</v>
      </c>
      <c r="C35" s="33">
        <v>5114.549</v>
      </c>
      <c r="D35" s="66">
        <v>5966.8401960784313</v>
      </c>
      <c r="E35" s="66">
        <v>5014.2637254901956</v>
      </c>
      <c r="F35" s="77">
        <v>18.997334857873092</v>
      </c>
      <c r="G35" s="39">
        <v>48.16</v>
      </c>
      <c r="H35" s="39">
        <v>98.3</v>
      </c>
      <c r="I35" s="22">
        <v>1.8154105972259138</v>
      </c>
    </row>
    <row r="36" spans="1:9" ht="15">
      <c r="A36" s="38" t="s">
        <v>14</v>
      </c>
      <c r="B36" s="50">
        <v>5422.0150000000003</v>
      </c>
      <c r="C36" s="33">
        <v>4462.6980000000003</v>
      </c>
      <c r="D36" s="66">
        <v>5315.7009803921574</v>
      </c>
      <c r="E36" s="66">
        <v>4375.1941176470591</v>
      </c>
      <c r="F36" s="77">
        <v>21.496345932438178</v>
      </c>
      <c r="G36" s="39">
        <v>43.43</v>
      </c>
      <c r="H36" s="39">
        <v>100.6</v>
      </c>
      <c r="I36" s="22">
        <v>0.16441294699034928</v>
      </c>
    </row>
    <row r="37" spans="1:9" ht="15">
      <c r="A37" s="38" t="s">
        <v>15</v>
      </c>
      <c r="B37" s="50">
        <v>5346.0219999999999</v>
      </c>
      <c r="C37" s="33">
        <v>4381.3059999999996</v>
      </c>
      <c r="D37" s="66">
        <v>5241.1980392156865</v>
      </c>
      <c r="E37" s="66">
        <v>4295.3980392156855</v>
      </c>
      <c r="F37" s="77">
        <v>22.018913995050802</v>
      </c>
      <c r="G37" s="39">
        <v>38.119999999999997</v>
      </c>
      <c r="H37" s="39">
        <v>101.6</v>
      </c>
      <c r="I37" s="22">
        <v>5.0335294214498916E-3</v>
      </c>
    </row>
    <row r="38" spans="1:9" ht="15" thickBot="1">
      <c r="A38" s="40" t="s">
        <v>105</v>
      </c>
      <c r="B38" s="51">
        <v>7013.6289999999999</v>
      </c>
      <c r="C38" s="52">
        <v>5900.6639999999998</v>
      </c>
      <c r="D38" s="78">
        <v>6876.1068627450977</v>
      </c>
      <c r="E38" s="78">
        <v>5784.964705882353</v>
      </c>
      <c r="F38" s="79">
        <v>18.861690819880614</v>
      </c>
      <c r="G38" s="41">
        <v>58.1</v>
      </c>
      <c r="H38" s="41">
        <v>95.5</v>
      </c>
      <c r="I38" s="48">
        <v>100</v>
      </c>
    </row>
    <row r="39" spans="1:9" ht="14.25">
      <c r="A39" s="42" t="s">
        <v>36</v>
      </c>
      <c r="B39" s="45"/>
      <c r="C39" s="49"/>
      <c r="D39" s="45"/>
      <c r="E39" s="45"/>
      <c r="F39" s="96"/>
      <c r="G39" s="46"/>
      <c r="H39" s="46"/>
      <c r="I39" s="47"/>
    </row>
    <row r="40" spans="1:9" ht="15">
      <c r="A40" s="38" t="s">
        <v>106</v>
      </c>
      <c r="B40" s="50">
        <v>7284.0259999999998</v>
      </c>
      <c r="C40" s="33">
        <v>5988.9089999999997</v>
      </c>
      <c r="D40" s="66">
        <v>7141.2019607843131</v>
      </c>
      <c r="E40" s="66">
        <v>5871.4794117647052</v>
      </c>
      <c r="F40" s="77">
        <v>21.625257622047691</v>
      </c>
      <c r="G40" s="39">
        <v>61.53</v>
      </c>
      <c r="H40" s="39">
        <v>93.1</v>
      </c>
      <c r="I40" s="22">
        <v>27.035714101010377</v>
      </c>
    </row>
    <row r="41" spans="1:9" ht="15">
      <c r="A41" s="38" t="s">
        <v>11</v>
      </c>
      <c r="B41" s="50">
        <v>7078.44</v>
      </c>
      <c r="C41" s="33">
        <v>5865.6620000000003</v>
      </c>
      <c r="D41" s="66">
        <v>6939.6470588235288</v>
      </c>
      <c r="E41" s="66">
        <v>5750.649019607843</v>
      </c>
      <c r="F41" s="77">
        <v>20.675893019406836</v>
      </c>
      <c r="G41" s="39">
        <v>57.87</v>
      </c>
      <c r="H41" s="39">
        <v>95.1</v>
      </c>
      <c r="I41" s="22">
        <v>57.341823268899581</v>
      </c>
    </row>
    <row r="42" spans="1:9" ht="15">
      <c r="A42" s="38" t="s">
        <v>12</v>
      </c>
      <c r="B42" s="50">
        <v>6668.7849999999999</v>
      </c>
      <c r="C42" s="33">
        <v>5523.2269999999999</v>
      </c>
      <c r="D42" s="66">
        <v>6538.0245098039213</v>
      </c>
      <c r="E42" s="66">
        <v>5414.9284313725484</v>
      </c>
      <c r="F42" s="77">
        <v>20.740737253782978</v>
      </c>
      <c r="G42" s="39">
        <v>53.41</v>
      </c>
      <c r="H42" s="39">
        <v>96.9</v>
      </c>
      <c r="I42" s="22">
        <v>13.596402386571485</v>
      </c>
    </row>
    <row r="43" spans="1:9" ht="15">
      <c r="A43" s="38" t="s">
        <v>13</v>
      </c>
      <c r="B43" s="50">
        <v>6267.9570000000003</v>
      </c>
      <c r="C43" s="33">
        <v>5183.5730000000003</v>
      </c>
      <c r="D43" s="66">
        <v>6145.0558823529418</v>
      </c>
      <c r="E43" s="66">
        <v>5081.93431372549</v>
      </c>
      <c r="F43" s="77">
        <v>20.919624359491028</v>
      </c>
      <c r="G43" s="39">
        <v>48.48</v>
      </c>
      <c r="H43" s="39">
        <v>98.6</v>
      </c>
      <c r="I43" s="22">
        <v>1.7721077646320589</v>
      </c>
    </row>
    <row r="44" spans="1:9" ht="15">
      <c r="A44" s="38" t="s">
        <v>14</v>
      </c>
      <c r="B44" s="50">
        <v>5451.5709999999999</v>
      </c>
      <c r="C44" s="33">
        <v>4635.7489999999998</v>
      </c>
      <c r="D44" s="66">
        <v>5344.6774509803918</v>
      </c>
      <c r="E44" s="66">
        <v>4544.8519607843136</v>
      </c>
      <c r="F44" s="77">
        <v>17.598493792481001</v>
      </c>
      <c r="G44" s="39">
        <v>43.48</v>
      </c>
      <c r="H44" s="39">
        <v>104.6</v>
      </c>
      <c r="I44" s="22">
        <v>0.23970872932824669</v>
      </c>
    </row>
    <row r="45" spans="1:9" ht="15">
      <c r="A45" s="38" t="s">
        <v>15</v>
      </c>
      <c r="B45" s="50">
        <v>4730.1059999999998</v>
      </c>
      <c r="C45" s="33">
        <v>4020.5509999999999</v>
      </c>
      <c r="D45" s="66">
        <v>4637.3588235294119</v>
      </c>
      <c r="E45" s="66">
        <v>3941.7166666666667</v>
      </c>
      <c r="F45" s="77">
        <v>17.648202945317689</v>
      </c>
      <c r="G45" s="39">
        <v>38.46</v>
      </c>
      <c r="H45" s="39">
        <v>79.5</v>
      </c>
      <c r="I45" s="22">
        <v>1.4243749558249825E-2</v>
      </c>
    </row>
    <row r="46" spans="1:9" ht="15" thickBot="1">
      <c r="A46" s="53" t="s">
        <v>105</v>
      </c>
      <c r="B46" s="54">
        <v>7056.62</v>
      </c>
      <c r="C46" s="34">
        <v>5821.98</v>
      </c>
      <c r="D46" s="80">
        <v>6918.2549019607841</v>
      </c>
      <c r="E46" s="80">
        <v>5707.823529411764</v>
      </c>
      <c r="F46" s="79">
        <v>21.20653111140884</v>
      </c>
      <c r="G46" s="55">
        <v>58.05</v>
      </c>
      <c r="H46" s="55">
        <v>94.9</v>
      </c>
      <c r="I46" s="23">
        <v>100</v>
      </c>
    </row>
    <row r="47" spans="1:9">
      <c r="I47" s="20"/>
    </row>
    <row r="48" spans="1:9">
      <c r="I48" s="20"/>
    </row>
    <row r="49" spans="1:9">
      <c r="I49" s="20"/>
    </row>
    <row r="50" spans="1:9" ht="15.75">
      <c r="A50" s="154" t="s">
        <v>29</v>
      </c>
      <c r="B50" s="154"/>
      <c r="C50" s="154"/>
      <c r="D50" s="154"/>
      <c r="E50" s="154"/>
      <c r="F50" s="154"/>
      <c r="G50" s="1194"/>
      <c r="H50" s="1194"/>
      <c r="I50" s="20"/>
    </row>
    <row r="51" spans="1:9" ht="15.75">
      <c r="A51" s="154" t="s">
        <v>30</v>
      </c>
      <c r="B51" s="154"/>
      <c r="C51" s="154"/>
      <c r="D51" s="154"/>
      <c r="E51" s="154"/>
      <c r="F51" s="154"/>
      <c r="G51" s="1194"/>
      <c r="H51" s="1194"/>
      <c r="I51" s="20"/>
    </row>
    <row r="52" spans="1:9" ht="15.75">
      <c r="A52" s="154" t="s">
        <v>31</v>
      </c>
      <c r="B52" s="154"/>
      <c r="C52" s="154"/>
      <c r="D52" s="154"/>
      <c r="E52" s="154"/>
      <c r="F52" s="154"/>
      <c r="G52" s="1194"/>
      <c r="H52" s="1194"/>
      <c r="I52" s="20"/>
    </row>
    <row r="53" spans="1:9" ht="15.75">
      <c r="A53" s="154" t="s">
        <v>32</v>
      </c>
      <c r="B53" s="154"/>
      <c r="C53" s="154"/>
      <c r="D53" s="154"/>
      <c r="E53" s="154"/>
      <c r="F53" s="154"/>
      <c r="G53" s="1194"/>
      <c r="H53" s="1194"/>
      <c r="I53" s="20"/>
    </row>
    <row r="54" spans="1:9" ht="15.75">
      <c r="A54" s="154"/>
      <c r="B54" s="154"/>
      <c r="C54" s="154"/>
      <c r="D54" s="154"/>
      <c r="E54" s="154"/>
      <c r="F54" s="154"/>
      <c r="G54" s="1194"/>
      <c r="H54" s="1194"/>
      <c r="I54" s="20"/>
    </row>
    <row r="55" spans="1:9">
      <c r="G55" s="20"/>
      <c r="H55" s="20"/>
      <c r="I55" s="20"/>
    </row>
    <row r="56" spans="1:9">
      <c r="G56" s="20"/>
      <c r="H56" s="20"/>
      <c r="I56" s="20"/>
    </row>
    <row r="57" spans="1:9">
      <c r="G57" s="20"/>
      <c r="H57" s="20"/>
      <c r="I57" s="20"/>
    </row>
    <row r="58" spans="1:9">
      <c r="G58" s="20"/>
      <c r="H58" s="20"/>
      <c r="I58" s="20"/>
    </row>
    <row r="59" spans="1:9">
      <c r="G59" s="20"/>
      <c r="H59" s="20"/>
      <c r="I59" s="20"/>
    </row>
    <row r="60" spans="1:9">
      <c r="G60" s="20"/>
      <c r="H60" s="20"/>
      <c r="I60" s="20"/>
    </row>
    <row r="61" spans="1:9">
      <c r="G61" s="20"/>
      <c r="H61" s="20"/>
      <c r="I61" s="20"/>
    </row>
    <row r="62" spans="1:9">
      <c r="G62" s="20"/>
      <c r="H62" s="20"/>
      <c r="I62" s="20"/>
    </row>
    <row r="63" spans="1:9">
      <c r="G63" s="20"/>
      <c r="H63" s="20"/>
      <c r="I63" s="20"/>
    </row>
    <row r="64" spans="1:9">
      <c r="G64" s="20"/>
      <c r="H64" s="20"/>
      <c r="I64" s="20"/>
    </row>
    <row r="65" spans="7:9">
      <c r="G65" s="20"/>
      <c r="H65" s="20"/>
      <c r="I65" s="20"/>
    </row>
    <row r="66" spans="7:9">
      <c r="G66" s="20"/>
      <c r="H66" s="20"/>
      <c r="I66" s="20"/>
    </row>
    <row r="67" spans="7:9">
      <c r="G67" s="20"/>
      <c r="H67" s="20"/>
      <c r="I67" s="20"/>
    </row>
    <row r="68" spans="7:9">
      <c r="G68" s="20"/>
      <c r="H68" s="20"/>
      <c r="I68" s="20"/>
    </row>
    <row r="69" spans="7:9">
      <c r="G69" s="20"/>
      <c r="H69" s="20"/>
      <c r="I69" s="20"/>
    </row>
    <row r="70" spans="7:9">
      <c r="G70" s="20"/>
      <c r="H70" s="20"/>
      <c r="I70" s="20"/>
    </row>
    <row r="71" spans="7:9">
      <c r="G71" s="20"/>
      <c r="H71" s="20"/>
      <c r="I71" s="20"/>
    </row>
    <row r="72" spans="7:9">
      <c r="G72" s="20"/>
      <c r="H72" s="20"/>
      <c r="I72" s="20"/>
    </row>
    <row r="73" spans="7:9">
      <c r="G73" s="20"/>
      <c r="H73" s="20"/>
      <c r="I73" s="20"/>
    </row>
    <row r="74" spans="7:9">
      <c r="G74" s="20"/>
      <c r="H74" s="20"/>
      <c r="I74" s="20"/>
    </row>
    <row r="75" spans="7:9">
      <c r="G75" s="20"/>
      <c r="H75" s="20"/>
      <c r="I75" s="20"/>
    </row>
    <row r="76" spans="7:9">
      <c r="G76" s="20"/>
      <c r="H76" s="20"/>
      <c r="I76" s="20"/>
    </row>
    <row r="77" spans="7:9">
      <c r="G77" s="20"/>
      <c r="H77" s="20"/>
      <c r="I77" s="20"/>
    </row>
    <row r="78" spans="7:9">
      <c r="G78" s="20"/>
      <c r="H78" s="20"/>
      <c r="I78" s="20"/>
    </row>
    <row r="79" spans="7:9">
      <c r="G79" s="20"/>
      <c r="H79" s="20"/>
      <c r="I79" s="20"/>
    </row>
    <row r="80" spans="7:9">
      <c r="G80" s="20"/>
      <c r="H80" s="20"/>
      <c r="I80" s="20"/>
    </row>
    <row r="81" spans="7:9">
      <c r="G81" s="20"/>
      <c r="H81" s="20"/>
      <c r="I81" s="20"/>
    </row>
    <row r="82" spans="7:9">
      <c r="G82" s="20"/>
      <c r="H82" s="20"/>
      <c r="I82" s="20"/>
    </row>
    <row r="83" spans="7:9">
      <c r="G83" s="20"/>
      <c r="H83" s="20"/>
      <c r="I83" s="20"/>
    </row>
    <row r="84" spans="7:9">
      <c r="G84" s="20"/>
      <c r="H84" s="20"/>
      <c r="I84" s="20"/>
    </row>
    <row r="85" spans="7:9">
      <c r="G85" s="20"/>
      <c r="H85" s="20"/>
      <c r="I85" s="20"/>
    </row>
    <row r="86" spans="7:9">
      <c r="G86" s="20"/>
      <c r="H86" s="20"/>
      <c r="I86" s="20"/>
    </row>
    <row r="87" spans="7:9">
      <c r="G87" s="20"/>
      <c r="H87" s="20"/>
      <c r="I87" s="20"/>
    </row>
    <row r="88" spans="7:9">
      <c r="G88" s="20"/>
      <c r="H88" s="20"/>
      <c r="I88" s="20"/>
    </row>
    <row r="89" spans="7:9">
      <c r="G89" s="20"/>
      <c r="H89" s="20"/>
      <c r="I89" s="20"/>
    </row>
    <row r="90" spans="7:9">
      <c r="G90" s="20"/>
      <c r="H90" s="20"/>
      <c r="I90" s="20"/>
    </row>
    <row r="91" spans="7:9">
      <c r="G91" s="20"/>
      <c r="H91" s="20"/>
      <c r="I91" s="20"/>
    </row>
    <row r="92" spans="7:9">
      <c r="G92" s="20"/>
      <c r="H92" s="20"/>
      <c r="I92" s="20"/>
    </row>
    <row r="93" spans="7:9">
      <c r="G93" s="20"/>
      <c r="H93" s="20"/>
      <c r="I93" s="20"/>
    </row>
    <row r="94" spans="7:9">
      <c r="G94" s="20"/>
      <c r="H94" s="20"/>
      <c r="I94" s="20"/>
    </row>
    <row r="95" spans="7:9">
      <c r="G95" s="20"/>
      <c r="H95" s="20"/>
      <c r="I95" s="20"/>
    </row>
    <row r="96" spans="7:9">
      <c r="G96" s="20"/>
      <c r="H96" s="20"/>
      <c r="I96" s="20"/>
    </row>
    <row r="97" spans="7:9">
      <c r="G97" s="20"/>
      <c r="H97" s="20"/>
      <c r="I97" s="20"/>
    </row>
    <row r="98" spans="7:9">
      <c r="G98" s="20"/>
      <c r="H98" s="20"/>
      <c r="I98" s="20"/>
    </row>
    <row r="99" spans="7:9">
      <c r="G99" s="20"/>
      <c r="H99" s="20"/>
      <c r="I99" s="20"/>
    </row>
    <row r="100" spans="7:9">
      <c r="G100" s="20"/>
      <c r="H100" s="20"/>
      <c r="I100" s="20"/>
    </row>
    <row r="101" spans="7:9" ht="28.5" customHeight="1">
      <c r="G101" s="20"/>
      <c r="H101" s="20"/>
      <c r="I101" s="20"/>
    </row>
    <row r="102" spans="7:9">
      <c r="G102" s="20"/>
      <c r="H102" s="20"/>
      <c r="I102" s="20"/>
    </row>
    <row r="103" spans="7:9">
      <c r="G103" s="20"/>
      <c r="H103" s="20"/>
      <c r="I103" s="20"/>
    </row>
    <row r="104" spans="7:9">
      <c r="G104" s="20"/>
      <c r="H104" s="20"/>
      <c r="I104" s="20"/>
    </row>
    <row r="105" spans="7:9">
      <c r="G105" s="20"/>
      <c r="H105" s="20"/>
      <c r="I105" s="20"/>
    </row>
    <row r="106" spans="7:9">
      <c r="G106" s="20"/>
      <c r="H106" s="20"/>
      <c r="I106" s="20"/>
    </row>
    <row r="107" spans="7:9">
      <c r="G107" s="20"/>
      <c r="H107" s="20"/>
      <c r="I107" s="20"/>
    </row>
    <row r="108" spans="7:9">
      <c r="G108" s="20"/>
      <c r="H108" s="20"/>
      <c r="I108" s="20"/>
    </row>
    <row r="109" spans="7:9">
      <c r="G109" s="20"/>
      <c r="H109" s="20"/>
      <c r="I109" s="20"/>
    </row>
    <row r="110" spans="7:9">
      <c r="G110" s="20"/>
      <c r="H110" s="20"/>
      <c r="I110" s="20"/>
    </row>
    <row r="111" spans="7:9">
      <c r="G111" s="20"/>
      <c r="H111" s="20"/>
      <c r="I111" s="20"/>
    </row>
    <row r="112" spans="7:9">
      <c r="G112" s="20"/>
      <c r="H112" s="20"/>
      <c r="I112" s="20"/>
    </row>
    <row r="113" spans="7:9">
      <c r="G113" s="20"/>
      <c r="H113" s="20"/>
      <c r="I113" s="20"/>
    </row>
    <row r="114" spans="7:9">
      <c r="G114" s="20"/>
      <c r="H114" s="20"/>
      <c r="I114" s="20"/>
    </row>
    <row r="115" spans="7:9">
      <c r="G115" s="20"/>
      <c r="H115" s="20"/>
      <c r="I115" s="20"/>
    </row>
    <row r="116" spans="7:9">
      <c r="G116" s="20"/>
      <c r="H116" s="20"/>
      <c r="I116" s="20"/>
    </row>
    <row r="117" spans="7:9">
      <c r="G117" s="20"/>
      <c r="H117" s="20"/>
      <c r="I117" s="20"/>
    </row>
    <row r="118" spans="7:9">
      <c r="G118" s="20"/>
      <c r="H118" s="20"/>
      <c r="I118" s="20"/>
    </row>
    <row r="119" spans="7:9">
      <c r="G119" s="20"/>
      <c r="H119" s="20"/>
      <c r="I119" s="20"/>
    </row>
    <row r="120" spans="7:9">
      <c r="G120" s="20"/>
      <c r="H120" s="20"/>
      <c r="I120" s="20"/>
    </row>
    <row r="121" spans="7:9">
      <c r="G121" s="20"/>
      <c r="H121" s="20"/>
      <c r="I121" s="20"/>
    </row>
    <row r="122" spans="7:9">
      <c r="G122" s="20"/>
      <c r="H122" s="20"/>
      <c r="I122" s="20"/>
    </row>
    <row r="123" spans="7:9">
      <c r="G123" s="20"/>
      <c r="H123" s="20"/>
      <c r="I123" s="20"/>
    </row>
    <row r="124" spans="7:9">
      <c r="G124" s="20"/>
      <c r="H124" s="20"/>
      <c r="I124" s="20"/>
    </row>
    <row r="125" spans="7:9">
      <c r="G125" s="20"/>
      <c r="H125" s="20"/>
      <c r="I125" s="20"/>
    </row>
    <row r="126" spans="7:9">
      <c r="G126" s="20"/>
      <c r="H126" s="20"/>
      <c r="I126" s="20"/>
    </row>
    <row r="127" spans="7:9">
      <c r="G127" s="20"/>
      <c r="H127" s="20"/>
      <c r="I127" s="20"/>
    </row>
    <row r="128" spans="7:9">
      <c r="G128" s="20"/>
      <c r="H128" s="20"/>
      <c r="I128" s="20"/>
    </row>
    <row r="129" spans="7:9">
      <c r="G129" s="20"/>
      <c r="H129" s="20"/>
      <c r="I129" s="20"/>
    </row>
    <row r="130" spans="7:9">
      <c r="G130" s="20"/>
      <c r="H130" s="20"/>
      <c r="I130" s="20"/>
    </row>
    <row r="131" spans="7:9">
      <c r="G131" s="20"/>
      <c r="H131" s="20"/>
      <c r="I131" s="20"/>
    </row>
    <row r="132" spans="7:9">
      <c r="G132" s="20"/>
      <c r="H132" s="20"/>
      <c r="I132" s="20"/>
    </row>
    <row r="133" spans="7:9">
      <c r="G133" s="20"/>
      <c r="H133" s="20"/>
      <c r="I133" s="20"/>
    </row>
    <row r="134" spans="7:9">
      <c r="G134" s="20"/>
      <c r="H134" s="20"/>
      <c r="I134" s="20"/>
    </row>
    <row r="135" spans="7:9">
      <c r="G135" s="20"/>
      <c r="H135" s="20"/>
      <c r="I135" s="20"/>
    </row>
    <row r="136" spans="7:9">
      <c r="G136" s="20"/>
      <c r="H136" s="20"/>
      <c r="I136" s="20"/>
    </row>
    <row r="137" spans="7:9">
      <c r="G137" s="20"/>
      <c r="H137" s="20"/>
      <c r="I137" s="20"/>
    </row>
    <row r="138" spans="7:9">
      <c r="G138" s="20"/>
      <c r="H138" s="20"/>
      <c r="I138" s="20"/>
    </row>
    <row r="139" spans="7:9">
      <c r="G139" s="20"/>
      <c r="H139" s="20"/>
      <c r="I139" s="20"/>
    </row>
    <row r="140" spans="7:9">
      <c r="G140" s="20"/>
      <c r="H140" s="20"/>
      <c r="I140" s="20"/>
    </row>
    <row r="141" spans="7:9">
      <c r="G141" s="20"/>
      <c r="H141" s="20"/>
      <c r="I141" s="20"/>
    </row>
    <row r="142" spans="7:9">
      <c r="G142" s="20"/>
      <c r="H142" s="20"/>
      <c r="I142" s="20"/>
    </row>
    <row r="143" spans="7:9">
      <c r="G143" s="20"/>
      <c r="H143" s="20"/>
      <c r="I143" s="20"/>
    </row>
    <row r="144" spans="7:9">
      <c r="G144" s="20"/>
      <c r="H144" s="20"/>
      <c r="I144" s="20"/>
    </row>
    <row r="145" spans="7:9">
      <c r="G145" s="20"/>
      <c r="H145" s="20"/>
      <c r="I145" s="20"/>
    </row>
    <row r="146" spans="7:9">
      <c r="G146" s="20"/>
      <c r="H146" s="20"/>
      <c r="I146" s="20"/>
    </row>
    <row r="147" spans="7:9">
      <c r="G147" s="20"/>
      <c r="H147" s="20"/>
      <c r="I147" s="20"/>
    </row>
    <row r="148" spans="7:9">
      <c r="G148" s="20"/>
      <c r="H148" s="20"/>
      <c r="I148" s="20"/>
    </row>
    <row r="149" spans="7:9">
      <c r="G149" s="20"/>
      <c r="H149" s="20"/>
      <c r="I149" s="20"/>
    </row>
    <row r="150" spans="7:9">
      <c r="G150" s="20"/>
      <c r="H150" s="20"/>
      <c r="I150" s="20"/>
    </row>
    <row r="151" spans="7:9">
      <c r="G151" s="20"/>
      <c r="H151" s="20"/>
      <c r="I151" s="20"/>
    </row>
    <row r="152" spans="7:9">
      <c r="G152" s="20"/>
      <c r="H152" s="20"/>
      <c r="I152" s="20"/>
    </row>
    <row r="153" spans="7:9">
      <c r="G153" s="20"/>
      <c r="H153" s="20"/>
      <c r="I153" s="20"/>
    </row>
    <row r="154" spans="7:9">
      <c r="G154" s="20"/>
      <c r="H154" s="20"/>
      <c r="I154" s="20"/>
    </row>
    <row r="155" spans="7:9">
      <c r="G155" s="20"/>
      <c r="H155" s="20"/>
      <c r="I155" s="20"/>
    </row>
    <row r="156" spans="7:9">
      <c r="G156" s="20"/>
      <c r="H156" s="20"/>
      <c r="I156" s="20"/>
    </row>
    <row r="157" spans="7:9">
      <c r="G157" s="20"/>
      <c r="H157" s="20"/>
      <c r="I157" s="20"/>
    </row>
    <row r="158" spans="7:9">
      <c r="G158" s="20"/>
      <c r="H158" s="20"/>
      <c r="I158" s="20"/>
    </row>
    <row r="159" spans="7:9">
      <c r="G159" s="20"/>
      <c r="H159" s="20"/>
      <c r="I159" s="20"/>
    </row>
    <row r="160" spans="7:9">
      <c r="G160" s="20"/>
      <c r="H160" s="20"/>
      <c r="I160" s="20"/>
    </row>
    <row r="161" spans="7:9">
      <c r="G161" s="20"/>
      <c r="H161" s="20"/>
      <c r="I161" s="20"/>
    </row>
    <row r="162" spans="7:9">
      <c r="G162" s="20"/>
      <c r="H162" s="20"/>
      <c r="I162" s="20"/>
    </row>
    <row r="163" spans="7:9">
      <c r="G163" s="20"/>
      <c r="H163" s="20"/>
      <c r="I163" s="20"/>
    </row>
    <row r="164" spans="7:9">
      <c r="G164" s="20"/>
      <c r="H164" s="20"/>
      <c r="I164" s="20"/>
    </row>
    <row r="165" spans="7:9">
      <c r="G165" s="20"/>
      <c r="H165" s="20"/>
      <c r="I165" s="20"/>
    </row>
    <row r="166" spans="7:9">
      <c r="G166" s="20"/>
      <c r="H166" s="20"/>
      <c r="I166" s="20"/>
    </row>
    <row r="167" spans="7:9">
      <c r="G167" s="20"/>
      <c r="H167" s="20"/>
      <c r="I167" s="20"/>
    </row>
    <row r="168" spans="7:9">
      <c r="G168" s="20"/>
      <c r="H168" s="20"/>
      <c r="I168" s="20"/>
    </row>
    <row r="169" spans="7:9">
      <c r="G169" s="20"/>
      <c r="H169" s="20"/>
      <c r="I169" s="20"/>
    </row>
    <row r="170" spans="7:9">
      <c r="G170" s="20"/>
      <c r="H170" s="20"/>
      <c r="I170" s="20"/>
    </row>
    <row r="171" spans="7:9">
      <c r="G171" s="20"/>
      <c r="H171" s="20"/>
      <c r="I171" s="20"/>
    </row>
    <row r="172" spans="7:9">
      <c r="G172" s="20"/>
      <c r="H172" s="20"/>
      <c r="I172" s="20"/>
    </row>
    <row r="173" spans="7:9">
      <c r="G173" s="20"/>
      <c r="H173" s="20"/>
      <c r="I173" s="20"/>
    </row>
    <row r="174" spans="7:9">
      <c r="G174" s="20"/>
      <c r="H174" s="20"/>
      <c r="I174" s="20"/>
    </row>
    <row r="175" spans="7:9">
      <c r="G175" s="20"/>
      <c r="H175" s="20"/>
      <c r="I175" s="20"/>
    </row>
    <row r="176" spans="7:9">
      <c r="G176" s="20"/>
      <c r="H176" s="20"/>
      <c r="I176" s="20"/>
    </row>
    <row r="177" spans="7:9">
      <c r="G177" s="20"/>
      <c r="H177" s="20"/>
      <c r="I177" s="20"/>
    </row>
    <row r="178" spans="7:9">
      <c r="G178" s="20"/>
      <c r="H178" s="20"/>
      <c r="I178" s="20"/>
    </row>
    <row r="179" spans="7:9">
      <c r="G179" s="20"/>
      <c r="H179" s="20"/>
      <c r="I179" s="20"/>
    </row>
    <row r="180" spans="7:9">
      <c r="G180" s="20"/>
      <c r="H180" s="20"/>
      <c r="I180" s="20"/>
    </row>
    <row r="181" spans="7:9">
      <c r="G181" s="20"/>
      <c r="H181" s="20"/>
      <c r="I181" s="20"/>
    </row>
    <row r="182" spans="7:9">
      <c r="G182" s="20"/>
      <c r="H182" s="20"/>
      <c r="I182" s="20"/>
    </row>
    <row r="183" spans="7:9">
      <c r="G183" s="20"/>
      <c r="H183" s="20"/>
      <c r="I183" s="20"/>
    </row>
    <row r="184" spans="7:9">
      <c r="G184" s="20"/>
      <c r="H184" s="20"/>
      <c r="I184" s="20"/>
    </row>
    <row r="185" spans="7:9">
      <c r="G185" s="20"/>
      <c r="H185" s="20"/>
      <c r="I185" s="20"/>
    </row>
    <row r="186" spans="7:9">
      <c r="G186" s="20"/>
      <c r="H186" s="20"/>
      <c r="I186" s="20"/>
    </row>
    <row r="187" spans="7:9">
      <c r="G187" s="20"/>
      <c r="H187" s="20"/>
      <c r="I187" s="20"/>
    </row>
    <row r="188" spans="7:9">
      <c r="G188" s="20"/>
      <c r="H188" s="20"/>
      <c r="I188" s="20"/>
    </row>
    <row r="189" spans="7:9">
      <c r="G189" s="20"/>
      <c r="H189" s="20"/>
      <c r="I189" s="20"/>
    </row>
    <row r="190" spans="7:9">
      <c r="G190" s="20"/>
      <c r="H190" s="20"/>
      <c r="I190" s="20"/>
    </row>
    <row r="191" spans="7:9">
      <c r="G191" s="20"/>
      <c r="H191" s="20"/>
      <c r="I191" s="20"/>
    </row>
    <row r="192" spans="7:9">
      <c r="G192" s="20"/>
      <c r="H192" s="20"/>
      <c r="I192" s="20"/>
    </row>
    <row r="193" spans="7:9">
      <c r="G193" s="20"/>
      <c r="H193" s="20"/>
      <c r="I193" s="20"/>
    </row>
    <row r="194" spans="7:9">
      <c r="G194" s="20"/>
      <c r="H194" s="20"/>
      <c r="I194" s="20"/>
    </row>
    <row r="195" spans="7:9">
      <c r="G195" s="20"/>
      <c r="H195" s="20"/>
      <c r="I195" s="20"/>
    </row>
  </sheetData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G24"/>
  <sheetViews>
    <sheetView showGridLines="0" workbookViewId="0">
      <selection activeCell="K20" sqref="K20:K21"/>
    </sheetView>
  </sheetViews>
  <sheetFormatPr defaultRowHeight="12.75"/>
  <cols>
    <col min="1" max="1" width="39.42578125" customWidth="1"/>
    <col min="2" max="5" width="13.140625" customWidth="1"/>
    <col min="6" max="6" width="17" customWidth="1"/>
    <col min="216" max="216" width="39.42578125" customWidth="1"/>
    <col min="217" max="217" width="11.140625" customWidth="1"/>
    <col min="218" max="218" width="15.42578125" customWidth="1"/>
    <col min="219" max="219" width="10.28515625" customWidth="1"/>
    <col min="220" max="220" width="14" customWidth="1"/>
    <col min="221" max="221" width="18.140625" customWidth="1"/>
    <col min="472" max="472" width="39.42578125" customWidth="1"/>
    <col min="473" max="473" width="11.140625" customWidth="1"/>
    <col min="474" max="474" width="15.42578125" customWidth="1"/>
    <col min="475" max="475" width="10.28515625" customWidth="1"/>
    <col min="476" max="476" width="14" customWidth="1"/>
    <col min="477" max="477" width="18.140625" customWidth="1"/>
    <col min="728" max="728" width="39.42578125" customWidth="1"/>
    <col min="729" max="729" width="11.140625" customWidth="1"/>
    <col min="730" max="730" width="15.42578125" customWidth="1"/>
    <col min="731" max="731" width="10.28515625" customWidth="1"/>
    <col min="732" max="732" width="14" customWidth="1"/>
    <col min="733" max="733" width="18.140625" customWidth="1"/>
    <col min="984" max="984" width="39.42578125" customWidth="1"/>
    <col min="985" max="985" width="11.140625" customWidth="1"/>
    <col min="986" max="986" width="15.42578125" customWidth="1"/>
    <col min="987" max="987" width="10.28515625" customWidth="1"/>
    <col min="988" max="988" width="14" customWidth="1"/>
    <col min="989" max="989" width="18.140625" customWidth="1"/>
    <col min="1240" max="1240" width="39.42578125" customWidth="1"/>
    <col min="1241" max="1241" width="11.140625" customWidth="1"/>
    <col min="1242" max="1242" width="15.42578125" customWidth="1"/>
    <col min="1243" max="1243" width="10.28515625" customWidth="1"/>
    <col min="1244" max="1244" width="14" customWidth="1"/>
    <col min="1245" max="1245" width="18.140625" customWidth="1"/>
    <col min="1496" max="1496" width="39.42578125" customWidth="1"/>
    <col min="1497" max="1497" width="11.140625" customWidth="1"/>
    <col min="1498" max="1498" width="15.42578125" customWidth="1"/>
    <col min="1499" max="1499" width="10.28515625" customWidth="1"/>
    <col min="1500" max="1500" width="14" customWidth="1"/>
    <col min="1501" max="1501" width="18.140625" customWidth="1"/>
    <col min="1752" max="1752" width="39.42578125" customWidth="1"/>
    <col min="1753" max="1753" width="11.140625" customWidth="1"/>
    <col min="1754" max="1754" width="15.42578125" customWidth="1"/>
    <col min="1755" max="1755" width="10.28515625" customWidth="1"/>
    <col min="1756" max="1756" width="14" customWidth="1"/>
    <col min="1757" max="1757" width="18.140625" customWidth="1"/>
    <col min="2008" max="2008" width="39.42578125" customWidth="1"/>
    <col min="2009" max="2009" width="11.140625" customWidth="1"/>
    <col min="2010" max="2010" width="15.42578125" customWidth="1"/>
    <col min="2011" max="2011" width="10.28515625" customWidth="1"/>
    <col min="2012" max="2012" width="14" customWidth="1"/>
    <col min="2013" max="2013" width="18.140625" customWidth="1"/>
    <col min="2264" max="2264" width="39.42578125" customWidth="1"/>
    <col min="2265" max="2265" width="11.140625" customWidth="1"/>
    <col min="2266" max="2266" width="15.42578125" customWidth="1"/>
    <col min="2267" max="2267" width="10.28515625" customWidth="1"/>
    <col min="2268" max="2268" width="14" customWidth="1"/>
    <col min="2269" max="2269" width="18.140625" customWidth="1"/>
    <col min="2520" max="2520" width="39.42578125" customWidth="1"/>
    <col min="2521" max="2521" width="11.140625" customWidth="1"/>
    <col min="2522" max="2522" width="15.42578125" customWidth="1"/>
    <col min="2523" max="2523" width="10.28515625" customWidth="1"/>
    <col min="2524" max="2524" width="14" customWidth="1"/>
    <col min="2525" max="2525" width="18.140625" customWidth="1"/>
    <col min="2776" max="2776" width="39.42578125" customWidth="1"/>
    <col min="2777" max="2777" width="11.140625" customWidth="1"/>
    <col min="2778" max="2778" width="15.42578125" customWidth="1"/>
    <col min="2779" max="2779" width="10.28515625" customWidth="1"/>
    <col min="2780" max="2780" width="14" customWidth="1"/>
    <col min="2781" max="2781" width="18.140625" customWidth="1"/>
    <col min="3032" max="3032" width="39.42578125" customWidth="1"/>
    <col min="3033" max="3033" width="11.140625" customWidth="1"/>
    <col min="3034" max="3034" width="15.42578125" customWidth="1"/>
    <col min="3035" max="3035" width="10.28515625" customWidth="1"/>
    <col min="3036" max="3036" width="14" customWidth="1"/>
    <col min="3037" max="3037" width="18.140625" customWidth="1"/>
    <col min="3288" max="3288" width="39.42578125" customWidth="1"/>
    <col min="3289" max="3289" width="11.140625" customWidth="1"/>
    <col min="3290" max="3290" width="15.42578125" customWidth="1"/>
    <col min="3291" max="3291" width="10.28515625" customWidth="1"/>
    <col min="3292" max="3292" width="14" customWidth="1"/>
    <col min="3293" max="3293" width="18.140625" customWidth="1"/>
    <col min="3544" max="3544" width="39.42578125" customWidth="1"/>
    <col min="3545" max="3545" width="11.140625" customWidth="1"/>
    <col min="3546" max="3546" width="15.42578125" customWidth="1"/>
    <col min="3547" max="3547" width="10.28515625" customWidth="1"/>
    <col min="3548" max="3548" width="14" customWidth="1"/>
    <col min="3549" max="3549" width="18.140625" customWidth="1"/>
    <col min="3800" max="3800" width="39.42578125" customWidth="1"/>
    <col min="3801" max="3801" width="11.140625" customWidth="1"/>
    <col min="3802" max="3802" width="15.42578125" customWidth="1"/>
    <col min="3803" max="3803" width="10.28515625" customWidth="1"/>
    <col min="3804" max="3804" width="14" customWidth="1"/>
    <col min="3805" max="3805" width="18.140625" customWidth="1"/>
    <col min="4056" max="4056" width="39.42578125" customWidth="1"/>
    <col min="4057" max="4057" width="11.140625" customWidth="1"/>
    <col min="4058" max="4058" width="15.42578125" customWidth="1"/>
    <col min="4059" max="4059" width="10.28515625" customWidth="1"/>
    <col min="4060" max="4060" width="14" customWidth="1"/>
    <col min="4061" max="4061" width="18.140625" customWidth="1"/>
    <col min="4312" max="4312" width="39.42578125" customWidth="1"/>
    <col min="4313" max="4313" width="11.140625" customWidth="1"/>
    <col min="4314" max="4314" width="15.42578125" customWidth="1"/>
    <col min="4315" max="4315" width="10.28515625" customWidth="1"/>
    <col min="4316" max="4316" width="14" customWidth="1"/>
    <col min="4317" max="4317" width="18.140625" customWidth="1"/>
    <col min="4568" max="4568" width="39.42578125" customWidth="1"/>
    <col min="4569" max="4569" width="11.140625" customWidth="1"/>
    <col min="4570" max="4570" width="15.42578125" customWidth="1"/>
    <col min="4571" max="4571" width="10.28515625" customWidth="1"/>
    <col min="4572" max="4572" width="14" customWidth="1"/>
    <col min="4573" max="4573" width="18.140625" customWidth="1"/>
    <col min="4824" max="4824" width="39.42578125" customWidth="1"/>
    <col min="4825" max="4825" width="11.140625" customWidth="1"/>
    <col min="4826" max="4826" width="15.42578125" customWidth="1"/>
    <col min="4827" max="4827" width="10.28515625" customWidth="1"/>
    <col min="4828" max="4828" width="14" customWidth="1"/>
    <col min="4829" max="4829" width="18.140625" customWidth="1"/>
    <col min="5080" max="5080" width="39.42578125" customWidth="1"/>
    <col min="5081" max="5081" width="11.140625" customWidth="1"/>
    <col min="5082" max="5082" width="15.42578125" customWidth="1"/>
    <col min="5083" max="5083" width="10.28515625" customWidth="1"/>
    <col min="5084" max="5084" width="14" customWidth="1"/>
    <col min="5085" max="5085" width="18.140625" customWidth="1"/>
    <col min="5336" max="5336" width="39.42578125" customWidth="1"/>
    <col min="5337" max="5337" width="11.140625" customWidth="1"/>
    <col min="5338" max="5338" width="15.42578125" customWidth="1"/>
    <col min="5339" max="5339" width="10.28515625" customWidth="1"/>
    <col min="5340" max="5340" width="14" customWidth="1"/>
    <col min="5341" max="5341" width="18.140625" customWidth="1"/>
    <col min="5592" max="5592" width="39.42578125" customWidth="1"/>
    <col min="5593" max="5593" width="11.140625" customWidth="1"/>
    <col min="5594" max="5594" width="15.42578125" customWidth="1"/>
    <col min="5595" max="5595" width="10.28515625" customWidth="1"/>
    <col min="5596" max="5596" width="14" customWidth="1"/>
    <col min="5597" max="5597" width="18.140625" customWidth="1"/>
    <col min="5848" max="5848" width="39.42578125" customWidth="1"/>
    <col min="5849" max="5849" width="11.140625" customWidth="1"/>
    <col min="5850" max="5850" width="15.42578125" customWidth="1"/>
    <col min="5851" max="5851" width="10.28515625" customWidth="1"/>
    <col min="5852" max="5852" width="14" customWidth="1"/>
    <col min="5853" max="5853" width="18.140625" customWidth="1"/>
    <col min="6104" max="6104" width="39.42578125" customWidth="1"/>
    <col min="6105" max="6105" width="11.140625" customWidth="1"/>
    <col min="6106" max="6106" width="15.42578125" customWidth="1"/>
    <col min="6107" max="6107" width="10.28515625" customWidth="1"/>
    <col min="6108" max="6108" width="14" customWidth="1"/>
    <col min="6109" max="6109" width="18.140625" customWidth="1"/>
    <col min="6360" max="6360" width="39.42578125" customWidth="1"/>
    <col min="6361" max="6361" width="11.140625" customWidth="1"/>
    <col min="6362" max="6362" width="15.42578125" customWidth="1"/>
    <col min="6363" max="6363" width="10.28515625" customWidth="1"/>
    <col min="6364" max="6364" width="14" customWidth="1"/>
    <col min="6365" max="6365" width="18.140625" customWidth="1"/>
    <col min="6616" max="6616" width="39.42578125" customWidth="1"/>
    <col min="6617" max="6617" width="11.140625" customWidth="1"/>
    <col min="6618" max="6618" width="15.42578125" customWidth="1"/>
    <col min="6619" max="6619" width="10.28515625" customWidth="1"/>
    <col min="6620" max="6620" width="14" customWidth="1"/>
    <col min="6621" max="6621" width="18.140625" customWidth="1"/>
    <col min="6872" max="6872" width="39.42578125" customWidth="1"/>
    <col min="6873" max="6873" width="11.140625" customWidth="1"/>
    <col min="6874" max="6874" width="15.42578125" customWidth="1"/>
    <col min="6875" max="6875" width="10.28515625" customWidth="1"/>
    <col min="6876" max="6876" width="14" customWidth="1"/>
    <col min="6877" max="6877" width="18.140625" customWidth="1"/>
    <col min="7128" max="7128" width="39.42578125" customWidth="1"/>
    <col min="7129" max="7129" width="11.140625" customWidth="1"/>
    <col min="7130" max="7130" width="15.42578125" customWidth="1"/>
    <col min="7131" max="7131" width="10.28515625" customWidth="1"/>
    <col min="7132" max="7132" width="14" customWidth="1"/>
    <col min="7133" max="7133" width="18.140625" customWidth="1"/>
    <col min="7384" max="7384" width="39.42578125" customWidth="1"/>
    <col min="7385" max="7385" width="11.140625" customWidth="1"/>
    <col min="7386" max="7386" width="15.42578125" customWidth="1"/>
    <col min="7387" max="7387" width="10.28515625" customWidth="1"/>
    <col min="7388" max="7388" width="14" customWidth="1"/>
    <col min="7389" max="7389" width="18.140625" customWidth="1"/>
    <col min="7640" max="7640" width="39.42578125" customWidth="1"/>
    <col min="7641" max="7641" width="11.140625" customWidth="1"/>
    <col min="7642" max="7642" width="15.42578125" customWidth="1"/>
    <col min="7643" max="7643" width="10.28515625" customWidth="1"/>
    <col min="7644" max="7644" width="14" customWidth="1"/>
    <col min="7645" max="7645" width="18.140625" customWidth="1"/>
    <col min="7896" max="7896" width="39.42578125" customWidth="1"/>
    <col min="7897" max="7897" width="11.140625" customWidth="1"/>
    <col min="7898" max="7898" width="15.42578125" customWidth="1"/>
    <col min="7899" max="7899" width="10.28515625" customWidth="1"/>
    <col min="7900" max="7900" width="14" customWidth="1"/>
    <col min="7901" max="7901" width="18.140625" customWidth="1"/>
    <col min="8152" max="8152" width="39.42578125" customWidth="1"/>
    <col min="8153" max="8153" width="11.140625" customWidth="1"/>
    <col min="8154" max="8154" width="15.42578125" customWidth="1"/>
    <col min="8155" max="8155" width="10.28515625" customWidth="1"/>
    <col min="8156" max="8156" width="14" customWidth="1"/>
    <col min="8157" max="8157" width="18.140625" customWidth="1"/>
    <col min="8408" max="8408" width="39.42578125" customWidth="1"/>
    <col min="8409" max="8409" width="11.140625" customWidth="1"/>
    <col min="8410" max="8410" width="15.42578125" customWidth="1"/>
    <col min="8411" max="8411" width="10.28515625" customWidth="1"/>
    <col min="8412" max="8412" width="14" customWidth="1"/>
    <col min="8413" max="8413" width="18.140625" customWidth="1"/>
    <col min="8664" max="8664" width="39.42578125" customWidth="1"/>
    <col min="8665" max="8665" width="11.140625" customWidth="1"/>
    <col min="8666" max="8666" width="15.42578125" customWidth="1"/>
    <col min="8667" max="8667" width="10.28515625" customWidth="1"/>
    <col min="8668" max="8668" width="14" customWidth="1"/>
    <col min="8669" max="8669" width="18.140625" customWidth="1"/>
    <col min="8920" max="8920" width="39.42578125" customWidth="1"/>
    <col min="8921" max="8921" width="11.140625" customWidth="1"/>
    <col min="8922" max="8922" width="15.42578125" customWidth="1"/>
    <col min="8923" max="8923" width="10.28515625" customWidth="1"/>
    <col min="8924" max="8924" width="14" customWidth="1"/>
    <col min="8925" max="8925" width="18.140625" customWidth="1"/>
    <col min="9176" max="9176" width="39.42578125" customWidth="1"/>
    <col min="9177" max="9177" width="11.140625" customWidth="1"/>
    <col min="9178" max="9178" width="15.42578125" customWidth="1"/>
    <col min="9179" max="9179" width="10.28515625" customWidth="1"/>
    <col min="9180" max="9180" width="14" customWidth="1"/>
    <col min="9181" max="9181" width="18.140625" customWidth="1"/>
    <col min="9432" max="9432" width="39.42578125" customWidth="1"/>
    <col min="9433" max="9433" width="11.140625" customWidth="1"/>
    <col min="9434" max="9434" width="15.42578125" customWidth="1"/>
    <col min="9435" max="9435" width="10.28515625" customWidth="1"/>
    <col min="9436" max="9436" width="14" customWidth="1"/>
    <col min="9437" max="9437" width="18.140625" customWidth="1"/>
    <col min="9688" max="9688" width="39.42578125" customWidth="1"/>
    <col min="9689" max="9689" width="11.140625" customWidth="1"/>
    <col min="9690" max="9690" width="15.42578125" customWidth="1"/>
    <col min="9691" max="9691" width="10.28515625" customWidth="1"/>
    <col min="9692" max="9692" width="14" customWidth="1"/>
    <col min="9693" max="9693" width="18.140625" customWidth="1"/>
    <col min="9944" max="9944" width="39.42578125" customWidth="1"/>
    <col min="9945" max="9945" width="11.140625" customWidth="1"/>
    <col min="9946" max="9946" width="15.42578125" customWidth="1"/>
    <col min="9947" max="9947" width="10.28515625" customWidth="1"/>
    <col min="9948" max="9948" width="14" customWidth="1"/>
    <col min="9949" max="9949" width="18.140625" customWidth="1"/>
    <col min="10200" max="10200" width="39.42578125" customWidth="1"/>
    <col min="10201" max="10201" width="11.140625" customWidth="1"/>
    <col min="10202" max="10202" width="15.42578125" customWidth="1"/>
    <col min="10203" max="10203" width="10.28515625" customWidth="1"/>
    <col min="10204" max="10204" width="14" customWidth="1"/>
    <col min="10205" max="10205" width="18.140625" customWidth="1"/>
    <col min="10456" max="10456" width="39.42578125" customWidth="1"/>
    <col min="10457" max="10457" width="11.140625" customWidth="1"/>
    <col min="10458" max="10458" width="15.42578125" customWidth="1"/>
    <col min="10459" max="10459" width="10.28515625" customWidth="1"/>
    <col min="10460" max="10460" width="14" customWidth="1"/>
    <col min="10461" max="10461" width="18.140625" customWidth="1"/>
    <col min="10712" max="10712" width="39.42578125" customWidth="1"/>
    <col min="10713" max="10713" width="11.140625" customWidth="1"/>
    <col min="10714" max="10714" width="15.42578125" customWidth="1"/>
    <col min="10715" max="10715" width="10.28515625" customWidth="1"/>
    <col min="10716" max="10716" width="14" customWidth="1"/>
    <col min="10717" max="10717" width="18.140625" customWidth="1"/>
    <col min="10968" max="10968" width="39.42578125" customWidth="1"/>
    <col min="10969" max="10969" width="11.140625" customWidth="1"/>
    <col min="10970" max="10970" width="15.42578125" customWidth="1"/>
    <col min="10971" max="10971" width="10.28515625" customWidth="1"/>
    <col min="10972" max="10972" width="14" customWidth="1"/>
    <col min="10973" max="10973" width="18.140625" customWidth="1"/>
    <col min="11224" max="11224" width="39.42578125" customWidth="1"/>
    <col min="11225" max="11225" width="11.140625" customWidth="1"/>
    <col min="11226" max="11226" width="15.42578125" customWidth="1"/>
    <col min="11227" max="11227" width="10.28515625" customWidth="1"/>
    <col min="11228" max="11228" width="14" customWidth="1"/>
    <col min="11229" max="11229" width="18.140625" customWidth="1"/>
    <col min="11480" max="11480" width="39.42578125" customWidth="1"/>
    <col min="11481" max="11481" width="11.140625" customWidth="1"/>
    <col min="11482" max="11482" width="15.42578125" customWidth="1"/>
    <col min="11483" max="11483" width="10.28515625" customWidth="1"/>
    <col min="11484" max="11484" width="14" customWidth="1"/>
    <col min="11485" max="11485" width="18.140625" customWidth="1"/>
    <col min="11736" max="11736" width="39.42578125" customWidth="1"/>
    <col min="11737" max="11737" width="11.140625" customWidth="1"/>
    <col min="11738" max="11738" width="15.42578125" customWidth="1"/>
    <col min="11739" max="11739" width="10.28515625" customWidth="1"/>
    <col min="11740" max="11740" width="14" customWidth="1"/>
    <col min="11741" max="11741" width="18.140625" customWidth="1"/>
    <col min="11992" max="11992" width="39.42578125" customWidth="1"/>
    <col min="11993" max="11993" width="11.140625" customWidth="1"/>
    <col min="11994" max="11994" width="15.42578125" customWidth="1"/>
    <col min="11995" max="11995" width="10.28515625" customWidth="1"/>
    <col min="11996" max="11996" width="14" customWidth="1"/>
    <col min="11997" max="11997" width="18.140625" customWidth="1"/>
    <col min="12248" max="12248" width="39.42578125" customWidth="1"/>
    <col min="12249" max="12249" width="11.140625" customWidth="1"/>
    <col min="12250" max="12250" width="15.42578125" customWidth="1"/>
    <col min="12251" max="12251" width="10.28515625" customWidth="1"/>
    <col min="12252" max="12252" width="14" customWidth="1"/>
    <col min="12253" max="12253" width="18.140625" customWidth="1"/>
    <col min="12504" max="12504" width="39.42578125" customWidth="1"/>
    <col min="12505" max="12505" width="11.140625" customWidth="1"/>
    <col min="12506" max="12506" width="15.42578125" customWidth="1"/>
    <col min="12507" max="12507" width="10.28515625" customWidth="1"/>
    <col min="12508" max="12508" width="14" customWidth="1"/>
    <col min="12509" max="12509" width="18.140625" customWidth="1"/>
    <col min="12760" max="12760" width="39.42578125" customWidth="1"/>
    <col min="12761" max="12761" width="11.140625" customWidth="1"/>
    <col min="12762" max="12762" width="15.42578125" customWidth="1"/>
    <col min="12763" max="12763" width="10.28515625" customWidth="1"/>
    <col min="12764" max="12764" width="14" customWidth="1"/>
    <col min="12765" max="12765" width="18.140625" customWidth="1"/>
    <col min="13016" max="13016" width="39.42578125" customWidth="1"/>
    <col min="13017" max="13017" width="11.140625" customWidth="1"/>
    <col min="13018" max="13018" width="15.42578125" customWidth="1"/>
    <col min="13019" max="13019" width="10.28515625" customWidth="1"/>
    <col min="13020" max="13020" width="14" customWidth="1"/>
    <col min="13021" max="13021" width="18.140625" customWidth="1"/>
    <col min="13272" max="13272" width="39.42578125" customWidth="1"/>
    <col min="13273" max="13273" width="11.140625" customWidth="1"/>
    <col min="13274" max="13274" width="15.42578125" customWidth="1"/>
    <col min="13275" max="13275" width="10.28515625" customWidth="1"/>
    <col min="13276" max="13276" width="14" customWidth="1"/>
    <col min="13277" max="13277" width="18.140625" customWidth="1"/>
    <col min="13528" max="13528" width="39.42578125" customWidth="1"/>
    <col min="13529" max="13529" width="11.140625" customWidth="1"/>
    <col min="13530" max="13530" width="15.42578125" customWidth="1"/>
    <col min="13531" max="13531" width="10.28515625" customWidth="1"/>
    <col min="13532" max="13532" width="14" customWidth="1"/>
    <col min="13533" max="13533" width="18.140625" customWidth="1"/>
    <col min="13784" max="13784" width="39.42578125" customWidth="1"/>
    <col min="13785" max="13785" width="11.140625" customWidth="1"/>
    <col min="13786" max="13786" width="15.42578125" customWidth="1"/>
    <col min="13787" max="13787" width="10.28515625" customWidth="1"/>
    <col min="13788" max="13788" width="14" customWidth="1"/>
    <col min="13789" max="13789" width="18.140625" customWidth="1"/>
    <col min="14040" max="14040" width="39.42578125" customWidth="1"/>
    <col min="14041" max="14041" width="11.140625" customWidth="1"/>
    <col min="14042" max="14042" width="15.42578125" customWidth="1"/>
    <col min="14043" max="14043" width="10.28515625" customWidth="1"/>
    <col min="14044" max="14044" width="14" customWidth="1"/>
    <col min="14045" max="14045" width="18.140625" customWidth="1"/>
    <col min="14296" max="14296" width="39.42578125" customWidth="1"/>
    <col min="14297" max="14297" width="11.140625" customWidth="1"/>
    <col min="14298" max="14298" width="15.42578125" customWidth="1"/>
    <col min="14299" max="14299" width="10.28515625" customWidth="1"/>
    <col min="14300" max="14300" width="14" customWidth="1"/>
    <col min="14301" max="14301" width="18.140625" customWidth="1"/>
    <col min="14552" max="14552" width="39.42578125" customWidth="1"/>
    <col min="14553" max="14553" width="11.140625" customWidth="1"/>
    <col min="14554" max="14554" width="15.42578125" customWidth="1"/>
    <col min="14555" max="14555" width="10.28515625" customWidth="1"/>
    <col min="14556" max="14556" width="14" customWidth="1"/>
    <col min="14557" max="14557" width="18.140625" customWidth="1"/>
    <col min="14808" max="14808" width="39.42578125" customWidth="1"/>
    <col min="14809" max="14809" width="11.140625" customWidth="1"/>
    <col min="14810" max="14810" width="15.42578125" customWidth="1"/>
    <col min="14811" max="14811" width="10.28515625" customWidth="1"/>
    <col min="14812" max="14812" width="14" customWidth="1"/>
    <col min="14813" max="14813" width="18.140625" customWidth="1"/>
    <col min="15064" max="15064" width="39.42578125" customWidth="1"/>
    <col min="15065" max="15065" width="11.140625" customWidth="1"/>
    <col min="15066" max="15066" width="15.42578125" customWidth="1"/>
    <col min="15067" max="15067" width="10.28515625" customWidth="1"/>
    <col min="15068" max="15068" width="14" customWidth="1"/>
    <col min="15069" max="15069" width="18.140625" customWidth="1"/>
    <col min="15320" max="15320" width="39.42578125" customWidth="1"/>
    <col min="15321" max="15321" width="11.140625" customWidth="1"/>
    <col min="15322" max="15322" width="15.42578125" customWidth="1"/>
    <col min="15323" max="15323" width="10.28515625" customWidth="1"/>
    <col min="15324" max="15324" width="14" customWidth="1"/>
    <col min="15325" max="15325" width="18.140625" customWidth="1"/>
    <col min="15576" max="15576" width="39.42578125" customWidth="1"/>
    <col min="15577" max="15577" width="11.140625" customWidth="1"/>
    <col min="15578" max="15578" width="15.42578125" customWidth="1"/>
    <col min="15579" max="15579" width="10.28515625" customWidth="1"/>
    <col min="15580" max="15580" width="14" customWidth="1"/>
    <col min="15581" max="15581" width="18.140625" customWidth="1"/>
    <col min="15832" max="15832" width="39.42578125" customWidth="1"/>
    <col min="15833" max="15833" width="11.140625" customWidth="1"/>
    <col min="15834" max="15834" width="15.42578125" customWidth="1"/>
    <col min="15835" max="15835" width="10.28515625" customWidth="1"/>
    <col min="15836" max="15836" width="14" customWidth="1"/>
    <col min="15837" max="15837" width="18.140625" customWidth="1"/>
    <col min="16088" max="16088" width="39.42578125" customWidth="1"/>
    <col min="16089" max="16089" width="11.140625" customWidth="1"/>
    <col min="16090" max="16090" width="15.42578125" customWidth="1"/>
    <col min="16091" max="16091" width="10.28515625" customWidth="1"/>
    <col min="16092" max="16092" width="14" customWidth="1"/>
    <col min="16093" max="16093" width="18.140625" customWidth="1"/>
  </cols>
  <sheetData>
    <row r="1" spans="1:7" ht="39" customHeight="1">
      <c r="A1" s="1600" t="s">
        <v>590</v>
      </c>
      <c r="B1" s="1601"/>
      <c r="C1" s="1600"/>
      <c r="D1" s="1600"/>
      <c r="E1" s="1600"/>
      <c r="F1" s="1600"/>
      <c r="G1" s="1602"/>
    </row>
    <row r="2" spans="1:7" ht="17.25" customHeight="1">
      <c r="A2" s="72"/>
      <c r="B2" s="71"/>
      <c r="C2" s="71"/>
      <c r="D2" s="71"/>
      <c r="E2" s="72"/>
      <c r="F2" s="71"/>
    </row>
    <row r="3" spans="1:7" ht="15" customHeight="1" thickBot="1">
      <c r="A3" s="18" t="s">
        <v>154</v>
      </c>
      <c r="B3" s="73"/>
      <c r="C3" s="73"/>
      <c r="D3" s="73"/>
      <c r="E3" s="3"/>
      <c r="F3" s="73"/>
    </row>
    <row r="4" spans="1:7" ht="24.95" customHeight="1" thickBot="1">
      <c r="A4" s="57"/>
      <c r="B4" s="158" t="s">
        <v>131</v>
      </c>
      <c r="C4" s="159"/>
      <c r="D4" s="158" t="s">
        <v>126</v>
      </c>
      <c r="E4" s="159"/>
      <c r="F4" s="160" t="s">
        <v>155</v>
      </c>
    </row>
    <row r="5" spans="1:7" ht="24.95" customHeight="1" thickBot="1">
      <c r="A5" s="110" t="s">
        <v>33</v>
      </c>
      <c r="B5" s="2006" t="s">
        <v>6</v>
      </c>
      <c r="C5" s="2007"/>
      <c r="D5" s="158" t="s">
        <v>156</v>
      </c>
      <c r="E5" s="159"/>
      <c r="F5" s="109" t="s">
        <v>150</v>
      </c>
    </row>
    <row r="6" spans="1:7" ht="24.95" customHeight="1" thickBot="1">
      <c r="A6" s="161"/>
      <c r="B6" s="162">
        <v>2020</v>
      </c>
      <c r="C6" s="163">
        <v>2019</v>
      </c>
      <c r="D6" s="162">
        <v>2020</v>
      </c>
      <c r="E6" s="163">
        <v>2019</v>
      </c>
      <c r="F6" s="109" t="s">
        <v>16</v>
      </c>
    </row>
    <row r="7" spans="1:7" ht="30" customHeight="1" thickBot="1">
      <c r="A7" s="164" t="s">
        <v>10</v>
      </c>
      <c r="B7" s="954">
        <v>6595.4166666666661</v>
      </c>
      <c r="C7" s="955">
        <v>6922.75</v>
      </c>
      <c r="D7" s="956">
        <v>5.1444249999999991</v>
      </c>
      <c r="E7" s="957">
        <v>5.3997450000000002</v>
      </c>
      <c r="F7" s="958">
        <v>-4.7283714323546961</v>
      </c>
    </row>
    <row r="8" spans="1:7" ht="30" customHeight="1">
      <c r="A8" s="165" t="s">
        <v>34</v>
      </c>
      <c r="B8" s="959">
        <v>6667.4833333333327</v>
      </c>
      <c r="C8" s="960">
        <v>6931.6225490196075</v>
      </c>
      <c r="D8" s="961">
        <v>5.2006369999999995</v>
      </c>
      <c r="E8" s="962">
        <v>5.4066655882352945</v>
      </c>
      <c r="F8" s="963">
        <v>-3.8106404931646902</v>
      </c>
    </row>
    <row r="9" spans="1:7" ht="30" customHeight="1">
      <c r="A9" s="166" t="s">
        <v>35</v>
      </c>
      <c r="B9" s="964">
        <v>6613.8029411764701</v>
      </c>
      <c r="C9" s="965">
        <v>6946.4284313725493</v>
      </c>
      <c r="D9" s="966">
        <v>5.1587662941176466</v>
      </c>
      <c r="E9" s="967">
        <v>5.4182141764705882</v>
      </c>
      <c r="F9" s="968">
        <v>-4.7884390299599655</v>
      </c>
    </row>
    <row r="10" spans="1:7" ht="30" customHeight="1">
      <c r="A10" s="166" t="s">
        <v>175</v>
      </c>
      <c r="B10" s="964">
        <v>6584.5470588235294</v>
      </c>
      <c r="C10" s="965">
        <v>6876.1068627450977</v>
      </c>
      <c r="D10" s="966">
        <v>5.1359467058823531</v>
      </c>
      <c r="E10" s="967">
        <v>5.3633633529411764</v>
      </c>
      <c r="F10" s="968">
        <v>-4.2401872126398423</v>
      </c>
    </row>
    <row r="11" spans="1:7" ht="30" customHeight="1" thickBot="1">
      <c r="A11" s="167" t="s">
        <v>36</v>
      </c>
      <c r="B11" s="969">
        <v>6542.5950980392154</v>
      </c>
      <c r="C11" s="970">
        <v>6918.2549019607841</v>
      </c>
      <c r="D11" s="971">
        <v>5.1032241764705875</v>
      </c>
      <c r="E11" s="972">
        <v>5.3962388235294121</v>
      </c>
      <c r="F11" s="973">
        <v>-5.4299792251814809</v>
      </c>
    </row>
    <row r="12" spans="1:7" ht="15.75">
      <c r="A12" s="154" t="s">
        <v>228</v>
      </c>
      <c r="B12" s="154"/>
      <c r="C12" s="154"/>
      <c r="D12" s="154"/>
      <c r="E12" s="154"/>
    </row>
    <row r="13" spans="1:7" ht="15.75">
      <c r="A13" s="154" t="s">
        <v>157</v>
      </c>
      <c r="B13" s="154"/>
      <c r="C13" s="154"/>
      <c r="D13" s="154"/>
      <c r="E13" s="154"/>
      <c r="G13" s="84"/>
    </row>
    <row r="16" spans="1:7" ht="15.75">
      <c r="A16" s="155" t="s">
        <v>259</v>
      </c>
      <c r="B16" s="155"/>
      <c r="C16" s="154"/>
      <c r="D16" s="154"/>
      <c r="E16" s="154"/>
    </row>
    <row r="17" spans="1:7" ht="15.75">
      <c r="A17" s="154"/>
      <c r="B17" s="154"/>
      <c r="C17" s="154"/>
      <c r="D17" s="154"/>
      <c r="E17" s="154"/>
    </row>
    <row r="18" spans="1:7" ht="15.75">
      <c r="A18" s="154" t="s">
        <v>29</v>
      </c>
      <c r="B18" s="154"/>
      <c r="C18" s="154"/>
      <c r="D18" s="154"/>
      <c r="E18" s="154"/>
    </row>
    <row r="19" spans="1:7" ht="15.75">
      <c r="A19" s="154" t="s">
        <v>30</v>
      </c>
      <c r="B19" s="154"/>
      <c r="C19" s="154"/>
      <c r="D19" s="154"/>
      <c r="E19" s="154"/>
    </row>
    <row r="20" spans="1:7" ht="15.75">
      <c r="A20" s="154" t="s">
        <v>31</v>
      </c>
      <c r="B20" s="154"/>
      <c r="C20" s="154"/>
      <c r="D20" s="154"/>
      <c r="E20" s="154"/>
    </row>
    <row r="21" spans="1:7" ht="15.75">
      <c r="A21" s="154" t="s">
        <v>32</v>
      </c>
      <c r="B21" s="154"/>
      <c r="C21" s="154"/>
      <c r="D21" s="154"/>
      <c r="E21" s="154"/>
      <c r="F21" s="82"/>
    </row>
    <row r="24" spans="1:7" ht="19.5">
      <c r="A24" s="835"/>
      <c r="B24" s="73"/>
      <c r="C24" s="73"/>
      <c r="D24" s="73"/>
      <c r="E24" s="836"/>
      <c r="F24" s="836"/>
      <c r="G24" s="73"/>
    </row>
  </sheetData>
  <mergeCells count="1">
    <mergeCell ref="B5:C5"/>
  </mergeCells>
  <pageMargins left="0.75" right="0.75" top="1" bottom="1" header="0.5" footer="0.5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>
    <tabColor rgb="FF7030A0"/>
  </sheetPr>
  <dimension ref="A1:I187"/>
  <sheetViews>
    <sheetView topLeftCell="A7" zoomScaleNormal="100" workbookViewId="0">
      <selection activeCell="O17" sqref="O17"/>
    </sheetView>
  </sheetViews>
  <sheetFormatPr defaultRowHeight="12.75"/>
  <cols>
    <col min="1" max="9" width="14.140625" customWidth="1"/>
    <col min="251" max="259" width="14.140625" customWidth="1"/>
    <col min="507" max="515" width="14.140625" customWidth="1"/>
    <col min="763" max="771" width="14.140625" customWidth="1"/>
    <col min="1019" max="1027" width="14.140625" customWidth="1"/>
    <col min="1275" max="1283" width="14.140625" customWidth="1"/>
    <col min="1531" max="1539" width="14.140625" customWidth="1"/>
    <col min="1787" max="1795" width="14.140625" customWidth="1"/>
    <col min="2043" max="2051" width="14.140625" customWidth="1"/>
    <col min="2299" max="2307" width="14.140625" customWidth="1"/>
    <col min="2555" max="2563" width="14.140625" customWidth="1"/>
    <col min="2811" max="2819" width="14.140625" customWidth="1"/>
    <col min="3067" max="3075" width="14.140625" customWidth="1"/>
    <col min="3323" max="3331" width="14.140625" customWidth="1"/>
    <col min="3579" max="3587" width="14.140625" customWidth="1"/>
    <col min="3835" max="3843" width="14.140625" customWidth="1"/>
    <col min="4091" max="4099" width="14.140625" customWidth="1"/>
    <col min="4347" max="4355" width="14.140625" customWidth="1"/>
    <col min="4603" max="4611" width="14.140625" customWidth="1"/>
    <col min="4859" max="4867" width="14.140625" customWidth="1"/>
    <col min="5115" max="5123" width="14.140625" customWidth="1"/>
    <col min="5371" max="5379" width="14.140625" customWidth="1"/>
    <col min="5627" max="5635" width="14.140625" customWidth="1"/>
    <col min="5883" max="5891" width="14.140625" customWidth="1"/>
    <col min="6139" max="6147" width="14.140625" customWidth="1"/>
    <col min="6395" max="6403" width="14.140625" customWidth="1"/>
    <col min="6651" max="6659" width="14.140625" customWidth="1"/>
    <col min="6907" max="6915" width="14.140625" customWidth="1"/>
    <col min="7163" max="7171" width="14.140625" customWidth="1"/>
    <col min="7419" max="7427" width="14.140625" customWidth="1"/>
    <col min="7675" max="7683" width="14.140625" customWidth="1"/>
    <col min="7931" max="7939" width="14.140625" customWidth="1"/>
    <col min="8187" max="8195" width="14.140625" customWidth="1"/>
    <col min="8443" max="8451" width="14.140625" customWidth="1"/>
    <col min="8699" max="8707" width="14.140625" customWidth="1"/>
    <col min="8955" max="8963" width="14.140625" customWidth="1"/>
    <col min="9211" max="9219" width="14.140625" customWidth="1"/>
    <col min="9467" max="9475" width="14.140625" customWidth="1"/>
    <col min="9723" max="9731" width="14.140625" customWidth="1"/>
    <col min="9979" max="9987" width="14.140625" customWidth="1"/>
    <col min="10235" max="10243" width="14.140625" customWidth="1"/>
    <col min="10491" max="10499" width="14.140625" customWidth="1"/>
    <col min="10747" max="10755" width="14.140625" customWidth="1"/>
    <col min="11003" max="11011" width="14.140625" customWidth="1"/>
    <col min="11259" max="11267" width="14.140625" customWidth="1"/>
    <col min="11515" max="11523" width="14.140625" customWidth="1"/>
    <col min="11771" max="11779" width="14.140625" customWidth="1"/>
    <col min="12027" max="12035" width="14.140625" customWidth="1"/>
    <col min="12283" max="12291" width="14.140625" customWidth="1"/>
    <col min="12539" max="12547" width="14.140625" customWidth="1"/>
    <col min="12795" max="12803" width="14.140625" customWidth="1"/>
    <col min="13051" max="13059" width="14.140625" customWidth="1"/>
    <col min="13307" max="13315" width="14.140625" customWidth="1"/>
    <col min="13563" max="13571" width="14.140625" customWidth="1"/>
    <col min="13819" max="13827" width="14.140625" customWidth="1"/>
    <col min="14075" max="14083" width="14.140625" customWidth="1"/>
    <col min="14331" max="14339" width="14.140625" customWidth="1"/>
    <col min="14587" max="14595" width="14.140625" customWidth="1"/>
    <col min="14843" max="14851" width="14.140625" customWidth="1"/>
    <col min="15099" max="15107" width="14.140625" customWidth="1"/>
    <col min="15355" max="15363" width="14.140625" customWidth="1"/>
    <col min="15611" max="15619" width="14.140625" customWidth="1"/>
    <col min="15867" max="15875" width="14.140625" customWidth="1"/>
    <col min="16123" max="16131" width="14.140625" customWidth="1"/>
  </cols>
  <sheetData>
    <row r="1" spans="1:9" ht="22.5" customHeight="1">
      <c r="A1" s="70" t="s">
        <v>191</v>
      </c>
      <c r="B1" s="71"/>
      <c r="C1" s="71"/>
      <c r="D1" s="71"/>
      <c r="E1" s="72" t="s">
        <v>588</v>
      </c>
      <c r="F1" s="71"/>
      <c r="G1" s="3"/>
      <c r="H1" s="73"/>
      <c r="I1" s="73"/>
    </row>
    <row r="2" spans="1:9" ht="15" customHeight="1" thickBot="1">
      <c r="A2" s="18" t="s">
        <v>173</v>
      </c>
      <c r="B2" s="73"/>
      <c r="C2" s="73"/>
      <c r="D2" s="73"/>
      <c r="E2" s="3"/>
      <c r="F2" s="73"/>
      <c r="G2" s="3"/>
      <c r="H2" s="73"/>
      <c r="I2" s="73"/>
    </row>
    <row r="3" spans="1:9" ht="20.25" customHeight="1" thickBot="1">
      <c r="A3" s="113" t="s">
        <v>589</v>
      </c>
      <c r="B3" s="74"/>
      <c r="C3" s="74"/>
      <c r="D3" s="74"/>
      <c r="E3" s="74"/>
      <c r="F3" s="74"/>
      <c r="G3" s="74"/>
      <c r="H3" s="74"/>
      <c r="I3" s="75"/>
    </row>
    <row r="4" spans="1:9" ht="22.5" customHeight="1" thickBot="1">
      <c r="A4" s="1590" t="s">
        <v>1</v>
      </c>
      <c r="B4" s="1591" t="s">
        <v>131</v>
      </c>
      <c r="C4" s="1591"/>
      <c r="D4" s="1591"/>
      <c r="E4" s="1591"/>
      <c r="F4" s="1592" t="s">
        <v>148</v>
      </c>
      <c r="G4" s="1593" t="s">
        <v>3</v>
      </c>
      <c r="H4" s="1593" t="s">
        <v>4</v>
      </c>
      <c r="I4" s="1594" t="s">
        <v>149</v>
      </c>
    </row>
    <row r="5" spans="1:9" ht="24" customHeight="1" thickBot="1">
      <c r="A5" s="19" t="s">
        <v>5</v>
      </c>
      <c r="B5" s="655" t="s">
        <v>174</v>
      </c>
      <c r="C5" s="410"/>
      <c r="D5" s="656" t="s">
        <v>6</v>
      </c>
      <c r="E5" s="410"/>
      <c r="F5" s="1595" t="s">
        <v>150</v>
      </c>
      <c r="G5" s="411" t="s">
        <v>7</v>
      </c>
      <c r="H5" s="411" t="s">
        <v>8</v>
      </c>
      <c r="I5" s="1596" t="s">
        <v>151</v>
      </c>
    </row>
    <row r="6" spans="1:9" ht="23.25" customHeight="1" thickBot="1">
      <c r="A6" s="412" t="s">
        <v>152</v>
      </c>
      <c r="B6" s="413">
        <v>2020</v>
      </c>
      <c r="C6" s="413">
        <v>2019</v>
      </c>
      <c r="D6" s="413">
        <v>2020</v>
      </c>
      <c r="E6" s="413">
        <v>2019</v>
      </c>
      <c r="F6" s="1597" t="s">
        <v>16</v>
      </c>
      <c r="G6" s="1598" t="s">
        <v>9</v>
      </c>
      <c r="H6" s="1598" t="s">
        <v>153</v>
      </c>
      <c r="I6" s="1599" t="s">
        <v>16</v>
      </c>
    </row>
    <row r="7" spans="1:9" ht="12.75" customHeight="1">
      <c r="A7" s="4" t="s">
        <v>10</v>
      </c>
      <c r="B7" s="5"/>
      <c r="C7" s="35"/>
      <c r="D7" s="5"/>
      <c r="E7" s="5"/>
      <c r="F7" s="5"/>
      <c r="G7" s="36"/>
      <c r="H7" s="36"/>
      <c r="I7" s="37"/>
    </row>
    <row r="8" spans="1:9" ht="15">
      <c r="A8" s="38" t="s">
        <v>106</v>
      </c>
      <c r="B8" s="50">
        <v>6821.6270000000004</v>
      </c>
      <c r="C8" s="33">
        <v>7282.0659999999998</v>
      </c>
      <c r="D8" s="66">
        <v>6687.8696078431376</v>
      </c>
      <c r="E8" s="66">
        <v>7139.280392156862</v>
      </c>
      <c r="F8" s="77">
        <v>-6.3229171501603991</v>
      </c>
      <c r="G8" s="21">
        <v>61.53</v>
      </c>
      <c r="H8" s="39">
        <v>95.1</v>
      </c>
      <c r="I8" s="22">
        <v>32.799845067988727</v>
      </c>
    </row>
    <row r="9" spans="1:9" ht="15">
      <c r="A9" s="38" t="s">
        <v>11</v>
      </c>
      <c r="B9" s="50">
        <v>6759.2910000000002</v>
      </c>
      <c r="C9" s="33">
        <v>7076.5829999999996</v>
      </c>
      <c r="D9" s="66">
        <v>6626.7558823529416</v>
      </c>
      <c r="E9" s="66">
        <v>6937.8264705882348</v>
      </c>
      <c r="F9" s="77">
        <v>-4.4836893738121848</v>
      </c>
      <c r="G9" s="21">
        <v>57.87</v>
      </c>
      <c r="H9" s="39">
        <v>97</v>
      </c>
      <c r="I9" s="22">
        <v>54.156487598369637</v>
      </c>
    </row>
    <row r="10" spans="1:9" ht="15">
      <c r="A10" s="38" t="s">
        <v>12</v>
      </c>
      <c r="B10" s="50">
        <v>6418.9009999999998</v>
      </c>
      <c r="C10" s="33">
        <v>6629.0990000000002</v>
      </c>
      <c r="D10" s="66">
        <v>6293.0401960784311</v>
      </c>
      <c r="E10" s="66">
        <v>6499.1166666666668</v>
      </c>
      <c r="F10" s="77">
        <v>-3.1708381485930492</v>
      </c>
      <c r="G10" s="39">
        <v>53.29</v>
      </c>
      <c r="H10" s="39">
        <v>98.1</v>
      </c>
      <c r="I10" s="22">
        <v>11.577659861718288</v>
      </c>
    </row>
    <row r="11" spans="1:9" ht="15">
      <c r="A11" s="38" t="s">
        <v>13</v>
      </c>
      <c r="B11" s="50">
        <v>6045.5259999999998</v>
      </c>
      <c r="C11" s="33">
        <v>6239.317</v>
      </c>
      <c r="D11" s="66">
        <v>5926.9862745098035</v>
      </c>
      <c r="E11" s="66">
        <v>6116.9774509803919</v>
      </c>
      <c r="F11" s="77">
        <v>-3.1059649637933151</v>
      </c>
      <c r="G11" s="39">
        <v>48.34</v>
      </c>
      <c r="H11" s="39">
        <v>99.1</v>
      </c>
      <c r="I11" s="22">
        <v>1.3173271568409186</v>
      </c>
    </row>
    <row r="12" spans="1:9" ht="15">
      <c r="A12" s="38" t="s">
        <v>14</v>
      </c>
      <c r="B12" s="50">
        <v>5245.6790000000001</v>
      </c>
      <c r="C12" s="33">
        <v>5595.9260000000004</v>
      </c>
      <c r="D12" s="66">
        <v>5142.8225490196082</v>
      </c>
      <c r="E12" s="66">
        <v>5486.201960784314</v>
      </c>
      <c r="F12" s="77">
        <v>-6.2589641106762368</v>
      </c>
      <c r="G12" s="39">
        <v>43.46</v>
      </c>
      <c r="H12" s="39">
        <v>104.6</v>
      </c>
      <c r="I12" s="22">
        <v>0.14070902030341514</v>
      </c>
    </row>
    <row r="13" spans="1:9" ht="15">
      <c r="A13" s="38" t="s">
        <v>15</v>
      </c>
      <c r="B13" s="50">
        <v>5342.5039999999999</v>
      </c>
      <c r="C13" s="33">
        <v>5096.317</v>
      </c>
      <c r="D13" s="66">
        <v>5237.7490196078434</v>
      </c>
      <c r="E13" s="66">
        <v>4996.3892156862748</v>
      </c>
      <c r="F13" s="77">
        <v>4.8306845904601285</v>
      </c>
      <c r="G13" s="39">
        <v>37.590000000000003</v>
      </c>
      <c r="H13" s="39">
        <v>94.8</v>
      </c>
      <c r="I13" s="22">
        <v>7.9712947790159146E-3</v>
      </c>
    </row>
    <row r="14" spans="1:9" ht="15" thickBot="1">
      <c r="A14" s="40" t="s">
        <v>105</v>
      </c>
      <c r="B14" s="51">
        <v>6727.3249999999998</v>
      </c>
      <c r="C14" s="52">
        <v>7061.2049999999999</v>
      </c>
      <c r="D14" s="78">
        <v>6595.4166666666661</v>
      </c>
      <c r="E14" s="78">
        <v>6922.75</v>
      </c>
      <c r="F14" s="79">
        <v>-4.7283714323546775</v>
      </c>
      <c r="G14" s="41">
        <v>58.39</v>
      </c>
      <c r="H14" s="41">
        <v>96.6</v>
      </c>
      <c r="I14" s="23">
        <v>100</v>
      </c>
    </row>
    <row r="15" spans="1:9" ht="14.25">
      <c r="A15" s="42" t="s">
        <v>34</v>
      </c>
      <c r="B15" s="43"/>
      <c r="C15" s="44"/>
      <c r="D15" s="43"/>
      <c r="E15" s="45"/>
      <c r="F15" s="96"/>
      <c r="G15" s="46"/>
      <c r="H15" s="46"/>
      <c r="I15" s="47"/>
    </row>
    <row r="16" spans="1:9" ht="15">
      <c r="A16" s="38" t="s">
        <v>106</v>
      </c>
      <c r="B16" s="50">
        <v>6910.7420000000002</v>
      </c>
      <c r="C16" s="33">
        <v>7290.152</v>
      </c>
      <c r="D16" s="66">
        <v>6775.237254901961</v>
      </c>
      <c r="E16" s="66">
        <v>7147.2078431372547</v>
      </c>
      <c r="F16" s="77">
        <v>-5.2044182343523131</v>
      </c>
      <c r="G16" s="39">
        <v>61.58</v>
      </c>
      <c r="H16" s="39">
        <v>93.2</v>
      </c>
      <c r="I16" s="22">
        <v>30.959521094416715</v>
      </c>
    </row>
    <row r="17" spans="1:9" ht="15">
      <c r="A17" s="38" t="s">
        <v>11</v>
      </c>
      <c r="B17" s="50">
        <v>6840.5990000000002</v>
      </c>
      <c r="C17" s="33">
        <v>7078.4930000000004</v>
      </c>
      <c r="D17" s="66">
        <v>6706.4696078431371</v>
      </c>
      <c r="E17" s="66">
        <v>6939.6990196078432</v>
      </c>
      <c r="F17" s="77">
        <v>-3.3608001025076981</v>
      </c>
      <c r="G17" s="39">
        <v>57.81</v>
      </c>
      <c r="H17" s="39">
        <v>95.8</v>
      </c>
      <c r="I17" s="22">
        <v>55.279569271142272</v>
      </c>
    </row>
    <row r="18" spans="1:9" ht="15">
      <c r="A18" s="38" t="s">
        <v>12</v>
      </c>
      <c r="B18" s="50">
        <v>6444.7439999999997</v>
      </c>
      <c r="C18" s="33">
        <v>6693.5609999999997</v>
      </c>
      <c r="D18" s="66">
        <v>6318.376470588235</v>
      </c>
      <c r="E18" s="66">
        <v>6562.3147058823524</v>
      </c>
      <c r="F18" s="77">
        <v>-3.7172590195263782</v>
      </c>
      <c r="G18" s="39">
        <v>53.21</v>
      </c>
      <c r="H18" s="39">
        <v>96.6</v>
      </c>
      <c r="I18" s="22">
        <v>12.400160851143117</v>
      </c>
    </row>
    <row r="19" spans="1:9" ht="15">
      <c r="A19" s="38" t="s">
        <v>13</v>
      </c>
      <c r="B19" s="50">
        <v>6067.991</v>
      </c>
      <c r="C19" s="33">
        <v>6385.6379999999999</v>
      </c>
      <c r="D19" s="66">
        <v>5949.0107843137257</v>
      </c>
      <c r="E19" s="66">
        <v>6260.4294117647059</v>
      </c>
      <c r="F19" s="77">
        <v>-4.9743972332913318</v>
      </c>
      <c r="G19" s="39">
        <v>48.33</v>
      </c>
      <c r="H19" s="39">
        <v>96.4</v>
      </c>
      <c r="I19" s="22">
        <v>1.2702208794375085</v>
      </c>
    </row>
    <row r="20" spans="1:9" ht="15" thickBot="1">
      <c r="A20" s="40" t="s">
        <v>105</v>
      </c>
      <c r="B20" s="51">
        <v>6800.8329999999996</v>
      </c>
      <c r="C20" s="52">
        <v>7070.2550000000001</v>
      </c>
      <c r="D20" s="78">
        <v>6667.4833333333327</v>
      </c>
      <c r="E20" s="78">
        <v>6931.6225490196075</v>
      </c>
      <c r="F20" s="79">
        <v>-3.8106404931646805</v>
      </c>
      <c r="G20" s="41">
        <v>58.27</v>
      </c>
      <c r="H20" s="41">
        <v>95.1</v>
      </c>
      <c r="I20" s="48">
        <v>100</v>
      </c>
    </row>
    <row r="21" spans="1:9" ht="14.25">
      <c r="A21" s="42" t="s">
        <v>35</v>
      </c>
      <c r="B21" s="45"/>
      <c r="C21" s="49"/>
      <c r="D21" s="45"/>
      <c r="E21" s="45"/>
      <c r="F21" s="96"/>
      <c r="G21" s="46"/>
      <c r="H21" s="46"/>
      <c r="I21" s="47"/>
    </row>
    <row r="22" spans="1:9" ht="15">
      <c r="A22" s="38" t="s">
        <v>106</v>
      </c>
      <c r="B22" s="50">
        <v>6817.8879999999999</v>
      </c>
      <c r="C22" s="33">
        <v>7306.4719999999998</v>
      </c>
      <c r="D22" s="66">
        <v>6684.2039215686273</v>
      </c>
      <c r="E22" s="66">
        <v>7163.2078431372547</v>
      </c>
      <c r="F22" s="77">
        <v>-6.6870029748967745</v>
      </c>
      <c r="G22" s="39">
        <v>61.52</v>
      </c>
      <c r="H22" s="39">
        <v>96.1</v>
      </c>
      <c r="I22" s="22">
        <v>35.509679873079861</v>
      </c>
    </row>
    <row r="23" spans="1:9" ht="15">
      <c r="A23" s="38" t="s">
        <v>11</v>
      </c>
      <c r="B23" s="50">
        <v>6769.7219999999998</v>
      </c>
      <c r="C23" s="33">
        <v>7096.6890000000003</v>
      </c>
      <c r="D23" s="66">
        <v>6636.982352941176</v>
      </c>
      <c r="E23" s="66">
        <v>6957.5382352941178</v>
      </c>
      <c r="F23" s="77">
        <v>-4.6073175814806104</v>
      </c>
      <c r="G23" s="39">
        <v>57.8</v>
      </c>
      <c r="H23" s="39">
        <v>98</v>
      </c>
      <c r="I23" s="22">
        <v>52.74349954377189</v>
      </c>
    </row>
    <row r="24" spans="1:9" ht="15">
      <c r="A24" s="38" t="s">
        <v>12</v>
      </c>
      <c r="B24" s="50">
        <v>6467.2619999999997</v>
      </c>
      <c r="C24" s="33">
        <v>6540.5320000000002</v>
      </c>
      <c r="D24" s="66">
        <v>6340.4529411764706</v>
      </c>
      <c r="E24" s="66">
        <v>6412.2862745098037</v>
      </c>
      <c r="F24" s="77">
        <v>-1.1202452644525007</v>
      </c>
      <c r="G24" s="39">
        <v>53.28</v>
      </c>
      <c r="H24" s="39">
        <v>99.1</v>
      </c>
      <c r="I24" s="22">
        <v>10.626737626592416</v>
      </c>
    </row>
    <row r="25" spans="1:9" ht="15">
      <c r="A25" s="38" t="s">
        <v>13</v>
      </c>
      <c r="B25" s="50">
        <v>6115.3450000000003</v>
      </c>
      <c r="C25" s="33">
        <v>6223.6</v>
      </c>
      <c r="D25" s="66">
        <v>5995.4362745098042</v>
      </c>
      <c r="E25" s="66">
        <v>6101.5686274509808</v>
      </c>
      <c r="F25" s="77">
        <v>-1.7394273410887606</v>
      </c>
      <c r="G25" s="39">
        <v>48.36</v>
      </c>
      <c r="H25" s="39">
        <v>99.2</v>
      </c>
      <c r="I25" s="22">
        <v>1.0384161247511456</v>
      </c>
    </row>
    <row r="26" spans="1:9" ht="15" thickBot="1">
      <c r="A26" s="40" t="s">
        <v>105</v>
      </c>
      <c r="B26" s="51">
        <v>6746.0789999999997</v>
      </c>
      <c r="C26" s="52">
        <v>7085.357</v>
      </c>
      <c r="D26" s="78">
        <v>6613.8029411764701</v>
      </c>
      <c r="E26" s="78">
        <v>6946.4284313725493</v>
      </c>
      <c r="F26" s="79">
        <v>-4.7884390299599611</v>
      </c>
      <c r="G26" s="41">
        <v>58.53</v>
      </c>
      <c r="H26" s="41">
        <v>97.5</v>
      </c>
      <c r="I26" s="48">
        <v>100</v>
      </c>
    </row>
    <row r="27" spans="1:9" ht="14.25">
      <c r="A27" s="42" t="s">
        <v>175</v>
      </c>
      <c r="B27" s="45"/>
      <c r="C27" s="49"/>
      <c r="D27" s="45"/>
      <c r="E27" s="45"/>
      <c r="F27" s="96"/>
      <c r="G27" s="46"/>
      <c r="H27" s="46"/>
      <c r="I27" s="47"/>
    </row>
    <row r="28" spans="1:9" ht="15">
      <c r="A28" s="38" t="s">
        <v>106</v>
      </c>
      <c r="B28" s="50">
        <v>6801.6210000000001</v>
      </c>
      <c r="C28" s="33">
        <v>7216.335</v>
      </c>
      <c r="D28" s="66">
        <v>6668.2558823529407</v>
      </c>
      <c r="E28" s="66">
        <v>7074.8382352941171</v>
      </c>
      <c r="F28" s="77">
        <v>-5.7468784362145042</v>
      </c>
      <c r="G28" s="39">
        <v>61.37</v>
      </c>
      <c r="H28" s="39">
        <v>95.1</v>
      </c>
      <c r="I28" s="22">
        <v>34.914409835933483</v>
      </c>
    </row>
    <row r="29" spans="1:9" ht="15">
      <c r="A29" s="38" t="s">
        <v>11</v>
      </c>
      <c r="B29" s="50">
        <v>6751.1729999999998</v>
      </c>
      <c r="C29" s="33">
        <v>7033.0039999999999</v>
      </c>
      <c r="D29" s="66">
        <v>6618.7970588235294</v>
      </c>
      <c r="E29" s="66">
        <v>6895.1019607843136</v>
      </c>
      <c r="F29" s="77">
        <v>-4.0072634680713985</v>
      </c>
      <c r="G29" s="39">
        <v>57.91</v>
      </c>
      <c r="H29" s="39">
        <v>96.9</v>
      </c>
      <c r="I29" s="22">
        <v>52.445342815341419</v>
      </c>
    </row>
    <row r="30" spans="1:9" ht="15">
      <c r="A30" s="38" t="s">
        <v>12</v>
      </c>
      <c r="B30" s="50">
        <v>6408.4279999999999</v>
      </c>
      <c r="C30" s="33">
        <v>6613.442</v>
      </c>
      <c r="D30" s="66">
        <v>6282.7725490196081</v>
      </c>
      <c r="E30" s="66">
        <v>6483.7666666666664</v>
      </c>
      <c r="F30" s="77">
        <v>-3.0999591438164895</v>
      </c>
      <c r="G30" s="39">
        <v>53.16</v>
      </c>
      <c r="H30" s="39">
        <v>98.1</v>
      </c>
      <c r="I30" s="22">
        <v>10.968387295060737</v>
      </c>
    </row>
    <row r="31" spans="1:9" ht="15">
      <c r="A31" s="38" t="s">
        <v>13</v>
      </c>
      <c r="B31" s="50">
        <v>5989.3410000000003</v>
      </c>
      <c r="C31" s="33">
        <v>6086.1769999999997</v>
      </c>
      <c r="D31" s="66">
        <v>5871.9029411764704</v>
      </c>
      <c r="E31" s="66">
        <v>5966.8401960784313</v>
      </c>
      <c r="F31" s="77">
        <v>-1.5910809034965518</v>
      </c>
      <c r="G31" s="39">
        <v>48.16</v>
      </c>
      <c r="H31" s="39">
        <v>100.2</v>
      </c>
      <c r="I31" s="22">
        <v>1.5411524599618065</v>
      </c>
    </row>
    <row r="32" spans="1:9" ht="15" thickBot="1">
      <c r="A32" s="40" t="s">
        <v>105</v>
      </c>
      <c r="B32" s="51">
        <v>6716.2380000000003</v>
      </c>
      <c r="C32" s="52">
        <v>7013.6289999999999</v>
      </c>
      <c r="D32" s="78">
        <v>6584.5470588235294</v>
      </c>
      <c r="E32" s="78">
        <v>6876.1068627450977</v>
      </c>
      <c r="F32" s="79">
        <v>-4.2401872126398423</v>
      </c>
      <c r="G32" s="41">
        <v>58.43</v>
      </c>
      <c r="H32" s="41">
        <v>96.5</v>
      </c>
      <c r="I32" s="48">
        <v>100</v>
      </c>
    </row>
    <row r="33" spans="1:9" ht="14.25">
      <c r="A33" s="42" t="s">
        <v>36</v>
      </c>
      <c r="B33" s="45"/>
      <c r="C33" s="49"/>
      <c r="D33" s="45"/>
      <c r="E33" s="45"/>
      <c r="F33" s="96"/>
      <c r="G33" s="46"/>
      <c r="H33" s="46"/>
      <c r="I33" s="47"/>
    </row>
    <row r="34" spans="1:9" ht="15">
      <c r="A34" s="38" t="s">
        <v>106</v>
      </c>
      <c r="B34" s="50">
        <v>6785.0079999999998</v>
      </c>
      <c r="C34" s="33">
        <v>7284.0259999999998</v>
      </c>
      <c r="D34" s="66">
        <v>6651.9686274509804</v>
      </c>
      <c r="E34" s="66">
        <v>7141.2019607843131</v>
      </c>
      <c r="F34" s="77">
        <v>-6.8508541842107658</v>
      </c>
      <c r="G34" s="39">
        <v>61.57</v>
      </c>
      <c r="H34" s="39">
        <v>95.3</v>
      </c>
      <c r="I34" s="22">
        <v>30.492825608881773</v>
      </c>
    </row>
    <row r="35" spans="1:9" ht="15">
      <c r="A35" s="38" t="s">
        <v>11</v>
      </c>
      <c r="B35" s="50">
        <v>6708.0690000000004</v>
      </c>
      <c r="C35" s="33">
        <v>7078.44</v>
      </c>
      <c r="D35" s="66">
        <v>6576.5382352941178</v>
      </c>
      <c r="E35" s="66">
        <v>6939.6470588235288</v>
      </c>
      <c r="F35" s="77">
        <v>-5.2323817112244955</v>
      </c>
      <c r="G35" s="39">
        <v>57.96</v>
      </c>
      <c r="H35" s="39">
        <v>96.8</v>
      </c>
      <c r="I35" s="22">
        <v>55.500286009470699</v>
      </c>
    </row>
    <row r="36" spans="1:9" ht="15">
      <c r="A36" s="38" t="s">
        <v>12</v>
      </c>
      <c r="B36" s="50">
        <v>6368.5360000000001</v>
      </c>
      <c r="C36" s="33">
        <v>6668.7849999999999</v>
      </c>
      <c r="D36" s="66">
        <v>6243.6627450980395</v>
      </c>
      <c r="E36" s="66">
        <v>6538.0245098039213</v>
      </c>
      <c r="F36" s="77">
        <v>-4.502304392779191</v>
      </c>
      <c r="G36" s="39">
        <v>53.37</v>
      </c>
      <c r="H36" s="39">
        <v>98.2</v>
      </c>
      <c r="I36" s="22">
        <v>12.237867653920855</v>
      </c>
    </row>
    <row r="37" spans="1:9" ht="15">
      <c r="A37" s="38" t="s">
        <v>13</v>
      </c>
      <c r="B37" s="50">
        <v>6012.9859999999999</v>
      </c>
      <c r="C37" s="33">
        <v>6267.9570000000003</v>
      </c>
      <c r="D37" s="66">
        <v>5895.0843137254897</v>
      </c>
      <c r="E37" s="66">
        <v>6145.0558823529418</v>
      </c>
      <c r="F37" s="77">
        <v>-4.0678485828795647</v>
      </c>
      <c r="G37" s="39">
        <v>48.41</v>
      </c>
      <c r="H37" s="39">
        <v>99.9</v>
      </c>
      <c r="I37" s="22">
        <v>1.5184742355422487</v>
      </c>
    </row>
    <row r="38" spans="1:9" ht="15" thickBot="1">
      <c r="A38" s="53" t="s">
        <v>105</v>
      </c>
      <c r="B38" s="54">
        <v>6673.4470000000001</v>
      </c>
      <c r="C38" s="34">
        <v>7056.62</v>
      </c>
      <c r="D38" s="80">
        <v>6542.5950980392154</v>
      </c>
      <c r="E38" s="80">
        <v>6918.2549019607841</v>
      </c>
      <c r="F38" s="79">
        <v>-5.4299792251814578</v>
      </c>
      <c r="G38" s="55">
        <v>58.32</v>
      </c>
      <c r="H38" s="55">
        <v>96.6</v>
      </c>
      <c r="I38" s="23">
        <v>100</v>
      </c>
    </row>
    <row r="39" spans="1:9">
      <c r="A39" s="82" t="s">
        <v>29</v>
      </c>
      <c r="B39" s="82"/>
      <c r="C39" s="82"/>
      <c r="D39" s="82"/>
      <c r="E39" s="82"/>
      <c r="F39" s="82"/>
      <c r="G39" s="20"/>
      <c r="H39" s="20"/>
      <c r="I39" s="20"/>
    </row>
    <row r="40" spans="1:9">
      <c r="A40" s="82" t="s">
        <v>30</v>
      </c>
      <c r="B40" s="82"/>
      <c r="C40" s="82"/>
      <c r="D40" s="82"/>
      <c r="E40" s="82"/>
      <c r="F40" s="82"/>
      <c r="G40" s="20"/>
      <c r="H40" s="20"/>
      <c r="I40" s="20"/>
    </row>
    <row r="41" spans="1:9">
      <c r="A41" s="82" t="s">
        <v>31</v>
      </c>
      <c r="B41" s="82"/>
      <c r="C41" s="82"/>
      <c r="D41" s="82"/>
      <c r="E41" s="82"/>
      <c r="F41" s="82"/>
      <c r="G41" s="20"/>
      <c r="H41" s="20"/>
      <c r="I41" s="20"/>
    </row>
    <row r="42" spans="1:9">
      <c r="A42" s="82" t="s">
        <v>32</v>
      </c>
      <c r="B42" s="82"/>
      <c r="C42" s="82"/>
      <c r="D42" s="82"/>
      <c r="E42" s="82"/>
      <c r="F42" s="82"/>
      <c r="G42" s="20"/>
      <c r="H42" s="20"/>
      <c r="I42" s="20"/>
    </row>
    <row r="43" spans="1:9">
      <c r="G43" s="20"/>
      <c r="H43" s="20"/>
      <c r="I43" s="20"/>
    </row>
    <row r="44" spans="1:9">
      <c r="G44" s="20"/>
      <c r="H44" s="20"/>
      <c r="I44" s="20"/>
    </row>
    <row r="45" spans="1:9">
      <c r="G45" s="20"/>
      <c r="H45" s="20"/>
      <c r="I45" s="20"/>
    </row>
    <row r="46" spans="1:9">
      <c r="G46" s="20"/>
      <c r="H46" s="20"/>
      <c r="I46" s="20"/>
    </row>
    <row r="47" spans="1:9">
      <c r="G47" s="20"/>
      <c r="H47" s="20"/>
      <c r="I47" s="20"/>
    </row>
    <row r="48" spans="1:9">
      <c r="G48" s="20"/>
      <c r="H48" s="20"/>
      <c r="I48" s="20"/>
    </row>
    <row r="49" spans="7:9">
      <c r="G49" s="20"/>
      <c r="H49" s="20"/>
      <c r="I49" s="20"/>
    </row>
    <row r="50" spans="7:9">
      <c r="G50" s="20"/>
      <c r="H50" s="20"/>
      <c r="I50" s="20"/>
    </row>
    <row r="51" spans="7:9">
      <c r="G51" s="20"/>
      <c r="H51" s="20"/>
      <c r="I51" s="20"/>
    </row>
    <row r="52" spans="7:9">
      <c r="G52" s="20"/>
      <c r="H52" s="20"/>
      <c r="I52" s="20"/>
    </row>
    <row r="53" spans="7:9">
      <c r="G53" s="20"/>
      <c r="H53" s="20"/>
      <c r="I53" s="20"/>
    </row>
    <row r="54" spans="7:9">
      <c r="G54" s="20"/>
      <c r="H54" s="20"/>
      <c r="I54" s="20"/>
    </row>
    <row r="55" spans="7:9">
      <c r="G55" s="20"/>
      <c r="H55" s="20"/>
      <c r="I55" s="20"/>
    </row>
    <row r="56" spans="7:9">
      <c r="G56" s="20"/>
      <c r="H56" s="20"/>
      <c r="I56" s="20"/>
    </row>
    <row r="57" spans="7:9">
      <c r="G57" s="20"/>
      <c r="H57" s="20"/>
      <c r="I57" s="20"/>
    </row>
    <row r="58" spans="7:9">
      <c r="G58" s="20"/>
      <c r="H58" s="20"/>
      <c r="I58" s="20"/>
    </row>
    <row r="59" spans="7:9">
      <c r="G59" s="20"/>
      <c r="H59" s="20"/>
      <c r="I59" s="20"/>
    </row>
    <row r="60" spans="7:9">
      <c r="G60" s="20"/>
      <c r="H60" s="20"/>
      <c r="I60" s="20"/>
    </row>
    <row r="61" spans="7:9">
      <c r="G61" s="20"/>
      <c r="H61" s="20"/>
      <c r="I61" s="20"/>
    </row>
    <row r="62" spans="7:9">
      <c r="G62" s="20"/>
      <c r="H62" s="20"/>
      <c r="I62" s="20"/>
    </row>
    <row r="63" spans="7:9">
      <c r="G63" s="20"/>
      <c r="H63" s="20"/>
      <c r="I63" s="20"/>
    </row>
    <row r="64" spans="7:9">
      <c r="G64" s="20"/>
      <c r="H64" s="20"/>
      <c r="I64" s="20"/>
    </row>
    <row r="65" spans="7:9">
      <c r="G65" s="20"/>
      <c r="H65" s="20"/>
      <c r="I65" s="20"/>
    </row>
    <row r="66" spans="7:9">
      <c r="G66" s="20"/>
      <c r="H66" s="20"/>
      <c r="I66" s="20"/>
    </row>
    <row r="67" spans="7:9">
      <c r="G67" s="20"/>
      <c r="H67" s="20"/>
      <c r="I67" s="20"/>
    </row>
    <row r="68" spans="7:9">
      <c r="G68" s="20"/>
      <c r="H68" s="20"/>
      <c r="I68" s="20"/>
    </row>
    <row r="69" spans="7:9">
      <c r="G69" s="20"/>
      <c r="H69" s="20"/>
      <c r="I69" s="20"/>
    </row>
    <row r="70" spans="7:9">
      <c r="G70" s="20"/>
      <c r="H70" s="20"/>
      <c r="I70" s="20"/>
    </row>
    <row r="71" spans="7:9">
      <c r="G71" s="20"/>
      <c r="H71" s="20"/>
      <c r="I71" s="20"/>
    </row>
    <row r="72" spans="7:9">
      <c r="G72" s="20"/>
      <c r="H72" s="20"/>
      <c r="I72" s="20"/>
    </row>
    <row r="73" spans="7:9">
      <c r="G73" s="20"/>
      <c r="H73" s="20"/>
      <c r="I73" s="20"/>
    </row>
    <row r="74" spans="7:9">
      <c r="G74" s="20"/>
      <c r="H74" s="20"/>
      <c r="I74" s="20"/>
    </row>
    <row r="75" spans="7:9">
      <c r="G75" s="20"/>
      <c r="H75" s="20"/>
      <c r="I75" s="20"/>
    </row>
    <row r="76" spans="7:9">
      <c r="G76" s="20"/>
      <c r="H76" s="20"/>
      <c r="I76" s="20"/>
    </row>
    <row r="77" spans="7:9">
      <c r="G77" s="20"/>
      <c r="H77" s="20"/>
      <c r="I77" s="20"/>
    </row>
    <row r="78" spans="7:9">
      <c r="G78" s="20"/>
      <c r="H78" s="20"/>
      <c r="I78" s="20"/>
    </row>
    <row r="79" spans="7:9">
      <c r="G79" s="20"/>
      <c r="H79" s="20"/>
      <c r="I79" s="20"/>
    </row>
    <row r="80" spans="7:9">
      <c r="G80" s="20"/>
      <c r="H80" s="20"/>
      <c r="I80" s="20"/>
    </row>
    <row r="81" spans="7:9">
      <c r="G81" s="20"/>
      <c r="H81" s="20"/>
      <c r="I81" s="20"/>
    </row>
    <row r="82" spans="7:9">
      <c r="G82" s="20"/>
      <c r="H82" s="20"/>
      <c r="I82" s="20"/>
    </row>
    <row r="83" spans="7:9">
      <c r="G83" s="20"/>
      <c r="H83" s="20"/>
      <c r="I83" s="20"/>
    </row>
    <row r="84" spans="7:9">
      <c r="G84" s="20"/>
      <c r="H84" s="20"/>
      <c r="I84" s="20"/>
    </row>
    <row r="85" spans="7:9">
      <c r="G85" s="20"/>
      <c r="H85" s="20"/>
      <c r="I85" s="20"/>
    </row>
    <row r="86" spans="7:9">
      <c r="G86" s="20"/>
      <c r="H86" s="20"/>
      <c r="I86" s="20"/>
    </row>
    <row r="87" spans="7:9">
      <c r="G87" s="20"/>
      <c r="H87" s="20"/>
      <c r="I87" s="20"/>
    </row>
    <row r="88" spans="7:9">
      <c r="G88" s="20"/>
      <c r="H88" s="20"/>
      <c r="I88" s="20"/>
    </row>
    <row r="89" spans="7:9">
      <c r="G89" s="20"/>
      <c r="H89" s="20"/>
      <c r="I89" s="20"/>
    </row>
    <row r="90" spans="7:9">
      <c r="G90" s="20"/>
      <c r="H90" s="20"/>
      <c r="I90" s="20"/>
    </row>
    <row r="91" spans="7:9">
      <c r="G91" s="20"/>
      <c r="H91" s="20"/>
      <c r="I91" s="20"/>
    </row>
    <row r="92" spans="7:9">
      <c r="G92" s="20"/>
      <c r="H92" s="20"/>
      <c r="I92" s="20"/>
    </row>
    <row r="93" spans="7:9" ht="28.5" customHeight="1">
      <c r="G93" s="20"/>
      <c r="H93" s="20"/>
      <c r="I93" s="20"/>
    </row>
    <row r="94" spans="7:9">
      <c r="G94" s="20"/>
      <c r="H94" s="20"/>
      <c r="I94" s="20"/>
    </row>
    <row r="95" spans="7:9">
      <c r="G95" s="20"/>
      <c r="H95" s="20"/>
      <c r="I95" s="20"/>
    </row>
    <row r="96" spans="7:9">
      <c r="G96" s="20"/>
      <c r="H96" s="20"/>
      <c r="I96" s="20"/>
    </row>
    <row r="97" spans="7:9">
      <c r="G97" s="20"/>
      <c r="H97" s="20"/>
      <c r="I97" s="20"/>
    </row>
    <row r="98" spans="7:9">
      <c r="G98" s="20"/>
      <c r="H98" s="20"/>
      <c r="I98" s="20"/>
    </row>
    <row r="99" spans="7:9">
      <c r="G99" s="20"/>
      <c r="H99" s="20"/>
      <c r="I99" s="20"/>
    </row>
    <row r="100" spans="7:9">
      <c r="G100" s="20"/>
      <c r="H100" s="20"/>
      <c r="I100" s="20"/>
    </row>
    <row r="101" spans="7:9">
      <c r="G101" s="20"/>
      <c r="H101" s="20"/>
      <c r="I101" s="20"/>
    </row>
    <row r="102" spans="7:9">
      <c r="G102" s="20"/>
      <c r="H102" s="20"/>
      <c r="I102" s="20"/>
    </row>
    <row r="103" spans="7:9">
      <c r="G103" s="20"/>
      <c r="H103" s="20"/>
      <c r="I103" s="20"/>
    </row>
    <row r="104" spans="7:9">
      <c r="G104" s="20"/>
      <c r="H104" s="20"/>
      <c r="I104" s="20"/>
    </row>
    <row r="105" spans="7:9">
      <c r="G105" s="20"/>
      <c r="H105" s="20"/>
      <c r="I105" s="20"/>
    </row>
    <row r="106" spans="7:9">
      <c r="G106" s="20"/>
      <c r="H106" s="20"/>
      <c r="I106" s="20"/>
    </row>
    <row r="107" spans="7:9">
      <c r="G107" s="20"/>
      <c r="H107" s="20"/>
      <c r="I107" s="20"/>
    </row>
    <row r="108" spans="7:9">
      <c r="G108" s="20"/>
      <c r="H108" s="20"/>
      <c r="I108" s="20"/>
    </row>
    <row r="109" spans="7:9">
      <c r="G109" s="20"/>
      <c r="H109" s="20"/>
      <c r="I109" s="20"/>
    </row>
    <row r="110" spans="7:9">
      <c r="G110" s="20"/>
      <c r="H110" s="20"/>
      <c r="I110" s="20"/>
    </row>
    <row r="111" spans="7:9">
      <c r="G111" s="20"/>
      <c r="H111" s="20"/>
      <c r="I111" s="20"/>
    </row>
    <row r="112" spans="7:9">
      <c r="G112" s="20"/>
      <c r="H112" s="20"/>
      <c r="I112" s="20"/>
    </row>
    <row r="113" spans="7:9">
      <c r="G113" s="20"/>
      <c r="H113" s="20"/>
      <c r="I113" s="20"/>
    </row>
    <row r="114" spans="7:9">
      <c r="G114" s="20"/>
      <c r="H114" s="20"/>
      <c r="I114" s="20"/>
    </row>
    <row r="115" spans="7:9">
      <c r="G115" s="20"/>
      <c r="H115" s="20"/>
      <c r="I115" s="20"/>
    </row>
    <row r="116" spans="7:9">
      <c r="G116" s="20"/>
      <c r="H116" s="20"/>
      <c r="I116" s="20"/>
    </row>
    <row r="117" spans="7:9">
      <c r="G117" s="20"/>
      <c r="H117" s="20"/>
      <c r="I117" s="20"/>
    </row>
    <row r="118" spans="7:9">
      <c r="G118" s="20"/>
      <c r="H118" s="20"/>
      <c r="I118" s="20"/>
    </row>
    <row r="119" spans="7:9">
      <c r="G119" s="20"/>
      <c r="H119" s="20"/>
      <c r="I119" s="20"/>
    </row>
    <row r="120" spans="7:9">
      <c r="G120" s="20"/>
      <c r="H120" s="20"/>
      <c r="I120" s="20"/>
    </row>
    <row r="121" spans="7:9">
      <c r="G121" s="20"/>
      <c r="H121" s="20"/>
      <c r="I121" s="20"/>
    </row>
    <row r="122" spans="7:9">
      <c r="G122" s="20"/>
      <c r="H122" s="20"/>
      <c r="I122" s="20"/>
    </row>
    <row r="123" spans="7:9">
      <c r="G123" s="20"/>
      <c r="H123" s="20"/>
      <c r="I123" s="20"/>
    </row>
    <row r="124" spans="7:9">
      <c r="G124" s="20"/>
      <c r="H124" s="20"/>
      <c r="I124" s="20"/>
    </row>
    <row r="125" spans="7:9">
      <c r="G125" s="20"/>
      <c r="H125" s="20"/>
      <c r="I125" s="20"/>
    </row>
    <row r="126" spans="7:9">
      <c r="G126" s="20"/>
      <c r="H126" s="20"/>
      <c r="I126" s="20"/>
    </row>
    <row r="127" spans="7:9">
      <c r="G127" s="20"/>
      <c r="H127" s="20"/>
      <c r="I127" s="20"/>
    </row>
    <row r="128" spans="7:9">
      <c r="G128" s="20"/>
      <c r="H128" s="20"/>
      <c r="I128" s="20"/>
    </row>
    <row r="129" spans="7:9">
      <c r="G129" s="20"/>
      <c r="H129" s="20"/>
      <c r="I129" s="20"/>
    </row>
    <row r="130" spans="7:9">
      <c r="G130" s="20"/>
      <c r="H130" s="20"/>
      <c r="I130" s="20"/>
    </row>
    <row r="131" spans="7:9">
      <c r="G131" s="20"/>
      <c r="H131" s="20"/>
      <c r="I131" s="20"/>
    </row>
    <row r="132" spans="7:9">
      <c r="G132" s="20"/>
      <c r="H132" s="20"/>
      <c r="I132" s="20"/>
    </row>
    <row r="133" spans="7:9">
      <c r="G133" s="20"/>
      <c r="H133" s="20"/>
      <c r="I133" s="20"/>
    </row>
    <row r="134" spans="7:9">
      <c r="G134" s="20"/>
      <c r="H134" s="20"/>
      <c r="I134" s="20"/>
    </row>
    <row r="135" spans="7:9">
      <c r="G135" s="20"/>
      <c r="H135" s="20"/>
      <c r="I135" s="20"/>
    </row>
    <row r="136" spans="7:9">
      <c r="G136" s="20"/>
      <c r="H136" s="20"/>
      <c r="I136" s="20"/>
    </row>
    <row r="137" spans="7:9">
      <c r="G137" s="20"/>
      <c r="H137" s="20"/>
      <c r="I137" s="20"/>
    </row>
    <row r="138" spans="7:9">
      <c r="G138" s="20"/>
      <c r="H138" s="20"/>
      <c r="I138" s="20"/>
    </row>
    <row r="139" spans="7:9">
      <c r="G139" s="20"/>
      <c r="H139" s="20"/>
      <c r="I139" s="20"/>
    </row>
    <row r="140" spans="7:9">
      <c r="G140" s="20"/>
      <c r="H140" s="20"/>
      <c r="I140" s="20"/>
    </row>
    <row r="141" spans="7:9">
      <c r="G141" s="20"/>
      <c r="H141" s="20"/>
      <c r="I141" s="20"/>
    </row>
    <row r="142" spans="7:9">
      <c r="G142" s="20"/>
      <c r="H142" s="20"/>
      <c r="I142" s="20"/>
    </row>
    <row r="143" spans="7:9">
      <c r="G143" s="20"/>
      <c r="H143" s="20"/>
      <c r="I143" s="20"/>
    </row>
    <row r="144" spans="7:9">
      <c r="G144" s="20"/>
      <c r="H144" s="20"/>
      <c r="I144" s="20"/>
    </row>
    <row r="145" spans="7:9">
      <c r="G145" s="20"/>
      <c r="H145" s="20"/>
      <c r="I145" s="20"/>
    </row>
    <row r="146" spans="7:9">
      <c r="G146" s="20"/>
      <c r="H146" s="20"/>
      <c r="I146" s="20"/>
    </row>
    <row r="147" spans="7:9">
      <c r="G147" s="20"/>
      <c r="H147" s="20"/>
      <c r="I147" s="20"/>
    </row>
    <row r="148" spans="7:9">
      <c r="G148" s="20"/>
      <c r="H148" s="20"/>
      <c r="I148" s="20"/>
    </row>
    <row r="149" spans="7:9">
      <c r="G149" s="20"/>
      <c r="H149" s="20"/>
      <c r="I149" s="20"/>
    </row>
    <row r="150" spans="7:9">
      <c r="G150" s="20"/>
      <c r="H150" s="20"/>
      <c r="I150" s="20"/>
    </row>
    <row r="151" spans="7:9">
      <c r="G151" s="20"/>
      <c r="H151" s="20"/>
      <c r="I151" s="20"/>
    </row>
    <row r="152" spans="7:9">
      <c r="G152" s="20"/>
      <c r="H152" s="20"/>
      <c r="I152" s="20"/>
    </row>
    <row r="153" spans="7:9">
      <c r="G153" s="20"/>
      <c r="H153" s="20"/>
      <c r="I153" s="20"/>
    </row>
    <row r="154" spans="7:9">
      <c r="G154" s="20"/>
      <c r="H154" s="20"/>
      <c r="I154" s="20"/>
    </row>
    <row r="155" spans="7:9">
      <c r="G155" s="20"/>
      <c r="H155" s="20"/>
      <c r="I155" s="20"/>
    </row>
    <row r="156" spans="7:9">
      <c r="G156" s="20"/>
      <c r="H156" s="20"/>
      <c r="I156" s="20"/>
    </row>
    <row r="157" spans="7:9">
      <c r="G157" s="20"/>
      <c r="H157" s="20"/>
      <c r="I157" s="20"/>
    </row>
    <row r="158" spans="7:9">
      <c r="G158" s="20"/>
      <c r="H158" s="20"/>
      <c r="I158" s="20"/>
    </row>
    <row r="159" spans="7:9">
      <c r="G159" s="20"/>
      <c r="H159" s="20"/>
      <c r="I159" s="20"/>
    </row>
    <row r="160" spans="7:9">
      <c r="G160" s="20"/>
      <c r="H160" s="20"/>
      <c r="I160" s="20"/>
    </row>
    <row r="161" spans="7:9">
      <c r="G161" s="20"/>
      <c r="H161" s="20"/>
      <c r="I161" s="20"/>
    </row>
    <row r="162" spans="7:9">
      <c r="G162" s="20"/>
      <c r="H162" s="20"/>
      <c r="I162" s="20"/>
    </row>
    <row r="163" spans="7:9">
      <c r="G163" s="20"/>
      <c r="H163" s="20"/>
      <c r="I163" s="20"/>
    </row>
    <row r="164" spans="7:9">
      <c r="G164" s="20"/>
      <c r="H164" s="20"/>
      <c r="I164" s="20"/>
    </row>
    <row r="165" spans="7:9">
      <c r="G165" s="20"/>
      <c r="H165" s="20"/>
      <c r="I165" s="20"/>
    </row>
    <row r="166" spans="7:9">
      <c r="G166" s="20"/>
      <c r="H166" s="20"/>
      <c r="I166" s="20"/>
    </row>
    <row r="167" spans="7:9">
      <c r="G167" s="20"/>
      <c r="H167" s="20"/>
      <c r="I167" s="20"/>
    </row>
    <row r="168" spans="7:9">
      <c r="G168" s="20"/>
      <c r="H168" s="20"/>
      <c r="I168" s="20"/>
    </row>
    <row r="169" spans="7:9">
      <c r="G169" s="20"/>
      <c r="H169" s="20"/>
      <c r="I169" s="20"/>
    </row>
    <row r="170" spans="7:9">
      <c r="G170" s="20"/>
      <c r="H170" s="20"/>
      <c r="I170" s="20"/>
    </row>
    <row r="171" spans="7:9">
      <c r="G171" s="20"/>
      <c r="H171" s="20"/>
      <c r="I171" s="20"/>
    </row>
    <row r="172" spans="7:9">
      <c r="G172" s="20"/>
      <c r="H172" s="20"/>
      <c r="I172" s="20"/>
    </row>
    <row r="173" spans="7:9">
      <c r="G173" s="20"/>
      <c r="H173" s="20"/>
      <c r="I173" s="20"/>
    </row>
    <row r="174" spans="7:9">
      <c r="G174" s="20"/>
      <c r="H174" s="20"/>
      <c r="I174" s="20"/>
    </row>
    <row r="175" spans="7:9">
      <c r="G175" s="20"/>
      <c r="H175" s="20"/>
      <c r="I175" s="20"/>
    </row>
    <row r="176" spans="7:9">
      <c r="G176" s="20"/>
      <c r="H176" s="20"/>
      <c r="I176" s="20"/>
    </row>
    <row r="177" spans="7:9">
      <c r="G177" s="20"/>
      <c r="H177" s="20"/>
      <c r="I177" s="20"/>
    </row>
    <row r="178" spans="7:9">
      <c r="G178" s="20"/>
      <c r="H178" s="20"/>
      <c r="I178" s="20"/>
    </row>
    <row r="179" spans="7:9">
      <c r="G179" s="20"/>
      <c r="H179" s="20"/>
      <c r="I179" s="20"/>
    </row>
    <row r="180" spans="7:9">
      <c r="G180" s="20"/>
      <c r="H180" s="20"/>
      <c r="I180" s="20"/>
    </row>
    <row r="181" spans="7:9">
      <c r="G181" s="20"/>
      <c r="H181" s="20"/>
      <c r="I181" s="20"/>
    </row>
    <row r="182" spans="7:9">
      <c r="G182" s="20"/>
      <c r="H182" s="20"/>
      <c r="I182" s="20"/>
    </row>
    <row r="183" spans="7:9">
      <c r="G183" s="20"/>
      <c r="H183" s="20"/>
      <c r="I183" s="20"/>
    </row>
    <row r="184" spans="7:9">
      <c r="G184" s="20"/>
      <c r="H184" s="20"/>
      <c r="I184" s="20"/>
    </row>
    <row r="185" spans="7:9">
      <c r="G185" s="20"/>
      <c r="H185" s="20"/>
      <c r="I185" s="20"/>
    </row>
    <row r="186" spans="7:9">
      <c r="G186" s="20"/>
      <c r="H186" s="20"/>
      <c r="I186" s="20"/>
    </row>
    <row r="187" spans="7:9">
      <c r="G187" s="20"/>
      <c r="H187" s="20"/>
      <c r="I187" s="20"/>
    </row>
  </sheetData>
  <pageMargins left="0.75" right="0.75" top="1" bottom="1" header="0.5" footer="0.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B1:AJ46"/>
  <sheetViews>
    <sheetView showGridLines="0" workbookViewId="0">
      <selection activeCell="D15" sqref="D15"/>
    </sheetView>
  </sheetViews>
  <sheetFormatPr defaultRowHeight="12.75"/>
  <cols>
    <col min="1" max="1" width="7.85546875" customWidth="1"/>
    <col min="2" max="2" width="17.5703125" customWidth="1"/>
    <col min="3" max="3" width="21.7109375" customWidth="1"/>
    <col min="4" max="4" width="18" customWidth="1"/>
  </cols>
  <sheetData>
    <row r="1" spans="2:36" ht="18">
      <c r="B1" s="937"/>
      <c r="C1" s="788"/>
      <c r="D1" s="788"/>
      <c r="E1" s="788"/>
      <c r="F1" s="788"/>
      <c r="G1" s="788"/>
      <c r="H1" s="788"/>
      <c r="I1" s="788"/>
      <c r="J1" s="788"/>
      <c r="K1" s="788"/>
      <c r="L1" s="789"/>
      <c r="M1" s="789"/>
      <c r="N1" s="789"/>
      <c r="O1" s="789"/>
      <c r="P1" s="789"/>
      <c r="Q1" s="789"/>
    </row>
    <row r="2" spans="2:36" s="15" customFormat="1" ht="21.75" customHeight="1">
      <c r="B2" s="937"/>
      <c r="C2" s="937"/>
      <c r="D2" s="937"/>
      <c r="E2" s="937"/>
      <c r="F2" s="937"/>
      <c r="G2" s="937"/>
      <c r="H2" s="937"/>
      <c r="I2" s="937"/>
      <c r="J2" s="937"/>
      <c r="K2" s="937"/>
      <c r="L2" s="937"/>
      <c r="M2" s="937"/>
      <c r="N2" s="937"/>
      <c r="O2" s="937"/>
      <c r="P2" s="937"/>
      <c r="Q2" s="937"/>
      <c r="R2" s="789"/>
      <c r="S2"/>
      <c r="T2"/>
      <c r="U2" s="1033"/>
      <c r="V2" s="1033"/>
      <c r="W2" s="1033"/>
      <c r="X2" s="1033"/>
      <c r="Y2" s="1033"/>
      <c r="Z2" s="1033"/>
      <c r="AA2" s="1033"/>
      <c r="AB2" s="1033"/>
    </row>
    <row r="3" spans="2:36" ht="16.5" customHeight="1">
      <c r="B3" s="937"/>
      <c r="C3" s="937"/>
      <c r="D3" s="937"/>
      <c r="E3" s="937"/>
      <c r="F3" s="937"/>
      <c r="G3" s="937"/>
      <c r="H3" s="937"/>
      <c r="I3" s="937"/>
      <c r="J3" s="937"/>
      <c r="K3" s="937"/>
      <c r="L3" s="937"/>
      <c r="M3" s="937"/>
      <c r="N3" s="937"/>
      <c r="O3" s="937"/>
      <c r="P3" s="937"/>
      <c r="Q3" s="937"/>
      <c r="R3" s="937"/>
      <c r="S3" s="937"/>
      <c r="T3" s="937"/>
      <c r="U3" s="937"/>
      <c r="V3" s="1032"/>
      <c r="W3" s="1032"/>
      <c r="X3" s="1032"/>
      <c r="Y3" s="1032"/>
      <c r="Z3" s="1032"/>
      <c r="AA3" s="1032"/>
      <c r="AB3" s="1032"/>
      <c r="AC3" s="1032"/>
      <c r="AD3" s="1032"/>
      <c r="AE3" s="1032"/>
      <c r="AF3" s="1032"/>
      <c r="AG3" s="1032"/>
    </row>
    <row r="4" spans="2:36" ht="15" customHeight="1">
      <c r="B4" s="2008"/>
      <c r="C4" s="2008"/>
      <c r="D4" s="2008"/>
      <c r="E4" s="2008"/>
      <c r="F4" s="2008"/>
      <c r="G4" s="2008"/>
      <c r="H4" s="2008"/>
      <c r="I4" s="2008"/>
      <c r="J4" s="2008"/>
      <c r="K4" s="2008"/>
      <c r="L4" s="2008"/>
      <c r="M4" s="2008"/>
      <c r="N4" s="2008"/>
      <c r="O4" s="2008"/>
      <c r="P4" s="2008"/>
      <c r="Q4" s="2008"/>
      <c r="R4" s="2008"/>
      <c r="S4" s="2008"/>
      <c r="T4" s="2008"/>
      <c r="U4" s="2008"/>
      <c r="V4" s="2008"/>
      <c r="W4" s="2008"/>
      <c r="X4" s="2008"/>
      <c r="Y4" s="2008"/>
    </row>
    <row r="5" spans="2:36" ht="15" customHeight="1">
      <c r="B5" s="1569"/>
      <c r="C5" s="1570"/>
      <c r="D5" s="1570"/>
      <c r="E5" s="1531"/>
      <c r="F5" s="1531"/>
      <c r="G5" s="31"/>
      <c r="H5" s="31"/>
      <c r="I5" s="31"/>
      <c r="J5" s="31"/>
      <c r="K5" s="31"/>
    </row>
    <row r="6" spans="2:36" ht="15">
      <c r="B6" s="652" t="s">
        <v>637</v>
      </c>
      <c r="C6" s="650"/>
      <c r="D6" s="650"/>
      <c r="E6" s="653"/>
      <c r="F6" s="1571"/>
      <c r="G6" s="31"/>
      <c r="AI6" s="1032"/>
      <c r="AJ6" s="1032"/>
    </row>
    <row r="7" spans="2:36" ht="19.5" customHeight="1">
      <c r="B7" s="891" t="s">
        <v>326</v>
      </c>
      <c r="C7" s="653"/>
      <c r="D7" s="653"/>
      <c r="E7" s="651"/>
      <c r="F7" s="1531"/>
      <c r="G7" s="31"/>
      <c r="AI7" s="1032"/>
      <c r="AJ7" s="1032"/>
    </row>
    <row r="8" spans="2:36" ht="15.75">
      <c r="B8" s="31"/>
      <c r="C8" s="31"/>
      <c r="D8" s="31"/>
      <c r="E8" s="31"/>
      <c r="F8" s="31"/>
      <c r="G8" s="31"/>
      <c r="H8" s="1031"/>
      <c r="I8" s="31"/>
      <c r="J8" s="31"/>
      <c r="K8" s="31"/>
    </row>
    <row r="9" spans="2:36" ht="15.75">
      <c r="B9" s="9" t="s">
        <v>21</v>
      </c>
      <c r="C9" s="31"/>
      <c r="D9" s="31"/>
      <c r="E9" s="31"/>
      <c r="F9" s="31"/>
      <c r="G9" s="31"/>
      <c r="H9" s="1031"/>
      <c r="I9" s="31"/>
      <c r="J9" s="31"/>
      <c r="K9" s="31"/>
    </row>
    <row r="10" spans="2:36" ht="16.5" customHeight="1">
      <c r="B10" s="31" t="s">
        <v>22</v>
      </c>
      <c r="C10" s="31"/>
      <c r="D10" s="31"/>
      <c r="E10" s="31"/>
      <c r="F10" s="31"/>
      <c r="G10" s="31"/>
      <c r="H10" s="31"/>
      <c r="I10" s="31"/>
      <c r="J10" s="31"/>
      <c r="K10" s="31"/>
    </row>
    <row r="11" spans="2:36">
      <c r="B11" s="31"/>
      <c r="C11" s="31"/>
      <c r="D11" s="31"/>
      <c r="E11" s="31"/>
      <c r="F11" s="31"/>
      <c r="G11" s="31"/>
      <c r="H11" s="31"/>
      <c r="I11" s="31"/>
      <c r="J11" s="31"/>
      <c r="K11" s="31"/>
    </row>
    <row r="12" spans="2:36" ht="30.75">
      <c r="B12" s="642" t="s">
        <v>722</v>
      </c>
      <c r="C12" s="643"/>
      <c r="D12" s="642" t="s">
        <v>27</v>
      </c>
      <c r="E12" s="643"/>
      <c r="F12" s="643"/>
      <c r="G12" s="642"/>
      <c r="H12" s="643"/>
      <c r="I12" s="644"/>
      <c r="J12" s="645"/>
      <c r="K12" s="645"/>
      <c r="L12" s="642" t="s">
        <v>723</v>
      </c>
      <c r="M12" s="642"/>
      <c r="N12" s="643"/>
      <c r="O12" s="646"/>
      <c r="P12" s="647"/>
    </row>
    <row r="13" spans="2:36">
      <c r="B13" s="31"/>
      <c r="C13" s="31"/>
      <c r="D13" s="31"/>
      <c r="E13" s="31"/>
      <c r="F13" s="31"/>
      <c r="G13" s="31"/>
      <c r="H13" s="31"/>
      <c r="I13" s="31"/>
      <c r="J13" s="31"/>
      <c r="K13" s="31"/>
    </row>
    <row r="14" spans="2:36">
      <c r="B14" s="31"/>
      <c r="C14" s="31"/>
      <c r="D14" s="31"/>
      <c r="E14" s="31"/>
      <c r="F14" s="31"/>
      <c r="G14" s="31"/>
      <c r="H14" s="31"/>
      <c r="I14" s="31"/>
      <c r="J14" s="31"/>
      <c r="K14" s="31"/>
    </row>
    <row r="15" spans="2:36" ht="23.25" customHeight="1">
      <c r="B15" s="1191" t="s">
        <v>633</v>
      </c>
      <c r="C15" s="1192"/>
      <c r="D15" s="1799" t="str">
        <f>SKUP_SEUROP_tyg!J1</f>
        <v xml:space="preserve">19-25.07.2021r. </v>
      </c>
      <c r="E15" s="1192"/>
      <c r="F15" s="1192"/>
      <c r="G15" s="1192"/>
      <c r="H15" s="31"/>
      <c r="I15" s="31"/>
      <c r="J15" s="31"/>
      <c r="K15" s="31"/>
    </row>
    <row r="16" spans="2:36">
      <c r="B16" s="31"/>
      <c r="C16" s="31"/>
      <c r="D16" s="31"/>
      <c r="E16" s="31"/>
      <c r="F16" s="31"/>
      <c r="G16" s="31"/>
      <c r="H16" s="31"/>
      <c r="I16" s="31"/>
      <c r="J16" s="31"/>
      <c r="K16" s="31"/>
    </row>
    <row r="17" spans="2:11">
      <c r="B17" s="31"/>
      <c r="C17" s="31"/>
      <c r="D17" s="31"/>
      <c r="E17" s="31"/>
      <c r="F17" s="31"/>
      <c r="G17" s="31"/>
      <c r="H17" s="31"/>
      <c r="I17" s="31"/>
      <c r="J17" s="31"/>
      <c r="K17" s="31"/>
    </row>
    <row r="18" spans="2:11">
      <c r="B18" s="31"/>
      <c r="C18" s="31"/>
      <c r="D18" s="31"/>
      <c r="E18" s="31"/>
      <c r="F18" s="31"/>
      <c r="G18" s="31"/>
      <c r="H18" s="31"/>
      <c r="I18" s="31"/>
      <c r="J18" s="31"/>
      <c r="K18" s="31"/>
    </row>
    <row r="19" spans="2:11">
      <c r="B19" s="31"/>
      <c r="C19" s="31"/>
      <c r="D19" s="31"/>
      <c r="E19" s="31"/>
      <c r="F19" s="31"/>
      <c r="G19" s="31"/>
      <c r="H19" s="31"/>
      <c r="I19" s="31"/>
      <c r="J19" s="31"/>
      <c r="K19" s="31"/>
    </row>
    <row r="20" spans="2:11">
      <c r="B20" s="31" t="s">
        <v>322</v>
      </c>
      <c r="C20" s="31"/>
      <c r="D20" s="31"/>
      <c r="E20" s="31"/>
      <c r="F20" s="31"/>
      <c r="G20" s="31"/>
      <c r="H20" s="31"/>
      <c r="I20" s="31"/>
      <c r="J20" s="31"/>
      <c r="K20" s="31"/>
    </row>
    <row r="21" spans="2:11">
      <c r="B21" s="31" t="s">
        <v>23</v>
      </c>
      <c r="C21" s="31"/>
      <c r="D21" s="31"/>
      <c r="E21" s="31"/>
      <c r="F21" s="31"/>
      <c r="G21" s="31"/>
      <c r="H21" s="31"/>
      <c r="I21" s="31"/>
      <c r="J21" s="31"/>
      <c r="K21" s="31"/>
    </row>
    <row r="22" spans="2:11">
      <c r="B22" s="9" t="s">
        <v>462</v>
      </c>
      <c r="C22" s="9"/>
      <c r="D22" s="9"/>
      <c r="E22" s="9"/>
      <c r="F22" s="9"/>
      <c r="G22" s="9"/>
      <c r="H22" s="9"/>
      <c r="I22" s="9"/>
      <c r="J22" s="9"/>
      <c r="K22" s="31"/>
    </row>
    <row r="23" spans="2:11">
      <c r="B23" s="31" t="s">
        <v>24</v>
      </c>
      <c r="C23" s="31"/>
      <c r="D23" s="31"/>
      <c r="E23" s="31"/>
      <c r="F23" s="31"/>
      <c r="G23" s="31"/>
      <c r="H23" s="31"/>
      <c r="I23" s="31"/>
      <c r="J23" s="31"/>
      <c r="K23" s="31"/>
    </row>
    <row r="24" spans="2:11">
      <c r="B24" s="31" t="s">
        <v>25</v>
      </c>
      <c r="C24" s="31"/>
      <c r="D24" s="31"/>
      <c r="E24" s="31"/>
      <c r="F24" s="31"/>
      <c r="G24" s="31"/>
      <c r="H24" s="31"/>
      <c r="I24" s="31"/>
      <c r="J24" s="31"/>
      <c r="K24" s="31"/>
    </row>
    <row r="25" spans="2:11">
      <c r="B25" s="31" t="s">
        <v>28</v>
      </c>
      <c r="C25" s="31"/>
      <c r="D25" s="31"/>
      <c r="E25" s="31"/>
      <c r="F25" s="31"/>
      <c r="G25" s="31"/>
      <c r="H25" s="31"/>
      <c r="I25" s="31"/>
      <c r="J25" s="31"/>
      <c r="K25" s="31"/>
    </row>
    <row r="26" spans="2:11">
      <c r="B26" s="31"/>
      <c r="C26" s="31"/>
      <c r="D26" s="31"/>
      <c r="E26" s="31"/>
      <c r="F26" s="31"/>
      <c r="G26" s="31"/>
      <c r="H26" s="31"/>
      <c r="I26" s="31"/>
      <c r="J26" s="31"/>
      <c r="K26" s="31"/>
    </row>
    <row r="27" spans="2:11">
      <c r="B27" s="31"/>
      <c r="C27" s="32"/>
      <c r="D27" s="31"/>
      <c r="E27" s="31"/>
      <c r="F27" s="31"/>
      <c r="G27" s="31"/>
      <c r="H27" s="31"/>
      <c r="I27" s="31"/>
      <c r="J27" s="31"/>
      <c r="K27" s="31"/>
    </row>
    <row r="28" spans="2:11">
      <c r="B28" s="31"/>
      <c r="C28" s="32"/>
      <c r="D28" s="31"/>
      <c r="E28" s="31"/>
      <c r="F28" s="31"/>
      <c r="G28" s="31"/>
      <c r="H28" s="31"/>
      <c r="I28" s="31"/>
      <c r="J28" s="31"/>
      <c r="K28" s="31"/>
    </row>
    <row r="29" spans="2:11">
      <c r="B29" s="9" t="s">
        <v>26</v>
      </c>
      <c r="C29" s="31"/>
      <c r="D29" s="31"/>
      <c r="E29" s="31"/>
      <c r="F29" s="31"/>
      <c r="G29" s="31"/>
      <c r="H29" s="31"/>
      <c r="I29" s="31"/>
      <c r="J29" s="31"/>
      <c r="K29" s="31"/>
    </row>
    <row r="30" spans="2:11">
      <c r="B30" s="9" t="s">
        <v>714</v>
      </c>
      <c r="C30" s="9"/>
      <c r="D30" s="9"/>
      <c r="E30" s="9"/>
      <c r="F30" s="9"/>
      <c r="G30" s="9"/>
      <c r="H30" s="9"/>
      <c r="I30" s="9"/>
      <c r="J30" s="9"/>
      <c r="K30" s="31"/>
    </row>
    <row r="31" spans="2:11">
      <c r="B31" s="31" t="s">
        <v>85</v>
      </c>
      <c r="C31" s="32" t="s">
        <v>715</v>
      </c>
      <c r="D31" s="31"/>
      <c r="E31" s="31"/>
      <c r="F31" s="31"/>
      <c r="G31" s="31"/>
      <c r="H31" s="31"/>
      <c r="I31" s="31"/>
      <c r="J31" s="31"/>
      <c r="K31" s="31"/>
    </row>
    <row r="32" spans="2:11">
      <c r="B32" s="31" t="s">
        <v>716</v>
      </c>
      <c r="C32" s="31"/>
      <c r="D32" s="31"/>
      <c r="E32" s="31"/>
      <c r="F32" s="31"/>
      <c r="G32" s="31"/>
      <c r="H32" s="31"/>
      <c r="I32" s="31"/>
      <c r="J32" s="31"/>
      <c r="K32" s="31"/>
    </row>
    <row r="33" spans="2:16">
      <c r="B33" s="31"/>
      <c r="C33" s="31"/>
      <c r="D33" s="31"/>
      <c r="E33" s="31"/>
      <c r="F33" s="31"/>
      <c r="G33" s="31"/>
      <c r="H33" s="31"/>
      <c r="I33" s="31"/>
      <c r="J33" s="31"/>
      <c r="K33" s="31"/>
    </row>
    <row r="34" spans="2:16" ht="15.75">
      <c r="B34" s="937"/>
      <c r="C34" s="786"/>
      <c r="D34" s="786"/>
      <c r="E34" s="786"/>
      <c r="F34" s="786"/>
      <c r="G34" s="786"/>
      <c r="H34" s="786"/>
      <c r="I34" s="786"/>
      <c r="J34" s="786"/>
      <c r="K34" s="786"/>
      <c r="L34" s="787"/>
      <c r="M34" s="787"/>
      <c r="N34" s="787"/>
      <c r="O34" s="787"/>
      <c r="P34" s="787"/>
    </row>
    <row r="35" spans="2:16">
      <c r="B35" s="786"/>
      <c r="C35" s="786"/>
      <c r="D35" s="786"/>
      <c r="E35" s="786"/>
      <c r="F35" s="786"/>
      <c r="G35" s="786"/>
      <c r="H35" s="786"/>
      <c r="I35" s="786"/>
      <c r="J35" s="786"/>
      <c r="K35" s="786"/>
      <c r="L35" s="787"/>
      <c r="M35" s="787"/>
      <c r="N35" s="787"/>
      <c r="O35" s="787"/>
      <c r="P35" s="787"/>
    </row>
    <row r="36" spans="2:16" ht="15.75">
      <c r="B36" s="31"/>
      <c r="C36" s="31"/>
      <c r="D36" s="31"/>
      <c r="E36" s="31"/>
      <c r="F36" s="31"/>
      <c r="G36" s="31"/>
      <c r="H36" s="31"/>
      <c r="I36" s="31"/>
      <c r="J36" s="31"/>
      <c r="K36" s="31"/>
      <c r="N36" s="889"/>
    </row>
    <row r="37" spans="2:16" ht="15.75">
      <c r="B37" s="31"/>
      <c r="C37" s="31"/>
      <c r="D37" s="31"/>
      <c r="E37" s="31"/>
      <c r="F37" s="31"/>
      <c r="G37" s="31"/>
      <c r="H37" s="31"/>
      <c r="I37" s="31"/>
      <c r="J37" s="31"/>
      <c r="K37" s="31"/>
      <c r="N37" s="889"/>
    </row>
    <row r="38" spans="2:16" ht="15.75">
      <c r="B38" s="31"/>
      <c r="C38" s="31"/>
      <c r="D38" s="31"/>
      <c r="E38" s="31"/>
      <c r="F38" s="31"/>
      <c r="G38" s="31"/>
      <c r="H38" s="31"/>
      <c r="I38" s="31"/>
      <c r="J38" s="31"/>
      <c r="K38" s="31"/>
      <c r="N38" s="889"/>
    </row>
    <row r="39" spans="2:16" ht="15.75">
      <c r="B39" s="31"/>
      <c r="C39" s="31"/>
      <c r="D39" s="31"/>
      <c r="E39" s="31"/>
      <c r="F39" s="31"/>
      <c r="G39" s="31"/>
      <c r="H39" s="31"/>
      <c r="I39" s="31"/>
      <c r="J39" s="31"/>
      <c r="K39" s="31"/>
      <c r="N39" s="889"/>
    </row>
    <row r="40" spans="2:16" ht="15.75">
      <c r="B40" s="31"/>
      <c r="C40" s="31"/>
      <c r="D40" s="31"/>
      <c r="E40" s="31"/>
      <c r="F40" s="31"/>
      <c r="G40" s="31"/>
      <c r="H40" s="31"/>
      <c r="I40" s="31"/>
      <c r="J40" s="31"/>
      <c r="K40" s="31"/>
      <c r="N40" s="889"/>
    </row>
    <row r="41" spans="2:16" ht="15.75">
      <c r="B41" s="31"/>
      <c r="C41" s="31"/>
      <c r="D41" s="31"/>
      <c r="E41" s="31"/>
      <c r="F41" s="31"/>
      <c r="G41" s="31"/>
      <c r="H41" s="31"/>
      <c r="I41" s="31"/>
      <c r="J41" s="31"/>
      <c r="K41" s="31"/>
      <c r="N41" s="889"/>
    </row>
    <row r="42" spans="2:16">
      <c r="B42" s="31"/>
      <c r="C42" s="31"/>
      <c r="D42" s="31"/>
      <c r="E42" s="31"/>
      <c r="F42" s="31"/>
      <c r="G42" s="31"/>
      <c r="H42" s="31"/>
      <c r="I42" s="31"/>
      <c r="J42" s="31"/>
      <c r="K42" s="31"/>
    </row>
    <row r="43" spans="2:16">
      <c r="B43" s="31"/>
      <c r="C43" s="31"/>
      <c r="D43" s="31"/>
      <c r="E43" s="31"/>
      <c r="F43" s="31"/>
      <c r="G43" s="31"/>
      <c r="H43" s="31"/>
      <c r="I43" s="31"/>
      <c r="J43" s="31"/>
      <c r="K43" s="31"/>
    </row>
    <row r="44" spans="2:16">
      <c r="B44" s="31"/>
      <c r="C44" s="31"/>
      <c r="D44" s="31"/>
      <c r="E44" s="31"/>
      <c r="F44" s="31"/>
      <c r="G44" s="31"/>
      <c r="H44" s="31"/>
      <c r="I44" s="31"/>
      <c r="J44" s="31"/>
      <c r="K44" s="31"/>
    </row>
    <row r="45" spans="2:16">
      <c r="B45" s="31"/>
      <c r="C45" s="31"/>
      <c r="D45" s="31"/>
      <c r="E45" s="31"/>
      <c r="F45" s="31"/>
      <c r="G45" s="31"/>
      <c r="H45" s="31"/>
      <c r="I45" s="31"/>
      <c r="J45" s="31"/>
      <c r="K45" s="31"/>
    </row>
    <row r="46" spans="2:16">
      <c r="B46" s="31"/>
      <c r="C46" s="31"/>
      <c r="D46" s="31"/>
      <c r="E46" s="31"/>
      <c r="F46" s="31"/>
      <c r="G46" s="31"/>
      <c r="H46" s="31"/>
      <c r="I46" s="31"/>
      <c r="J46" s="31"/>
      <c r="K46" s="31"/>
    </row>
  </sheetData>
  <mergeCells count="1">
    <mergeCell ref="B4:Y4"/>
  </mergeCells>
  <phoneticPr fontId="0" type="noConversion"/>
  <hyperlinks>
    <hyperlink ref="C31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0"/>
  <sheetViews>
    <sheetView showGridLines="0" topLeftCell="A19" zoomScaleNormal="100" workbookViewId="0">
      <selection activeCell="C18" sqref="C18"/>
    </sheetView>
  </sheetViews>
  <sheetFormatPr defaultColWidth="9.140625" defaultRowHeight="12.75"/>
  <cols>
    <col min="1" max="1" width="10.140625" style="1778" customWidth="1"/>
    <col min="2" max="2" width="13.7109375" style="1778" customWidth="1"/>
    <col min="3" max="3" width="9.5703125" style="1778" customWidth="1"/>
    <col min="4" max="4" width="9" style="1778" bestFit="1" customWidth="1"/>
    <col min="5" max="5" width="9" style="1778" customWidth="1"/>
    <col min="6" max="6" width="11" style="1778" customWidth="1"/>
    <col min="7" max="7" width="14.7109375" style="1778" customWidth="1"/>
    <col min="8" max="8" width="11.140625" style="1778" customWidth="1"/>
    <col min="9" max="9" width="12.28515625" style="1778" customWidth="1"/>
    <col min="10" max="10" width="13.28515625" style="1778" customWidth="1"/>
    <col min="11" max="11" width="12.42578125" style="1778" customWidth="1"/>
    <col min="12" max="16384" width="9.140625" style="1778"/>
  </cols>
  <sheetData>
    <row r="1" spans="1:11" ht="24" customHeight="1">
      <c r="A1" s="1774"/>
      <c r="B1" s="1775" t="s">
        <v>627</v>
      </c>
      <c r="C1" s="1776"/>
      <c r="D1" s="1776"/>
      <c r="E1" s="1776"/>
      <c r="F1" s="1776"/>
      <c r="G1" s="1776"/>
      <c r="H1" s="1776"/>
      <c r="I1" s="1776"/>
      <c r="J1" s="1777" t="s">
        <v>718</v>
      </c>
      <c r="K1" s="1777"/>
    </row>
    <row r="2" spans="1:11" ht="17.25" customHeight="1">
      <c r="A2" s="1779"/>
      <c r="B2" s="1780"/>
      <c r="C2" s="1780"/>
      <c r="D2" s="1780"/>
      <c r="E2" s="1780"/>
      <c r="F2" s="1780"/>
      <c r="G2" s="1780"/>
      <c r="H2" s="1780"/>
      <c r="I2" s="1780"/>
      <c r="J2" s="1780"/>
      <c r="K2" s="1780"/>
    </row>
    <row r="3" spans="1:11" ht="17.25" customHeight="1">
      <c r="A3" s="1779"/>
      <c r="B3" s="1781" t="s">
        <v>628</v>
      </c>
      <c r="C3" s="1782"/>
      <c r="D3" s="1782"/>
      <c r="E3" s="1782"/>
      <c r="F3" s="1782"/>
      <c r="G3" s="1782"/>
      <c r="H3" s="1782"/>
      <c r="I3" s="1782"/>
      <c r="J3" s="1782"/>
      <c r="K3" s="1780"/>
    </row>
    <row r="4" spans="1:11" ht="21" customHeight="1">
      <c r="B4" s="1783"/>
      <c r="C4" s="1784"/>
      <c r="D4" s="1784"/>
      <c r="E4" s="1784"/>
      <c r="F4" s="1784"/>
      <c r="G4" s="1784"/>
      <c r="H4" s="1784"/>
      <c r="I4" s="1784"/>
      <c r="J4" s="1784"/>
      <c r="K4" s="1784"/>
    </row>
    <row r="5" spans="1:11" ht="20.25" thickBot="1">
      <c r="B5" s="1785" t="s">
        <v>629</v>
      </c>
      <c r="C5" s="1785"/>
      <c r="D5" s="1786"/>
      <c r="E5" s="1786"/>
      <c r="F5" s="1786"/>
      <c r="G5" s="1786"/>
      <c r="H5" s="1787"/>
      <c r="I5" s="1786"/>
      <c r="J5" s="1786"/>
      <c r="K5" s="1788"/>
    </row>
    <row r="6" spans="1:11" ht="22.5" customHeight="1" thickBot="1">
      <c r="B6" s="113" t="s">
        <v>630</v>
      </c>
      <c r="C6" s="74"/>
      <c r="D6" s="74"/>
      <c r="E6" s="74"/>
      <c r="F6" s="74"/>
      <c r="G6" s="74"/>
      <c r="H6" s="74"/>
      <c r="I6" s="74"/>
      <c r="J6" s="75"/>
      <c r="K6" s="1788"/>
    </row>
    <row r="7" spans="1:11" ht="25.5" customHeight="1">
      <c r="B7" s="1590" t="s">
        <v>1</v>
      </c>
      <c r="C7" s="1591" t="s">
        <v>2</v>
      </c>
      <c r="D7" s="1591"/>
      <c r="E7" s="1591"/>
      <c r="F7" s="1591"/>
      <c r="G7" s="418" t="s">
        <v>148</v>
      </c>
      <c r="H7" s="1593" t="s">
        <v>3</v>
      </c>
      <c r="I7" s="1593" t="s">
        <v>4</v>
      </c>
      <c r="J7" s="1594" t="s">
        <v>149</v>
      </c>
      <c r="K7" s="1788"/>
    </row>
    <row r="8" spans="1:11">
      <c r="B8" s="19" t="s">
        <v>5</v>
      </c>
      <c r="C8" s="1936" t="s">
        <v>174</v>
      </c>
      <c r="D8" s="1936"/>
      <c r="E8" s="1936" t="s">
        <v>6</v>
      </c>
      <c r="F8" s="1936"/>
      <c r="G8" s="1944" t="s">
        <v>150</v>
      </c>
      <c r="H8" s="411" t="s">
        <v>7</v>
      </c>
      <c r="I8" s="411" t="s">
        <v>8</v>
      </c>
      <c r="J8" s="1596" t="s">
        <v>151</v>
      </c>
      <c r="K8" s="1788"/>
    </row>
    <row r="9" spans="1:11" ht="15.75">
      <c r="B9" s="412" t="s">
        <v>152</v>
      </c>
      <c r="C9" s="1937" t="s">
        <v>719</v>
      </c>
      <c r="D9" s="1937" t="s">
        <v>720</v>
      </c>
      <c r="E9" s="1937" t="s">
        <v>719</v>
      </c>
      <c r="F9" s="1937" t="s">
        <v>720</v>
      </c>
      <c r="G9" s="1945" t="s">
        <v>16</v>
      </c>
      <c r="H9" s="1598" t="s">
        <v>9</v>
      </c>
      <c r="I9" s="1598" t="s">
        <v>153</v>
      </c>
      <c r="J9" s="1599" t="s">
        <v>16</v>
      </c>
      <c r="K9" s="1788"/>
    </row>
    <row r="10" spans="1:11" ht="13.5" thickBot="1">
      <c r="B10" s="1938">
        <v>1</v>
      </c>
      <c r="C10" s="1939">
        <v>2</v>
      </c>
      <c r="D10" s="1940">
        <v>3</v>
      </c>
      <c r="E10" s="1940">
        <v>4</v>
      </c>
      <c r="F10" s="1940">
        <v>5</v>
      </c>
      <c r="G10" s="1946">
        <v>6</v>
      </c>
      <c r="H10" s="1941">
        <v>11</v>
      </c>
      <c r="I10" s="1942">
        <v>15</v>
      </c>
      <c r="J10" s="1943">
        <v>16</v>
      </c>
      <c r="K10" s="1788"/>
    </row>
    <row r="11" spans="1:11" ht="15.75">
      <c r="B11" s="4" t="s">
        <v>10</v>
      </c>
      <c r="C11" s="5"/>
      <c r="D11" s="35"/>
      <c r="E11" s="5"/>
      <c r="F11" s="5"/>
      <c r="G11" s="5"/>
      <c r="H11" s="36"/>
      <c r="I11" s="36"/>
      <c r="J11" s="37"/>
      <c r="K11" s="1788"/>
    </row>
    <row r="12" spans="1:11" ht="15">
      <c r="B12" s="38" t="s">
        <v>106</v>
      </c>
      <c r="C12" s="50">
        <v>6500.1959999999999</v>
      </c>
      <c r="D12" s="33">
        <v>6584.7290000000003</v>
      </c>
      <c r="E12" s="66">
        <v>6372.7411764705885</v>
      </c>
      <c r="F12" s="66">
        <v>6455.6166666666668</v>
      </c>
      <c r="G12" s="1932">
        <v>-1.2837734096574112</v>
      </c>
      <c r="H12" s="21">
        <v>61.57</v>
      </c>
      <c r="I12" s="39">
        <v>92.1</v>
      </c>
      <c r="J12" s="22">
        <v>37.749160541617336</v>
      </c>
      <c r="K12" s="1788"/>
    </row>
    <row r="13" spans="1:11" ht="15">
      <c r="B13" s="38" t="s">
        <v>11</v>
      </c>
      <c r="C13" s="50">
        <v>6392.9049999999997</v>
      </c>
      <c r="D13" s="33">
        <v>6515.9250000000002</v>
      </c>
      <c r="E13" s="66">
        <v>6267.5539215686267</v>
      </c>
      <c r="F13" s="66">
        <v>6388.161764705882</v>
      </c>
      <c r="G13" s="1932">
        <v>-1.8879898095819156</v>
      </c>
      <c r="H13" s="21">
        <v>57.89</v>
      </c>
      <c r="I13" s="39">
        <v>93.5</v>
      </c>
      <c r="J13" s="22">
        <v>51.061697665679382</v>
      </c>
      <c r="K13" s="1788"/>
    </row>
    <row r="14" spans="1:11" ht="15">
      <c r="B14" s="38" t="s">
        <v>12</v>
      </c>
      <c r="C14" s="50">
        <v>6033.9040000000005</v>
      </c>
      <c r="D14" s="33">
        <v>6166.84</v>
      </c>
      <c r="E14" s="66">
        <v>5915.5921568627455</v>
      </c>
      <c r="F14" s="66">
        <v>6045.9215686274511</v>
      </c>
      <c r="G14" s="1932">
        <v>-2.1556583274416021</v>
      </c>
      <c r="H14" s="39">
        <v>52.55</v>
      </c>
      <c r="I14" s="39">
        <v>94.8</v>
      </c>
      <c r="J14" s="22">
        <v>9.8625753088115857</v>
      </c>
      <c r="K14" s="1788"/>
    </row>
    <row r="15" spans="1:11" ht="15">
      <c r="B15" s="38" t="s">
        <v>13</v>
      </c>
      <c r="C15" s="50">
        <v>5677.9920000000002</v>
      </c>
      <c r="D15" s="33">
        <v>5807.3609999999999</v>
      </c>
      <c r="E15" s="66">
        <v>5566.6588235294121</v>
      </c>
      <c r="F15" s="66">
        <v>5693.4911764705876</v>
      </c>
      <c r="G15" s="1932">
        <v>-2.2276727759820631</v>
      </c>
      <c r="H15" s="39">
        <v>48.27</v>
      </c>
      <c r="I15" s="39">
        <v>96.1</v>
      </c>
      <c r="J15" s="22">
        <v>1.1952432712006174</v>
      </c>
      <c r="K15" s="1788"/>
    </row>
    <row r="16" spans="1:11" ht="15">
      <c r="B16" s="38" t="s">
        <v>14</v>
      </c>
      <c r="C16" s="50">
        <v>4851.4170000000004</v>
      </c>
      <c r="D16" s="33">
        <v>5140.683</v>
      </c>
      <c r="E16" s="66">
        <v>4756.2911764705887</v>
      </c>
      <c r="F16" s="66">
        <v>5039.8852941176474</v>
      </c>
      <c r="G16" s="1932">
        <v>-5.6269954790054086</v>
      </c>
      <c r="H16" s="39">
        <v>43.55</v>
      </c>
      <c r="I16" s="39">
        <v>101.7</v>
      </c>
      <c r="J16" s="22">
        <v>0.12930285557275104</v>
      </c>
      <c r="K16" s="1788"/>
    </row>
    <row r="17" spans="2:11" ht="15">
      <c r="B17" s="38" t="s">
        <v>15</v>
      </c>
      <c r="C17" s="50">
        <v>4765.8230000000003</v>
      </c>
      <c r="D17" s="33">
        <v>4414.18</v>
      </c>
      <c r="E17" s="66">
        <v>4672.3754901960783</v>
      </c>
      <c r="F17" s="66">
        <v>4327.6274509803925</v>
      </c>
      <c r="G17" s="1932">
        <v>7.9662134303539949</v>
      </c>
      <c r="H17" s="39">
        <v>37.880000000000003</v>
      </c>
      <c r="I17" s="39">
        <v>98</v>
      </c>
      <c r="J17" s="22">
        <v>2.0203571183242349E-3</v>
      </c>
      <c r="K17" s="1788"/>
    </row>
    <row r="18" spans="2:11" ht="15" thickBot="1">
      <c r="B18" s="40" t="s">
        <v>105</v>
      </c>
      <c r="C18" s="51">
        <v>6385.875</v>
      </c>
      <c r="D18" s="52">
        <v>6499.0590000000002</v>
      </c>
      <c r="E18" s="78">
        <v>6260.661764705882</v>
      </c>
      <c r="F18" s="78">
        <v>6371.626470588235</v>
      </c>
      <c r="G18" s="1933">
        <v>-1.7415444297397547</v>
      </c>
      <c r="H18" s="41">
        <v>58.62</v>
      </c>
      <c r="I18" s="41">
        <v>93.1</v>
      </c>
      <c r="J18" s="23">
        <v>100</v>
      </c>
      <c r="K18" s="1788"/>
    </row>
    <row r="19" spans="2:11" ht="14.25">
      <c r="B19" s="42" t="s">
        <v>34</v>
      </c>
      <c r="C19" s="45"/>
      <c r="D19" s="49"/>
      <c r="E19" s="45"/>
      <c r="F19" s="45"/>
      <c r="G19" s="96"/>
      <c r="H19" s="46"/>
      <c r="I19" s="46"/>
      <c r="J19" s="47"/>
      <c r="K19" s="1788"/>
    </row>
    <row r="20" spans="2:11" ht="15">
      <c r="B20" s="38" t="s">
        <v>106</v>
      </c>
      <c r="C20" s="50">
        <v>6533.3270000000002</v>
      </c>
      <c r="D20" s="33">
        <v>6634.2830000000004</v>
      </c>
      <c r="E20" s="66">
        <v>6405.2225490196079</v>
      </c>
      <c r="F20" s="66">
        <v>6504.1990196078432</v>
      </c>
      <c r="G20" s="1932">
        <v>-1.521731888736132</v>
      </c>
      <c r="H20" s="39">
        <v>61.78</v>
      </c>
      <c r="I20" s="39">
        <v>90.7</v>
      </c>
      <c r="J20" s="22">
        <v>39.499585682814931</v>
      </c>
      <c r="K20" s="1788"/>
    </row>
    <row r="21" spans="2:11" ht="15">
      <c r="B21" s="38" t="s">
        <v>11</v>
      </c>
      <c r="C21" s="50">
        <v>6383.9</v>
      </c>
      <c r="D21" s="33">
        <v>6524.8779999999997</v>
      </c>
      <c r="E21" s="66">
        <v>6258.7254901960778</v>
      </c>
      <c r="F21" s="66">
        <v>6396.9392156862741</v>
      </c>
      <c r="G21" s="1932">
        <v>-2.1606227733300161</v>
      </c>
      <c r="H21" s="39">
        <v>57.92</v>
      </c>
      <c r="I21" s="39">
        <v>93.1</v>
      </c>
      <c r="J21" s="22">
        <v>48.29321530346207</v>
      </c>
      <c r="K21" s="1788"/>
    </row>
    <row r="22" spans="2:11" ht="15">
      <c r="B22" s="38" t="s">
        <v>12</v>
      </c>
      <c r="C22" s="50">
        <v>5981.3329999999996</v>
      </c>
      <c r="D22" s="33">
        <v>6143.0929999999998</v>
      </c>
      <c r="E22" s="66">
        <v>5864.0519607843135</v>
      </c>
      <c r="F22" s="66">
        <v>6022.6401960784315</v>
      </c>
      <c r="G22" s="1932">
        <v>-2.6332012229018873</v>
      </c>
      <c r="H22" s="39">
        <v>50.02</v>
      </c>
      <c r="I22" s="39">
        <v>93.7</v>
      </c>
      <c r="J22" s="22">
        <v>10.715657147476708</v>
      </c>
      <c r="K22" s="1788"/>
    </row>
    <row r="23" spans="2:11" ht="15">
      <c r="B23" s="38" t="s">
        <v>13</v>
      </c>
      <c r="C23" s="50" t="s">
        <v>220</v>
      </c>
      <c r="D23" s="50" t="s">
        <v>220</v>
      </c>
      <c r="E23" s="50" t="s">
        <v>220</v>
      </c>
      <c r="F23" s="50" t="s">
        <v>220</v>
      </c>
      <c r="G23" s="1934" t="s">
        <v>220</v>
      </c>
      <c r="H23" s="50" t="s">
        <v>220</v>
      </c>
      <c r="I23" s="50" t="s">
        <v>220</v>
      </c>
      <c r="J23" s="1935" t="s">
        <v>220</v>
      </c>
      <c r="K23" s="1788"/>
    </row>
    <row r="24" spans="2:11" ht="15">
      <c r="B24" s="38" t="s">
        <v>14</v>
      </c>
      <c r="C24" s="50" t="s">
        <v>220</v>
      </c>
      <c r="D24" s="50" t="s">
        <v>220</v>
      </c>
      <c r="E24" s="50" t="s">
        <v>220</v>
      </c>
      <c r="F24" s="50" t="s">
        <v>220</v>
      </c>
      <c r="G24" s="1934" t="s">
        <v>220</v>
      </c>
      <c r="H24" s="50" t="s">
        <v>220</v>
      </c>
      <c r="I24" s="50" t="s">
        <v>220</v>
      </c>
      <c r="J24" s="1935" t="s">
        <v>220</v>
      </c>
      <c r="K24" s="1788"/>
    </row>
    <row r="25" spans="2:11" ht="15">
      <c r="B25" s="38" t="s">
        <v>15</v>
      </c>
      <c r="C25" s="50" t="s">
        <v>220</v>
      </c>
      <c r="D25" s="50" t="s">
        <v>220</v>
      </c>
      <c r="E25" s="50" t="s">
        <v>220</v>
      </c>
      <c r="F25" s="50" t="s">
        <v>220</v>
      </c>
      <c r="G25" s="1934" t="s">
        <v>220</v>
      </c>
      <c r="H25" s="50" t="s">
        <v>220</v>
      </c>
      <c r="I25" s="50" t="s">
        <v>220</v>
      </c>
      <c r="J25" s="1935" t="s">
        <v>220</v>
      </c>
      <c r="K25" s="1788"/>
    </row>
    <row r="26" spans="2:11" ht="15" thickBot="1">
      <c r="B26" s="40" t="s">
        <v>105</v>
      </c>
      <c r="C26" s="51">
        <v>6385.6880000000001</v>
      </c>
      <c r="D26" s="52">
        <v>6515.442</v>
      </c>
      <c r="E26" s="78">
        <v>6260.4784313725486</v>
      </c>
      <c r="F26" s="78">
        <v>6387.6882352941175</v>
      </c>
      <c r="G26" s="1933">
        <v>-1.9914842308472687</v>
      </c>
      <c r="H26" s="41">
        <v>58.45</v>
      </c>
      <c r="I26" s="41">
        <v>92.3</v>
      </c>
      <c r="J26" s="48">
        <v>100</v>
      </c>
      <c r="K26" s="1788"/>
    </row>
    <row r="27" spans="2:11" ht="14.25">
      <c r="B27" s="42" t="s">
        <v>35</v>
      </c>
      <c r="C27" s="45"/>
      <c r="D27" s="49"/>
      <c r="E27" s="45"/>
      <c r="F27" s="45"/>
      <c r="G27" s="96"/>
      <c r="H27" s="46"/>
      <c r="I27" s="46"/>
      <c r="J27" s="47"/>
      <c r="K27" s="1788"/>
    </row>
    <row r="28" spans="2:11" ht="15">
      <c r="B28" s="38" t="s">
        <v>106</v>
      </c>
      <c r="C28" s="50">
        <v>6529.152</v>
      </c>
      <c r="D28" s="33">
        <v>6580.6859999999997</v>
      </c>
      <c r="E28" s="66">
        <v>6401.1294117647058</v>
      </c>
      <c r="F28" s="66">
        <v>6451.6529411764704</v>
      </c>
      <c r="G28" s="1932">
        <v>-0.78310984599477396</v>
      </c>
      <c r="H28" s="39">
        <v>61.61</v>
      </c>
      <c r="I28" s="39">
        <v>92.5</v>
      </c>
      <c r="J28" s="22">
        <v>40.686453728631413</v>
      </c>
      <c r="K28" s="1788"/>
    </row>
    <row r="29" spans="2:11" ht="15">
      <c r="B29" s="38" t="s">
        <v>11</v>
      </c>
      <c r="C29" s="50">
        <v>6427.4970000000003</v>
      </c>
      <c r="D29" s="33">
        <v>6536.1959999999999</v>
      </c>
      <c r="E29" s="66">
        <v>6301.4676470588238</v>
      </c>
      <c r="F29" s="66">
        <v>6408.035294117647</v>
      </c>
      <c r="G29" s="1932">
        <v>-1.6630315247584317</v>
      </c>
      <c r="H29" s="39">
        <v>57.89</v>
      </c>
      <c r="I29" s="39">
        <v>94.1</v>
      </c>
      <c r="J29" s="22">
        <v>50.001661847309464</v>
      </c>
      <c r="K29" s="1788"/>
    </row>
    <row r="30" spans="2:11" ht="15">
      <c r="B30" s="38" t="s">
        <v>12</v>
      </c>
      <c r="C30" s="50">
        <v>6087.4629999999997</v>
      </c>
      <c r="D30" s="33">
        <v>6211.4309999999996</v>
      </c>
      <c r="E30" s="66">
        <v>5968.1009803921561</v>
      </c>
      <c r="F30" s="66">
        <v>6089.6382352941173</v>
      </c>
      <c r="G30" s="1932">
        <v>-1.9958041874730614</v>
      </c>
      <c r="H30" s="39">
        <v>53.29</v>
      </c>
      <c r="I30" s="39">
        <v>95.8</v>
      </c>
      <c r="J30" s="22">
        <v>8.3158839365839068</v>
      </c>
      <c r="K30" s="1788"/>
    </row>
    <row r="31" spans="2:11" ht="15">
      <c r="B31" s="38" t="s">
        <v>13</v>
      </c>
      <c r="C31" s="50">
        <v>5760.8670000000002</v>
      </c>
      <c r="D31" s="33">
        <v>5874.7929999999997</v>
      </c>
      <c r="E31" s="66">
        <v>5647.9088235294121</v>
      </c>
      <c r="F31" s="66">
        <v>5759.6009803921561</v>
      </c>
      <c r="G31" s="1932">
        <v>-1.9392342845101007</v>
      </c>
      <c r="H31" s="39">
        <v>48.31</v>
      </c>
      <c r="I31" s="39">
        <v>96.6</v>
      </c>
      <c r="J31" s="22">
        <v>0.9239871040648785</v>
      </c>
      <c r="K31" s="1788"/>
    </row>
    <row r="32" spans="2:11" ht="15">
      <c r="B32" s="38" t="s">
        <v>14</v>
      </c>
      <c r="C32" s="50" t="s">
        <v>220</v>
      </c>
      <c r="D32" s="50" t="s">
        <v>220</v>
      </c>
      <c r="E32" s="50" t="s">
        <v>220</v>
      </c>
      <c r="F32" s="50" t="s">
        <v>220</v>
      </c>
      <c r="G32" s="1934" t="s">
        <v>220</v>
      </c>
      <c r="H32" s="50" t="s">
        <v>220</v>
      </c>
      <c r="I32" s="50" t="s">
        <v>220</v>
      </c>
      <c r="J32" s="1935" t="s">
        <v>220</v>
      </c>
      <c r="K32" s="1788"/>
    </row>
    <row r="33" spans="2:11" ht="15">
      <c r="B33" s="38" t="s">
        <v>15</v>
      </c>
      <c r="C33" s="50" t="s">
        <v>220</v>
      </c>
      <c r="D33" s="50" t="s">
        <v>220</v>
      </c>
      <c r="E33" s="50" t="s">
        <v>220</v>
      </c>
      <c r="F33" s="50" t="s">
        <v>220</v>
      </c>
      <c r="G33" s="1934" t="s">
        <v>220</v>
      </c>
      <c r="H33" s="50" t="s">
        <v>220</v>
      </c>
      <c r="I33" s="50" t="s">
        <v>220</v>
      </c>
      <c r="J33" s="1935" t="s">
        <v>220</v>
      </c>
      <c r="K33" s="1788"/>
    </row>
    <row r="34" spans="2:11" ht="15" thickBot="1">
      <c r="B34" s="40" t="s">
        <v>105</v>
      </c>
      <c r="C34" s="51">
        <v>6432.1090000000004</v>
      </c>
      <c r="D34" s="52">
        <v>6519.9319999999998</v>
      </c>
      <c r="E34" s="78">
        <v>6305.9892156862752</v>
      </c>
      <c r="F34" s="78">
        <v>6392.0901960784313</v>
      </c>
      <c r="G34" s="1933">
        <v>-1.3469925759961823</v>
      </c>
      <c r="H34" s="41">
        <v>58.92</v>
      </c>
      <c r="I34" s="41">
        <v>93.6</v>
      </c>
      <c r="J34" s="48">
        <v>100</v>
      </c>
      <c r="K34" s="1788"/>
    </row>
    <row r="35" spans="2:11" ht="14.25">
      <c r="B35" s="42" t="s">
        <v>141</v>
      </c>
      <c r="C35" s="45"/>
      <c r="D35" s="49"/>
      <c r="E35" s="45"/>
      <c r="F35" s="45"/>
      <c r="G35" s="96"/>
      <c r="H35" s="46"/>
      <c r="I35" s="46"/>
      <c r="J35" s="47"/>
      <c r="K35" s="1788"/>
    </row>
    <row r="36" spans="2:11" ht="15">
      <c r="B36" s="38" t="s">
        <v>106</v>
      </c>
      <c r="C36" s="50">
        <v>6455.32</v>
      </c>
      <c r="D36" s="33">
        <v>6539.1469999999999</v>
      </c>
      <c r="E36" s="66">
        <v>6328.745098039215</v>
      </c>
      <c r="F36" s="66">
        <v>6410.9284313725484</v>
      </c>
      <c r="G36" s="1932">
        <v>-1.2819256089517521</v>
      </c>
      <c r="H36" s="39">
        <v>61.5</v>
      </c>
      <c r="I36" s="39">
        <v>91.5</v>
      </c>
      <c r="J36" s="22">
        <v>41.909490476965651</v>
      </c>
      <c r="K36" s="1788"/>
    </row>
    <row r="37" spans="2:11" ht="15">
      <c r="B37" s="38" t="s">
        <v>11</v>
      </c>
      <c r="C37" s="50">
        <v>6382.4889999999996</v>
      </c>
      <c r="D37" s="33">
        <v>6502.0559999999996</v>
      </c>
      <c r="E37" s="66">
        <v>6257.3421568627446</v>
      </c>
      <c r="F37" s="66">
        <v>6374.5647058823524</v>
      </c>
      <c r="G37" s="1932">
        <v>-1.8389106461094769</v>
      </c>
      <c r="H37" s="39">
        <v>57.99</v>
      </c>
      <c r="I37" s="39">
        <v>91.6</v>
      </c>
      <c r="J37" s="22">
        <v>47.541917629822564</v>
      </c>
      <c r="K37" s="1788"/>
    </row>
    <row r="38" spans="2:11" ht="15">
      <c r="B38" s="38" t="s">
        <v>12</v>
      </c>
      <c r="C38" s="50">
        <v>6039.97</v>
      </c>
      <c r="D38" s="33">
        <v>6134.3630000000003</v>
      </c>
      <c r="E38" s="66">
        <v>5921.5392156862745</v>
      </c>
      <c r="F38" s="66">
        <v>6014.0813725490198</v>
      </c>
      <c r="G38" s="1932">
        <v>-1.5387579769896242</v>
      </c>
      <c r="H38" s="39">
        <v>53.08</v>
      </c>
      <c r="I38" s="39">
        <v>93.8</v>
      </c>
      <c r="J38" s="22">
        <v>8.9641326170709199</v>
      </c>
      <c r="K38" s="1788"/>
    </row>
    <row r="39" spans="2:11" ht="15">
      <c r="B39" s="38" t="s">
        <v>13</v>
      </c>
      <c r="C39" s="50">
        <v>5639.4139999999998</v>
      </c>
      <c r="D39" s="33">
        <v>5760.7039999999997</v>
      </c>
      <c r="E39" s="66">
        <v>5528.8372549019605</v>
      </c>
      <c r="F39" s="66">
        <v>5647.7490196078425</v>
      </c>
      <c r="G39" s="1932">
        <v>-2.105471831220628</v>
      </c>
      <c r="H39" s="39">
        <v>48.07</v>
      </c>
      <c r="I39" s="39">
        <v>96.2</v>
      </c>
      <c r="J39" s="22">
        <v>1.3864018666232567</v>
      </c>
      <c r="K39" s="1788"/>
    </row>
    <row r="40" spans="2:11" ht="15">
      <c r="B40" s="38" t="s">
        <v>14</v>
      </c>
      <c r="C40" s="50">
        <v>4958.7889999999998</v>
      </c>
      <c r="D40" s="33">
        <v>5105.491</v>
      </c>
      <c r="E40" s="66">
        <v>4861.5578431372542</v>
      </c>
      <c r="F40" s="66">
        <v>5005.3833333333332</v>
      </c>
      <c r="G40" s="1932">
        <v>-2.8734160925952121</v>
      </c>
      <c r="H40" s="39">
        <v>43.41</v>
      </c>
      <c r="I40" s="39">
        <v>100</v>
      </c>
      <c r="J40" s="22">
        <v>0.18991806392099408</v>
      </c>
      <c r="K40" s="1788"/>
    </row>
    <row r="41" spans="2:11" ht="15">
      <c r="B41" s="38" t="s">
        <v>15</v>
      </c>
      <c r="C41" s="50" t="s">
        <v>220</v>
      </c>
      <c r="D41" s="50" t="s">
        <v>220</v>
      </c>
      <c r="E41" s="50" t="s">
        <v>220</v>
      </c>
      <c r="F41" s="50" t="s">
        <v>220</v>
      </c>
      <c r="G41" s="1934" t="s">
        <v>220</v>
      </c>
      <c r="H41" s="50" t="s">
        <v>220</v>
      </c>
      <c r="I41" s="50" t="s">
        <v>220</v>
      </c>
      <c r="J41" s="1935" t="s">
        <v>220</v>
      </c>
      <c r="K41" s="1788"/>
    </row>
    <row r="42" spans="2:11" ht="15" thickBot="1">
      <c r="B42" s="40" t="s">
        <v>105</v>
      </c>
      <c r="C42" s="51">
        <v>6367.62</v>
      </c>
      <c r="D42" s="52">
        <v>6469.6769999999997</v>
      </c>
      <c r="E42" s="78">
        <v>6242.7647058823532</v>
      </c>
      <c r="F42" s="78">
        <v>6342.8205882352941</v>
      </c>
      <c r="G42" s="1933">
        <v>-1.5774666957871282</v>
      </c>
      <c r="H42" s="41">
        <v>58.86</v>
      </c>
      <c r="I42" s="41">
        <v>91.8</v>
      </c>
      <c r="J42" s="48">
        <v>100</v>
      </c>
      <c r="K42" s="1788"/>
    </row>
    <row r="43" spans="2:11" ht="14.25">
      <c r="B43" s="42" t="s">
        <v>36</v>
      </c>
      <c r="C43" s="45"/>
      <c r="D43" s="49"/>
      <c r="E43" s="45"/>
      <c r="F43" s="45"/>
      <c r="G43" s="96"/>
      <c r="H43" s="46"/>
      <c r="I43" s="46"/>
      <c r="J43" s="47"/>
      <c r="K43" s="1788"/>
    </row>
    <row r="44" spans="2:11" ht="15">
      <c r="B44" s="38" t="s">
        <v>106</v>
      </c>
      <c r="C44" s="50">
        <v>6453.8040000000001</v>
      </c>
      <c r="D44" s="33">
        <v>6573.67</v>
      </c>
      <c r="E44" s="66">
        <v>6327.2588235294115</v>
      </c>
      <c r="F44" s="66">
        <v>6444.7745098039213</v>
      </c>
      <c r="G44" s="1932">
        <v>-1.8234258793033415</v>
      </c>
      <c r="H44" s="39">
        <v>61.38</v>
      </c>
      <c r="I44" s="39">
        <v>93</v>
      </c>
      <c r="J44" s="22">
        <v>30.623703850006351</v>
      </c>
      <c r="K44" s="1788"/>
    </row>
    <row r="45" spans="2:11" ht="15">
      <c r="B45" s="38" t="s">
        <v>11</v>
      </c>
      <c r="C45" s="50">
        <v>6363.366</v>
      </c>
      <c r="D45" s="33">
        <v>6492.9679999999998</v>
      </c>
      <c r="E45" s="66">
        <v>6238.5941176470587</v>
      </c>
      <c r="F45" s="66">
        <v>6365.6549019607837</v>
      </c>
      <c r="G45" s="1932">
        <v>-1.9960363273005484</v>
      </c>
      <c r="H45" s="39">
        <v>57.83</v>
      </c>
      <c r="I45" s="39">
        <v>93.7</v>
      </c>
      <c r="J45" s="22">
        <v>56.174258990166891</v>
      </c>
      <c r="K45" s="1788"/>
    </row>
    <row r="46" spans="2:11" ht="15">
      <c r="B46" s="38" t="s">
        <v>12</v>
      </c>
      <c r="C46" s="50">
        <v>6015.8130000000001</v>
      </c>
      <c r="D46" s="33">
        <v>6151.44</v>
      </c>
      <c r="E46" s="66">
        <v>5897.8558823529411</v>
      </c>
      <c r="F46" s="66">
        <v>6030.823529411764</v>
      </c>
      <c r="G46" s="1932">
        <v>-2.2048008271233974</v>
      </c>
      <c r="H46" s="39">
        <v>53.28</v>
      </c>
      <c r="I46" s="39">
        <v>94.9</v>
      </c>
      <c r="J46" s="22">
        <v>11.703793575328358</v>
      </c>
      <c r="K46" s="1788"/>
    </row>
    <row r="47" spans="2:11" ht="15">
      <c r="B47" s="38" t="s">
        <v>13</v>
      </c>
      <c r="C47" s="50">
        <v>5673.5469999999996</v>
      </c>
      <c r="D47" s="33">
        <v>5783.424</v>
      </c>
      <c r="E47" s="66">
        <v>5562.3009803921559</v>
      </c>
      <c r="F47" s="66">
        <v>5670.0235294117647</v>
      </c>
      <c r="G47" s="1932">
        <v>-1.8998607053537904</v>
      </c>
      <c r="H47" s="39">
        <v>48.35</v>
      </c>
      <c r="I47" s="39">
        <v>96.4</v>
      </c>
      <c r="J47" s="22">
        <v>1.3021457895405104</v>
      </c>
      <c r="K47" s="1788"/>
    </row>
    <row r="48" spans="2:11" ht="15">
      <c r="B48" s="38" t="s">
        <v>14</v>
      </c>
      <c r="C48" s="50">
        <v>4591.6570000000002</v>
      </c>
      <c r="D48" s="33">
        <v>4903.6379999999999</v>
      </c>
      <c r="E48" s="66">
        <v>4501.6245098039217</v>
      </c>
      <c r="F48" s="66">
        <v>4807.4882352941177</v>
      </c>
      <c r="G48" s="1932">
        <v>-6.362235548382646</v>
      </c>
      <c r="H48" s="39">
        <v>43.74</v>
      </c>
      <c r="I48" s="39">
        <v>105.6</v>
      </c>
      <c r="J48" s="22">
        <v>0.19609779495788834</v>
      </c>
      <c r="K48" s="1788" t="s">
        <v>631</v>
      </c>
    </row>
    <row r="49" spans="2:11" ht="15">
      <c r="B49" s="38" t="s">
        <v>15</v>
      </c>
      <c r="C49" s="50" t="s">
        <v>220</v>
      </c>
      <c r="D49" s="50" t="s">
        <v>220</v>
      </c>
      <c r="E49" s="50" t="s">
        <v>220</v>
      </c>
      <c r="F49" s="50" t="s">
        <v>220</v>
      </c>
      <c r="G49" s="1934" t="s">
        <v>220</v>
      </c>
      <c r="H49" s="50" t="s">
        <v>220</v>
      </c>
      <c r="I49" s="50" t="s">
        <v>220</v>
      </c>
      <c r="J49" s="1935" t="s">
        <v>220</v>
      </c>
      <c r="K49" s="1788"/>
    </row>
    <row r="50" spans="2:11" ht="15" thickBot="1">
      <c r="B50" s="53" t="s">
        <v>105</v>
      </c>
      <c r="C50" s="54">
        <v>6336.4780000000001</v>
      </c>
      <c r="D50" s="34">
        <v>6474.5619999999999</v>
      </c>
      <c r="E50" s="80">
        <v>6212.2333333333336</v>
      </c>
      <c r="F50" s="80">
        <v>6347.6098039215685</v>
      </c>
      <c r="G50" s="1933">
        <v>-2.1327156956717666</v>
      </c>
      <c r="H50" s="55">
        <v>58.23</v>
      </c>
      <c r="I50" s="55">
        <v>93.7</v>
      </c>
      <c r="J50" s="23">
        <v>100</v>
      </c>
      <c r="K50" s="1788"/>
    </row>
    <row r="51" spans="2:11">
      <c r="B51" s="1789" t="s">
        <v>282</v>
      </c>
      <c r="C51" s="1790"/>
      <c r="D51" s="1790"/>
      <c r="E51" s="1790"/>
      <c r="F51" s="1790"/>
      <c r="G51" s="1791"/>
      <c r="H51" s="1792"/>
      <c r="I51" s="1792"/>
      <c r="J51" s="1792"/>
      <c r="K51" s="1788"/>
    </row>
    <row r="52" spans="2:11" ht="14.25">
      <c r="B52" s="1793"/>
      <c r="C52" s="1790"/>
      <c r="D52" s="1790"/>
      <c r="E52" s="1790"/>
      <c r="F52" s="1790"/>
      <c r="G52" s="1791"/>
      <c r="H52" s="1792"/>
      <c r="I52" s="1792"/>
      <c r="J52" s="1792"/>
      <c r="K52" s="1788"/>
    </row>
    <row r="53" spans="2:11" ht="17.25" customHeight="1">
      <c r="B53" s="2009" t="s">
        <v>721</v>
      </c>
      <c r="C53" s="2009"/>
      <c r="D53" s="2009"/>
      <c r="E53" s="2009"/>
      <c r="F53" s="2009"/>
      <c r="G53" s="2009"/>
      <c r="H53" s="2009"/>
      <c r="I53" s="2009"/>
      <c r="J53" s="2009"/>
      <c r="K53" s="2009"/>
    </row>
    <row r="55" spans="2:11" ht="15.75">
      <c r="B55" s="1794" t="s">
        <v>632</v>
      </c>
      <c r="C55" s="1794"/>
      <c r="D55" s="1794"/>
      <c r="E55" s="1794"/>
      <c r="F55" s="1794"/>
      <c r="G55" s="1795"/>
      <c r="H55" s="1795"/>
      <c r="I55" s="1795"/>
      <c r="J55" s="1795"/>
      <c r="K55" s="1795"/>
    </row>
    <row r="57" spans="2:11" ht="15.75">
      <c r="B57" s="1796" t="s">
        <v>29</v>
      </c>
      <c r="C57" s="1797"/>
      <c r="D57" s="1797"/>
      <c r="E57" s="1797"/>
      <c r="F57" s="1796"/>
      <c r="G57" s="1796"/>
      <c r="H57" s="1789"/>
      <c r="I57" s="1789"/>
      <c r="J57" s="1796"/>
    </row>
    <row r="58" spans="2:11" ht="15.75">
      <c r="B58" s="1796" t="s">
        <v>30</v>
      </c>
      <c r="C58" s="1797"/>
      <c r="D58" s="1797"/>
      <c r="E58" s="1797"/>
      <c r="F58" s="1796"/>
      <c r="G58" s="1796"/>
      <c r="H58" s="1789"/>
      <c r="I58" s="1789"/>
      <c r="J58" s="1796"/>
    </row>
    <row r="59" spans="2:11" ht="15.75">
      <c r="B59" s="1796" t="s">
        <v>31</v>
      </c>
      <c r="C59" s="1797"/>
      <c r="D59" s="1797"/>
      <c r="E59" s="1797"/>
      <c r="F59" s="1796"/>
      <c r="G59" s="1796"/>
      <c r="H59" s="1789"/>
      <c r="I59" s="1789"/>
      <c r="J59" s="1796"/>
    </row>
    <row r="60" spans="2:11" ht="15.75">
      <c r="B60" s="1796" t="s">
        <v>32</v>
      </c>
      <c r="C60" s="1796"/>
      <c r="D60" s="1796"/>
      <c r="E60" s="1796"/>
      <c r="F60" s="1796"/>
      <c r="G60" s="1796"/>
      <c r="H60" s="1789"/>
      <c r="I60" s="1789"/>
      <c r="J60" s="1796"/>
    </row>
  </sheetData>
  <mergeCells count="1">
    <mergeCell ref="B53:K53"/>
  </mergeCells>
  <pageMargins left="0.15748031496062992" right="0.15748031496062992" top="0.59055118110236227" bottom="0.39370078740157483" header="0.51181102362204722" footer="0.51181102362204722"/>
  <pageSetup paperSize="9" scale="7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38</vt:i4>
      </vt:variant>
      <vt:variant>
        <vt:lpstr>Zakresy nazwane</vt:lpstr>
      </vt:variant>
      <vt:variant>
        <vt:i4>6</vt:i4>
      </vt:variant>
    </vt:vector>
  </HeadingPairs>
  <TitlesOfParts>
    <vt:vector size="44" baseType="lpstr">
      <vt:lpstr>Monitoring_2018-2003 </vt:lpstr>
      <vt:lpstr>Monitoring_2019-2015</vt:lpstr>
      <vt:lpstr>Raport_SKUP_2018</vt:lpstr>
      <vt:lpstr>Ceny_zywiec_2019</vt:lpstr>
      <vt:lpstr>Raport_SKUP_2019</vt:lpstr>
      <vt:lpstr>Ceny_zywiec_2020</vt:lpstr>
      <vt:lpstr>Raport_SKUP_2020</vt:lpstr>
      <vt:lpstr>INFO</vt:lpstr>
      <vt:lpstr>SKUP_SEUROP_tyg</vt:lpstr>
      <vt:lpstr>Ceny_żywiec_tyg</vt:lpstr>
      <vt:lpstr>Trzoda chlewna </vt:lpstr>
      <vt:lpstr>Ceny_TYG_żywiec</vt:lpstr>
      <vt:lpstr>Ceny zakupu_ZSRIR</vt:lpstr>
      <vt:lpstr>CENY_MAJ_2021</vt:lpstr>
      <vt:lpstr>Sprzedaż_Półtusz_tyg</vt:lpstr>
      <vt:lpstr>SPRZEDAŻ_ELEMENTY_19-25.07.2021</vt:lpstr>
      <vt:lpstr>ceny zakupu - sieci handlowe</vt:lpstr>
      <vt:lpstr>Prosięta</vt:lpstr>
      <vt:lpstr>prosieta_Polska_tyg</vt:lpstr>
      <vt:lpstr>prosieta_targi </vt:lpstr>
      <vt:lpstr>prosieta_wojew</vt:lpstr>
      <vt:lpstr>PROSIETA_MAJ_2021</vt:lpstr>
      <vt:lpstr>ceny_targ_kraj_03_20</vt:lpstr>
      <vt:lpstr>CENY_POLTUSZE_wieprz_03_21</vt:lpstr>
      <vt:lpstr>mięso el._Zestawienie MCE</vt:lpstr>
      <vt:lpstr>świnie kl. E _2021_2020</vt:lpstr>
      <vt:lpstr>Ceny_tygodniowe_UE</vt:lpstr>
      <vt:lpstr>Ceny_miesieczneUE_IV_2021</vt:lpstr>
      <vt:lpstr>świnie kl. E_2019_2020</vt:lpstr>
      <vt:lpstr>Ceny_miesiące_UE_I-XII_2018_20</vt:lpstr>
      <vt:lpstr>HANDEL_ZMIANY_I-IV_2021</vt:lpstr>
      <vt:lpstr>Handel zagr. wg krajów 4_21</vt:lpstr>
      <vt:lpstr>Handel zagr. wg krajów 12_20</vt:lpstr>
      <vt:lpstr>HANDEL_I-XII_OSTATECZNY_2019</vt:lpstr>
      <vt:lpstr>HANDEL_2019kod0103_OSTATECZNY</vt:lpstr>
      <vt:lpstr>HANDEL_2019kod0203_OSTATECZNY</vt:lpstr>
      <vt:lpstr>BAZA_Ceny_UE_2009_2020</vt:lpstr>
      <vt:lpstr>UBOJE_wgGUS</vt:lpstr>
      <vt:lpstr>UBOJE_wgGUS!_Hlk40819138</vt:lpstr>
      <vt:lpstr>'Ceny zakupu_ZSRIR'!Obszar_wydruku</vt:lpstr>
      <vt:lpstr>prosieta_Polska_tyg!Obszar_wydruku</vt:lpstr>
      <vt:lpstr>prosieta_wojew!Obszar_wydruku</vt:lpstr>
      <vt:lpstr>SKUP_SEUROP_tyg!Obszar_wydruku</vt:lpstr>
      <vt:lpstr>UBOJE_wgGUS!Obszar_wydruku</vt:lpstr>
    </vt:vector>
  </TitlesOfParts>
  <Company>Designers Advanced Systems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Pater</dc:creator>
  <cp:lastModifiedBy>Pankiewicz Anna</cp:lastModifiedBy>
  <cp:lastPrinted>2020-03-26T07:26:05Z</cp:lastPrinted>
  <dcterms:created xsi:type="dcterms:W3CDTF">2002-10-17T07:54:39Z</dcterms:created>
  <dcterms:modified xsi:type="dcterms:W3CDTF">2021-07-30T08:49:27Z</dcterms:modified>
</cp:coreProperties>
</file>