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\\snfskos01\udscnfs\BSZ\Statystyki nowe\SZABLONY RAPORTÓW CYKLICZNYCH\meldunek miesięczny\"/>
    </mc:Choice>
  </mc:AlternateContent>
  <xr:revisionPtr revIDLastSave="0" documentId="8_{37A82CBC-9CAC-45FE-973D-5F8DB34D6F99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T127" i="1" l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S127" i="1"/>
  <c r="T128" i="1" l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U127" i="1" l="1"/>
  <c r="V127" i="1" s="1"/>
  <c r="U119" i="1"/>
  <c r="V119" i="1" s="1"/>
  <c r="U115" i="1"/>
  <c r="V115" i="1" s="1"/>
  <c r="U123" i="1"/>
  <c r="V123" i="1" s="1"/>
  <c r="U126" i="1"/>
  <c r="V126" i="1" s="1"/>
  <c r="U122" i="1"/>
  <c r="V122" i="1" s="1"/>
  <c r="U118" i="1"/>
  <c r="V118" i="1" s="1"/>
  <c r="U114" i="1"/>
  <c r="V114" i="1" s="1"/>
  <c r="U117" i="1"/>
  <c r="V117" i="1" s="1"/>
  <c r="U125" i="1"/>
  <c r="V125" i="1" s="1"/>
  <c r="U121" i="1"/>
  <c r="V121" i="1" s="1"/>
  <c r="U113" i="1"/>
  <c r="U124" i="1"/>
  <c r="V124" i="1" s="1"/>
  <c r="U120" i="1"/>
  <c r="V120" i="1" s="1"/>
  <c r="U116" i="1"/>
  <c r="V116" i="1" s="1"/>
  <c r="J341" i="1"/>
  <c r="V342" i="1" l="1"/>
  <c r="S342" i="1"/>
  <c r="P342" i="1"/>
  <c r="M342" i="1"/>
  <c r="J342" i="1"/>
  <c r="O202" i="1" l="1"/>
  <c r="S202" i="1" s="1"/>
  <c r="I200" i="1" l="1"/>
  <c r="M200" i="1" s="1"/>
  <c r="O199" i="1"/>
  <c r="S199" i="1" s="1"/>
  <c r="T283" i="1" l="1"/>
  <c r="T284" i="1"/>
  <c r="T285" i="1"/>
  <c r="T286" i="1"/>
  <c r="T287" i="1"/>
  <c r="T282" i="1"/>
  <c r="R283" i="1"/>
  <c r="R284" i="1"/>
  <c r="R285" i="1"/>
  <c r="R286" i="1"/>
  <c r="R287" i="1"/>
  <c r="R282" i="1"/>
  <c r="P283" i="1"/>
  <c r="P284" i="1"/>
  <c r="P285" i="1"/>
  <c r="P286" i="1"/>
  <c r="P287" i="1"/>
  <c r="P282" i="1"/>
  <c r="M283" i="1"/>
  <c r="M284" i="1"/>
  <c r="M285" i="1"/>
  <c r="M286" i="1"/>
  <c r="M287" i="1"/>
  <c r="M282" i="1"/>
  <c r="H283" i="1"/>
  <c r="H284" i="1"/>
  <c r="H285" i="1"/>
  <c r="H286" i="1"/>
  <c r="H287" i="1"/>
  <c r="F283" i="1"/>
  <c r="F284" i="1"/>
  <c r="F285" i="1"/>
  <c r="F286" i="1"/>
  <c r="F287" i="1"/>
  <c r="D283" i="1"/>
  <c r="D284" i="1"/>
  <c r="D285" i="1"/>
  <c r="D286" i="1"/>
  <c r="D287" i="1"/>
  <c r="A283" i="1"/>
  <c r="A284" i="1"/>
  <c r="A285" i="1"/>
  <c r="A286" i="1"/>
  <c r="A287" i="1"/>
  <c r="R288" i="1" l="1"/>
  <c r="T288" i="1"/>
  <c r="P288" i="1"/>
  <c r="G179" i="1"/>
  <c r="G170" i="1"/>
  <c r="M56" i="1"/>
  <c r="L111" i="1"/>
  <c r="M22" i="1"/>
  <c r="G301" i="1"/>
  <c r="G196" i="1"/>
  <c r="G313" i="1"/>
  <c r="M279" i="1"/>
  <c r="A279" i="1"/>
  <c r="G228" i="1"/>
  <c r="E9" i="1"/>
  <c r="P183" i="1"/>
  <c r="M183" i="1"/>
  <c r="J183" i="1"/>
  <c r="G183" i="1"/>
  <c r="P182" i="1"/>
  <c r="M182" i="1"/>
  <c r="J182" i="1"/>
  <c r="G182" i="1"/>
  <c r="P181" i="1"/>
  <c r="M181" i="1"/>
  <c r="J181" i="1"/>
  <c r="G181" i="1"/>
  <c r="P174" i="1"/>
  <c r="M174" i="1"/>
  <c r="J174" i="1"/>
  <c r="G174" i="1"/>
  <c r="J173" i="1"/>
  <c r="M173" i="1"/>
  <c r="P173" i="1"/>
  <c r="G173" i="1"/>
  <c r="P172" i="1"/>
  <c r="M172" i="1"/>
  <c r="J172" i="1"/>
  <c r="G172" i="1"/>
  <c r="Q155" i="1"/>
  <c r="N155" i="1"/>
  <c r="L155" i="1"/>
  <c r="L113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41" i="1"/>
  <c r="S341" i="1"/>
  <c r="P341" i="1"/>
  <c r="M341" i="1"/>
  <c r="V340" i="1"/>
  <c r="S340" i="1"/>
  <c r="P340" i="1"/>
  <c r="M340" i="1"/>
  <c r="J340" i="1"/>
  <c r="V339" i="1"/>
  <c r="S339" i="1"/>
  <c r="P339" i="1"/>
  <c r="M339" i="1"/>
  <c r="J339" i="1"/>
  <c r="V338" i="1"/>
  <c r="S338" i="1"/>
  <c r="P338" i="1"/>
  <c r="M338" i="1"/>
  <c r="J338" i="1"/>
  <c r="V337" i="1"/>
  <c r="S337" i="1"/>
  <c r="P337" i="1"/>
  <c r="M337" i="1"/>
  <c r="J337" i="1"/>
  <c r="S316" i="1"/>
  <c r="S317" i="1"/>
  <c r="S318" i="1"/>
  <c r="S319" i="1"/>
  <c r="S320" i="1"/>
  <c r="S315" i="1"/>
  <c r="P316" i="1"/>
  <c r="P317" i="1"/>
  <c r="P318" i="1"/>
  <c r="P319" i="1"/>
  <c r="P320" i="1"/>
  <c r="P315" i="1"/>
  <c r="M316" i="1"/>
  <c r="M317" i="1"/>
  <c r="M318" i="1"/>
  <c r="M319" i="1"/>
  <c r="M320" i="1"/>
  <c r="M315" i="1"/>
  <c r="J316" i="1"/>
  <c r="J317" i="1"/>
  <c r="J318" i="1"/>
  <c r="J319" i="1"/>
  <c r="J320" i="1"/>
  <c r="J315" i="1"/>
  <c r="G316" i="1"/>
  <c r="G317" i="1"/>
  <c r="G318" i="1"/>
  <c r="G319" i="1"/>
  <c r="G320" i="1"/>
  <c r="G315" i="1"/>
  <c r="C316" i="1"/>
  <c r="C317" i="1"/>
  <c r="C318" i="1"/>
  <c r="C319" i="1"/>
  <c r="C320" i="1"/>
  <c r="C315" i="1"/>
  <c r="S304" i="1"/>
  <c r="S305" i="1"/>
  <c r="S306" i="1"/>
  <c r="S307" i="1"/>
  <c r="S308" i="1"/>
  <c r="S303" i="1"/>
  <c r="P304" i="1"/>
  <c r="P305" i="1"/>
  <c r="P306" i="1"/>
  <c r="P307" i="1"/>
  <c r="P308" i="1"/>
  <c r="P303" i="1"/>
  <c r="M304" i="1"/>
  <c r="M305" i="1"/>
  <c r="M306" i="1"/>
  <c r="M307" i="1"/>
  <c r="M308" i="1"/>
  <c r="M303" i="1"/>
  <c r="J304" i="1"/>
  <c r="J305" i="1"/>
  <c r="J306" i="1"/>
  <c r="J307" i="1"/>
  <c r="J308" i="1"/>
  <c r="J303" i="1"/>
  <c r="G304" i="1"/>
  <c r="G305" i="1"/>
  <c r="G306" i="1"/>
  <c r="G307" i="1"/>
  <c r="G308" i="1"/>
  <c r="G303" i="1"/>
  <c r="C304" i="1"/>
  <c r="C305" i="1"/>
  <c r="C306" i="1"/>
  <c r="C307" i="1"/>
  <c r="C308" i="1"/>
  <c r="C303" i="1"/>
  <c r="H282" i="1"/>
  <c r="F282" i="1"/>
  <c r="D282" i="1"/>
  <c r="A282" i="1"/>
  <c r="Q232" i="1"/>
  <c r="U232" i="1" s="1"/>
  <c r="Q233" i="1"/>
  <c r="U233" i="1" s="1"/>
  <c r="Q234" i="1"/>
  <c r="U234" i="1" s="1"/>
  <c r="Q235" i="1"/>
  <c r="U235" i="1" s="1"/>
  <c r="Q236" i="1"/>
  <c r="U236" i="1" s="1"/>
  <c r="Q231" i="1"/>
  <c r="U231" i="1" s="1"/>
  <c r="O232" i="1"/>
  <c r="S232" i="1" s="1"/>
  <c r="O233" i="1"/>
  <c r="S233" i="1" s="1"/>
  <c r="O234" i="1"/>
  <c r="S234" i="1" s="1"/>
  <c r="O235" i="1"/>
  <c r="S235" i="1" s="1"/>
  <c r="O236" i="1"/>
  <c r="S236" i="1" s="1"/>
  <c r="O231" i="1"/>
  <c r="S231" i="1" s="1"/>
  <c r="I232" i="1"/>
  <c r="M232" i="1" s="1"/>
  <c r="I233" i="1"/>
  <c r="M233" i="1" s="1"/>
  <c r="I234" i="1"/>
  <c r="M234" i="1" s="1"/>
  <c r="I235" i="1"/>
  <c r="M235" i="1" s="1"/>
  <c r="I236" i="1"/>
  <c r="M236" i="1" s="1"/>
  <c r="I231" i="1"/>
  <c r="M231" i="1" s="1"/>
  <c r="G231" i="1"/>
  <c r="K231" i="1" s="1"/>
  <c r="G232" i="1"/>
  <c r="K232" i="1" s="1"/>
  <c r="G233" i="1"/>
  <c r="K233" i="1" s="1"/>
  <c r="G234" i="1"/>
  <c r="K234" i="1" s="1"/>
  <c r="G235" i="1"/>
  <c r="K235" i="1" s="1"/>
  <c r="G236" i="1"/>
  <c r="K236" i="1" s="1"/>
  <c r="C232" i="1"/>
  <c r="C233" i="1"/>
  <c r="C234" i="1"/>
  <c r="C235" i="1"/>
  <c r="C236" i="1"/>
  <c r="C231" i="1"/>
  <c r="Q200" i="1"/>
  <c r="U200" i="1" s="1"/>
  <c r="Q201" i="1"/>
  <c r="U201" i="1" s="1"/>
  <c r="Q202" i="1"/>
  <c r="U202" i="1" s="1"/>
  <c r="Q203" i="1"/>
  <c r="U203" i="1" s="1"/>
  <c r="Q204" i="1"/>
  <c r="U204" i="1" s="1"/>
  <c r="Q199" i="1"/>
  <c r="U199" i="1" s="1"/>
  <c r="O200" i="1"/>
  <c r="S200" i="1" s="1"/>
  <c r="O201" i="1"/>
  <c r="S201" i="1" s="1"/>
  <c r="O203" i="1"/>
  <c r="S203" i="1" s="1"/>
  <c r="O204" i="1"/>
  <c r="S204" i="1" s="1"/>
  <c r="C200" i="1"/>
  <c r="C201" i="1"/>
  <c r="C202" i="1"/>
  <c r="C203" i="1"/>
  <c r="C204" i="1"/>
  <c r="I201" i="1"/>
  <c r="M201" i="1" s="1"/>
  <c r="I202" i="1"/>
  <c r="M202" i="1" s="1"/>
  <c r="I203" i="1"/>
  <c r="M203" i="1" s="1"/>
  <c r="I204" i="1"/>
  <c r="M204" i="1" s="1"/>
  <c r="I199" i="1"/>
  <c r="M199" i="1" s="1"/>
  <c r="G200" i="1"/>
  <c r="K200" i="1" s="1"/>
  <c r="G201" i="1"/>
  <c r="K201" i="1" s="1"/>
  <c r="G202" i="1"/>
  <c r="K202" i="1" s="1"/>
  <c r="G203" i="1"/>
  <c r="K203" i="1" s="1"/>
  <c r="G204" i="1"/>
  <c r="K204" i="1" s="1"/>
  <c r="G199" i="1"/>
  <c r="K199" i="1" s="1"/>
  <c r="C199" i="1"/>
  <c r="G321" i="1" l="1"/>
  <c r="J343" i="1"/>
  <c r="M175" i="1"/>
  <c r="M61" i="1"/>
  <c r="Q61" i="1"/>
  <c r="G184" i="1"/>
  <c r="J184" i="1"/>
  <c r="M184" i="1"/>
  <c r="P184" i="1"/>
  <c r="M205" i="1"/>
  <c r="K61" i="1"/>
  <c r="V343" i="1"/>
  <c r="S343" i="1"/>
  <c r="V113" i="1"/>
  <c r="P343" i="1"/>
  <c r="M343" i="1"/>
  <c r="O61" i="1"/>
  <c r="G175" i="1"/>
  <c r="J175" i="1"/>
  <c r="Q88" i="1"/>
  <c r="S321" i="1"/>
  <c r="P175" i="1"/>
  <c r="G309" i="1"/>
  <c r="M309" i="1"/>
  <c r="S309" i="1"/>
  <c r="F288" i="1"/>
  <c r="O88" i="1"/>
  <c r="J321" i="1"/>
  <c r="P321" i="1"/>
  <c r="M321" i="1"/>
  <c r="P309" i="1"/>
  <c r="J309" i="1"/>
  <c r="D288" i="1"/>
  <c r="H288" i="1"/>
  <c r="S128" i="1"/>
  <c r="R128" i="1"/>
  <c r="Q128" i="1"/>
  <c r="P128" i="1"/>
  <c r="O128" i="1"/>
  <c r="N128" i="1"/>
  <c r="L128" i="1"/>
  <c r="Q52" i="1"/>
  <c r="O52" i="1"/>
  <c r="Q27" i="1"/>
  <c r="O27" i="1"/>
  <c r="M27" i="1"/>
  <c r="K27" i="1"/>
  <c r="Q237" i="1"/>
  <c r="O237" i="1"/>
  <c r="M237" i="1"/>
  <c r="K237" i="1"/>
  <c r="I237" i="1"/>
  <c r="G237" i="1"/>
  <c r="Q205" i="1"/>
  <c r="O205" i="1"/>
  <c r="I205" i="1"/>
  <c r="G205" i="1"/>
  <c r="U128" i="1" l="1"/>
  <c r="V128" i="1"/>
  <c r="S205" i="1"/>
  <c r="U205" i="1"/>
  <c r="S237" i="1"/>
  <c r="U237" i="1"/>
  <c r="K20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<sst xmlns="http://schemas.openxmlformats.org/spreadsheetml/2006/main" count="976" uniqueCount="169">
  <si>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</si>
  <si>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</si>
  <si>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</si>
  <si>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</si>
  <si>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</si>
  <si>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</si>
  <si>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</si>
  <si>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</si>
  <si>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</si>
  <si>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</si>
  <si>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</si>
  <si>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</si>
  <si>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</si>
  <si>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</si>
  <si>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</si>
  <si>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</si>
  <si>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</si>
  <si>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</si>
  <si>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</si>
  <si>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fakultatywne</t>
  </si>
  <si>
    <t>pobyt rezyd. UE</t>
  </si>
  <si>
    <t>pozytywne</t>
  </si>
  <si>
    <t>negatywne</t>
  </si>
  <si>
    <t>umorzenia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</si>
  <si>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</si>
  <si>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</si>
  <si>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</si>
  <si>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</si>
  <si>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</si>
  <si>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</si>
  <si>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</si>
  <si>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</si>
  <si>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</si>
  <si>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</si>
  <si>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</si>
  <si>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</si>
  <si>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</si>
  <si>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</si>
  <si>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</si>
  <si>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</si>
  <si>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</si>
  <si>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</si>
  <si>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</si>
  <si>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</si>
  <si>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</si>
  <si>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</si>
  <si>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</si>
  <si>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</si>
  <si>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</si>
  <si>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</si>
  <si>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</si>
  <si>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</si>
  <si>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</si>
  <si>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</si>
  <si>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</si>
  <si>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</si>
  <si>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</si>
  <si>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</si>
  <si>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</si>
  <si>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</si>
  <si>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</si>
  <si>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</si>
  <si>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</si>
  <si>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</si>
  <si>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</si>
  <si>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</si>
  <si>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</si>
  <si>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</si>
  <si>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</si>
  <si>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</si>
  <si>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</si>
  <si>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</si>
  <si>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</si>
  <si>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</si>
  <si>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</si>
  <si>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</si>
  <si>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</si>
  <si>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</si>
  <si>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</si>
  <si>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</si>
  <si>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</si>
  <si>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</si>
  <si>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</si>
  <si>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</si>
  <si>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</si>
  <si>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</si>
  <si>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</si>
  <si>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</si>
  <si>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</si>
  <si>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</si>
  <si>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</si>
  <si>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</si>
  <si>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</si>
  <si>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</si>
  <si>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</si>
  <si>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</si>
  <si>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</si>
  <si>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</si>
  <si>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</si>
  <si>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</si>
  <si>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</si>
  <si>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</si>
  <si>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</si>
  <si>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</si>
  <si>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</si>
  <si>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</si>
  <si>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</si>
  <si>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</si>
  <si>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</si>
  <si>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</si>
  <si>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</si>
  <si>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</si>
  <si>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</si>
  <si>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</si>
  <si>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</si>
  <si>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</si>
  <si>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</si>
  <si>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</si>
  <si>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</si>
  <si>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</si>
  <si>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</si>
  <si>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</si>
  <si>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</si>
  <si>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</si>
  <si>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</si>
  <si>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</si>
  <si>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</si>
  <si>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</si>
  <si>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</si>
  <si>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</si>
  <si>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</si>
  <si>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</si>
  <si>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</si>
  <si>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</si>
  <si>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</si>
  <si>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</si>
  <si>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</si>
  <si>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</si>
  <si>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</si>
  <si>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01.04.2023</t>
  </si>
  <si>
    <t>30.04.2023</t>
  </si>
  <si>
    <t>01.01.2023</t>
  </si>
  <si>
    <t>BIAŁORUŚ</t>
  </si>
  <si>
    <t>SYRIA</t>
  </si>
  <si>
    <t>AFGANISTAN</t>
  </si>
  <si>
    <t>EGIPT</t>
  </si>
  <si>
    <t>IRAK</t>
  </si>
  <si>
    <t>NIDERLANDY</t>
  </si>
  <si>
    <t>NORWEGIA</t>
  </si>
  <si>
    <t>BUŁGARIA</t>
  </si>
  <si>
    <t>LITWA</t>
  </si>
  <si>
    <t>24.04.2023 - 30.04.2023</t>
  </si>
  <si>
    <t>17.04.2023 - 23.04.2023</t>
  </si>
  <si>
    <t>10.04.2023 - 16.04.2023</t>
  </si>
  <si>
    <t>03.04.2023 - 09.04.2023</t>
  </si>
  <si>
    <t>27.03.2023 - 02.04.2023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</si>
  <si>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</si>
  <si>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</si>
  <si>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</si>
  <si>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 ramach procedur dublińskich wnioskami IN objętych było 1 572 cudzoziemców. Z kolei Polska wystąpiła z takim wnioskiem do innych krajów europejskich (OUT) w przypadku 69 os.,  z czego 91% wniosków IN oraz 59% wniosków OUT zostało rozpatrzonych pozytywnie. 51% wniosków IN dotyczyło współpracy z Niemcami, a 17% - z Francją. Procedury OUT kierowane były głównie do Niemiec (33%) i Włoch (10%). W podziale na obywatelstwo cudzoziemców, wnioski IN dotyczyły najczęściej ob. Rosji (30%), a także Biaorusi i Ukriany  (po 8%).</t>
  </si>
  <si>
    <t>Warszawa, 2 czerwca 2023 r.</t>
  </si>
  <si>
    <t>Od stycznia do  kwietnia 2023 r. cudzoziemcy złożyli  ponad 189 tys. wniosków w sprawach o udzielenie zezwoleń na pobyt. Najwięcej osób zainteresowanych było zezwoleniem na pobyt czasowy (blisko 169 tys.), zezwolenien na pobyt stały (ponad 13 tys.) oraz zezwoleniem na pobyt rezydenta długoterminowego UE (ponad 7 tys.). Natomiast w samym kwietniu, cudzoziemcy złożyli  44 tys. wniosków w sprawach o udzielenie zezwoleń na pobyt. Najwięcej osób zainteresowanych było zezwoleniem na pobyt czasowy (ponad 39 tys.), zezwolenien na pobyt stały (blisko 3 tys.) oraz zezwoleniem na pobyt rezydenta długoterminowego UE (blisko 1,6 tys.).
Lista głównych państw pochodzenia ubiegających się o legalizację pobytu w Polsce pozostała bez zmian. Najwięcej wniosków złożyli obywatele Ukrainy (96,5 tys.), Białorusi (31,8 tys.), Gruzji (12,1 tys.), Indii (5,8 tys.), Turcji (3,9 tys.) i Mołdawii  (3,7 tys.).
Blisko połowa wnioskodawców to osoby w wieku 18-34 (87,8 tys.), a kolejne 41% (77,4.) to 35-64 latkowie. Wśród osób małoletnich bardzo liczną grupę stanowią dzieci z przedziału wiekowego 0-13 (17,6 tys.). Pod względem płci dominują mężczyźni (63%).
Zwyczajowo wnioskodawcy koncentrowali się w województwach z dużymi ośrodkami miejskimi. Najwięcej cudzoziemców złożyło swoje wnioski w Mazowieckim Urzędzie Wojewódzkim (46,1 tys.), Wielkopolskim UW i  Wielkopolskim UW (po 19,6 tys.), Dolnośląskim UW (17,4 tys.) i Małopolskim UW (13,1 tys.). W tym samym czasie urzędy wojewódzkie wydały blisko 141 tys. decyzji, z czego 88% stanowiły zgody na pobyt, dalsze 8% odmowy, a 4% - umorzenia postępowania.</t>
  </si>
  <si>
    <t xml:space="preserve">Najwięcej odwołań od decyzji wydanych w I instancji odnosiło się do decyzji dotyczących pobytu czasowego (7 155), zobowiązania do powrotu (316 ) oraz pobytu stałego (315 ). W sumie złożono 7 959  odwołań. 2 488 spraw zakończyło się utrzymaniem decyzji, 4 770 pozytywną decyzją, 1 033 uchyleniem decyzji i umorzeniem postępowania oraz 1 342 uchyleniem decyzji i przekazaniem sprawy do ponownego rozpoznania.
W przypadku odwołań dotyczących postępowań o udzielenie zezwolenia na pobyt czasowy w 4 663 zapadła decyzja pozytywna, w 2 021  utrzymano decyzje, a w 1 236 sprawach zdecydowano o uchyleniu decyzji i przekazaniu sprawy do ponownego rozpoznania. Najczęściej odwołania do drugiej instancji składali obywatele:  Ukrainy, Białorusi, Gruzji, Turcji i Rosji.
</t>
  </si>
  <si>
    <t>III  Informacja o Małym Ruchu Granicznym</t>
  </si>
  <si>
    <t>Przez pierwsze cztery miesiące br. cudzoziemcy złożyli 1 964 wnioski o udzielenie ochrony międzynarodowej na terytorium RP, które objęły 2 832 osoby. Najliczniej o ochronę ubiegali się: Białorusini (1 055 osób), Rosjanie (550), Ukraińcy (487), Egipcjanie (120) i Irakijczycy (76).
W bieżącym roku dominowały wnioski pierwsze (354), które dotyczyły 454 osób. Wnioski kolejne (298) dotyczyły 582 osób. 
Najwięcej wniosków złożyli mężczyźni (1770), głównie w przedziale wiekowym 18-34 lata.
Natomiast kobiety stanowią mniej liczbą grupę (1062) - 37%, ale również tutaj dominował ten sam przedział wiekowy. Liczba dzieci (26% wszystkich osób objętych wnioskami) obydwu płci w wieku do lat 13 wynosiła - 580 , a w wieku 14-17 wynosiła 152.</t>
  </si>
  <si>
    <t xml:space="preserve">Od stycznia do kwietnia w 2023 r. Szef wydał 3 325 decyzji w sprawach o udzielenie ochrony międzynarodowej, z czego 1 505 przyznawało jedną z form ochrony: status uchodźcy nadano 203 osobom, a ochronę uzupełniającą udzielono 1 302 cudzoziemcom. Status uchodżcy nadano głownie obywatelom Afganistanu (70 os.), Białorusi (56 os.), Rosji (24), Turcji (28) oraz Ukrainy (15). Ochronę uzupełniającą udzielono głównie obywatelom Białorusi (769 os.) i Ukrainy (445 os.), ale także Afganistanu i Rosji (po 33 osoby).  Decyzję negatywną otrzymało 802 cudzoziemców - głównie z Rosji (367 os.), Egiptu (61), Tadżykistanu (60 os.), Ukrainy (40) i Iraku (27). Postępowania 1 018 osób (w tym 400 ob. Rosji, 95 ob. Afganistanu, 91 ob. Egiptu, 85 Ukrainy i 50 Syrii) zostały umorzone. </t>
  </si>
  <si>
    <t>Według stanu na 30 kwietnia br. pod opieką Szefa UdSC znajdowało się 3 886  osób, z czego 3 302 zamieszkiwało w jednym z ośrodków dla cudzoziemców, a pozostałe 3 218 osób pobierało świadczenie pieniężne na samodzielne funkcjonowanie poza ośrodkiem.</t>
  </si>
  <si>
    <t>Sytuacja migracyjna w Polsce w dalszym ciągu jest zdominowana przez napływ obywateli Ukrainy do Polski oraz konsekwencje wojny w tym kraju. Zauważalny jest stopniowy wzrost zainteresowania procedurą o udzielenie ochrony międzynarodowej ze strony obywateli Rosji związany z wprowadzeniem ograniczeń wjazdu na terytorium RP, jak i mobilizacją ogłoszoną w tym kraju.
Od 24 lutego 2022 r. liczba zarejestrowanych wniosków o ochronę czasową wyniosła blisko 1 635 tys. Główe obywatelstwa korzystające z tej formy ochrony to: Ukraińcy (1 630 tys.), Rosjanie (1,6 tys.), Białorusini (669), Gruzini (377), Mołdawianie (328)  i Azerowie (296). 
Szef UdSC do końca kwietnia wydał 1 346 zaświadczeń o udzielonej ochronie czasowej obywatelom państw trzecich, którzy posiadali pobyt stały lub ochronę na Ukrainie. Są to głównie Rosjanie, Białorusini, Wietnamczycy, Ukraińcy i Gruzini.
Zgodnie ze stanem na 30 kwietnia  2023 r. ważną ochronę czasową posiadało ponad 995 tys. osób, a wszystki ważne zezwolenia na pobyt na terytorium RP posiadało ponad 1 789 tys. cudzoziemców.  Dominują obywatele Ukrainy (1 423 695 tys.), na drugim miejscu są Białorusini (97 tys.), następnie: Gruzini (22 tys.), Rosjanie (18 tys.), Niemcy (17 tys.), Hindusi (15 tys.), Wietnamczycy (13 tys.), Włosi (8 tys.), Turcy (8 tys.), Mołdawianie i Chińczycy (po 7 tys.).</t>
  </si>
  <si>
    <t>Do końca kwietnia, wydano 2 060 zezwoleń dot. Małego Ruchu Granicznego i wszystkie wydała placówka we Lwowie. W samym kwietniu  2023 r. wydano 381 zezwoleń i wszystkie zostały wydane przez  placówke we Lwowie.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</si>
</sst>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84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6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1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0" xfId="1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tygodniowy'!$C$231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tygodniowy'!$G$231:$R$231</c:f>
              <c:numCache>
                <c:formatCode>General</c:formatCode>
                <c:ptCount val="12"/>
                <c:pt idx="0">
                  <c:v>785</c:v>
                </c:pt>
                <c:pt idx="2">
                  <c:v>1006</c:v>
                </c:pt>
                <c:pt idx="4">
                  <c:v>20</c:v>
                </c:pt>
                <c:pt idx="6">
                  <c:v>44</c:v>
                </c:pt>
                <c:pt idx="8">
                  <c:v>4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tygodniowy'!$C$232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tygodniowy'!$G$232:$R$232</c:f>
              <c:numCache>
                <c:formatCode>General</c:formatCode>
                <c:ptCount val="12"/>
                <c:pt idx="0">
                  <c:v>165</c:v>
                </c:pt>
                <c:pt idx="2">
                  <c:v>298</c:v>
                </c:pt>
                <c:pt idx="4">
                  <c:v>88</c:v>
                </c:pt>
                <c:pt idx="6">
                  <c:v>192</c:v>
                </c:pt>
                <c:pt idx="8">
                  <c:v>24</c:v>
                </c:pt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tygodniowy'!$C$233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tygodniowy'!$G$233:$R$233</c:f>
              <c:numCache>
                <c:formatCode>General</c:formatCode>
                <c:ptCount val="12"/>
                <c:pt idx="0">
                  <c:v>323</c:v>
                </c:pt>
                <c:pt idx="2">
                  <c:v>435</c:v>
                </c:pt>
                <c:pt idx="4">
                  <c:v>14</c:v>
                </c:pt>
                <c:pt idx="6">
                  <c:v>34</c:v>
                </c:pt>
                <c:pt idx="8">
                  <c:v>14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tygodniowy'!$C$234</c:f>
              <c:strCache>
                <c:ptCount val="1"/>
                <c:pt idx="0">
                  <c:v>EGIPT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tygodniowy'!$G$234:$R$234</c:f>
              <c:numCache>
                <c:formatCode>General</c:formatCode>
                <c:ptCount val="12"/>
                <c:pt idx="0">
                  <c:v>77</c:v>
                </c:pt>
                <c:pt idx="2">
                  <c:v>113</c:v>
                </c:pt>
                <c:pt idx="4">
                  <c:v>5</c:v>
                </c:pt>
                <c:pt idx="6">
                  <c:v>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tygodniowy'!$C$235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tygodniowy'!$G$235:$R$235</c:f>
              <c:numCache>
                <c:formatCode>General</c:formatCode>
                <c:ptCount val="12"/>
                <c:pt idx="0">
                  <c:v>19</c:v>
                </c:pt>
                <c:pt idx="2">
                  <c:v>27</c:v>
                </c:pt>
                <c:pt idx="4">
                  <c:v>10</c:v>
                </c:pt>
                <c:pt idx="6">
                  <c:v>24</c:v>
                </c:pt>
                <c:pt idx="8">
                  <c:v>10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tygodniowy'!$C$236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tygodniowy'!$G$229:$J$230,'Meldunek tygodniowy'!$K$229:$N$230,'Meldunek tygodniowy'!$O$229:$R$230)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tygodniowy'!$G$236:$R$236</c:f>
              <c:numCache>
                <c:formatCode>General</c:formatCode>
                <c:ptCount val="12"/>
                <c:pt idx="0">
                  <c:v>297</c:v>
                </c:pt>
                <c:pt idx="2">
                  <c:v>371</c:v>
                </c:pt>
                <c:pt idx="4">
                  <c:v>73</c:v>
                </c:pt>
                <c:pt idx="6">
                  <c:v>129</c:v>
                </c:pt>
                <c:pt idx="8">
                  <c:v>36</c:v>
                </c:pt>
                <c:pt idx="1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41022528"/>
        <c:axId val="341022920"/>
        <c:axId val="0"/>
      </c:bar3DChart>
      <c:catAx>
        <c:axId val="34102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341022920"/>
        <c:crosses val="autoZero"/>
        <c:auto val="1"/>
        <c:lblAlgn val="ctr"/>
        <c:lblOffset val="100"/>
        <c:noMultiLvlLbl val="0"/>
      </c:catAx>
      <c:valAx>
        <c:axId val="3410229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41022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tygodniowy'!$B$338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tygodniowy'!$J$337,'Meldunek tygodniowy'!$M$337,'Meldunek tygodniowy'!$P$337,'Meldunek tygodniowy'!$S$337,'Meldunek tygodniowy'!$V$337)</c:f>
              <c:strCache>
                <c:ptCount val="5"/>
                <c:pt idx="0">
                  <c:v>27.03.2023 - 02.04.2023</c:v>
                </c:pt>
                <c:pt idx="1">
                  <c:v>03.04.2023 - 09.04.2023</c:v>
                </c:pt>
                <c:pt idx="2">
                  <c:v>10.04.2023 - 16.04.2023</c:v>
                </c:pt>
                <c:pt idx="3">
                  <c:v>17.04.2023 - 23.04.2023</c:v>
                </c:pt>
                <c:pt idx="4">
                  <c:v>24.04.2023 - 30.04.2023</c:v>
                </c:pt>
              </c:strCache>
            </c:strRef>
          </c:cat>
          <c:val>
            <c:numRef>
              <c:f>('Meldunek tygodniowy'!$J$338,'Meldunek tygodniowy'!$M$338,'Meldunek tygodniowy'!$P$338,'Meldunek tygodniowy'!$S$338,'Meldunek tygodniowy'!$V$338)</c:f>
              <c:numCache>
                <c:formatCode>#,##0</c:formatCode>
                <c:ptCount val="5"/>
                <c:pt idx="0">
                  <c:v>670</c:v>
                </c:pt>
                <c:pt idx="1">
                  <c:v>659</c:v>
                </c:pt>
                <c:pt idx="2">
                  <c:v>655</c:v>
                </c:pt>
                <c:pt idx="3">
                  <c:v>650</c:v>
                </c:pt>
                <c:pt idx="4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tygodniowy'!$B$339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tygodniowy'!$J$337,'Meldunek tygodniowy'!$M$337,'Meldunek tygodniowy'!$P$337,'Meldunek tygodniowy'!$S$337,'Meldunek tygodniowy'!$V$337)</c:f>
              <c:strCache>
                <c:ptCount val="5"/>
                <c:pt idx="0">
                  <c:v>27.03.2023 - 02.04.2023</c:v>
                </c:pt>
                <c:pt idx="1">
                  <c:v>03.04.2023 - 09.04.2023</c:v>
                </c:pt>
                <c:pt idx="2">
                  <c:v>10.04.2023 - 16.04.2023</c:v>
                </c:pt>
                <c:pt idx="3">
                  <c:v>17.04.2023 - 23.04.2023</c:v>
                </c:pt>
                <c:pt idx="4">
                  <c:v>24.04.2023 - 30.04.2023</c:v>
                </c:pt>
              </c:strCache>
            </c:strRef>
          </c:cat>
          <c:val>
            <c:numRef>
              <c:f>('Meldunek tygodniowy'!$J$339,'Meldunek tygodniowy'!$M$339,'Meldunek tygodniowy'!$P$339,'Meldunek tygodniowy'!$S$339,'Meldunek tygodniowy'!$V$339)</c:f>
              <c:numCache>
                <c:formatCode>#,##0</c:formatCode>
                <c:ptCount val="5"/>
                <c:pt idx="0">
                  <c:v>3153</c:v>
                </c:pt>
                <c:pt idx="1">
                  <c:v>3183</c:v>
                </c:pt>
                <c:pt idx="2">
                  <c:v>3199</c:v>
                </c:pt>
                <c:pt idx="3">
                  <c:v>3177</c:v>
                </c:pt>
                <c:pt idx="4">
                  <c:v>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tygodniowy'!$B$342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tygodniowy'!$J$337,'Meldunek tygodniowy'!$M$337,'Meldunek tygodniowy'!$P$337,'Meldunek tygodniowy'!$S$337,'Meldunek tygodniowy'!$V$337)</c:f>
              <c:strCache>
                <c:ptCount val="5"/>
                <c:pt idx="0">
                  <c:v>27.03.2023 - 02.04.2023</c:v>
                </c:pt>
                <c:pt idx="1">
                  <c:v>03.04.2023 - 09.04.2023</c:v>
                </c:pt>
                <c:pt idx="2">
                  <c:v>10.04.2023 - 16.04.2023</c:v>
                </c:pt>
                <c:pt idx="3">
                  <c:v>17.04.2023 - 23.04.2023</c:v>
                </c:pt>
                <c:pt idx="4">
                  <c:v>24.04.2023 - 30.04.2023</c:v>
                </c:pt>
              </c:strCache>
            </c:strRef>
          </c:cat>
          <c:val>
            <c:numRef>
              <c:f>('Meldunek tygodniowy'!$J$342,'Meldunek tygodniowy'!$M$342,'Meldunek tygodniowy'!$P$342,'Meldunek tygodniowy'!$S$342,'Meldunek tygodniowy'!$V$342)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41019000"/>
        <c:axId val="341020568"/>
        <c:axId val="0"/>
      </c:bar3DChart>
      <c:catAx>
        <c:axId val="3410190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1020568"/>
        <c:crosses val="autoZero"/>
        <c:auto val="1"/>
        <c:lblAlgn val="ctr"/>
        <c:lblOffset val="100"/>
        <c:noMultiLvlLbl val="0"/>
      </c:catAx>
      <c:valAx>
        <c:axId val="34102056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41019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7155</c:v>
                </c:pt>
                <c:pt idx="2">
                  <c:v>2021</c:v>
                </c:pt>
                <c:pt idx="3">
                  <c:v>4663</c:v>
                </c:pt>
                <c:pt idx="4">
                  <c:v>1236</c:v>
                </c:pt>
                <c:pt idx="5">
                  <c:v>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315</c:v>
                </c:pt>
                <c:pt idx="2">
                  <c:v>147</c:v>
                </c:pt>
                <c:pt idx="3">
                  <c:v>65</c:v>
                </c:pt>
                <c:pt idx="4">
                  <c:v>62</c:v>
                </c:pt>
                <c:pt idx="5">
                  <c:v>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tygodniowy'!$C$115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123</c:v>
                </c:pt>
                <c:pt idx="2">
                  <c:v>94</c:v>
                </c:pt>
                <c:pt idx="3">
                  <c:v>38</c:v>
                </c:pt>
                <c:pt idx="4">
                  <c:v>27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tygodniowy'!$C$116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tygodniowy'!$C$117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tygodniowy'!$C$118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tygodniowy'!$C$119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tygodniowy'!$C$120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tygodniowy'!$C$121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tygodniowy'!$C$122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tygodniowy'!$C$123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316</c:v>
                </c:pt>
                <c:pt idx="2">
                  <c:v>200</c:v>
                </c:pt>
                <c:pt idx="3">
                  <c:v>1</c:v>
                </c:pt>
                <c:pt idx="4">
                  <c:v>17</c:v>
                </c:pt>
                <c:pt idx="5">
                  <c:v>946</c:v>
                </c:pt>
                <c:pt idx="6">
                  <c:v>12</c:v>
                </c:pt>
                <c:pt idx="7">
                  <c:v>0</c:v>
                </c:pt>
                <c:pt idx="8">
                  <c:v>57</c:v>
                </c:pt>
                <c:pt idx="9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tygodniowy'!$C$124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13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tygodniowy'!$C$125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tygodniowy'!$C$126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tygodniowy'!$C$127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tygodniowy'!$L$112:$U$112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tygodniowy'!$L$127:$U$127</c:f>
              <c:numCache>
                <c:formatCode>#,##0</c:formatCode>
                <c:ptCount val="10"/>
                <c:pt idx="0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41017432"/>
        <c:axId val="341023312"/>
        <c:axId val="0"/>
      </c:bar3DChart>
      <c:catAx>
        <c:axId val="34101743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023312"/>
        <c:crosses val="autoZero"/>
        <c:auto val="1"/>
        <c:lblAlgn val="ctr"/>
        <c:lblOffset val="100"/>
        <c:noMultiLvlLbl val="0"/>
      </c:catAx>
      <c:valAx>
        <c:axId val="341023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017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tygodniowy'!$C$199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tygodniowy'!$G$197:$J$198,'Meldunek tygodniowy'!$K$197:$N$198,'Meldunek tygodniowy'!$O$197:$R$198)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tygodniowy'!$G$199:$R$199</c:f>
              <c:numCache>
                <c:formatCode>General</c:formatCode>
                <c:ptCount val="12"/>
                <c:pt idx="0">
                  <c:v>200</c:v>
                </c:pt>
                <c:pt idx="2">
                  <c:v>248</c:v>
                </c:pt>
                <c:pt idx="4">
                  <c:v>0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tygodniowy'!$C$200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tygodniowy'!$G$197:$J$198,'Meldunek tygodniowy'!$K$197:$N$198,'Meldunek tygodniowy'!$O$197:$R$198)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tygodniowy'!$G$200:$R$200</c:f>
              <c:numCache>
                <c:formatCode>General</c:formatCode>
                <c:ptCount val="12"/>
                <c:pt idx="0">
                  <c:v>27</c:v>
                </c:pt>
                <c:pt idx="2">
                  <c:v>48</c:v>
                </c:pt>
                <c:pt idx="4">
                  <c:v>24</c:v>
                </c:pt>
                <c:pt idx="6">
                  <c:v>50</c:v>
                </c:pt>
                <c:pt idx="8">
                  <c:v>4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tygodniowy'!$C$201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tygodniowy'!$G$197:$J$198,'Meldunek tygodniowy'!$K$197:$N$198,'Meldunek tygodniowy'!$O$197:$R$198)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tygodniowy'!$G$201:$R$201</c:f>
              <c:numCache>
                <c:formatCode>General</c:formatCode>
                <c:ptCount val="12"/>
                <c:pt idx="0">
                  <c:v>58</c:v>
                </c:pt>
                <c:pt idx="2">
                  <c:v>82</c:v>
                </c:pt>
                <c:pt idx="4">
                  <c:v>1</c:v>
                </c:pt>
                <c:pt idx="6">
                  <c:v>11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tygodniowy'!$C$202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tygodniowy'!$G$197:$J$198,'Meldunek tygodniowy'!$K$197:$N$198,'Meldunek tygodniowy'!$O$197:$R$198)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tygodniowy'!$G$202:$R$202</c:f>
              <c:numCache>
                <c:formatCode>General</c:formatCode>
                <c:ptCount val="12"/>
                <c:pt idx="0">
                  <c:v>15</c:v>
                </c:pt>
                <c:pt idx="2">
                  <c:v>15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tygodniowy'!$C$203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tygodniowy'!$G$203:$R$203</c:f>
              <c:numCache>
                <c:formatCode>General</c:formatCode>
                <c:ptCount val="12"/>
                <c:pt idx="0">
                  <c:v>11</c:v>
                </c:pt>
                <c:pt idx="2">
                  <c:v>11</c:v>
                </c:pt>
                <c:pt idx="4">
                  <c:v>4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tygodniowy'!$C$204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tygodniowy'!$G$197:$J$198,'Meldunek tygodniowy'!$K$197:$N$198,'Meldunek tygodniowy'!$O$197:$R$198)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tygodniowy'!$G$204:$R$204</c:f>
              <c:numCache>
                <c:formatCode>General</c:formatCode>
                <c:ptCount val="12"/>
                <c:pt idx="0">
                  <c:v>43</c:v>
                </c:pt>
                <c:pt idx="2">
                  <c:v>50</c:v>
                </c:pt>
                <c:pt idx="4">
                  <c:v>17</c:v>
                </c:pt>
                <c:pt idx="6">
                  <c:v>27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40474536"/>
        <c:axId val="340470224"/>
        <c:axId val="0"/>
      </c:bar3DChart>
      <c:catAx>
        <c:axId val="340474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40470224"/>
        <c:crosses val="autoZero"/>
        <c:auto val="1"/>
        <c:lblAlgn val="ctr"/>
        <c:lblOffset val="100"/>
        <c:noMultiLvlLbl val="0"/>
      </c:catAx>
      <c:valAx>
        <c:axId val="34047022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40474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01.04.2023 - 30.04.2023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39540</c:v>
                </c:pt>
                <c:pt idx="1">
                  <c:v>25770</c:v>
                </c:pt>
                <c:pt idx="2">
                  <c:v>1694</c:v>
                </c:pt>
                <c:pt idx="3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01.04.2023 - 30.04.2023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2958</c:v>
                </c:pt>
                <c:pt idx="1">
                  <c:v>2060</c:v>
                </c:pt>
                <c:pt idx="2">
                  <c:v>153</c:v>
                </c:pt>
                <c:pt idx="3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01.04.2023 - 30.04.2023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1562</c:v>
                </c:pt>
                <c:pt idx="1">
                  <c:v>721</c:v>
                </c:pt>
                <c:pt idx="2">
                  <c:v>69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0469048"/>
        <c:axId val="340471008"/>
        <c:axId val="0"/>
      </c:bar3DChart>
      <c:catAx>
        <c:axId val="340469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0471008"/>
        <c:crosses val="autoZero"/>
        <c:auto val="1"/>
        <c:lblAlgn val="ctr"/>
        <c:lblOffset val="100"/>
        <c:noMultiLvlLbl val="0"/>
      </c:catAx>
      <c:valAx>
        <c:axId val="340471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0469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01.01.2023 - 30.04.2023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168890</c:v>
                </c:pt>
                <c:pt idx="1">
                  <c:v>112537</c:v>
                </c:pt>
                <c:pt idx="2">
                  <c:v>9485</c:v>
                </c:pt>
                <c:pt idx="3">
                  <c:v>5304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01.01.2023 - 30.04.2023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13321</c:v>
                </c:pt>
                <c:pt idx="1">
                  <c:v>8836</c:v>
                </c:pt>
                <c:pt idx="2">
                  <c:v>788</c:v>
                </c:pt>
                <c:pt idx="3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01.01.2023 - 30.04.2023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7222</c:v>
                </c:pt>
                <c:pt idx="1">
                  <c:v>2931</c:v>
                </c:pt>
                <c:pt idx="2">
                  <c:v>294</c:v>
                </c:pt>
                <c:pt idx="3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428216"/>
        <c:axId val="151427432"/>
        <c:axId val="0"/>
      </c:bar3DChart>
      <c:catAx>
        <c:axId val="151428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1427432"/>
        <c:crosses val="autoZero"/>
        <c:auto val="1"/>
        <c:lblAlgn val="ctr"/>
        <c:lblOffset val="100"/>
        <c:noMultiLvlLbl val="0"/>
      </c:catAx>
      <c:valAx>
        <c:axId val="151427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1428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240</xdr:row>
      <xdr:rowOff>52389</xdr:rowOff>
    </xdr:from>
    <xdr:to>
      <xdr:col>24</xdr:col>
      <xdr:colOff>19051</xdr:colOff>
      <xdr:row>261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349</xdr:row>
      <xdr:rowOff>65086</xdr:rowOff>
    </xdr:from>
    <xdr:to>
      <xdr:col>23</xdr:col>
      <xdr:colOff>9525</xdr:colOff>
      <xdr:row>363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129</xdr:row>
      <xdr:rowOff>69397</xdr:rowOff>
    </xdr:from>
    <xdr:to>
      <xdr:col>23</xdr:col>
      <xdr:colOff>1</xdr:colOff>
      <xdr:row>151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205</xdr:row>
      <xdr:rowOff>142193</xdr:rowOff>
    </xdr:from>
    <xdr:to>
      <xdr:col>23</xdr:col>
      <xdr:colOff>238126</xdr:colOff>
      <xdr:row>224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294</xdr:row>
      <xdr:rowOff>0</xdr:rowOff>
    </xdr:from>
    <xdr:to>
      <xdr:col>20</xdr:col>
      <xdr:colOff>234084</xdr:colOff>
      <xdr:row>294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233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10583</xdr:colOff>
      <xdr:row>263</xdr:row>
      <xdr:rowOff>31751</xdr:rowOff>
    </xdr:from>
    <xdr:to>
      <xdr:col>25</xdr:col>
      <xdr:colOff>21167</xdr:colOff>
      <xdr:row>270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289</xdr:row>
      <xdr:rowOff>0</xdr:rowOff>
    </xdr:from>
    <xdr:to>
      <xdr:col>25</xdr:col>
      <xdr:colOff>10584</xdr:colOff>
      <xdr:row>294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322</xdr:row>
      <xdr:rowOff>190499</xdr:rowOff>
    </xdr:from>
    <xdr:to>
      <xdr:col>25</xdr:col>
      <xdr:colOff>10584</xdr:colOff>
      <xdr:row>330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367</xdr:row>
      <xdr:rowOff>0</xdr:rowOff>
    </xdr:from>
    <xdr:to>
      <xdr:col>25</xdr:col>
      <xdr:colOff>10584</xdr:colOff>
      <xdr:row>370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104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20164424"/>
          <a:ext cx="84116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156</xdr:row>
      <xdr:rowOff>0</xdr:rowOff>
    </xdr:from>
    <xdr:to>
      <xdr:col>25</xdr:col>
      <xdr:colOff>10584</xdr:colOff>
      <xdr:row>164</xdr:row>
      <xdr:rowOff>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186</xdr:row>
      <xdr:rowOff>0</xdr:rowOff>
    </xdr:from>
    <xdr:to>
      <xdr:col>25</xdr:col>
      <xdr:colOff>10584</xdr:colOff>
      <xdr:row>189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374</xdr:row>
      <xdr:rowOff>190499</xdr:rowOff>
    </xdr:from>
    <xdr:to>
      <xdr:col>25</xdr:col>
      <xdr:colOff>10584</xdr:colOff>
      <xdr:row>387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398"/>
  <sheetViews>
    <sheetView showGridLines="0" tabSelected="1" zoomScale="90" zoomScaleNormal="90" zoomScalePageLayoutView="70" workbookViewId="0"/>
  </sheetViews>
  <sheetFormatPr defaultColWidth="4.1796875" defaultRowHeight="14.5" x14ac:dyDescent="0.35"/>
  <cols>
    <col min="1" max="13" width="5" style="3" customWidth="1"/>
    <col min="14" max="17" width="5.453125" style="3" bestFit="1" customWidth="1"/>
    <col min="18" max="20" width="5" style="3" customWidth="1"/>
    <col min="21" max="21" width="5.453125" style="3" bestFit="1" customWidth="1"/>
    <col min="22" max="24" width="5" style="3" customWidth="1"/>
    <col min="25" max="25" width="3.81640625" style="6" customWidth="1"/>
    <col min="26" max="16384" width="4.1796875" style="3"/>
  </cols>
  <sheetData>
    <row r="1" spans="1:29" x14ac:dyDescent="0.35">
      <c r="T1" s="47"/>
      <c r="U1" s="48"/>
      <c r="V1" s="48"/>
      <c r="W1" s="48"/>
      <c r="X1" s="48"/>
      <c r="Y1" s="48"/>
      <c r="Z1" s="48"/>
      <c r="AA1" s="48"/>
      <c r="AB1" s="48"/>
      <c r="AC1" s="48"/>
    </row>
    <row r="2" spans="1:29" x14ac:dyDescent="0.35">
      <c r="Q2" s="5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29" x14ac:dyDescent="0.35"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x14ac:dyDescent="0.35"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29" x14ac:dyDescent="0.35">
      <c r="E5" s="74" t="s">
        <v>61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x14ac:dyDescent="0.35"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x14ac:dyDescent="0.35"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29" x14ac:dyDescent="0.35"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T8" s="48"/>
      <c r="U8" s="48"/>
      <c r="V8" s="48"/>
      <c r="W8" s="48"/>
      <c r="X8" s="48"/>
      <c r="Y8" s="48"/>
      <c r="Z8" s="48"/>
      <c r="AA8" s="48"/>
      <c r="AB8" s="48"/>
      <c r="AC8" s="48"/>
    </row>
    <row r="9" spans="1:29" ht="19.5" x14ac:dyDescent="0.45">
      <c r="E9" s="75" t="str">
        <f>CONCATENATE("w okresie ",Arkusz18!A2," - ",Arkusz18!B2," r.")</f>
        <v>w okresie 01.04.2023 - 30.04.2023 r.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T9" s="48"/>
      <c r="U9" s="48"/>
      <c r="V9" s="48"/>
      <c r="W9" s="48"/>
      <c r="X9" s="48"/>
      <c r="Y9" s="48"/>
      <c r="Z9" s="48"/>
      <c r="AA9" s="48"/>
      <c r="AB9" s="48"/>
      <c r="AC9" s="48"/>
    </row>
    <row r="10" spans="1:29" x14ac:dyDescent="0.35">
      <c r="T10" s="48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 x14ac:dyDescent="0.35">
      <c r="T11" s="48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 x14ac:dyDescent="0.35"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 x14ac:dyDescent="0.35"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29" x14ac:dyDescent="0.35">
      <c r="T14" s="48"/>
      <c r="U14" s="48"/>
      <c r="V14" s="48"/>
      <c r="W14" s="48"/>
      <c r="X14" s="48"/>
      <c r="Y14" s="48"/>
      <c r="Z14" s="48"/>
      <c r="AA14" s="48"/>
      <c r="AB14" s="48"/>
      <c r="AC14" s="48"/>
    </row>
    <row r="15" spans="1:29" ht="18" x14ac:dyDescent="0.35">
      <c r="A15" s="8" t="s">
        <v>65</v>
      </c>
      <c r="T15" s="48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ht="18" x14ac:dyDescent="0.35">
      <c r="A16" s="8"/>
    </row>
    <row r="18" spans="1:26" x14ac:dyDescent="0.35">
      <c r="A18" s="59" t="s">
        <v>133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pans="1:26" x14ac:dyDescent="0.3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1:26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142" t="s">
        <v>2</v>
      </c>
      <c r="H22" s="78"/>
      <c r="I22" s="78"/>
      <c r="J22" s="78"/>
      <c r="K22" s="78" t="s">
        <v>3</v>
      </c>
      <c r="L22" s="78"/>
      <c r="M22" s="135" t="str">
        <f>CONCATENATE("decyzje ",Arkusz18!A2," - ",Arkusz18!B2," r.")</f>
        <v>decyzje 01.04.2023 - 30.04.2023 r.</v>
      </c>
      <c r="N22" s="135"/>
      <c r="O22" s="135"/>
      <c r="P22" s="135"/>
      <c r="Q22" s="135"/>
      <c r="R22" s="136"/>
    </row>
    <row r="23" spans="1:26" ht="60" customHeight="1" x14ac:dyDescent="0.35">
      <c r="G23" s="143"/>
      <c r="H23" s="79"/>
      <c r="I23" s="79"/>
      <c r="J23" s="79"/>
      <c r="K23" s="79"/>
      <c r="L23" s="79"/>
      <c r="M23" s="76" t="s">
        <v>21</v>
      </c>
      <c r="N23" s="76"/>
      <c r="O23" s="76" t="s">
        <v>22</v>
      </c>
      <c r="P23" s="76"/>
      <c r="Q23" s="76" t="s">
        <v>23</v>
      </c>
      <c r="R23" s="77"/>
    </row>
    <row r="24" spans="1:26" x14ac:dyDescent="0.35">
      <c r="G24" s="140" t="s">
        <v>29</v>
      </c>
      <c r="H24" s="141"/>
      <c r="I24" s="141"/>
      <c r="J24" s="141"/>
      <c r="K24" s="60">
        <f>Arkusz9!B5</f>
        <v>39540</v>
      </c>
      <c r="L24" s="60"/>
      <c r="M24" s="56">
        <f>Arkusz9!B3</f>
        <v>25770</v>
      </c>
      <c r="N24" s="56"/>
      <c r="O24" s="56">
        <f>Arkusz9!B2</f>
        <v>1694</v>
      </c>
      <c r="P24" s="56"/>
      <c r="Q24" s="56">
        <f>Arkusz9!B4</f>
        <v>1115</v>
      </c>
      <c r="R24" s="71"/>
    </row>
    <row r="25" spans="1:26" x14ac:dyDescent="0.35">
      <c r="G25" s="138" t="s">
        <v>30</v>
      </c>
      <c r="H25" s="139"/>
      <c r="I25" s="139"/>
      <c r="J25" s="139"/>
      <c r="K25" s="137">
        <f>Arkusz9!B13</f>
        <v>2958</v>
      </c>
      <c r="L25" s="137"/>
      <c r="M25" s="72">
        <f>Arkusz9!B11</f>
        <v>2060</v>
      </c>
      <c r="N25" s="72"/>
      <c r="O25" s="72">
        <f>Arkusz9!B10</f>
        <v>153</v>
      </c>
      <c r="P25" s="72"/>
      <c r="Q25" s="72">
        <f>Arkusz9!B12</f>
        <v>108</v>
      </c>
      <c r="R25" s="73"/>
    </row>
    <row r="26" spans="1:26" ht="15" thickBot="1" x14ac:dyDescent="0.4">
      <c r="G26" s="144" t="s">
        <v>20</v>
      </c>
      <c r="H26" s="145"/>
      <c r="I26" s="145"/>
      <c r="J26" s="145"/>
      <c r="K26" s="146">
        <f>Arkusz9!B9</f>
        <v>1562</v>
      </c>
      <c r="L26" s="146"/>
      <c r="M26" s="80">
        <f>Arkusz9!B7</f>
        <v>721</v>
      </c>
      <c r="N26" s="80"/>
      <c r="O26" s="80">
        <f>Arkusz9!B6</f>
        <v>69</v>
      </c>
      <c r="P26" s="80"/>
      <c r="Q26" s="80">
        <f>Arkusz9!B8</f>
        <v>82</v>
      </c>
      <c r="R26" s="147"/>
    </row>
    <row r="27" spans="1:26" ht="15" thickBot="1" x14ac:dyDescent="0.4">
      <c r="G27" s="81" t="s">
        <v>67</v>
      </c>
      <c r="H27" s="82"/>
      <c r="I27" s="82"/>
      <c r="J27" s="82"/>
      <c r="K27" s="83">
        <f>SUM(K24:K26)</f>
        <v>44060</v>
      </c>
      <c r="L27" s="83"/>
      <c r="M27" s="83">
        <f>SUM(M24:M26)</f>
        <v>28551</v>
      </c>
      <c r="N27" s="83"/>
      <c r="O27" s="83">
        <f>SUM(O24:O26)</f>
        <v>1916</v>
      </c>
      <c r="P27" s="83"/>
      <c r="Q27" s="83">
        <f>SUM(Q24:Q26)</f>
        <v>1305</v>
      </c>
      <c r="R27" s="84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5"/>
      <c r="Z37" s="24"/>
    </row>
    <row r="38" spans="7:26" x14ac:dyDescent="0.35">
      <c r="V38" s="24"/>
      <c r="W38" s="24"/>
      <c r="X38" s="24"/>
      <c r="Y38" s="25"/>
      <c r="Z38" s="24"/>
    </row>
    <row r="39" spans="7:26" x14ac:dyDescent="0.35">
      <c r="V39" s="24"/>
      <c r="W39" s="24"/>
      <c r="X39" s="24"/>
      <c r="Y39" s="25"/>
      <c r="Z39" s="24"/>
    </row>
    <row r="40" spans="7:26" x14ac:dyDescent="0.35">
      <c r="V40" s="24"/>
      <c r="W40" s="24"/>
      <c r="X40" s="24"/>
      <c r="Y40" s="25"/>
      <c r="Z40" s="24"/>
    </row>
    <row r="41" spans="7:26" x14ac:dyDescent="0.35">
      <c r="V41" s="24"/>
      <c r="W41" s="24"/>
      <c r="X41" s="24"/>
      <c r="Y41" s="25"/>
      <c r="Z41" s="24"/>
    </row>
    <row r="42" spans="7:26" x14ac:dyDescent="0.35">
      <c r="V42" s="24"/>
      <c r="W42" s="24"/>
      <c r="X42" s="24"/>
      <c r="Y42" s="25"/>
      <c r="Z42" s="24"/>
    </row>
    <row r="43" spans="7:26" x14ac:dyDescent="0.35">
      <c r="V43" s="24"/>
      <c r="W43" s="24"/>
      <c r="X43" s="24"/>
      <c r="Y43" s="25"/>
      <c r="Z43" s="24"/>
    </row>
    <row r="44" spans="7:26" x14ac:dyDescent="0.35">
      <c r="V44" s="24"/>
      <c r="W44" s="24"/>
      <c r="X44" s="24"/>
      <c r="Y44" s="25"/>
      <c r="Z44" s="24"/>
    </row>
    <row r="45" spans="7:26" ht="15" thickBot="1" x14ac:dyDescent="0.4">
      <c r="V45" s="24"/>
      <c r="W45" s="24"/>
      <c r="X45" s="24"/>
      <c r="Y45" s="25"/>
      <c r="Z45" s="24"/>
    </row>
    <row r="46" spans="7:26" ht="63.75" customHeight="1" x14ac:dyDescent="0.35">
      <c r="G46" s="271" t="s">
        <v>2</v>
      </c>
      <c r="H46" s="272"/>
      <c r="I46" s="272"/>
      <c r="J46" s="272"/>
      <c r="K46" s="272"/>
      <c r="L46" s="272"/>
      <c r="M46" s="272"/>
      <c r="N46" s="272"/>
      <c r="O46" s="275" t="s">
        <v>3</v>
      </c>
      <c r="P46" s="275"/>
      <c r="Q46" s="263" t="s">
        <v>72</v>
      </c>
      <c r="R46" s="264"/>
      <c r="U46" s="24"/>
      <c r="V46" s="24"/>
      <c r="W46" s="24"/>
      <c r="X46" s="24"/>
      <c r="Y46" s="25"/>
    </row>
    <row r="47" spans="7:26" x14ac:dyDescent="0.35">
      <c r="G47" s="273"/>
      <c r="H47" s="274"/>
      <c r="I47" s="274"/>
      <c r="J47" s="274"/>
      <c r="K47" s="274"/>
      <c r="L47" s="274"/>
      <c r="M47" s="274"/>
      <c r="N47" s="274"/>
      <c r="O47" s="276"/>
      <c r="P47" s="276"/>
      <c r="Q47" s="265"/>
      <c r="R47" s="266"/>
      <c r="U47" s="24"/>
      <c r="V47" s="24"/>
      <c r="W47" s="24"/>
      <c r="X47" s="24"/>
      <c r="Y47" s="25"/>
    </row>
    <row r="48" spans="7:26" x14ac:dyDescent="0.35">
      <c r="G48" s="224" t="s">
        <v>68</v>
      </c>
      <c r="H48" s="225"/>
      <c r="I48" s="225"/>
      <c r="J48" s="225"/>
      <c r="K48" s="225"/>
      <c r="L48" s="225"/>
      <c r="M48" s="225"/>
      <c r="N48" s="225"/>
      <c r="O48" s="261">
        <f>Arkusz10!A2</f>
        <v>310</v>
      </c>
      <c r="P48" s="261"/>
      <c r="Q48" s="267">
        <f>Arkusz10!A3</f>
        <v>281</v>
      </c>
      <c r="R48" s="268"/>
      <c r="U48" s="24"/>
      <c r="V48" s="24"/>
      <c r="W48" s="24"/>
      <c r="X48" s="24"/>
      <c r="Y48" s="25"/>
    </row>
    <row r="49" spans="7:26" x14ac:dyDescent="0.35">
      <c r="G49" s="259" t="s">
        <v>69</v>
      </c>
      <c r="H49" s="260"/>
      <c r="I49" s="260"/>
      <c r="J49" s="260"/>
      <c r="K49" s="260"/>
      <c r="L49" s="260"/>
      <c r="M49" s="260"/>
      <c r="N49" s="260"/>
      <c r="O49" s="262">
        <f>Arkusz10!A4</f>
        <v>51</v>
      </c>
      <c r="P49" s="262"/>
      <c r="Q49" s="269">
        <f>Arkusz10!A5</f>
        <v>44</v>
      </c>
      <c r="R49" s="270"/>
      <c r="U49" s="24"/>
      <c r="V49" s="24"/>
      <c r="W49" s="24"/>
      <c r="X49" s="24"/>
      <c r="Y49" s="25"/>
    </row>
    <row r="50" spans="7:26" x14ac:dyDescent="0.35">
      <c r="G50" s="224" t="s">
        <v>70</v>
      </c>
      <c r="H50" s="225"/>
      <c r="I50" s="225"/>
      <c r="J50" s="225"/>
      <c r="K50" s="225"/>
      <c r="L50" s="225"/>
      <c r="M50" s="225"/>
      <c r="N50" s="225"/>
      <c r="O50" s="261">
        <f>Arkusz10!A6</f>
        <v>0</v>
      </c>
      <c r="P50" s="261"/>
      <c r="Q50" s="267">
        <f>Arkusz10!A7</f>
        <v>1</v>
      </c>
      <c r="R50" s="268"/>
      <c r="U50" s="24"/>
      <c r="V50" s="24"/>
      <c r="W50" s="24"/>
      <c r="X50" s="24"/>
      <c r="Y50" s="25"/>
    </row>
    <row r="51" spans="7:26" ht="15" thickBot="1" x14ac:dyDescent="0.4">
      <c r="G51" s="201" t="s">
        <v>71</v>
      </c>
      <c r="H51" s="202"/>
      <c r="I51" s="202"/>
      <c r="J51" s="202"/>
      <c r="K51" s="202"/>
      <c r="L51" s="202"/>
      <c r="M51" s="202"/>
      <c r="N51" s="202"/>
      <c r="O51" s="203">
        <f>Arkusz10!A8</f>
        <v>4</v>
      </c>
      <c r="P51" s="203"/>
      <c r="Q51" s="278">
        <f>Arkusz10!A9</f>
        <v>7</v>
      </c>
      <c r="R51" s="279"/>
      <c r="U51" s="24"/>
      <c r="V51" s="24"/>
      <c r="W51" s="24"/>
      <c r="X51" s="24"/>
      <c r="Y51" s="25"/>
    </row>
    <row r="52" spans="7:26" ht="15" thickBot="1" x14ac:dyDescent="0.4">
      <c r="G52" s="199" t="s">
        <v>67</v>
      </c>
      <c r="H52" s="200"/>
      <c r="I52" s="200"/>
      <c r="J52" s="200"/>
      <c r="K52" s="200"/>
      <c r="L52" s="200"/>
      <c r="M52" s="200"/>
      <c r="N52" s="200"/>
      <c r="O52" s="258">
        <f>SUM(O48:O51)</f>
        <v>365</v>
      </c>
      <c r="P52" s="258"/>
      <c r="Q52" s="280">
        <f>SUM(Q48:Q51)</f>
        <v>333</v>
      </c>
      <c r="R52" s="281"/>
      <c r="U52" s="24"/>
      <c r="V52" s="24"/>
      <c r="W52" s="24"/>
      <c r="X52" s="24"/>
      <c r="Y52" s="25"/>
    </row>
    <row r="53" spans="7:26" x14ac:dyDescent="0.35">
      <c r="V53" s="24"/>
      <c r="W53" s="24"/>
      <c r="X53" s="24"/>
      <c r="Y53" s="25"/>
      <c r="Z53" s="24"/>
    </row>
    <row r="54" spans="7:26" x14ac:dyDescent="0.35">
      <c r="V54" s="24"/>
      <c r="W54" s="24"/>
      <c r="X54" s="24"/>
      <c r="Y54" s="25"/>
      <c r="Z54" s="24"/>
    </row>
    <row r="55" spans="7:26" ht="15" thickBot="1" x14ac:dyDescent="0.4">
      <c r="V55" s="24"/>
      <c r="W55" s="24"/>
      <c r="X55" s="24"/>
      <c r="Y55" s="25"/>
      <c r="Z55" s="24"/>
    </row>
    <row r="56" spans="7:26" ht="33" customHeight="1" x14ac:dyDescent="0.35">
      <c r="G56" s="142" t="s">
        <v>2</v>
      </c>
      <c r="H56" s="78"/>
      <c r="I56" s="78"/>
      <c r="J56" s="78"/>
      <c r="K56" s="78" t="s">
        <v>3</v>
      </c>
      <c r="L56" s="78"/>
      <c r="M56" s="135" t="str">
        <f>CONCATENATE("decyzje ",Arkusz18!C2," - ",Arkusz18!B2," r.")</f>
        <v>decyzje 01.01.2023 - 30.04.2023 r.</v>
      </c>
      <c r="N56" s="135"/>
      <c r="O56" s="135"/>
      <c r="P56" s="135"/>
      <c r="Q56" s="135"/>
      <c r="R56" s="136"/>
      <c r="V56" s="24"/>
      <c r="W56" s="24"/>
      <c r="X56" s="24"/>
      <c r="Y56" s="25"/>
      <c r="Z56" s="24"/>
    </row>
    <row r="57" spans="7:26" ht="63.75" customHeight="1" x14ac:dyDescent="0.35">
      <c r="G57" s="143"/>
      <c r="H57" s="79"/>
      <c r="I57" s="79"/>
      <c r="J57" s="79"/>
      <c r="K57" s="79"/>
      <c r="L57" s="79"/>
      <c r="M57" s="76" t="s">
        <v>21</v>
      </c>
      <c r="N57" s="76"/>
      <c r="O57" s="76" t="s">
        <v>22</v>
      </c>
      <c r="P57" s="76"/>
      <c r="Q57" s="76" t="s">
        <v>23</v>
      </c>
      <c r="R57" s="77"/>
      <c r="V57" s="24"/>
      <c r="W57" s="24"/>
      <c r="X57" s="24"/>
      <c r="Y57" s="25"/>
      <c r="Z57" s="24"/>
    </row>
    <row r="58" spans="7:26" x14ac:dyDescent="0.35">
      <c r="G58" s="140" t="s">
        <v>29</v>
      </c>
      <c r="H58" s="141"/>
      <c r="I58" s="141"/>
      <c r="J58" s="141"/>
      <c r="K58" s="60">
        <f>Arkusz11!B5</f>
        <v>168890</v>
      </c>
      <c r="L58" s="60"/>
      <c r="M58" s="56">
        <f>Arkusz11!B3</f>
        <v>112537</v>
      </c>
      <c r="N58" s="56"/>
      <c r="O58" s="56">
        <f>Arkusz11!B2</f>
        <v>9485</v>
      </c>
      <c r="P58" s="56"/>
      <c r="Q58" s="56">
        <f>Arkusz11!B4</f>
        <v>5304</v>
      </c>
      <c r="R58" s="71"/>
      <c r="V58" s="24"/>
      <c r="W58" s="24"/>
      <c r="X58" s="24"/>
      <c r="Y58" s="25"/>
      <c r="Z58" s="24"/>
    </row>
    <row r="59" spans="7:26" x14ac:dyDescent="0.35">
      <c r="G59" s="138" t="s">
        <v>30</v>
      </c>
      <c r="H59" s="139"/>
      <c r="I59" s="139"/>
      <c r="J59" s="139"/>
      <c r="K59" s="137">
        <f>Arkusz11!B13</f>
        <v>13321</v>
      </c>
      <c r="L59" s="137"/>
      <c r="M59" s="72">
        <f>Arkusz11!B11</f>
        <v>8836</v>
      </c>
      <c r="N59" s="72"/>
      <c r="O59" s="72">
        <f>Arkusz11!B10</f>
        <v>788</v>
      </c>
      <c r="P59" s="72"/>
      <c r="Q59" s="72">
        <f>Arkusz11!B12</f>
        <v>509</v>
      </c>
      <c r="R59" s="73"/>
      <c r="V59" s="24"/>
      <c r="W59" s="24"/>
      <c r="X59" s="24"/>
      <c r="Y59" s="25"/>
      <c r="Z59" s="24"/>
    </row>
    <row r="60" spans="7:26" ht="15" thickBot="1" x14ac:dyDescent="0.4">
      <c r="G60" s="144" t="s">
        <v>20</v>
      </c>
      <c r="H60" s="145"/>
      <c r="I60" s="145"/>
      <c r="J60" s="145"/>
      <c r="K60" s="146">
        <f>Arkusz11!B9</f>
        <v>7222</v>
      </c>
      <c r="L60" s="146"/>
      <c r="M60" s="80">
        <f>Arkusz11!B7</f>
        <v>2931</v>
      </c>
      <c r="N60" s="80"/>
      <c r="O60" s="80">
        <f>Arkusz11!B6</f>
        <v>294</v>
      </c>
      <c r="P60" s="80"/>
      <c r="Q60" s="80">
        <f>Arkusz11!B8</f>
        <v>312</v>
      </c>
      <c r="R60" s="147"/>
      <c r="V60" s="24"/>
      <c r="W60" s="24"/>
      <c r="X60" s="24"/>
      <c r="Y60" s="25"/>
      <c r="Z60" s="24"/>
    </row>
    <row r="61" spans="7:26" ht="15" thickBot="1" x14ac:dyDescent="0.4">
      <c r="G61" s="81" t="s">
        <v>67</v>
      </c>
      <c r="H61" s="82"/>
      <c r="I61" s="82"/>
      <c r="J61" s="82"/>
      <c r="K61" s="83">
        <f>SUM(K58:L60)</f>
        <v>189433</v>
      </c>
      <c r="L61" s="83"/>
      <c r="M61" s="83">
        <f t="shared" ref="M61" si="0">SUM(M58:N60)</f>
        <v>124304</v>
      </c>
      <c r="N61" s="83"/>
      <c r="O61" s="83">
        <f t="shared" ref="O61" si="1">SUM(O58:P60)</f>
        <v>10567</v>
      </c>
      <c r="P61" s="83"/>
      <c r="Q61" s="83">
        <f t="shared" ref="Q61" si="2">SUM(Q58:R60)</f>
        <v>6125</v>
      </c>
      <c r="R61" s="84"/>
      <c r="V61" s="24"/>
      <c r="W61" s="24"/>
      <c r="X61" s="24"/>
      <c r="Y61" s="25"/>
      <c r="Z61" s="24"/>
    </row>
    <row r="62" spans="7:26" x14ac:dyDescent="0.35">
      <c r="V62" s="24"/>
      <c r="W62" s="24"/>
      <c r="X62" s="24"/>
      <c r="Y62" s="25"/>
      <c r="Z62" s="24"/>
    </row>
    <row r="63" spans="7:26" x14ac:dyDescent="0.35">
      <c r="V63" s="24"/>
      <c r="W63" s="24"/>
      <c r="X63" s="24"/>
      <c r="Y63" s="25"/>
      <c r="Z63" s="24"/>
    </row>
    <row r="64" spans="7:26" x14ac:dyDescent="0.35">
      <c r="V64" s="24"/>
      <c r="W64" s="24"/>
      <c r="X64" s="24"/>
      <c r="Y64" s="25"/>
      <c r="Z64" s="24"/>
    </row>
    <row r="66" spans="14:26" x14ac:dyDescent="0.35">
      <c r="N66" s="26"/>
      <c r="O66" s="26"/>
      <c r="P66" s="26"/>
      <c r="Q66" s="26"/>
      <c r="R66" s="26"/>
      <c r="S66" s="26"/>
      <c r="T66" s="26"/>
      <c r="U66" s="26"/>
      <c r="V66" s="27"/>
      <c r="W66" s="26"/>
      <c r="X66" s="28"/>
      <c r="Y66" s="29"/>
      <c r="Z66" s="28"/>
    </row>
    <row r="81" spans="1:25" ht="15" thickBot="1" x14ac:dyDescent="0.4"/>
    <row r="82" spans="1:25" ht="57.75" customHeight="1" x14ac:dyDescent="0.35">
      <c r="G82" s="271" t="s">
        <v>2</v>
      </c>
      <c r="H82" s="272"/>
      <c r="I82" s="272"/>
      <c r="J82" s="272"/>
      <c r="K82" s="272"/>
      <c r="L82" s="272"/>
      <c r="M82" s="272"/>
      <c r="N82" s="272"/>
      <c r="O82" s="275" t="s">
        <v>3</v>
      </c>
      <c r="P82" s="275"/>
      <c r="Q82" s="263" t="s">
        <v>72</v>
      </c>
      <c r="R82" s="264"/>
    </row>
    <row r="83" spans="1:25" x14ac:dyDescent="0.35">
      <c r="G83" s="273"/>
      <c r="H83" s="274"/>
      <c r="I83" s="274"/>
      <c r="J83" s="274"/>
      <c r="K83" s="274"/>
      <c r="L83" s="274"/>
      <c r="M83" s="274"/>
      <c r="N83" s="274"/>
      <c r="O83" s="276"/>
      <c r="P83" s="276"/>
      <c r="Q83" s="265"/>
      <c r="R83" s="266"/>
    </row>
    <row r="84" spans="1:25" x14ac:dyDescent="0.35">
      <c r="G84" s="224" t="s">
        <v>68</v>
      </c>
      <c r="H84" s="225"/>
      <c r="I84" s="225"/>
      <c r="J84" s="225"/>
      <c r="K84" s="225"/>
      <c r="L84" s="225"/>
      <c r="M84" s="225"/>
      <c r="N84" s="225"/>
      <c r="O84" s="261">
        <f>Arkusz12!A2</f>
        <v>1505</v>
      </c>
      <c r="P84" s="261"/>
      <c r="Q84" s="267">
        <f>Arkusz12!A3</f>
        <v>1182</v>
      </c>
      <c r="R84" s="268"/>
    </row>
    <row r="85" spans="1:25" x14ac:dyDescent="0.35">
      <c r="G85" s="259" t="s">
        <v>69</v>
      </c>
      <c r="H85" s="260"/>
      <c r="I85" s="260"/>
      <c r="J85" s="260"/>
      <c r="K85" s="260"/>
      <c r="L85" s="260"/>
      <c r="M85" s="260"/>
      <c r="N85" s="260"/>
      <c r="O85" s="262">
        <f>Arkusz12!A4</f>
        <v>188</v>
      </c>
      <c r="P85" s="262"/>
      <c r="Q85" s="269">
        <f>Arkusz12!A5</f>
        <v>131</v>
      </c>
      <c r="R85" s="270"/>
    </row>
    <row r="86" spans="1:25" x14ac:dyDescent="0.35">
      <c r="G86" s="224" t="s">
        <v>70</v>
      </c>
      <c r="H86" s="225"/>
      <c r="I86" s="225"/>
      <c r="J86" s="225"/>
      <c r="K86" s="225"/>
      <c r="L86" s="225"/>
      <c r="M86" s="225"/>
      <c r="N86" s="225"/>
      <c r="O86" s="261">
        <f>Arkusz12!A6</f>
        <v>0</v>
      </c>
      <c r="P86" s="261"/>
      <c r="Q86" s="267">
        <f>Arkusz12!A7</f>
        <v>3</v>
      </c>
      <c r="R86" s="268"/>
    </row>
    <row r="87" spans="1:25" ht="15" thickBot="1" x14ac:dyDescent="0.4">
      <c r="G87" s="201" t="s">
        <v>71</v>
      </c>
      <c r="H87" s="202"/>
      <c r="I87" s="202"/>
      <c r="J87" s="202"/>
      <c r="K87" s="202"/>
      <c r="L87" s="202"/>
      <c r="M87" s="202"/>
      <c r="N87" s="202"/>
      <c r="O87" s="203">
        <f>Arkusz12!A8</f>
        <v>24</v>
      </c>
      <c r="P87" s="203"/>
      <c r="Q87" s="278">
        <f>Arkusz12!A9</f>
        <v>14</v>
      </c>
      <c r="R87" s="279"/>
    </row>
    <row r="88" spans="1:25" ht="15" thickBot="1" x14ac:dyDescent="0.4">
      <c r="G88" s="199" t="s">
        <v>67</v>
      </c>
      <c r="H88" s="200"/>
      <c r="I88" s="200"/>
      <c r="J88" s="200"/>
      <c r="K88" s="200"/>
      <c r="L88" s="200"/>
      <c r="M88" s="200"/>
      <c r="N88" s="200"/>
      <c r="O88" s="258">
        <f>SUM(O84:P87)</f>
        <v>1717</v>
      </c>
      <c r="P88" s="258"/>
      <c r="Q88" s="258">
        <f>SUM(Q84:R87)</f>
        <v>1330</v>
      </c>
      <c r="R88" s="282"/>
    </row>
    <row r="91" spans="1:25" x14ac:dyDescent="0.35">
      <c r="A91" s="52" t="s">
        <v>161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3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3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3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3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3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6" x14ac:dyDescent="0.3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6" x14ac:dyDescent="0.3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6" s="49" customFormat="1" x14ac:dyDescent="0.3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6" s="49" customFormat="1" x14ac:dyDescent="0.3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6" s="49" customFormat="1" x14ac:dyDescent="0.3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6" s="50" customFormat="1" x14ac:dyDescent="0.3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6" s="50" customFormat="1" x14ac:dyDescent="0.3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6" x14ac:dyDescent="0.3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9" spans="1:26" ht="36" customHeight="1" x14ac:dyDescent="0.35">
      <c r="A109" s="59" t="s">
        <v>134</v>
      </c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</row>
    <row r="110" spans="1:26" x14ac:dyDescent="0.3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</row>
    <row r="111" spans="1:26" ht="15" thickBot="1" x14ac:dyDescent="0.4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83" t="str">
        <f>CONCATENATE(Arkusz18!C2," - ",Arkusz18!B2," r.")</f>
        <v>01.01.2023 - 30.04.2023 r.</v>
      </c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</row>
    <row r="112" spans="1:26" ht="188" x14ac:dyDescent="0.35">
      <c r="C112" s="197" t="s">
        <v>2</v>
      </c>
      <c r="D112" s="198"/>
      <c r="E112" s="198"/>
      <c r="F112" s="198"/>
      <c r="G112" s="198"/>
      <c r="H112" s="198"/>
      <c r="I112" s="198"/>
      <c r="J112" s="198"/>
      <c r="K112" s="198"/>
      <c r="L112" s="57" t="s">
        <v>74</v>
      </c>
      <c r="M112" s="57"/>
      <c r="N112" s="30" t="s">
        <v>11</v>
      </c>
      <c r="O112" s="30" t="s">
        <v>88</v>
      </c>
      <c r="P112" s="30" t="s">
        <v>79</v>
      </c>
      <c r="Q112" s="30" t="s">
        <v>48</v>
      </c>
      <c r="R112" s="30" t="s">
        <v>34</v>
      </c>
      <c r="S112" s="30" t="s">
        <v>4</v>
      </c>
      <c r="T112" s="30" t="s">
        <v>37</v>
      </c>
      <c r="U112" s="30" t="s">
        <v>78</v>
      </c>
      <c r="V112" s="57" t="s">
        <v>73</v>
      </c>
      <c r="W112" s="58"/>
      <c r="Y112" s="3"/>
      <c r="Z112" s="6"/>
    </row>
    <row r="113" spans="3:26" x14ac:dyDescent="0.35">
      <c r="C113" s="62" t="s">
        <v>29</v>
      </c>
      <c r="D113" s="63"/>
      <c r="E113" s="63"/>
      <c r="F113" s="63"/>
      <c r="G113" s="63"/>
      <c r="H113" s="63"/>
      <c r="I113" s="63"/>
      <c r="J113" s="63"/>
      <c r="K113" s="63"/>
      <c r="L113" s="56">
        <f>Arkusz13!C2</f>
        <v>7155</v>
      </c>
      <c r="M113" s="56"/>
      <c r="N113" s="31">
        <f>Arkusz13!C18</f>
        <v>2021</v>
      </c>
      <c r="O113" s="31">
        <f>Arkusz13!C34</f>
        <v>4663</v>
      </c>
      <c r="P113" s="31">
        <f>Arkusz13!C50</f>
        <v>1236</v>
      </c>
      <c r="Q113" s="31">
        <f>Arkusz13!C66</f>
        <v>69</v>
      </c>
      <c r="R113" s="31">
        <f>Arkusz13!C82</f>
        <v>0</v>
      </c>
      <c r="S113" s="31">
        <f>Arkusz13!C98</f>
        <v>0</v>
      </c>
      <c r="T113" s="31">
        <f>Arkusz13!C114</f>
        <v>0</v>
      </c>
      <c r="U113" s="31">
        <f>Arkusz13!C130-SUM(N113:T113)</f>
        <v>868</v>
      </c>
      <c r="V113" s="60">
        <f t="shared" ref="V113:V127" si="3">SUM(N113:U113)</f>
        <v>8857</v>
      </c>
      <c r="W113" s="61"/>
      <c r="Y113" s="3"/>
      <c r="Z113" s="6"/>
    </row>
    <row r="114" spans="3:26" x14ac:dyDescent="0.35">
      <c r="C114" s="67" t="s">
        <v>30</v>
      </c>
      <c r="D114" s="68"/>
      <c r="E114" s="68"/>
      <c r="F114" s="68"/>
      <c r="G114" s="68"/>
      <c r="H114" s="68"/>
      <c r="I114" s="68"/>
      <c r="J114" s="68"/>
      <c r="K114" s="68"/>
      <c r="L114" s="56">
        <f>Arkusz13!C3</f>
        <v>315</v>
      </c>
      <c r="M114" s="56"/>
      <c r="N114" s="31">
        <f>Arkusz13!C19</f>
        <v>147</v>
      </c>
      <c r="O114" s="31">
        <f>Arkusz13!C35</f>
        <v>65</v>
      </c>
      <c r="P114" s="31">
        <f>Arkusz13!C51</f>
        <v>62</v>
      </c>
      <c r="Q114" s="31">
        <f>Arkusz13!C67</f>
        <v>14</v>
      </c>
      <c r="R114" s="31">
        <f>Arkusz13!C83</f>
        <v>0</v>
      </c>
      <c r="S114" s="31">
        <f>Arkusz13!C99</f>
        <v>0</v>
      </c>
      <c r="T114" s="31">
        <f>Arkusz13!C115</f>
        <v>0</v>
      </c>
      <c r="U114" s="31">
        <f>Arkusz13!C131-SUM(N114:T114)</f>
        <v>65</v>
      </c>
      <c r="V114" s="60">
        <f t="shared" si="3"/>
        <v>353</v>
      </c>
      <c r="W114" s="61"/>
      <c r="Y114" s="3"/>
      <c r="Z114" s="6"/>
    </row>
    <row r="115" spans="3:26" x14ac:dyDescent="0.35">
      <c r="C115" s="62" t="s">
        <v>31</v>
      </c>
      <c r="D115" s="63"/>
      <c r="E115" s="63"/>
      <c r="F115" s="63"/>
      <c r="G115" s="63"/>
      <c r="H115" s="63"/>
      <c r="I115" s="63"/>
      <c r="J115" s="63"/>
      <c r="K115" s="63"/>
      <c r="L115" s="56">
        <f>Arkusz13!C4</f>
        <v>123</v>
      </c>
      <c r="M115" s="56"/>
      <c r="N115" s="31">
        <f>Arkusz13!C20</f>
        <v>94</v>
      </c>
      <c r="O115" s="31">
        <f>Arkusz13!C36</f>
        <v>38</v>
      </c>
      <c r="P115" s="31">
        <f>Arkusz13!C52</f>
        <v>27</v>
      </c>
      <c r="Q115" s="31">
        <f>Arkusz13!C68</f>
        <v>3</v>
      </c>
      <c r="R115" s="31">
        <f>Arkusz13!C84</f>
        <v>0</v>
      </c>
      <c r="S115" s="31">
        <f>Arkusz13!C100</f>
        <v>0</v>
      </c>
      <c r="T115" s="31">
        <f>Arkusz13!C116</f>
        <v>0</v>
      </c>
      <c r="U115" s="31">
        <f>Arkusz13!C132-SUM(N115:T115)</f>
        <v>29</v>
      </c>
      <c r="V115" s="60">
        <f t="shared" si="3"/>
        <v>191</v>
      </c>
      <c r="W115" s="61"/>
      <c r="Y115" s="3"/>
      <c r="Z115" s="6"/>
    </row>
    <row r="116" spans="3:26" x14ac:dyDescent="0.35">
      <c r="C116" s="67" t="s">
        <v>32</v>
      </c>
      <c r="D116" s="68"/>
      <c r="E116" s="68"/>
      <c r="F116" s="68"/>
      <c r="G116" s="68"/>
      <c r="H116" s="68"/>
      <c r="I116" s="68"/>
      <c r="J116" s="68"/>
      <c r="K116" s="68"/>
      <c r="L116" s="56">
        <f>Arkusz13!C5</f>
        <v>10</v>
      </c>
      <c r="M116" s="56"/>
      <c r="N116" s="31">
        <f>Arkusz13!C21</f>
        <v>5</v>
      </c>
      <c r="O116" s="31">
        <f>Arkusz13!C37</f>
        <v>0</v>
      </c>
      <c r="P116" s="31">
        <f>Arkusz13!C53</f>
        <v>0</v>
      </c>
      <c r="Q116" s="31">
        <f>Arkusz13!C69</f>
        <v>0</v>
      </c>
      <c r="R116" s="31">
        <f>Arkusz13!C85</f>
        <v>0</v>
      </c>
      <c r="S116" s="31">
        <f>Arkusz13!C101</f>
        <v>0</v>
      </c>
      <c r="T116" s="31">
        <f>Arkusz13!C117</f>
        <v>0</v>
      </c>
      <c r="U116" s="31">
        <f>Arkusz13!C133-SUM(N116:T116)</f>
        <v>6</v>
      </c>
      <c r="V116" s="60">
        <f t="shared" si="3"/>
        <v>11</v>
      </c>
      <c r="W116" s="61"/>
      <c r="Y116" s="3"/>
      <c r="Z116" s="6"/>
    </row>
    <row r="117" spans="3:26" x14ac:dyDescent="0.35">
      <c r="C117" s="62" t="s">
        <v>33</v>
      </c>
      <c r="D117" s="63"/>
      <c r="E117" s="63"/>
      <c r="F117" s="63"/>
      <c r="G117" s="63"/>
      <c r="H117" s="63"/>
      <c r="I117" s="63"/>
      <c r="J117" s="63"/>
      <c r="K117" s="63"/>
      <c r="L117" s="56">
        <f>Arkusz13!C6</f>
        <v>0</v>
      </c>
      <c r="M117" s="56"/>
      <c r="N117" s="31">
        <f>Arkusz13!C22</f>
        <v>0</v>
      </c>
      <c r="O117" s="31">
        <f>Arkusz13!C38</f>
        <v>0</v>
      </c>
      <c r="P117" s="31">
        <f>Arkusz13!C54</f>
        <v>0</v>
      </c>
      <c r="Q117" s="31">
        <f>Arkusz13!C70</f>
        <v>0</v>
      </c>
      <c r="R117" s="31">
        <f>Arkusz13!C86</f>
        <v>0</v>
      </c>
      <c r="S117" s="31">
        <f>Arkusz13!C102</f>
        <v>0</v>
      </c>
      <c r="T117" s="31">
        <f>Arkusz13!C118</f>
        <v>0</v>
      </c>
      <c r="U117" s="31">
        <f>Arkusz13!C134-SUM(N117:T117)</f>
        <v>0</v>
      </c>
      <c r="V117" s="60">
        <f t="shared" si="3"/>
        <v>0</v>
      </c>
      <c r="W117" s="61"/>
      <c r="Y117" s="3"/>
      <c r="Z117" s="6"/>
    </row>
    <row r="118" spans="3:26" x14ac:dyDescent="0.35">
      <c r="C118" s="67" t="s">
        <v>41</v>
      </c>
      <c r="D118" s="68"/>
      <c r="E118" s="68"/>
      <c r="F118" s="68"/>
      <c r="G118" s="68"/>
      <c r="H118" s="68"/>
      <c r="I118" s="68"/>
      <c r="J118" s="68"/>
      <c r="K118" s="68"/>
      <c r="L118" s="56">
        <f>Arkusz13!C7</f>
        <v>3</v>
      </c>
      <c r="M118" s="56"/>
      <c r="N118" s="31">
        <f>Arkusz13!C23</f>
        <v>4</v>
      </c>
      <c r="O118" s="31">
        <f>Arkusz13!C39</f>
        <v>2</v>
      </c>
      <c r="P118" s="31">
        <f>Arkusz13!C55</f>
        <v>0</v>
      </c>
      <c r="Q118" s="31">
        <f>Arkusz13!C71</f>
        <v>1</v>
      </c>
      <c r="R118" s="31">
        <f>Arkusz13!C87</f>
        <v>0</v>
      </c>
      <c r="S118" s="31">
        <f>Arkusz13!C103</f>
        <v>0</v>
      </c>
      <c r="T118" s="31">
        <f>Arkusz13!C119</f>
        <v>0</v>
      </c>
      <c r="U118" s="31">
        <f>Arkusz13!C135-SUM(N118:T118)</f>
        <v>0</v>
      </c>
      <c r="V118" s="60">
        <f t="shared" si="3"/>
        <v>7</v>
      </c>
      <c r="W118" s="61"/>
      <c r="Y118" s="3"/>
      <c r="Z118" s="6"/>
    </row>
    <row r="119" spans="3:26" x14ac:dyDescent="0.35">
      <c r="C119" s="62" t="s">
        <v>42</v>
      </c>
      <c r="D119" s="63"/>
      <c r="E119" s="63"/>
      <c r="F119" s="63"/>
      <c r="G119" s="63"/>
      <c r="H119" s="63"/>
      <c r="I119" s="63"/>
      <c r="J119" s="63"/>
      <c r="K119" s="63"/>
      <c r="L119" s="56">
        <f>Arkusz13!C8</f>
        <v>0</v>
      </c>
      <c r="M119" s="56"/>
      <c r="N119" s="31">
        <f>Arkusz13!C24</f>
        <v>0</v>
      </c>
      <c r="O119" s="31">
        <f>Arkusz13!C40</f>
        <v>0</v>
      </c>
      <c r="P119" s="31">
        <f>Arkusz13!C56</f>
        <v>0</v>
      </c>
      <c r="Q119" s="31">
        <f>Arkusz13!C72</f>
        <v>0</v>
      </c>
      <c r="R119" s="31">
        <f>Arkusz13!C88</f>
        <v>0</v>
      </c>
      <c r="S119" s="31">
        <f>Arkusz13!C104</f>
        <v>0</v>
      </c>
      <c r="T119" s="31">
        <f>Arkusz13!C120</f>
        <v>0</v>
      </c>
      <c r="U119" s="31">
        <f>Arkusz13!C136-SUM(N119:T119)</f>
        <v>0</v>
      </c>
      <c r="V119" s="60">
        <f t="shared" si="3"/>
        <v>0</v>
      </c>
      <c r="W119" s="61"/>
      <c r="Y119" s="3"/>
      <c r="Z119" s="6"/>
    </row>
    <row r="120" spans="3:26" x14ac:dyDescent="0.35">
      <c r="C120" s="67" t="s">
        <v>4</v>
      </c>
      <c r="D120" s="68"/>
      <c r="E120" s="68"/>
      <c r="F120" s="68"/>
      <c r="G120" s="68"/>
      <c r="H120" s="68"/>
      <c r="I120" s="68"/>
      <c r="J120" s="68"/>
      <c r="K120" s="68"/>
      <c r="L120" s="56">
        <f>Arkusz13!C9</f>
        <v>0</v>
      </c>
      <c r="M120" s="56"/>
      <c r="N120" s="31">
        <f>Arkusz13!C25</f>
        <v>0</v>
      </c>
      <c r="O120" s="31">
        <f>Arkusz13!C41</f>
        <v>0</v>
      </c>
      <c r="P120" s="31">
        <f>Arkusz13!C57</f>
        <v>0</v>
      </c>
      <c r="Q120" s="31">
        <f>Arkusz13!C73</f>
        <v>0</v>
      </c>
      <c r="R120" s="31">
        <f>Arkusz13!C89</f>
        <v>0</v>
      </c>
      <c r="S120" s="31">
        <f>Arkusz13!C105</f>
        <v>0</v>
      </c>
      <c r="T120" s="31">
        <f>Arkusz13!C121</f>
        <v>0</v>
      </c>
      <c r="U120" s="31">
        <f>Arkusz13!C137-SUM(N120:T120)</f>
        <v>0</v>
      </c>
      <c r="V120" s="60">
        <f t="shared" si="3"/>
        <v>0</v>
      </c>
      <c r="W120" s="61"/>
      <c r="Y120" s="3"/>
      <c r="Z120" s="6"/>
    </row>
    <row r="121" spans="3:26" x14ac:dyDescent="0.35">
      <c r="C121" s="62" t="s">
        <v>34</v>
      </c>
      <c r="D121" s="63"/>
      <c r="E121" s="63"/>
      <c r="F121" s="63"/>
      <c r="G121" s="63"/>
      <c r="H121" s="63"/>
      <c r="I121" s="63"/>
      <c r="J121" s="63"/>
      <c r="K121" s="63"/>
      <c r="L121" s="56">
        <f>Arkusz13!C10</f>
        <v>12</v>
      </c>
      <c r="M121" s="56"/>
      <c r="N121" s="31">
        <f>Arkusz13!C26</f>
        <v>2</v>
      </c>
      <c r="O121" s="31">
        <f>Arkusz13!C42</f>
        <v>0</v>
      </c>
      <c r="P121" s="31">
        <f>Arkusz13!C58</f>
        <v>0</v>
      </c>
      <c r="Q121" s="31">
        <f>Arkusz13!C74</f>
        <v>0</v>
      </c>
      <c r="R121" s="31">
        <f>Arkusz13!C90</f>
        <v>1</v>
      </c>
      <c r="S121" s="31">
        <f>Arkusz13!C106</f>
        <v>0</v>
      </c>
      <c r="T121" s="31">
        <f>Arkusz13!C122</f>
        <v>0</v>
      </c>
      <c r="U121" s="31">
        <f>Arkusz13!C138-SUM(N121:T121)</f>
        <v>3</v>
      </c>
      <c r="V121" s="60">
        <f t="shared" si="3"/>
        <v>6</v>
      </c>
      <c r="W121" s="61"/>
      <c r="Y121" s="3"/>
      <c r="Z121" s="6"/>
    </row>
    <row r="122" spans="3:26" x14ac:dyDescent="0.35">
      <c r="C122" s="67" t="s">
        <v>35</v>
      </c>
      <c r="D122" s="68"/>
      <c r="E122" s="68"/>
      <c r="F122" s="68"/>
      <c r="G122" s="68"/>
      <c r="H122" s="68"/>
      <c r="I122" s="68"/>
      <c r="J122" s="68"/>
      <c r="K122" s="68"/>
      <c r="L122" s="56">
        <f>Arkusz13!C11</f>
        <v>6</v>
      </c>
      <c r="M122" s="56"/>
      <c r="N122" s="31">
        <f>Arkusz13!C27</f>
        <v>0</v>
      </c>
      <c r="O122" s="31">
        <f>Arkusz13!C43</f>
        <v>0</v>
      </c>
      <c r="P122" s="31">
        <f>Arkusz13!C59</f>
        <v>0</v>
      </c>
      <c r="Q122" s="31">
        <f>Arkusz13!C75</f>
        <v>0</v>
      </c>
      <c r="R122" s="31">
        <f>Arkusz13!C91</f>
        <v>0</v>
      </c>
      <c r="S122" s="31">
        <f>Arkusz13!C107</f>
        <v>0</v>
      </c>
      <c r="T122" s="31">
        <f>Arkusz13!C123</f>
        <v>0</v>
      </c>
      <c r="U122" s="31">
        <f>Arkusz13!C139-SUM(N122:T122)</f>
        <v>0</v>
      </c>
      <c r="V122" s="60">
        <f t="shared" si="3"/>
        <v>0</v>
      </c>
      <c r="W122" s="61"/>
      <c r="Y122" s="3"/>
      <c r="Z122" s="6"/>
    </row>
    <row r="123" spans="3:26" x14ac:dyDescent="0.35">
      <c r="C123" s="62" t="s">
        <v>36</v>
      </c>
      <c r="D123" s="63"/>
      <c r="E123" s="63"/>
      <c r="F123" s="63"/>
      <c r="G123" s="63"/>
      <c r="H123" s="63"/>
      <c r="I123" s="63"/>
      <c r="J123" s="63"/>
      <c r="K123" s="63"/>
      <c r="L123" s="56">
        <f>Arkusz13!C12</f>
        <v>316</v>
      </c>
      <c r="M123" s="56"/>
      <c r="N123" s="31">
        <f>Arkusz13!C28</f>
        <v>200</v>
      </c>
      <c r="O123" s="31">
        <f>Arkusz13!C44</f>
        <v>1</v>
      </c>
      <c r="P123" s="31">
        <f>Arkusz13!C60</f>
        <v>17</v>
      </c>
      <c r="Q123" s="31">
        <f>Arkusz13!C76</f>
        <v>946</v>
      </c>
      <c r="R123" s="31">
        <f>Arkusz13!C92</f>
        <v>12</v>
      </c>
      <c r="S123" s="31">
        <f>Arkusz13!C108</f>
        <v>0</v>
      </c>
      <c r="T123" s="31">
        <f>Arkusz13!C124</f>
        <v>57</v>
      </c>
      <c r="U123" s="31">
        <f>Arkusz13!C140-SUM(N123:T123)</f>
        <v>257</v>
      </c>
      <c r="V123" s="60">
        <f t="shared" si="3"/>
        <v>1490</v>
      </c>
      <c r="W123" s="61"/>
      <c r="Y123" s="3"/>
      <c r="Z123" s="6"/>
    </row>
    <row r="124" spans="3:26" x14ac:dyDescent="0.35">
      <c r="C124" s="62" t="s">
        <v>10</v>
      </c>
      <c r="D124" s="63"/>
      <c r="E124" s="63"/>
      <c r="F124" s="63"/>
      <c r="G124" s="63"/>
      <c r="H124" s="63"/>
      <c r="I124" s="63"/>
      <c r="J124" s="63"/>
      <c r="K124" s="63"/>
      <c r="L124" s="56">
        <f>Arkusz13!C14</f>
        <v>13</v>
      </c>
      <c r="M124" s="56"/>
      <c r="N124" s="31">
        <f>Arkusz13!C30</f>
        <v>5</v>
      </c>
      <c r="O124" s="31">
        <f>Arkusz13!C46</f>
        <v>0</v>
      </c>
      <c r="P124" s="31">
        <f>Arkusz13!C62</f>
        <v>0</v>
      </c>
      <c r="Q124" s="31">
        <f>Arkusz13!C78</f>
        <v>0</v>
      </c>
      <c r="R124" s="31">
        <f>Arkusz13!C94</f>
        <v>0</v>
      </c>
      <c r="S124" s="31">
        <f>Arkusz13!C110</f>
        <v>0</v>
      </c>
      <c r="T124" s="31">
        <f>Arkusz13!C126</f>
        <v>0</v>
      </c>
      <c r="U124" s="31">
        <f>Arkusz13!C142-SUM(N124:T124)</f>
        <v>3</v>
      </c>
      <c r="V124" s="60">
        <f t="shared" si="3"/>
        <v>8</v>
      </c>
      <c r="W124" s="61"/>
      <c r="Y124" s="3"/>
      <c r="Z124" s="6"/>
    </row>
    <row r="125" spans="3:26" x14ac:dyDescent="0.35">
      <c r="C125" s="67" t="s">
        <v>38</v>
      </c>
      <c r="D125" s="68"/>
      <c r="E125" s="68"/>
      <c r="F125" s="68"/>
      <c r="G125" s="68"/>
      <c r="H125" s="68"/>
      <c r="I125" s="68"/>
      <c r="J125" s="68"/>
      <c r="K125" s="68"/>
      <c r="L125" s="56">
        <f>Arkusz13!C15</f>
        <v>4</v>
      </c>
      <c r="M125" s="56"/>
      <c r="N125" s="31">
        <f>Arkusz13!C31</f>
        <v>5</v>
      </c>
      <c r="O125" s="31">
        <f>Arkusz13!C47</f>
        <v>1</v>
      </c>
      <c r="P125" s="31">
        <f>Arkusz13!C63</f>
        <v>0</v>
      </c>
      <c r="Q125" s="31">
        <f>Arkusz13!C79</f>
        <v>0</v>
      </c>
      <c r="R125" s="31">
        <f>Arkusz13!C95</f>
        <v>0</v>
      </c>
      <c r="S125" s="31">
        <f>Arkusz13!C111</f>
        <v>0</v>
      </c>
      <c r="T125" s="31">
        <f>Arkusz13!C127</f>
        <v>0</v>
      </c>
      <c r="U125" s="31">
        <f>Arkusz13!C143-SUM(N125:T125)</f>
        <v>5</v>
      </c>
      <c r="V125" s="60">
        <f t="shared" si="3"/>
        <v>11</v>
      </c>
      <c r="W125" s="61"/>
      <c r="Y125" s="3"/>
      <c r="Z125" s="6"/>
    </row>
    <row r="126" spans="3:26" x14ac:dyDescent="0.35">
      <c r="C126" s="62" t="s">
        <v>39</v>
      </c>
      <c r="D126" s="63"/>
      <c r="E126" s="63"/>
      <c r="F126" s="63"/>
      <c r="G126" s="63"/>
      <c r="H126" s="63"/>
      <c r="I126" s="63"/>
      <c r="J126" s="63"/>
      <c r="K126" s="63"/>
      <c r="L126" s="56">
        <f>Arkusz13!C16</f>
        <v>0</v>
      </c>
      <c r="M126" s="56"/>
      <c r="N126" s="31">
        <f>Arkusz13!C32</f>
        <v>1</v>
      </c>
      <c r="O126" s="31">
        <f>Arkusz13!C48</f>
        <v>0</v>
      </c>
      <c r="P126" s="31">
        <f>Arkusz13!C64</f>
        <v>0</v>
      </c>
      <c r="Q126" s="31">
        <f>Arkusz13!C80</f>
        <v>0</v>
      </c>
      <c r="R126" s="31">
        <f>Arkusz13!C96</f>
        <v>0</v>
      </c>
      <c r="S126" s="31">
        <f>Arkusz13!C112</f>
        <v>0</v>
      </c>
      <c r="T126" s="31">
        <f>Arkusz13!C128</f>
        <v>0</v>
      </c>
      <c r="U126" s="31">
        <f>Arkusz13!C144-SUM(N126:T126)</f>
        <v>0</v>
      </c>
      <c r="V126" s="60">
        <f t="shared" si="3"/>
        <v>1</v>
      </c>
      <c r="W126" s="61"/>
      <c r="Y126" s="3"/>
      <c r="Z126" s="6"/>
    </row>
    <row r="127" spans="3:26" ht="15" thickBot="1" x14ac:dyDescent="0.4">
      <c r="C127" s="54" t="s">
        <v>40</v>
      </c>
      <c r="D127" s="55"/>
      <c r="E127" s="55"/>
      <c r="F127" s="55"/>
      <c r="G127" s="55"/>
      <c r="H127" s="55"/>
      <c r="I127" s="55"/>
      <c r="J127" s="55"/>
      <c r="K127" s="55"/>
      <c r="L127" s="56">
        <f>Arkusz13!C17</f>
        <v>2</v>
      </c>
      <c r="M127" s="56"/>
      <c r="N127" s="31">
        <f>Arkusz13!C33</f>
        <v>4</v>
      </c>
      <c r="O127" s="31">
        <f>Arkusz13!C49</f>
        <v>0</v>
      </c>
      <c r="P127" s="31">
        <f>Arkusz13!C65</f>
        <v>0</v>
      </c>
      <c r="Q127" s="31">
        <f>Arkusz13!C81</f>
        <v>0</v>
      </c>
      <c r="R127" s="31">
        <f>Arkusz13!C97</f>
        <v>0</v>
      </c>
      <c r="S127" s="31">
        <f>Arkusz13!C113</f>
        <v>0</v>
      </c>
      <c r="T127" s="31">
        <f>Arkusz13!C129</f>
        <v>0</v>
      </c>
      <c r="U127" s="31">
        <f>Arkusz13!C145-SUM(N127:T127)</f>
        <v>2</v>
      </c>
      <c r="V127" s="60">
        <f t="shared" si="3"/>
        <v>6</v>
      </c>
      <c r="W127" s="61"/>
      <c r="Y127" s="3"/>
      <c r="Z127" s="6"/>
    </row>
    <row r="128" spans="3:26" ht="15" thickBot="1" x14ac:dyDescent="0.4">
      <c r="C128" s="97" t="s">
        <v>1</v>
      </c>
      <c r="D128" s="98"/>
      <c r="E128" s="98"/>
      <c r="F128" s="98"/>
      <c r="G128" s="98"/>
      <c r="H128" s="98"/>
      <c r="I128" s="98"/>
      <c r="J128" s="98"/>
      <c r="K128" s="98"/>
      <c r="L128" s="69">
        <f>SUM(L113:L127)</f>
        <v>7959</v>
      </c>
      <c r="M128" s="69"/>
      <c r="N128" s="32">
        <f t="shared" ref="N128:V128" si="4">SUM(N113:N127)</f>
        <v>2488</v>
      </c>
      <c r="O128" s="32">
        <f t="shared" si="4"/>
        <v>4770</v>
      </c>
      <c r="P128" s="32">
        <f t="shared" si="4"/>
        <v>1342</v>
      </c>
      <c r="Q128" s="32">
        <f t="shared" si="4"/>
        <v>1033</v>
      </c>
      <c r="R128" s="32">
        <f t="shared" si="4"/>
        <v>13</v>
      </c>
      <c r="S128" s="32">
        <f t="shared" si="4"/>
        <v>0</v>
      </c>
      <c r="T128" s="32">
        <f t="shared" si="4"/>
        <v>57</v>
      </c>
      <c r="U128" s="32">
        <f t="shared" si="4"/>
        <v>1238</v>
      </c>
      <c r="V128" s="69">
        <f t="shared" si="4"/>
        <v>10941</v>
      </c>
      <c r="W128" s="70"/>
      <c r="Y128" s="3"/>
      <c r="Z128" s="6"/>
    </row>
    <row r="129" spans="1:20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</row>
    <row r="153" spans="1:25" ht="15" thickBot="1" x14ac:dyDescent="0.4"/>
    <row r="154" spans="1:25" ht="31.5" customHeight="1" x14ac:dyDescent="0.35">
      <c r="D154" s="130" t="s">
        <v>2</v>
      </c>
      <c r="E154" s="99"/>
      <c r="F154" s="99"/>
      <c r="G154" s="99"/>
      <c r="H154" s="99"/>
      <c r="I154" s="99"/>
      <c r="J154" s="99"/>
      <c r="K154" s="99"/>
      <c r="L154" s="99" t="s">
        <v>3</v>
      </c>
      <c r="M154" s="99"/>
      <c r="N154" s="116" t="s">
        <v>81</v>
      </c>
      <c r="O154" s="116"/>
      <c r="P154" s="116"/>
      <c r="Q154" s="64" t="s">
        <v>82</v>
      </c>
      <c r="R154" s="65"/>
      <c r="S154" s="66"/>
    </row>
    <row r="155" spans="1:25" ht="15" thickBot="1" x14ac:dyDescent="0.4">
      <c r="D155" s="205" t="s">
        <v>80</v>
      </c>
      <c r="E155" s="206"/>
      <c r="F155" s="206"/>
      <c r="G155" s="206"/>
      <c r="H155" s="206"/>
      <c r="I155" s="206"/>
      <c r="J155" s="206"/>
      <c r="K155" s="206"/>
      <c r="L155" s="204">
        <f>Arkusz14!B2</f>
        <v>5</v>
      </c>
      <c r="M155" s="204"/>
      <c r="N155" s="204">
        <f>Arkusz14!B3</f>
        <v>1</v>
      </c>
      <c r="O155" s="204"/>
      <c r="P155" s="204"/>
      <c r="Q155" s="100">
        <f>Arkusz14!B4</f>
        <v>0</v>
      </c>
      <c r="R155" s="101"/>
      <c r="S155" s="102"/>
    </row>
    <row r="156" spans="1:25" x14ac:dyDescent="0.3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</row>
    <row r="157" spans="1:25" x14ac:dyDescent="0.35">
      <c r="A157" s="52" t="s">
        <v>162</v>
      </c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3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3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3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3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s="49" customFormat="1" x14ac:dyDescent="0.3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s="49" customFormat="1" x14ac:dyDescent="0.3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s="49" customFormat="1" x14ac:dyDescent="0.3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7" spans="1:25" x14ac:dyDescent="0.35">
      <c r="A167" s="10" t="s">
        <v>163</v>
      </c>
      <c r="B167" s="10"/>
      <c r="C167" s="10"/>
      <c r="D167" s="10"/>
      <c r="E167" s="10"/>
      <c r="F167" s="10"/>
      <c r="G167" s="10"/>
      <c r="H167" s="10"/>
      <c r="I167" s="10"/>
      <c r="J167" s="10"/>
    </row>
    <row r="168" spans="1:25" x14ac:dyDescent="0.35">
      <c r="A168" s="10"/>
      <c r="B168" s="10"/>
      <c r="C168" s="10"/>
      <c r="D168" s="10"/>
      <c r="E168" s="10"/>
      <c r="F168" s="10"/>
      <c r="G168" s="10"/>
      <c r="H168" s="10"/>
      <c r="I168" s="10"/>
      <c r="J168" s="10"/>
    </row>
    <row r="169" spans="1:25" ht="15" thickBot="1" x14ac:dyDescent="0.4">
      <c r="A169" s="10"/>
      <c r="B169" s="10"/>
      <c r="C169" s="10"/>
      <c r="D169" s="10"/>
      <c r="E169" s="10"/>
      <c r="F169" s="10"/>
      <c r="G169" s="10"/>
      <c r="H169" s="10"/>
      <c r="I169" s="10"/>
      <c r="J169" s="10"/>
    </row>
    <row r="170" spans="1:25" x14ac:dyDescent="0.35">
      <c r="D170" s="89" t="s">
        <v>44</v>
      </c>
      <c r="E170" s="90"/>
      <c r="F170" s="90"/>
      <c r="G170" s="94" t="str">
        <f>CONCATENATE(Arkusz18!A2," - ",Arkusz18!B2," r.")</f>
        <v>01.04.2023 - 30.04.2023 r.</v>
      </c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5"/>
    </row>
    <row r="171" spans="1:25" ht="31.5" customHeight="1" x14ac:dyDescent="0.35">
      <c r="D171" s="91"/>
      <c r="E171" s="92"/>
      <c r="F171" s="92"/>
      <c r="G171" s="93" t="s">
        <v>60</v>
      </c>
      <c r="H171" s="93"/>
      <c r="I171" s="93"/>
      <c r="J171" s="93" t="s">
        <v>85</v>
      </c>
      <c r="K171" s="93"/>
      <c r="L171" s="93"/>
      <c r="M171" s="93" t="s">
        <v>59</v>
      </c>
      <c r="N171" s="93"/>
      <c r="O171" s="93"/>
      <c r="P171" s="93" t="s">
        <v>84</v>
      </c>
      <c r="Q171" s="93"/>
      <c r="R171" s="96"/>
    </row>
    <row r="172" spans="1:25" x14ac:dyDescent="0.35">
      <c r="D172" s="239" t="s">
        <v>83</v>
      </c>
      <c r="E172" s="240"/>
      <c r="F172" s="240"/>
      <c r="G172" s="246">
        <f>Arkusz16!A2</f>
        <v>0</v>
      </c>
      <c r="H172" s="246"/>
      <c r="I172" s="246"/>
      <c r="J172" s="246">
        <f>Arkusz16!A3</f>
        <v>0</v>
      </c>
      <c r="K172" s="246"/>
      <c r="L172" s="246"/>
      <c r="M172" s="246">
        <f>Arkusz16!A4</f>
        <v>0</v>
      </c>
      <c r="N172" s="246"/>
      <c r="O172" s="246"/>
      <c r="P172" s="246">
        <f>Arkusz16!A5</f>
        <v>0</v>
      </c>
      <c r="Q172" s="246"/>
      <c r="R172" s="246"/>
    </row>
    <row r="173" spans="1:25" x14ac:dyDescent="0.35">
      <c r="D173" s="241" t="s">
        <v>46</v>
      </c>
      <c r="E173" s="242"/>
      <c r="F173" s="242"/>
      <c r="G173" s="243">
        <f>Arkusz16!A6</f>
        <v>381</v>
      </c>
      <c r="H173" s="243"/>
      <c r="I173" s="243"/>
      <c r="J173" s="249">
        <f>Arkusz16!A7</f>
        <v>0</v>
      </c>
      <c r="K173" s="250"/>
      <c r="L173" s="251"/>
      <c r="M173" s="249">
        <f>Arkusz16!A8</f>
        <v>0</v>
      </c>
      <c r="N173" s="250"/>
      <c r="O173" s="251"/>
      <c r="P173" s="249">
        <f>Arkusz16!A9</f>
        <v>0</v>
      </c>
      <c r="Q173" s="250"/>
      <c r="R173" s="251"/>
    </row>
    <row r="174" spans="1:25" ht="15" thickBot="1" x14ac:dyDescent="0.4">
      <c r="D174" s="104" t="s">
        <v>47</v>
      </c>
      <c r="E174" s="105"/>
      <c r="F174" s="105"/>
      <c r="G174" s="106">
        <f>Arkusz16!A10</f>
        <v>0</v>
      </c>
      <c r="H174" s="106"/>
      <c r="I174" s="106"/>
      <c r="J174" s="106">
        <f>Arkusz16!A11</f>
        <v>0</v>
      </c>
      <c r="K174" s="106"/>
      <c r="L174" s="106"/>
      <c r="M174" s="106">
        <f>Arkusz16!A12</f>
        <v>0</v>
      </c>
      <c r="N174" s="106"/>
      <c r="O174" s="106"/>
      <c r="P174" s="106">
        <f>Arkusz16!A13</f>
        <v>0</v>
      </c>
      <c r="Q174" s="106"/>
      <c r="R174" s="106"/>
    </row>
    <row r="175" spans="1:25" ht="15" thickBot="1" x14ac:dyDescent="0.4">
      <c r="D175" s="244" t="s">
        <v>45</v>
      </c>
      <c r="E175" s="245"/>
      <c r="F175" s="245"/>
      <c r="G175" s="87">
        <f>SUM(G172:I174)</f>
        <v>381</v>
      </c>
      <c r="H175" s="87"/>
      <c r="I175" s="87"/>
      <c r="J175" s="87">
        <f t="shared" ref="J175" si="5">SUM(J172:L174)</f>
        <v>0</v>
      </c>
      <c r="K175" s="87"/>
      <c r="L175" s="87"/>
      <c r="M175" s="87">
        <f t="shared" ref="M175" si="6">SUM(M172:O174)</f>
        <v>0</v>
      </c>
      <c r="N175" s="87"/>
      <c r="O175" s="87"/>
      <c r="P175" s="87">
        <f t="shared" ref="P175" si="7">SUM(P172:R174)</f>
        <v>0</v>
      </c>
      <c r="Q175" s="87"/>
      <c r="R175" s="88"/>
    </row>
    <row r="176" spans="1:25" x14ac:dyDescent="0.35">
      <c r="A176" s="35"/>
      <c r="B176" s="35"/>
      <c r="C176" s="35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</row>
    <row r="178" spans="1:25" ht="15" thickBot="1" x14ac:dyDescent="0.4"/>
    <row r="179" spans="1:25" x14ac:dyDescent="0.35">
      <c r="D179" s="89" t="s">
        <v>44</v>
      </c>
      <c r="E179" s="90"/>
      <c r="F179" s="90"/>
      <c r="G179" s="94" t="str">
        <f>CONCATENATE(Arkusz18!C2," - ",Arkusz18!B2," r.")</f>
        <v>01.01.2023 - 30.04.2023 r.</v>
      </c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5"/>
    </row>
    <row r="180" spans="1:25" ht="32.25" customHeight="1" x14ac:dyDescent="0.35">
      <c r="D180" s="91"/>
      <c r="E180" s="92"/>
      <c r="F180" s="92"/>
      <c r="G180" s="93" t="s">
        <v>60</v>
      </c>
      <c r="H180" s="93"/>
      <c r="I180" s="93"/>
      <c r="J180" s="93" t="s">
        <v>85</v>
      </c>
      <c r="K180" s="93"/>
      <c r="L180" s="93"/>
      <c r="M180" s="93" t="s">
        <v>59</v>
      </c>
      <c r="N180" s="93"/>
      <c r="O180" s="93"/>
      <c r="P180" s="93" t="s">
        <v>84</v>
      </c>
      <c r="Q180" s="93"/>
      <c r="R180" s="96"/>
    </row>
    <row r="181" spans="1:25" x14ac:dyDescent="0.35">
      <c r="D181" s="239" t="s">
        <v>83</v>
      </c>
      <c r="E181" s="240"/>
      <c r="F181" s="240"/>
      <c r="G181" s="246">
        <f>Arkusz17!A2</f>
        <v>0</v>
      </c>
      <c r="H181" s="246"/>
      <c r="I181" s="246"/>
      <c r="J181" s="246">
        <f>Arkusz17!A3</f>
        <v>0</v>
      </c>
      <c r="K181" s="246"/>
      <c r="L181" s="246"/>
      <c r="M181" s="246">
        <f>Arkusz17!A4</f>
        <v>0</v>
      </c>
      <c r="N181" s="246"/>
      <c r="O181" s="246"/>
      <c r="P181" s="246">
        <f>Arkusz17!A5</f>
        <v>0</v>
      </c>
      <c r="Q181" s="246"/>
      <c r="R181" s="246"/>
    </row>
    <row r="182" spans="1:25" x14ac:dyDescent="0.35">
      <c r="D182" s="241" t="s">
        <v>46</v>
      </c>
      <c r="E182" s="242"/>
      <c r="F182" s="242"/>
      <c r="G182" s="243">
        <f>Arkusz17!A6</f>
        <v>2060</v>
      </c>
      <c r="H182" s="243"/>
      <c r="I182" s="243"/>
      <c r="J182" s="243">
        <f>Arkusz17!A7</f>
        <v>3</v>
      </c>
      <c r="K182" s="243"/>
      <c r="L182" s="243"/>
      <c r="M182" s="243">
        <f>Arkusz17!A8</f>
        <v>0</v>
      </c>
      <c r="N182" s="243"/>
      <c r="O182" s="243"/>
      <c r="P182" s="243">
        <f>Arkusz17!A9</f>
        <v>0</v>
      </c>
      <c r="Q182" s="243"/>
      <c r="R182" s="243"/>
    </row>
    <row r="183" spans="1:25" ht="15" thickBot="1" x14ac:dyDescent="0.4">
      <c r="D183" s="104" t="s">
        <v>47</v>
      </c>
      <c r="E183" s="105"/>
      <c r="F183" s="105"/>
      <c r="G183" s="106">
        <f>Arkusz17!A10</f>
        <v>0</v>
      </c>
      <c r="H183" s="106"/>
      <c r="I183" s="106"/>
      <c r="J183" s="106">
        <f>Arkusz17!A11</f>
        <v>0</v>
      </c>
      <c r="K183" s="106"/>
      <c r="L183" s="106"/>
      <c r="M183" s="106">
        <f>Arkusz17!A12</f>
        <v>0</v>
      </c>
      <c r="N183" s="106"/>
      <c r="O183" s="106"/>
      <c r="P183" s="106">
        <f>Arkusz17!A13</f>
        <v>0</v>
      </c>
      <c r="Q183" s="106"/>
      <c r="R183" s="106"/>
    </row>
    <row r="184" spans="1:25" ht="15" thickBot="1" x14ac:dyDescent="0.4">
      <c r="D184" s="244" t="s">
        <v>45</v>
      </c>
      <c r="E184" s="245"/>
      <c r="F184" s="245"/>
      <c r="G184" s="87">
        <f>SUM(G181:I183)</f>
        <v>2060</v>
      </c>
      <c r="H184" s="87"/>
      <c r="I184" s="87"/>
      <c r="J184" s="87">
        <f t="shared" ref="J184" si="8">SUM(J181:L183)</f>
        <v>3</v>
      </c>
      <c r="K184" s="87"/>
      <c r="L184" s="87"/>
      <c r="M184" s="87">
        <f t="shared" ref="M184" si="9">SUM(M181:O183)</f>
        <v>0</v>
      </c>
      <c r="N184" s="87"/>
      <c r="O184" s="87"/>
      <c r="P184" s="87">
        <f t="shared" ref="P184" si="10">SUM(P181:R183)</f>
        <v>0</v>
      </c>
      <c r="Q184" s="87"/>
      <c r="R184" s="88"/>
    </row>
    <row r="187" spans="1:25" x14ac:dyDescent="0.35">
      <c r="A187" s="51" t="s">
        <v>168</v>
      </c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</row>
    <row r="188" spans="1:25" x14ac:dyDescent="0.3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</row>
    <row r="189" spans="1:25" x14ac:dyDescent="0.3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</row>
    <row r="191" spans="1:25" ht="18" x14ac:dyDescent="0.35">
      <c r="A191" s="8" t="s">
        <v>62</v>
      </c>
      <c r="F191" s="9"/>
    </row>
    <row r="192" spans="1:25" x14ac:dyDescent="0.35">
      <c r="F192" s="9"/>
    </row>
    <row r="193" spans="1:22" x14ac:dyDescent="0.35">
      <c r="A193" s="167" t="s">
        <v>135</v>
      </c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</row>
    <row r="194" spans="1:22" x14ac:dyDescent="0.3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 spans="1:22" ht="15" thickBot="1" x14ac:dyDescent="0.4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1:22" x14ac:dyDescent="0.35">
      <c r="C196" s="178" t="s">
        <v>0</v>
      </c>
      <c r="D196" s="179"/>
      <c r="E196" s="179"/>
      <c r="F196" s="179"/>
      <c r="G196" s="252" t="str">
        <f>CONCATENATE(Arkusz18!A2," - ",Arkusz18!B2," r.")</f>
        <v>01.04.2023 - 30.04.2023 r.</v>
      </c>
      <c r="H196" s="253"/>
      <c r="I196" s="253"/>
      <c r="J196" s="253"/>
      <c r="K196" s="253"/>
      <c r="L196" s="253"/>
      <c r="M196" s="253"/>
      <c r="N196" s="253"/>
      <c r="O196" s="253"/>
      <c r="P196" s="253"/>
      <c r="Q196" s="253"/>
      <c r="R196" s="253"/>
      <c r="S196" s="253"/>
      <c r="T196" s="253"/>
      <c r="U196" s="253"/>
      <c r="V196" s="254"/>
    </row>
    <row r="197" spans="1:22" x14ac:dyDescent="0.35">
      <c r="C197" s="180"/>
      <c r="D197" s="166"/>
      <c r="E197" s="166"/>
      <c r="F197" s="166"/>
      <c r="G197" s="172" t="s">
        <v>26</v>
      </c>
      <c r="H197" s="173"/>
      <c r="I197" s="173"/>
      <c r="J197" s="174"/>
      <c r="K197" s="172" t="s">
        <v>27</v>
      </c>
      <c r="L197" s="173"/>
      <c r="M197" s="173"/>
      <c r="N197" s="174"/>
      <c r="O197" s="172" t="s">
        <v>97</v>
      </c>
      <c r="P197" s="173"/>
      <c r="Q197" s="173"/>
      <c r="R197" s="174"/>
      <c r="S197" s="172" t="s">
        <v>50</v>
      </c>
      <c r="T197" s="173"/>
      <c r="U197" s="173"/>
      <c r="V197" s="257"/>
    </row>
    <row r="198" spans="1:22" x14ac:dyDescent="0.35">
      <c r="C198" s="180"/>
      <c r="D198" s="166"/>
      <c r="E198" s="166"/>
      <c r="F198" s="166"/>
      <c r="G198" s="237" t="s">
        <v>25</v>
      </c>
      <c r="H198" s="238"/>
      <c r="I198" s="172" t="s">
        <v>9</v>
      </c>
      <c r="J198" s="174"/>
      <c r="K198" s="237" t="s">
        <v>28</v>
      </c>
      <c r="L198" s="238"/>
      <c r="M198" s="172" t="s">
        <v>9</v>
      </c>
      <c r="N198" s="174"/>
      <c r="O198" s="237" t="s">
        <v>25</v>
      </c>
      <c r="P198" s="238"/>
      <c r="Q198" s="172" t="s">
        <v>9</v>
      </c>
      <c r="R198" s="174"/>
      <c r="S198" s="237" t="s">
        <v>25</v>
      </c>
      <c r="T198" s="238"/>
      <c r="U198" s="172" t="s">
        <v>9</v>
      </c>
      <c r="V198" s="257"/>
    </row>
    <row r="199" spans="1:22" x14ac:dyDescent="0.35">
      <c r="C199" s="131" t="str">
        <f>Arkusz2!B2</f>
        <v>BIAŁORUŚ</v>
      </c>
      <c r="D199" s="132"/>
      <c r="E199" s="132"/>
      <c r="F199" s="132"/>
      <c r="G199" s="181">
        <f>Arkusz2!F2</f>
        <v>200</v>
      </c>
      <c r="H199" s="182"/>
      <c r="I199" s="181">
        <f>Arkusz2!F8</f>
        <v>248</v>
      </c>
      <c r="J199" s="182"/>
      <c r="K199" s="181">
        <f>SUM(Arkusz2!F14,-G199)</f>
        <v>0</v>
      </c>
      <c r="L199" s="182"/>
      <c r="M199" s="181">
        <f>SUM(Arkusz2!F20,-I199)</f>
        <v>6</v>
      </c>
      <c r="N199" s="182"/>
      <c r="O199" s="181">
        <f>Arkusz2!F26</f>
        <v>0</v>
      </c>
      <c r="P199" s="182"/>
      <c r="Q199" s="181">
        <f>Arkusz2!F32</f>
        <v>0</v>
      </c>
      <c r="R199" s="182"/>
      <c r="S199" s="181">
        <f>SUM(Arkusz2!F14,O199)</f>
        <v>200</v>
      </c>
      <c r="T199" s="182"/>
      <c r="U199" s="181">
        <f>SUM(Arkusz2!F20,Q199)</f>
        <v>254</v>
      </c>
      <c r="V199" s="248"/>
    </row>
    <row r="200" spans="1:22" x14ac:dyDescent="0.35">
      <c r="C200" s="224" t="str">
        <f>Arkusz2!B3</f>
        <v>ROSJA</v>
      </c>
      <c r="D200" s="225"/>
      <c r="E200" s="225"/>
      <c r="F200" s="225"/>
      <c r="G200" s="183">
        <f>Arkusz2!F3</f>
        <v>27</v>
      </c>
      <c r="H200" s="184"/>
      <c r="I200" s="183">
        <f>Arkusz2!F9</f>
        <v>48</v>
      </c>
      <c r="J200" s="184"/>
      <c r="K200" s="183">
        <f>SUM(Arkusz2!F15,-G200)</f>
        <v>24</v>
      </c>
      <c r="L200" s="184"/>
      <c r="M200" s="183">
        <f>SUM(Arkusz2!F21,-I200)</f>
        <v>50</v>
      </c>
      <c r="N200" s="184"/>
      <c r="O200" s="183">
        <f>Arkusz2!F27</f>
        <v>4</v>
      </c>
      <c r="P200" s="184"/>
      <c r="Q200" s="183">
        <f>Arkusz2!F33</f>
        <v>11</v>
      </c>
      <c r="R200" s="184"/>
      <c r="S200" s="183">
        <f>SUM(Arkusz2!F15,O200)</f>
        <v>55</v>
      </c>
      <c r="T200" s="184"/>
      <c r="U200" s="183">
        <f>SUM(Arkusz2!F21,Q200)</f>
        <v>109</v>
      </c>
      <c r="V200" s="247"/>
    </row>
    <row r="201" spans="1:22" x14ac:dyDescent="0.35">
      <c r="C201" s="131" t="str">
        <f>Arkusz2!B4</f>
        <v>UKRAINA</v>
      </c>
      <c r="D201" s="132"/>
      <c r="E201" s="132"/>
      <c r="F201" s="132"/>
      <c r="G201" s="181">
        <f>Arkusz2!F4</f>
        <v>58</v>
      </c>
      <c r="H201" s="182"/>
      <c r="I201" s="181">
        <f>Arkusz2!F10</f>
        <v>82</v>
      </c>
      <c r="J201" s="182"/>
      <c r="K201" s="181">
        <f>SUM(Arkusz2!F16,-G201)</f>
        <v>1</v>
      </c>
      <c r="L201" s="182"/>
      <c r="M201" s="181">
        <f>SUM(Arkusz2!F22,-I201)</f>
        <v>11</v>
      </c>
      <c r="N201" s="182"/>
      <c r="O201" s="181">
        <f>Arkusz2!F28</f>
        <v>1</v>
      </c>
      <c r="P201" s="182"/>
      <c r="Q201" s="181">
        <f>Arkusz2!F34</f>
        <v>1</v>
      </c>
      <c r="R201" s="182"/>
      <c r="S201" s="181">
        <f>SUM(Arkusz2!F16,O201)</f>
        <v>60</v>
      </c>
      <c r="T201" s="182"/>
      <c r="U201" s="181">
        <f>SUM(Arkusz2!F22,Q201)</f>
        <v>94</v>
      </c>
      <c r="V201" s="248"/>
    </row>
    <row r="202" spans="1:22" x14ac:dyDescent="0.35">
      <c r="C202" s="224" t="str">
        <f>Arkusz2!B5</f>
        <v>SYRIA</v>
      </c>
      <c r="D202" s="225"/>
      <c r="E202" s="225"/>
      <c r="F202" s="225"/>
      <c r="G202" s="183">
        <f>Arkusz2!F5</f>
        <v>15</v>
      </c>
      <c r="H202" s="184"/>
      <c r="I202" s="183">
        <f>Arkusz2!F11</f>
        <v>15</v>
      </c>
      <c r="J202" s="184"/>
      <c r="K202" s="183">
        <f>SUM(Arkusz2!F17,-G202)</f>
        <v>0</v>
      </c>
      <c r="L202" s="184"/>
      <c r="M202" s="183">
        <f>SUM(Arkusz2!F23,-I202)</f>
        <v>0</v>
      </c>
      <c r="N202" s="184"/>
      <c r="O202" s="183">
        <f>Arkusz2!F29</f>
        <v>1</v>
      </c>
      <c r="P202" s="184"/>
      <c r="Q202" s="183">
        <f>Arkusz2!F35</f>
        <v>1</v>
      </c>
      <c r="R202" s="184"/>
      <c r="S202" s="183">
        <f>SUM(Arkusz2!F17,O202)</f>
        <v>16</v>
      </c>
      <c r="T202" s="184"/>
      <c r="U202" s="183">
        <f>SUM(Arkusz2!F23,Q202)</f>
        <v>16</v>
      </c>
      <c r="V202" s="247"/>
    </row>
    <row r="203" spans="1:22" x14ac:dyDescent="0.35">
      <c r="C203" s="131" t="str">
        <f>Arkusz2!B6</f>
        <v>AFGANISTAN</v>
      </c>
      <c r="D203" s="132"/>
      <c r="E203" s="132"/>
      <c r="F203" s="132"/>
      <c r="G203" s="181">
        <f>Arkusz2!F6</f>
        <v>11</v>
      </c>
      <c r="H203" s="182"/>
      <c r="I203" s="181">
        <f>Arkusz2!F12</f>
        <v>11</v>
      </c>
      <c r="J203" s="182"/>
      <c r="K203" s="181">
        <f>SUM(Arkusz2!F18,-G203)</f>
        <v>4</v>
      </c>
      <c r="L203" s="182"/>
      <c r="M203" s="181">
        <f>SUM(Arkusz2!F24,-I203)</f>
        <v>4</v>
      </c>
      <c r="N203" s="182"/>
      <c r="O203" s="181">
        <f>Arkusz2!F30</f>
        <v>0</v>
      </c>
      <c r="P203" s="182"/>
      <c r="Q203" s="181">
        <f>Arkusz2!F36</f>
        <v>0</v>
      </c>
      <c r="R203" s="182"/>
      <c r="S203" s="181">
        <f>SUM(Arkusz2!F18,O203)</f>
        <v>15</v>
      </c>
      <c r="T203" s="182"/>
      <c r="U203" s="181">
        <f>SUM(Arkusz2!F24,Q203)</f>
        <v>15</v>
      </c>
      <c r="V203" s="248"/>
    </row>
    <row r="204" spans="1:22" ht="15" thickBot="1" x14ac:dyDescent="0.4">
      <c r="C204" s="226" t="str">
        <f>Arkusz2!B7</f>
        <v>Pozostałe</v>
      </c>
      <c r="D204" s="227"/>
      <c r="E204" s="227"/>
      <c r="F204" s="227"/>
      <c r="G204" s="128">
        <f>Arkusz2!F7</f>
        <v>43</v>
      </c>
      <c r="H204" s="129"/>
      <c r="I204" s="128">
        <f>Arkusz2!F13</f>
        <v>50</v>
      </c>
      <c r="J204" s="129"/>
      <c r="K204" s="128">
        <f>SUM(Arkusz2!F19,-G204)</f>
        <v>17</v>
      </c>
      <c r="L204" s="129"/>
      <c r="M204" s="128">
        <f>SUM(Arkusz2!F25,-I204)</f>
        <v>27</v>
      </c>
      <c r="N204" s="129"/>
      <c r="O204" s="128">
        <f>Arkusz2!F31</f>
        <v>6</v>
      </c>
      <c r="P204" s="129"/>
      <c r="Q204" s="128">
        <f>Arkusz2!F37</f>
        <v>6</v>
      </c>
      <c r="R204" s="129"/>
      <c r="S204" s="128">
        <f>SUM(Arkusz2!F19,O204)</f>
        <v>66</v>
      </c>
      <c r="T204" s="129"/>
      <c r="U204" s="128">
        <f>SUM(Arkusz2!F25,Q204)</f>
        <v>83</v>
      </c>
      <c r="V204" s="177"/>
    </row>
    <row r="205" spans="1:22" ht="15" thickBot="1" x14ac:dyDescent="0.4">
      <c r="C205" s="235" t="s">
        <v>1</v>
      </c>
      <c r="D205" s="236"/>
      <c r="E205" s="236"/>
      <c r="F205" s="236"/>
      <c r="G205" s="126">
        <f>SUM(G199:G204)</f>
        <v>354</v>
      </c>
      <c r="H205" s="127"/>
      <c r="I205" s="126">
        <f>SUM(I199:I204)</f>
        <v>454</v>
      </c>
      <c r="J205" s="127"/>
      <c r="K205" s="126">
        <f>SUM(K199:K204)</f>
        <v>46</v>
      </c>
      <c r="L205" s="127"/>
      <c r="M205" s="126">
        <f>SUM(M199:M204)</f>
        <v>98</v>
      </c>
      <c r="N205" s="127"/>
      <c r="O205" s="126">
        <f>SUM(O199:O204)</f>
        <v>12</v>
      </c>
      <c r="P205" s="127"/>
      <c r="Q205" s="126">
        <f>SUM(Q199:Q204)</f>
        <v>19</v>
      </c>
      <c r="R205" s="127"/>
      <c r="S205" s="126">
        <f>SUM(S199:S204)</f>
        <v>412</v>
      </c>
      <c r="T205" s="127"/>
      <c r="U205" s="126">
        <f>SUM(U199:U204)</f>
        <v>571</v>
      </c>
      <c r="V205" s="175"/>
    </row>
    <row r="209" spans="1:19" x14ac:dyDescent="0.35">
      <c r="M209" s="11"/>
      <c r="N209" s="11"/>
      <c r="O209" s="11"/>
      <c r="P209" s="11"/>
      <c r="Q209" s="11"/>
      <c r="R209" s="11"/>
      <c r="S209" s="11"/>
    </row>
    <row r="210" spans="1:19" x14ac:dyDescent="0.35">
      <c r="M210" s="11"/>
      <c r="N210" s="11"/>
      <c r="O210" s="11"/>
      <c r="P210" s="11"/>
      <c r="Q210" s="11"/>
      <c r="R210" s="11"/>
      <c r="S210" s="11"/>
    </row>
    <row r="211" spans="1:19" x14ac:dyDescent="0.35">
      <c r="M211" s="11"/>
      <c r="N211" s="11"/>
      <c r="O211" s="11"/>
      <c r="P211" s="11"/>
      <c r="Q211" s="11"/>
      <c r="R211" s="11"/>
      <c r="S211" s="11"/>
    </row>
    <row r="212" spans="1:19" x14ac:dyDescent="0.35">
      <c r="M212" s="11"/>
      <c r="N212" s="11"/>
      <c r="O212" s="11"/>
      <c r="P212" s="11"/>
      <c r="Q212" s="11"/>
      <c r="R212" s="11"/>
      <c r="S212" s="11"/>
    </row>
    <row r="213" spans="1:19" x14ac:dyDescent="0.35">
      <c r="M213" s="11"/>
      <c r="N213" s="11"/>
      <c r="O213" s="11"/>
      <c r="P213" s="11"/>
      <c r="Q213" s="11"/>
      <c r="R213" s="11"/>
      <c r="S213" s="11"/>
    </row>
    <row r="214" spans="1:19" x14ac:dyDescent="0.35">
      <c r="M214" s="11"/>
      <c r="N214" s="11"/>
      <c r="O214" s="11"/>
      <c r="P214" s="11"/>
      <c r="Q214" s="11"/>
      <c r="R214" s="11"/>
      <c r="S214" s="11"/>
    </row>
    <row r="215" spans="1:19" x14ac:dyDescent="0.35">
      <c r="M215" s="11"/>
      <c r="N215" s="11"/>
      <c r="O215" s="11"/>
      <c r="P215" s="11"/>
      <c r="Q215" s="11"/>
      <c r="R215" s="11"/>
      <c r="S215" s="11"/>
    </row>
    <row r="216" spans="1:19" x14ac:dyDescent="0.35">
      <c r="M216" s="11"/>
      <c r="N216" s="11"/>
      <c r="O216" s="11"/>
      <c r="P216" s="11"/>
      <c r="Q216" s="11"/>
      <c r="R216" s="11"/>
      <c r="S216" s="11"/>
    </row>
    <row r="217" spans="1:19" x14ac:dyDescent="0.35">
      <c r="D217" s="176"/>
      <c r="E217" s="176"/>
    </row>
    <row r="221" spans="1:19" x14ac:dyDescent="0.3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</row>
    <row r="227" spans="1:26" ht="15" thickBot="1" x14ac:dyDescent="0.4"/>
    <row r="228" spans="1:26" x14ac:dyDescent="0.35">
      <c r="C228" s="178" t="s">
        <v>0</v>
      </c>
      <c r="D228" s="179"/>
      <c r="E228" s="179"/>
      <c r="F228" s="179"/>
      <c r="G228" s="168" t="str">
        <f>CONCATENATE(Arkusz18!C2," - ",Arkusz18!B2," r.")</f>
        <v>01.01.2023 - 30.04.2023 r.</v>
      </c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9"/>
    </row>
    <row r="229" spans="1:26" x14ac:dyDescent="0.35">
      <c r="C229" s="180"/>
      <c r="D229" s="166"/>
      <c r="E229" s="166"/>
      <c r="F229" s="166"/>
      <c r="G229" s="166" t="s">
        <v>26</v>
      </c>
      <c r="H229" s="166"/>
      <c r="I229" s="166"/>
      <c r="J229" s="166"/>
      <c r="K229" s="166" t="s">
        <v>27</v>
      </c>
      <c r="L229" s="166"/>
      <c r="M229" s="166"/>
      <c r="N229" s="166"/>
      <c r="O229" s="166" t="s">
        <v>129</v>
      </c>
      <c r="P229" s="166"/>
      <c r="Q229" s="166"/>
      <c r="R229" s="166"/>
      <c r="S229" s="166" t="s">
        <v>50</v>
      </c>
      <c r="T229" s="166"/>
      <c r="U229" s="166"/>
      <c r="V229" s="170"/>
    </row>
    <row r="230" spans="1:26" x14ac:dyDescent="0.35">
      <c r="C230" s="180"/>
      <c r="D230" s="166"/>
      <c r="E230" s="166"/>
      <c r="F230" s="166"/>
      <c r="G230" s="171" t="s">
        <v>25</v>
      </c>
      <c r="H230" s="171"/>
      <c r="I230" s="166" t="s">
        <v>9</v>
      </c>
      <c r="J230" s="166"/>
      <c r="K230" s="171" t="s">
        <v>28</v>
      </c>
      <c r="L230" s="171"/>
      <c r="M230" s="166" t="s">
        <v>9</v>
      </c>
      <c r="N230" s="166"/>
      <c r="O230" s="171" t="s">
        <v>25</v>
      </c>
      <c r="P230" s="171"/>
      <c r="Q230" s="166" t="s">
        <v>9</v>
      </c>
      <c r="R230" s="166"/>
      <c r="S230" s="171" t="s">
        <v>25</v>
      </c>
      <c r="T230" s="171"/>
      <c r="U230" s="166" t="s">
        <v>9</v>
      </c>
      <c r="V230" s="170"/>
    </row>
    <row r="231" spans="1:26" x14ac:dyDescent="0.35">
      <c r="C231" s="131" t="str">
        <f>Arkusz3!B2</f>
        <v>BIAŁORUŚ</v>
      </c>
      <c r="D231" s="132"/>
      <c r="E231" s="132"/>
      <c r="F231" s="132"/>
      <c r="G231" s="122">
        <f>Arkusz3!F2</f>
        <v>785</v>
      </c>
      <c r="H231" s="122"/>
      <c r="I231" s="122">
        <f>Arkusz3!F8</f>
        <v>1006</v>
      </c>
      <c r="J231" s="122"/>
      <c r="K231" s="122">
        <f>SUM(Arkusz3!F14,-G231)</f>
        <v>20</v>
      </c>
      <c r="L231" s="122"/>
      <c r="M231" s="122">
        <f>SUM(Arkusz3!F20,-I231)</f>
        <v>44</v>
      </c>
      <c r="N231" s="122"/>
      <c r="O231" s="122">
        <f>Arkusz3!F26</f>
        <v>4</v>
      </c>
      <c r="P231" s="122"/>
      <c r="Q231" s="122">
        <f>Arkusz3!F32</f>
        <v>5</v>
      </c>
      <c r="R231" s="122"/>
      <c r="S231" s="122">
        <f>SUM(Arkusz3!F14,O231)</f>
        <v>809</v>
      </c>
      <c r="T231" s="122"/>
      <c r="U231" s="122">
        <f>SUM(Arkusz3!F20,Q231)</f>
        <v>1055</v>
      </c>
      <c r="V231" s="152"/>
    </row>
    <row r="232" spans="1:26" x14ac:dyDescent="0.35">
      <c r="C232" s="224" t="str">
        <f>Arkusz3!B3</f>
        <v>ROSJA</v>
      </c>
      <c r="D232" s="225"/>
      <c r="E232" s="225"/>
      <c r="F232" s="225"/>
      <c r="G232" s="124">
        <f>Arkusz3!F3</f>
        <v>165</v>
      </c>
      <c r="H232" s="124"/>
      <c r="I232" s="124">
        <f>Arkusz3!F9</f>
        <v>298</v>
      </c>
      <c r="J232" s="124"/>
      <c r="K232" s="124">
        <f>SUM(Arkusz3!F15,-G232)</f>
        <v>88</v>
      </c>
      <c r="L232" s="124"/>
      <c r="M232" s="124">
        <f>SUM(Arkusz3!F21,-I232)</f>
        <v>192</v>
      </c>
      <c r="N232" s="124"/>
      <c r="O232" s="124">
        <f>Arkusz3!F27</f>
        <v>24</v>
      </c>
      <c r="P232" s="124"/>
      <c r="Q232" s="124">
        <f>Arkusz3!F33</f>
        <v>60</v>
      </c>
      <c r="R232" s="124"/>
      <c r="S232" s="124">
        <f>SUM(Arkusz3!F15,O232)</f>
        <v>277</v>
      </c>
      <c r="T232" s="124"/>
      <c r="U232" s="124">
        <f>SUM(Arkusz3!F21,Q232)</f>
        <v>550</v>
      </c>
      <c r="V232" s="151"/>
    </row>
    <row r="233" spans="1:26" x14ac:dyDescent="0.35">
      <c r="C233" s="131" t="str">
        <f>Arkusz3!B4</f>
        <v>UKRAINA</v>
      </c>
      <c r="D233" s="132"/>
      <c r="E233" s="132"/>
      <c r="F233" s="132"/>
      <c r="G233" s="122">
        <f>Arkusz3!F4</f>
        <v>323</v>
      </c>
      <c r="H233" s="122"/>
      <c r="I233" s="122">
        <f>Arkusz3!F10</f>
        <v>435</v>
      </c>
      <c r="J233" s="122"/>
      <c r="K233" s="122">
        <f>SUM(Arkusz3!F16,-G233)</f>
        <v>14</v>
      </c>
      <c r="L233" s="122"/>
      <c r="M233" s="122">
        <f>SUM(Arkusz3!F22,-I233)</f>
        <v>34</v>
      </c>
      <c r="N233" s="122"/>
      <c r="O233" s="122">
        <f>Arkusz3!F28</f>
        <v>14</v>
      </c>
      <c r="P233" s="122"/>
      <c r="Q233" s="122">
        <f>Arkusz3!F34</f>
        <v>18</v>
      </c>
      <c r="R233" s="122"/>
      <c r="S233" s="122">
        <f>SUM(Arkusz3!F16,O233)</f>
        <v>351</v>
      </c>
      <c r="T233" s="122"/>
      <c r="U233" s="122">
        <f>SUM(Arkusz3!F22,Q233)</f>
        <v>487</v>
      </c>
      <c r="V233" s="152"/>
    </row>
    <row r="234" spans="1:26" x14ac:dyDescent="0.35">
      <c r="C234" s="224" t="str">
        <f>Arkusz3!B5</f>
        <v>EGIPT</v>
      </c>
      <c r="D234" s="225"/>
      <c r="E234" s="225"/>
      <c r="F234" s="225"/>
      <c r="G234" s="124">
        <f>Arkusz3!F5</f>
        <v>77</v>
      </c>
      <c r="H234" s="124"/>
      <c r="I234" s="124">
        <f>Arkusz3!F11</f>
        <v>113</v>
      </c>
      <c r="J234" s="124"/>
      <c r="K234" s="124">
        <f>SUM(Arkusz3!F17,-G234)</f>
        <v>5</v>
      </c>
      <c r="L234" s="124"/>
      <c r="M234" s="124">
        <f>SUM(Arkusz3!F23,-I234)</f>
        <v>7</v>
      </c>
      <c r="N234" s="124"/>
      <c r="O234" s="124">
        <f>Arkusz3!F29</f>
        <v>0</v>
      </c>
      <c r="P234" s="124"/>
      <c r="Q234" s="124">
        <f>Arkusz3!F35</f>
        <v>0</v>
      </c>
      <c r="R234" s="124"/>
      <c r="S234" s="124">
        <f>SUM(Arkusz3!F17,O234)</f>
        <v>82</v>
      </c>
      <c r="T234" s="124"/>
      <c r="U234" s="124">
        <f>SUM(Arkusz3!F23,Q234)</f>
        <v>120</v>
      </c>
      <c r="V234" s="151"/>
    </row>
    <row r="235" spans="1:26" x14ac:dyDescent="0.35">
      <c r="C235" s="131" t="str">
        <f>Arkusz3!B6</f>
        <v>IRAK</v>
      </c>
      <c r="D235" s="132"/>
      <c r="E235" s="132"/>
      <c r="F235" s="132"/>
      <c r="G235" s="122">
        <f>Arkusz3!F6</f>
        <v>19</v>
      </c>
      <c r="H235" s="122"/>
      <c r="I235" s="122">
        <f>Arkusz3!F12</f>
        <v>27</v>
      </c>
      <c r="J235" s="122"/>
      <c r="K235" s="122">
        <f>SUM(Arkusz3!F18,-G235)</f>
        <v>10</v>
      </c>
      <c r="L235" s="122"/>
      <c r="M235" s="122">
        <f>SUM(Arkusz3!F24,-I235)</f>
        <v>24</v>
      </c>
      <c r="N235" s="122"/>
      <c r="O235" s="122">
        <f>Arkusz3!F30</f>
        <v>10</v>
      </c>
      <c r="P235" s="122"/>
      <c r="Q235" s="122">
        <f>Arkusz3!F36</f>
        <v>25</v>
      </c>
      <c r="R235" s="122"/>
      <c r="S235" s="122">
        <f>SUM(Arkusz3!F18,O235)</f>
        <v>39</v>
      </c>
      <c r="T235" s="122"/>
      <c r="U235" s="122">
        <f>SUM(Arkusz3!F24,Q235)</f>
        <v>76</v>
      </c>
      <c r="V235" s="152"/>
    </row>
    <row r="236" spans="1:26" ht="15" thickBot="1" x14ac:dyDescent="0.4">
      <c r="C236" s="226" t="str">
        <f>Arkusz3!B7</f>
        <v>Pozostałe</v>
      </c>
      <c r="D236" s="227"/>
      <c r="E236" s="227"/>
      <c r="F236" s="227"/>
      <c r="G236" s="125">
        <f>Arkusz3!F7</f>
        <v>297</v>
      </c>
      <c r="H236" s="125"/>
      <c r="I236" s="125">
        <f>Arkusz3!F13</f>
        <v>371</v>
      </c>
      <c r="J236" s="125"/>
      <c r="K236" s="125">
        <f>SUM(Arkusz3!F19,-G236)</f>
        <v>73</v>
      </c>
      <c r="L236" s="125"/>
      <c r="M236" s="125">
        <f>SUM(Arkusz3!F25,-I236)</f>
        <v>129</v>
      </c>
      <c r="N236" s="125"/>
      <c r="O236" s="125">
        <f>Arkusz3!F31</f>
        <v>36</v>
      </c>
      <c r="P236" s="125"/>
      <c r="Q236" s="125">
        <f>Arkusz3!F37</f>
        <v>44</v>
      </c>
      <c r="R236" s="125"/>
      <c r="S236" s="125">
        <f>SUM(Arkusz3!F19,O236)</f>
        <v>406</v>
      </c>
      <c r="T236" s="125"/>
      <c r="U236" s="125">
        <f>SUM(Arkusz3!F25,Q236)</f>
        <v>544</v>
      </c>
      <c r="V236" s="155"/>
    </row>
    <row r="237" spans="1:26" x14ac:dyDescent="0.35">
      <c r="C237" s="228" t="s">
        <v>1</v>
      </c>
      <c r="D237" s="229"/>
      <c r="E237" s="229"/>
      <c r="F237" s="229"/>
      <c r="G237" s="123">
        <f>SUM(G231:G236)</f>
        <v>1666</v>
      </c>
      <c r="H237" s="123"/>
      <c r="I237" s="123">
        <f>SUM(I231:I236)</f>
        <v>2250</v>
      </c>
      <c r="J237" s="123"/>
      <c r="K237" s="123">
        <f>SUM(K231:K236)</f>
        <v>210</v>
      </c>
      <c r="L237" s="123"/>
      <c r="M237" s="123">
        <f>SUM(M231:M236)</f>
        <v>430</v>
      </c>
      <c r="N237" s="123"/>
      <c r="O237" s="123">
        <f>SUM(O231:O236)</f>
        <v>88</v>
      </c>
      <c r="P237" s="123"/>
      <c r="Q237" s="123">
        <f>SUM(Q231:Q236)</f>
        <v>152</v>
      </c>
      <c r="R237" s="123"/>
      <c r="S237" s="123">
        <f>SUM(S231:S236)</f>
        <v>1964</v>
      </c>
      <c r="T237" s="123"/>
      <c r="U237" s="123">
        <f>SUM(U231:U236)</f>
        <v>2832</v>
      </c>
      <c r="V237" s="255"/>
    </row>
    <row r="238" spans="1:26" x14ac:dyDescent="0.35">
      <c r="A238" s="4"/>
      <c r="B238" s="12"/>
      <c r="C238" s="13"/>
      <c r="D238" s="13"/>
      <c r="E238" s="13"/>
      <c r="F238" s="13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2"/>
    </row>
    <row r="239" spans="1:26" x14ac:dyDescent="0.35">
      <c r="A239" s="230" t="s">
        <v>132</v>
      </c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  <c r="R239" s="230"/>
      <c r="S239" s="230"/>
      <c r="T239" s="230"/>
      <c r="U239" s="230"/>
      <c r="V239" s="230"/>
      <c r="W239" s="230"/>
      <c r="X239" s="230"/>
      <c r="Y239" s="230"/>
      <c r="Z239" s="230"/>
    </row>
    <row r="240" spans="1:26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6"/>
      <c r="Z240" s="15"/>
    </row>
    <row r="244" spans="4:19" x14ac:dyDescent="0.35">
      <c r="M244" s="11"/>
      <c r="N244" s="11"/>
      <c r="O244" s="11"/>
      <c r="P244" s="11"/>
      <c r="Q244" s="11"/>
      <c r="R244" s="11"/>
      <c r="S244" s="11"/>
    </row>
    <row r="245" spans="4:19" x14ac:dyDescent="0.35">
      <c r="M245" s="11"/>
      <c r="N245" s="11"/>
      <c r="O245" s="11"/>
      <c r="P245" s="11"/>
      <c r="Q245" s="11"/>
      <c r="R245" s="11"/>
      <c r="S245" s="11"/>
    </row>
    <row r="246" spans="4:19" x14ac:dyDescent="0.35">
      <c r="M246" s="11"/>
      <c r="N246" s="11"/>
      <c r="O246" s="11"/>
      <c r="P246" s="11"/>
      <c r="Q246" s="11"/>
      <c r="R246" s="11"/>
      <c r="S246" s="11"/>
    </row>
    <row r="247" spans="4:19" x14ac:dyDescent="0.35">
      <c r="M247" s="11"/>
      <c r="N247" s="11"/>
      <c r="O247" s="11"/>
      <c r="P247" s="11"/>
      <c r="Q247" s="11"/>
      <c r="R247" s="11"/>
      <c r="S247" s="11"/>
    </row>
    <row r="248" spans="4:19" x14ac:dyDescent="0.35">
      <c r="M248" s="11"/>
      <c r="N248" s="11"/>
      <c r="O248" s="11"/>
      <c r="P248" s="11"/>
      <c r="Q248" s="11"/>
      <c r="R248" s="11"/>
      <c r="S248" s="11"/>
    </row>
    <row r="249" spans="4:19" x14ac:dyDescent="0.35">
      <c r="M249" s="11"/>
      <c r="N249" s="11"/>
      <c r="O249" s="11"/>
      <c r="P249" s="11"/>
      <c r="Q249" s="11"/>
      <c r="R249" s="11"/>
      <c r="S249" s="11"/>
    </row>
    <row r="250" spans="4:19" x14ac:dyDescent="0.35">
      <c r="M250" s="11"/>
      <c r="N250" s="11"/>
      <c r="O250" s="11"/>
      <c r="P250" s="11"/>
      <c r="Q250" s="11"/>
      <c r="R250" s="11"/>
      <c r="S250" s="11"/>
    </row>
    <row r="251" spans="4:19" x14ac:dyDescent="0.35">
      <c r="M251" s="11"/>
      <c r="N251" s="11"/>
      <c r="O251" s="11"/>
      <c r="P251" s="11"/>
      <c r="Q251" s="11"/>
      <c r="R251" s="11"/>
      <c r="S251" s="11"/>
    </row>
    <row r="252" spans="4:19" x14ac:dyDescent="0.35">
      <c r="D252" s="176"/>
      <c r="E252" s="176"/>
    </row>
    <row r="257" spans="1:26" x14ac:dyDescent="0.35">
      <c r="V257" s="17"/>
      <c r="W257" s="17"/>
      <c r="X257" s="17"/>
      <c r="Y257" s="18"/>
      <c r="Z257" s="17"/>
    </row>
    <row r="258" spans="1:26" x14ac:dyDescent="0.35">
      <c r="V258" s="17"/>
      <c r="W258" s="17"/>
      <c r="X258" s="17"/>
      <c r="Y258" s="18"/>
      <c r="Z258" s="17"/>
    </row>
    <row r="259" spans="1:26" x14ac:dyDescent="0.3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7"/>
      <c r="W259" s="17"/>
      <c r="X259" s="17"/>
      <c r="Y259" s="18"/>
      <c r="Z259" s="17"/>
    </row>
    <row r="260" spans="1:26" x14ac:dyDescent="0.3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7"/>
      <c r="W260" s="17"/>
      <c r="X260" s="17"/>
      <c r="Y260" s="18"/>
      <c r="Z260" s="17"/>
    </row>
    <row r="261" spans="1:26" x14ac:dyDescent="0.3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7"/>
      <c r="W261" s="17"/>
      <c r="X261" s="17"/>
      <c r="Y261" s="18"/>
      <c r="Z261" s="17"/>
    </row>
    <row r="262" spans="1:26" x14ac:dyDescent="0.3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7"/>
      <c r="W262" s="17"/>
      <c r="X262" s="17"/>
      <c r="Y262" s="18"/>
      <c r="Z262" s="17"/>
    </row>
    <row r="263" spans="1:26" x14ac:dyDescent="0.3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7"/>
      <c r="W263" s="17"/>
      <c r="X263" s="17"/>
      <c r="Y263" s="18"/>
      <c r="Z263" s="17"/>
    </row>
    <row r="264" spans="1:26" x14ac:dyDescent="0.35">
      <c r="A264" s="52" t="s">
        <v>164</v>
      </c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</row>
    <row r="265" spans="1:26" x14ac:dyDescent="0.3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</row>
    <row r="266" spans="1:26" x14ac:dyDescent="0.3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</row>
    <row r="267" spans="1:26" x14ac:dyDescent="0.3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</row>
    <row r="268" spans="1:26" x14ac:dyDescent="0.3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</row>
    <row r="269" spans="1:26" x14ac:dyDescent="0.3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</row>
    <row r="270" spans="1:26" x14ac:dyDescent="0.3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</row>
    <row r="275" spans="1:21" x14ac:dyDescent="0.35">
      <c r="A275" s="59" t="s">
        <v>136</v>
      </c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</row>
    <row r="276" spans="1:21" x14ac:dyDescent="0.3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</row>
    <row r="278" spans="1:21" ht="15" thickBot="1" x14ac:dyDescent="0.4"/>
    <row r="279" spans="1:21" x14ac:dyDescent="0.35">
      <c r="A279" s="156" t="str">
        <f>CONCATENATE(Arkusz18!C2," - ",Arkusz18!B2," r.")</f>
        <v>01.01.2023 - 30.04.2023 r.</v>
      </c>
      <c r="B279" s="157"/>
      <c r="C279" s="157"/>
      <c r="D279" s="157"/>
      <c r="E279" s="157"/>
      <c r="F279" s="157"/>
      <c r="G279" s="157"/>
      <c r="H279" s="157"/>
      <c r="I279" s="158"/>
      <c r="M279" s="156" t="str">
        <f>CONCATENATE(Arkusz18!C2," - ",Arkusz18!B2," r.")</f>
        <v>01.01.2023 - 30.04.2023 r.</v>
      </c>
      <c r="N279" s="157"/>
      <c r="O279" s="157"/>
      <c r="P279" s="157"/>
      <c r="Q279" s="157"/>
      <c r="R279" s="157"/>
      <c r="S279" s="157"/>
      <c r="T279" s="157"/>
      <c r="U279" s="158"/>
    </row>
    <row r="280" spans="1:21" ht="52.5" customHeight="1" x14ac:dyDescent="0.35">
      <c r="A280" s="185" t="s">
        <v>51</v>
      </c>
      <c r="B280" s="186"/>
      <c r="C280" s="187"/>
      <c r="D280" s="159" t="s">
        <v>52</v>
      </c>
      <c r="E280" s="163"/>
      <c r="F280" s="159" t="s">
        <v>53</v>
      </c>
      <c r="G280" s="163"/>
      <c r="H280" s="159" t="s">
        <v>49</v>
      </c>
      <c r="I280" s="160"/>
      <c r="M280" s="185" t="s">
        <v>51</v>
      </c>
      <c r="N280" s="186"/>
      <c r="O280" s="187"/>
      <c r="P280" s="159" t="s">
        <v>54</v>
      </c>
      <c r="Q280" s="163"/>
      <c r="R280" s="159" t="s">
        <v>53</v>
      </c>
      <c r="S280" s="163"/>
      <c r="T280" s="159" t="s">
        <v>49</v>
      </c>
      <c r="U280" s="160"/>
    </row>
    <row r="281" spans="1:21" x14ac:dyDescent="0.35">
      <c r="A281" s="188"/>
      <c r="B281" s="189"/>
      <c r="C281" s="190"/>
      <c r="D281" s="161"/>
      <c r="E281" s="164"/>
      <c r="F281" s="161"/>
      <c r="G281" s="164"/>
      <c r="H281" s="161"/>
      <c r="I281" s="162"/>
      <c r="M281" s="188"/>
      <c r="N281" s="189"/>
      <c r="O281" s="190"/>
      <c r="P281" s="161"/>
      <c r="Q281" s="164"/>
      <c r="R281" s="161"/>
      <c r="S281" s="164"/>
      <c r="T281" s="161"/>
      <c r="U281" s="162"/>
    </row>
    <row r="282" spans="1:21" x14ac:dyDescent="0.35">
      <c r="A282" s="209" t="str">
        <f>Arkusz4!B2</f>
        <v>NIEMCY</v>
      </c>
      <c r="B282" s="210"/>
      <c r="C282" s="210"/>
      <c r="D282" s="165">
        <f>Arkusz4!C2</f>
        <v>809</v>
      </c>
      <c r="E282" s="165"/>
      <c r="F282" s="165">
        <f>Arkusz4!D2</f>
        <v>745</v>
      </c>
      <c r="G282" s="165"/>
      <c r="H282" s="165">
        <f>Arkusz4!E2</f>
        <v>128</v>
      </c>
      <c r="I282" s="165"/>
      <c r="M282" s="209" t="str">
        <f>Arkusz5!B2</f>
        <v>NIEMCY</v>
      </c>
      <c r="N282" s="210"/>
      <c r="O282" s="210"/>
      <c r="P282" s="165">
        <f>Arkusz5!C2</f>
        <v>23</v>
      </c>
      <c r="Q282" s="165"/>
      <c r="R282" s="165">
        <f>Arkusz5!D2</f>
        <v>18</v>
      </c>
      <c r="S282" s="165"/>
      <c r="T282" s="165">
        <f>Arkusz5!E2</f>
        <v>14</v>
      </c>
      <c r="U282" s="223"/>
    </row>
    <row r="283" spans="1:21" x14ac:dyDescent="0.35">
      <c r="A283" s="211" t="str">
        <f>Arkusz4!B3</f>
        <v>FRANCJA</v>
      </c>
      <c r="B283" s="212"/>
      <c r="C283" s="212"/>
      <c r="D283" s="195">
        <f>Arkusz4!C3</f>
        <v>261</v>
      </c>
      <c r="E283" s="195"/>
      <c r="F283" s="195">
        <f>Arkusz4!D3</f>
        <v>232</v>
      </c>
      <c r="G283" s="195"/>
      <c r="H283" s="195">
        <f>Arkusz4!E3</f>
        <v>4</v>
      </c>
      <c r="I283" s="195"/>
      <c r="M283" s="211" t="str">
        <f>Arkusz5!B3</f>
        <v>WŁOCHY</v>
      </c>
      <c r="N283" s="212"/>
      <c r="O283" s="212"/>
      <c r="P283" s="195">
        <f>Arkusz5!C3</f>
        <v>7</v>
      </c>
      <c r="Q283" s="195"/>
      <c r="R283" s="195">
        <f>Arkusz5!D3</f>
        <v>6</v>
      </c>
      <c r="S283" s="195"/>
      <c r="T283" s="195">
        <f>Arkusz5!E3</f>
        <v>0</v>
      </c>
      <c r="U283" s="222"/>
    </row>
    <row r="284" spans="1:21" x14ac:dyDescent="0.35">
      <c r="A284" s="209" t="str">
        <f>Arkusz4!B4</f>
        <v>BELGIA</v>
      </c>
      <c r="B284" s="210"/>
      <c r="C284" s="210"/>
      <c r="D284" s="165">
        <f>Arkusz4!C4</f>
        <v>104</v>
      </c>
      <c r="E284" s="165"/>
      <c r="F284" s="165">
        <f>Arkusz4!D4</f>
        <v>97</v>
      </c>
      <c r="G284" s="165"/>
      <c r="H284" s="165">
        <f>Arkusz4!E4</f>
        <v>3</v>
      </c>
      <c r="I284" s="165"/>
      <c r="M284" s="209" t="str">
        <f>Arkusz5!B4</f>
        <v>BUŁGARIA</v>
      </c>
      <c r="N284" s="210"/>
      <c r="O284" s="210"/>
      <c r="P284" s="165">
        <f>Arkusz5!C4</f>
        <v>6</v>
      </c>
      <c r="Q284" s="165"/>
      <c r="R284" s="165">
        <f>Arkusz5!D4</f>
        <v>3</v>
      </c>
      <c r="S284" s="165"/>
      <c r="T284" s="165">
        <f>Arkusz5!E4</f>
        <v>0</v>
      </c>
      <c r="U284" s="223"/>
    </row>
    <row r="285" spans="1:21" x14ac:dyDescent="0.35">
      <c r="A285" s="211" t="str">
        <f>Arkusz4!B5</f>
        <v>NIDERLANDY</v>
      </c>
      <c r="B285" s="212"/>
      <c r="C285" s="212"/>
      <c r="D285" s="195">
        <f>Arkusz4!C5</f>
        <v>80</v>
      </c>
      <c r="E285" s="195"/>
      <c r="F285" s="195">
        <f>Arkusz4!D5</f>
        <v>79</v>
      </c>
      <c r="G285" s="195"/>
      <c r="H285" s="195">
        <f>Arkusz4!E5</f>
        <v>4</v>
      </c>
      <c r="I285" s="195"/>
      <c r="M285" s="211" t="str">
        <f>Arkusz5!B5</f>
        <v>LITWA</v>
      </c>
      <c r="N285" s="212"/>
      <c r="O285" s="212"/>
      <c r="P285" s="195">
        <f>Arkusz5!C5</f>
        <v>5</v>
      </c>
      <c r="Q285" s="195"/>
      <c r="R285" s="195">
        <f>Arkusz5!D5</f>
        <v>3</v>
      </c>
      <c r="S285" s="195"/>
      <c r="T285" s="195">
        <f>Arkusz5!E5</f>
        <v>1</v>
      </c>
      <c r="U285" s="222"/>
    </row>
    <row r="286" spans="1:21" x14ac:dyDescent="0.35">
      <c r="A286" s="209" t="str">
        <f>Arkusz4!B6</f>
        <v>NORWEGIA</v>
      </c>
      <c r="B286" s="210"/>
      <c r="C286" s="210"/>
      <c r="D286" s="165">
        <f>Arkusz4!C6</f>
        <v>75</v>
      </c>
      <c r="E286" s="165"/>
      <c r="F286" s="165">
        <f>Arkusz4!D6</f>
        <v>66</v>
      </c>
      <c r="G286" s="165"/>
      <c r="H286" s="165">
        <f>Arkusz4!E6</f>
        <v>31</v>
      </c>
      <c r="I286" s="165"/>
      <c r="M286" s="209" t="str">
        <f>Arkusz5!B6</f>
        <v>NIDERLANDY</v>
      </c>
      <c r="N286" s="210"/>
      <c r="O286" s="210"/>
      <c r="P286" s="165">
        <f>Arkusz5!C6</f>
        <v>5</v>
      </c>
      <c r="Q286" s="165"/>
      <c r="R286" s="165">
        <f>Arkusz5!D6</f>
        <v>3</v>
      </c>
      <c r="S286" s="165"/>
      <c r="T286" s="165">
        <f>Arkusz5!E6</f>
        <v>2</v>
      </c>
      <c r="U286" s="223"/>
    </row>
    <row r="287" spans="1:21" ht="15" thickBot="1" x14ac:dyDescent="0.4">
      <c r="A287" s="213" t="str">
        <f>Arkusz4!B7</f>
        <v>Pozostałe</v>
      </c>
      <c r="B287" s="214"/>
      <c r="C287" s="214"/>
      <c r="D287" s="196">
        <f>Arkusz4!C7</f>
        <v>243</v>
      </c>
      <c r="E287" s="196"/>
      <c r="F287" s="196">
        <f>Arkusz4!D7</f>
        <v>211</v>
      </c>
      <c r="G287" s="196"/>
      <c r="H287" s="196">
        <f>Arkusz4!E7</f>
        <v>55</v>
      </c>
      <c r="I287" s="196"/>
      <c r="M287" s="213" t="str">
        <f>Arkusz5!B7</f>
        <v>Pozostałe</v>
      </c>
      <c r="N287" s="214"/>
      <c r="O287" s="214"/>
      <c r="P287" s="196">
        <f>Arkusz5!C7</f>
        <v>23</v>
      </c>
      <c r="Q287" s="196"/>
      <c r="R287" s="196">
        <f>Arkusz5!D7</f>
        <v>8</v>
      </c>
      <c r="S287" s="196"/>
      <c r="T287" s="196">
        <f>Arkusz5!E7</f>
        <v>11</v>
      </c>
      <c r="U287" s="256"/>
    </row>
    <row r="288" spans="1:21" ht="15" thickBot="1" x14ac:dyDescent="0.4">
      <c r="A288" s="193" t="s">
        <v>64</v>
      </c>
      <c r="B288" s="194"/>
      <c r="C288" s="194"/>
      <c r="D288" s="191">
        <f>SUM(D282:E287)</f>
        <v>1572</v>
      </c>
      <c r="E288" s="191"/>
      <c r="F288" s="191">
        <f>SUM(F282:G287)</f>
        <v>1430</v>
      </c>
      <c r="G288" s="191"/>
      <c r="H288" s="191">
        <f>SUM(H282:I287)</f>
        <v>225</v>
      </c>
      <c r="I288" s="192"/>
      <c r="M288" s="193" t="s">
        <v>64</v>
      </c>
      <c r="N288" s="194"/>
      <c r="O288" s="194"/>
      <c r="P288" s="191">
        <f>SUM(P282:Q287)</f>
        <v>69</v>
      </c>
      <c r="Q288" s="191"/>
      <c r="R288" s="191">
        <f t="shared" ref="R288" si="11">SUM(R282:S287)</f>
        <v>41</v>
      </c>
      <c r="S288" s="191"/>
      <c r="T288" s="191">
        <f>SUM(T282:U287)</f>
        <v>28</v>
      </c>
      <c r="U288" s="192"/>
    </row>
    <row r="290" spans="1:26" x14ac:dyDescent="0.35">
      <c r="A290" s="52" t="s">
        <v>159</v>
      </c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</row>
    <row r="291" spans="1:26" x14ac:dyDescent="0.3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</row>
    <row r="292" spans="1:26" x14ac:dyDescent="0.3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</row>
    <row r="293" spans="1:26" x14ac:dyDescent="0.3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</row>
    <row r="294" spans="1:26" x14ac:dyDescent="0.3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</row>
    <row r="296" spans="1:26" x14ac:dyDescent="0.35">
      <c r="A296" s="230" t="s">
        <v>63</v>
      </c>
      <c r="B296" s="230"/>
      <c r="C296" s="230"/>
      <c r="D296" s="230"/>
      <c r="E296" s="230"/>
      <c r="F296" s="230"/>
      <c r="G296" s="230"/>
      <c r="H296" s="230"/>
      <c r="I296" s="230"/>
      <c r="J296" s="230"/>
      <c r="K296" s="230"/>
      <c r="L296" s="230"/>
      <c r="M296" s="230"/>
      <c r="N296" s="230"/>
      <c r="O296" s="230"/>
      <c r="P296" s="230"/>
      <c r="Q296" s="230"/>
      <c r="R296" s="230"/>
      <c r="S296" s="230"/>
      <c r="T296" s="230"/>
      <c r="U296" s="230"/>
      <c r="V296" s="230"/>
      <c r="W296" s="230"/>
      <c r="X296" s="230"/>
      <c r="Y296" s="230"/>
      <c r="Z296" s="230"/>
    </row>
    <row r="297" spans="1:26" x14ac:dyDescent="0.3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1:26" x14ac:dyDescent="0.35">
      <c r="A298" s="59" t="s">
        <v>137</v>
      </c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</row>
    <row r="299" spans="1:26" x14ac:dyDescent="0.3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</row>
    <row r="300" spans="1:26" ht="15" thickBot="1" x14ac:dyDescent="0.4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</row>
    <row r="301" spans="1:26" x14ac:dyDescent="0.35">
      <c r="C301" s="115" t="s">
        <v>0</v>
      </c>
      <c r="D301" s="116"/>
      <c r="E301" s="116"/>
      <c r="F301" s="116"/>
      <c r="G301" s="168" t="str">
        <f>CONCATENATE(Arkusz18!A2," - ",Arkusz18!B2," r.")</f>
        <v>01.04.2023 - 30.04.2023 r.</v>
      </c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9"/>
    </row>
    <row r="302" spans="1:26" ht="73.5" customHeight="1" x14ac:dyDescent="0.35">
      <c r="C302" s="117"/>
      <c r="D302" s="118"/>
      <c r="E302" s="118"/>
      <c r="F302" s="118"/>
      <c r="G302" s="218" t="s">
        <v>55</v>
      </c>
      <c r="H302" s="219"/>
      <c r="I302" s="220"/>
      <c r="J302" s="218" t="s">
        <v>56</v>
      </c>
      <c r="K302" s="219"/>
      <c r="L302" s="220"/>
      <c r="M302" s="218" t="s">
        <v>57</v>
      </c>
      <c r="N302" s="219"/>
      <c r="O302" s="220"/>
      <c r="P302" s="218" t="s">
        <v>66</v>
      </c>
      <c r="Q302" s="219"/>
      <c r="R302" s="220"/>
      <c r="S302" s="218" t="s">
        <v>58</v>
      </c>
      <c r="T302" s="219"/>
      <c r="U302" s="221"/>
    </row>
    <row r="303" spans="1:26" x14ac:dyDescent="0.35">
      <c r="C303" s="216" t="str">
        <f>Arkusz6!B2</f>
        <v>BIAŁORUŚ</v>
      </c>
      <c r="D303" s="217"/>
      <c r="E303" s="217"/>
      <c r="F303" s="217"/>
      <c r="G303" s="109">
        <f>Arkusz6!C2</f>
        <v>7</v>
      </c>
      <c r="H303" s="109"/>
      <c r="I303" s="109"/>
      <c r="J303" s="109">
        <f>Arkusz6!D2</f>
        <v>171</v>
      </c>
      <c r="K303" s="109"/>
      <c r="L303" s="109"/>
      <c r="M303" s="109">
        <f>Arkusz6!E2</f>
        <v>0</v>
      </c>
      <c r="N303" s="109"/>
      <c r="O303" s="109"/>
      <c r="P303" s="109">
        <f>Arkusz6!F2</f>
        <v>4</v>
      </c>
      <c r="Q303" s="109"/>
      <c r="R303" s="109"/>
      <c r="S303" s="109">
        <f>Arkusz6!G2</f>
        <v>6</v>
      </c>
      <c r="T303" s="109"/>
      <c r="U303" s="109"/>
    </row>
    <row r="304" spans="1:26" x14ac:dyDescent="0.35">
      <c r="C304" s="207" t="str">
        <f>Arkusz6!B3</f>
        <v>ROSJA</v>
      </c>
      <c r="D304" s="208"/>
      <c r="E304" s="208"/>
      <c r="F304" s="208"/>
      <c r="G304" s="215">
        <f>Arkusz6!C3</f>
        <v>3</v>
      </c>
      <c r="H304" s="215"/>
      <c r="I304" s="215"/>
      <c r="J304" s="215">
        <f>Arkusz6!D3</f>
        <v>4</v>
      </c>
      <c r="K304" s="215"/>
      <c r="L304" s="215"/>
      <c r="M304" s="215">
        <f>Arkusz6!E3</f>
        <v>0</v>
      </c>
      <c r="N304" s="215"/>
      <c r="O304" s="215"/>
      <c r="P304" s="215">
        <f>Arkusz6!F3</f>
        <v>73</v>
      </c>
      <c r="Q304" s="215"/>
      <c r="R304" s="215"/>
      <c r="S304" s="215">
        <f>Arkusz6!G3</f>
        <v>76</v>
      </c>
      <c r="T304" s="215"/>
      <c r="U304" s="215"/>
    </row>
    <row r="305" spans="3:21" x14ac:dyDescent="0.35">
      <c r="C305" s="216" t="str">
        <f>Arkusz6!B4</f>
        <v>UKRAINA</v>
      </c>
      <c r="D305" s="217"/>
      <c r="E305" s="217"/>
      <c r="F305" s="217"/>
      <c r="G305" s="109">
        <f>Arkusz6!C4</f>
        <v>0</v>
      </c>
      <c r="H305" s="109"/>
      <c r="I305" s="109"/>
      <c r="J305" s="109">
        <f>Arkusz6!D4</f>
        <v>100</v>
      </c>
      <c r="K305" s="109"/>
      <c r="L305" s="109"/>
      <c r="M305" s="109">
        <f>Arkusz6!E4</f>
        <v>0</v>
      </c>
      <c r="N305" s="109"/>
      <c r="O305" s="109"/>
      <c r="P305" s="109">
        <f>Arkusz6!F4</f>
        <v>14</v>
      </c>
      <c r="Q305" s="109"/>
      <c r="R305" s="109"/>
      <c r="S305" s="109">
        <f>Arkusz6!G4</f>
        <v>15</v>
      </c>
      <c r="T305" s="109"/>
      <c r="U305" s="109"/>
    </row>
    <row r="306" spans="3:21" x14ac:dyDescent="0.35">
      <c r="C306" s="207" t="str">
        <f>Arkusz6!B5</f>
        <v>TADŻYKISTAN</v>
      </c>
      <c r="D306" s="208"/>
      <c r="E306" s="208"/>
      <c r="F306" s="208"/>
      <c r="G306" s="215">
        <f>Arkusz6!C5</f>
        <v>0</v>
      </c>
      <c r="H306" s="215"/>
      <c r="I306" s="215"/>
      <c r="J306" s="215">
        <f>Arkusz6!D5</f>
        <v>0</v>
      </c>
      <c r="K306" s="215"/>
      <c r="L306" s="215"/>
      <c r="M306" s="215">
        <f>Arkusz6!E5</f>
        <v>0</v>
      </c>
      <c r="N306" s="215"/>
      <c r="O306" s="215"/>
      <c r="P306" s="215">
        <f>Arkusz6!F5</f>
        <v>24</v>
      </c>
      <c r="Q306" s="215"/>
      <c r="R306" s="215"/>
      <c r="S306" s="215">
        <f>Arkusz6!G5</f>
        <v>1</v>
      </c>
      <c r="T306" s="215"/>
      <c r="U306" s="215"/>
    </row>
    <row r="307" spans="3:21" x14ac:dyDescent="0.35">
      <c r="C307" s="216" t="str">
        <f>Arkusz6!B6</f>
        <v>EGIPT</v>
      </c>
      <c r="D307" s="217"/>
      <c r="E307" s="217"/>
      <c r="F307" s="217"/>
      <c r="G307" s="109">
        <f>Arkusz6!C6</f>
        <v>0</v>
      </c>
      <c r="H307" s="109"/>
      <c r="I307" s="109"/>
      <c r="J307" s="109">
        <f>Arkusz6!D6</f>
        <v>0</v>
      </c>
      <c r="K307" s="109"/>
      <c r="L307" s="109"/>
      <c r="M307" s="109">
        <f>Arkusz6!E6</f>
        <v>0</v>
      </c>
      <c r="N307" s="109"/>
      <c r="O307" s="109"/>
      <c r="P307" s="109">
        <f>Arkusz6!F6</f>
        <v>17</v>
      </c>
      <c r="Q307" s="109"/>
      <c r="R307" s="109"/>
      <c r="S307" s="109">
        <f>Arkusz6!G6</f>
        <v>8</v>
      </c>
      <c r="T307" s="109"/>
      <c r="U307" s="109"/>
    </row>
    <row r="308" spans="3:21" ht="15" thickBot="1" x14ac:dyDescent="0.4">
      <c r="C308" s="111" t="str">
        <f>Arkusz6!B7</f>
        <v>Pozostałe</v>
      </c>
      <c r="D308" s="112"/>
      <c r="E308" s="112"/>
      <c r="F308" s="112"/>
      <c r="G308" s="110">
        <f>Arkusz6!C7</f>
        <v>10</v>
      </c>
      <c r="H308" s="110"/>
      <c r="I308" s="110"/>
      <c r="J308" s="110">
        <f>Arkusz6!D7</f>
        <v>11</v>
      </c>
      <c r="K308" s="110"/>
      <c r="L308" s="110"/>
      <c r="M308" s="110">
        <f>Arkusz6!E7</f>
        <v>0</v>
      </c>
      <c r="N308" s="110"/>
      <c r="O308" s="110"/>
      <c r="P308" s="110">
        <f>Arkusz6!F7</f>
        <v>61</v>
      </c>
      <c r="Q308" s="110"/>
      <c r="R308" s="110"/>
      <c r="S308" s="110">
        <f>Arkusz6!G7</f>
        <v>83</v>
      </c>
      <c r="T308" s="110"/>
      <c r="U308" s="110"/>
    </row>
    <row r="309" spans="3:21" ht="15" thickBot="1" x14ac:dyDescent="0.4">
      <c r="C309" s="113" t="s">
        <v>1</v>
      </c>
      <c r="D309" s="114"/>
      <c r="E309" s="114"/>
      <c r="F309" s="114"/>
      <c r="G309" s="85">
        <f>SUM(G303:I308)</f>
        <v>20</v>
      </c>
      <c r="H309" s="85"/>
      <c r="I309" s="85"/>
      <c r="J309" s="85">
        <f t="shared" ref="J309" si="12">SUM(J303:L308)</f>
        <v>286</v>
      </c>
      <c r="K309" s="85"/>
      <c r="L309" s="85"/>
      <c r="M309" s="85">
        <f t="shared" ref="M309" si="13">SUM(M303:O308)</f>
        <v>0</v>
      </c>
      <c r="N309" s="85"/>
      <c r="O309" s="85"/>
      <c r="P309" s="85">
        <f t="shared" ref="P309" si="14">SUM(P303:R308)</f>
        <v>193</v>
      </c>
      <c r="Q309" s="85"/>
      <c r="R309" s="85"/>
      <c r="S309" s="85">
        <f>SUM(S303:U308)</f>
        <v>189</v>
      </c>
      <c r="T309" s="85"/>
      <c r="U309" s="86"/>
    </row>
    <row r="312" spans="3:21" ht="15" thickBot="1" x14ac:dyDescent="0.4"/>
    <row r="313" spans="3:21" x14ac:dyDescent="0.35">
      <c r="C313" s="115" t="s">
        <v>0</v>
      </c>
      <c r="D313" s="116"/>
      <c r="E313" s="116"/>
      <c r="F313" s="116"/>
      <c r="G313" s="168" t="str">
        <f>CONCATENATE(Arkusz18!C2," - ",Arkusz18!B2," r.")</f>
        <v>01.01.2023 - 30.04.2023 r.</v>
      </c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168"/>
      <c r="S313" s="168"/>
      <c r="T313" s="168"/>
      <c r="U313" s="169"/>
    </row>
    <row r="314" spans="3:21" ht="71.25" customHeight="1" x14ac:dyDescent="0.35">
      <c r="C314" s="117"/>
      <c r="D314" s="118"/>
      <c r="E314" s="118"/>
      <c r="F314" s="118"/>
      <c r="G314" s="218" t="s">
        <v>55</v>
      </c>
      <c r="H314" s="219"/>
      <c r="I314" s="220"/>
      <c r="J314" s="218" t="s">
        <v>56</v>
      </c>
      <c r="K314" s="219"/>
      <c r="L314" s="220"/>
      <c r="M314" s="218" t="s">
        <v>57</v>
      </c>
      <c r="N314" s="219"/>
      <c r="O314" s="220"/>
      <c r="P314" s="218" t="s">
        <v>66</v>
      </c>
      <c r="Q314" s="219"/>
      <c r="R314" s="220"/>
      <c r="S314" s="218" t="s">
        <v>58</v>
      </c>
      <c r="T314" s="219"/>
      <c r="U314" s="221"/>
    </row>
    <row r="315" spans="3:21" x14ac:dyDescent="0.35">
      <c r="C315" s="216" t="str">
        <f>Arkusz7!B2</f>
        <v>BIAŁORUŚ</v>
      </c>
      <c r="D315" s="217"/>
      <c r="E315" s="217"/>
      <c r="F315" s="217"/>
      <c r="G315" s="109">
        <f>Arkusz7!C2</f>
        <v>56</v>
      </c>
      <c r="H315" s="109"/>
      <c r="I315" s="109"/>
      <c r="J315" s="109">
        <f>Arkusz7!D2</f>
        <v>769</v>
      </c>
      <c r="K315" s="109"/>
      <c r="L315" s="109"/>
      <c r="M315" s="109">
        <f>Arkusz7!E2</f>
        <v>0</v>
      </c>
      <c r="N315" s="109"/>
      <c r="O315" s="109"/>
      <c r="P315" s="109">
        <f>Arkusz7!F2</f>
        <v>13</v>
      </c>
      <c r="Q315" s="109"/>
      <c r="R315" s="109"/>
      <c r="S315" s="109">
        <f>Arkusz7!G2</f>
        <v>20</v>
      </c>
      <c r="T315" s="109"/>
      <c r="U315" s="109"/>
    </row>
    <row r="316" spans="3:21" x14ac:dyDescent="0.35">
      <c r="C316" s="207" t="str">
        <f>Arkusz7!B3</f>
        <v>ROSJA</v>
      </c>
      <c r="D316" s="208"/>
      <c r="E316" s="208"/>
      <c r="F316" s="208"/>
      <c r="G316" s="215">
        <f>Arkusz7!C3</f>
        <v>24</v>
      </c>
      <c r="H316" s="215"/>
      <c r="I316" s="215"/>
      <c r="J316" s="215">
        <f>Arkusz7!D3</f>
        <v>27</v>
      </c>
      <c r="K316" s="215"/>
      <c r="L316" s="215"/>
      <c r="M316" s="215">
        <f>Arkusz7!E3</f>
        <v>0</v>
      </c>
      <c r="N316" s="215"/>
      <c r="O316" s="215"/>
      <c r="P316" s="215">
        <f>Arkusz7!F3</f>
        <v>367</v>
      </c>
      <c r="Q316" s="215"/>
      <c r="R316" s="215"/>
      <c r="S316" s="215">
        <f>Arkusz7!G3</f>
        <v>400</v>
      </c>
      <c r="T316" s="215"/>
      <c r="U316" s="215"/>
    </row>
    <row r="317" spans="3:21" x14ac:dyDescent="0.35">
      <c r="C317" s="216" t="str">
        <f>Arkusz7!B4</f>
        <v>UKRAINA</v>
      </c>
      <c r="D317" s="217"/>
      <c r="E317" s="217"/>
      <c r="F317" s="217"/>
      <c r="G317" s="109">
        <f>Arkusz7!C4</f>
        <v>4</v>
      </c>
      <c r="H317" s="109"/>
      <c r="I317" s="109"/>
      <c r="J317" s="109">
        <f>Arkusz7!D4</f>
        <v>445</v>
      </c>
      <c r="K317" s="109"/>
      <c r="L317" s="109"/>
      <c r="M317" s="109">
        <f>Arkusz7!E4</f>
        <v>0</v>
      </c>
      <c r="N317" s="109"/>
      <c r="O317" s="109"/>
      <c r="P317" s="109">
        <f>Arkusz7!F4</f>
        <v>40</v>
      </c>
      <c r="Q317" s="109"/>
      <c r="R317" s="109"/>
      <c r="S317" s="109">
        <f>Arkusz7!G4</f>
        <v>85</v>
      </c>
      <c r="T317" s="109"/>
      <c r="U317" s="109"/>
    </row>
    <row r="318" spans="3:21" x14ac:dyDescent="0.35">
      <c r="C318" s="207" t="str">
        <f>Arkusz7!B5</f>
        <v>AFGANISTAN</v>
      </c>
      <c r="D318" s="208"/>
      <c r="E318" s="208"/>
      <c r="F318" s="208"/>
      <c r="G318" s="215">
        <f>Arkusz7!C5</f>
        <v>70</v>
      </c>
      <c r="H318" s="215"/>
      <c r="I318" s="215"/>
      <c r="J318" s="215">
        <f>Arkusz7!D5</f>
        <v>32</v>
      </c>
      <c r="K318" s="215"/>
      <c r="L318" s="215"/>
      <c r="M318" s="215">
        <f>Arkusz7!E5</f>
        <v>0</v>
      </c>
      <c r="N318" s="215"/>
      <c r="O318" s="215"/>
      <c r="P318" s="215">
        <f>Arkusz7!F5</f>
        <v>0</v>
      </c>
      <c r="Q318" s="215"/>
      <c r="R318" s="215"/>
      <c r="S318" s="215">
        <f>Arkusz7!G5</f>
        <v>95</v>
      </c>
      <c r="T318" s="215"/>
      <c r="U318" s="215"/>
    </row>
    <row r="319" spans="3:21" x14ac:dyDescent="0.35">
      <c r="C319" s="216" t="str">
        <f>Arkusz7!B6</f>
        <v>EGIPT</v>
      </c>
      <c r="D319" s="217"/>
      <c r="E319" s="217"/>
      <c r="F319" s="217"/>
      <c r="G319" s="109">
        <f>Arkusz7!C6</f>
        <v>0</v>
      </c>
      <c r="H319" s="109"/>
      <c r="I319" s="109"/>
      <c r="J319" s="109">
        <f>Arkusz7!D6</f>
        <v>0</v>
      </c>
      <c r="K319" s="109"/>
      <c r="L319" s="109"/>
      <c r="M319" s="109">
        <f>Arkusz7!E6</f>
        <v>0</v>
      </c>
      <c r="N319" s="109"/>
      <c r="O319" s="109"/>
      <c r="P319" s="109">
        <f>Arkusz7!F6</f>
        <v>64</v>
      </c>
      <c r="Q319" s="109"/>
      <c r="R319" s="109"/>
      <c r="S319" s="109">
        <f>Arkusz7!G6</f>
        <v>91</v>
      </c>
      <c r="T319" s="109"/>
      <c r="U319" s="109"/>
    </row>
    <row r="320" spans="3:21" ht="15" thickBot="1" x14ac:dyDescent="0.4">
      <c r="C320" s="111" t="str">
        <f>Arkusz7!B7</f>
        <v>Pozostałe</v>
      </c>
      <c r="D320" s="112"/>
      <c r="E320" s="112"/>
      <c r="F320" s="112"/>
      <c r="G320" s="110">
        <f>Arkusz7!C7</f>
        <v>49</v>
      </c>
      <c r="H320" s="110"/>
      <c r="I320" s="110"/>
      <c r="J320" s="110">
        <f>Arkusz7!D7</f>
        <v>29</v>
      </c>
      <c r="K320" s="110"/>
      <c r="L320" s="110"/>
      <c r="M320" s="110">
        <f>Arkusz7!E7</f>
        <v>0</v>
      </c>
      <c r="N320" s="110"/>
      <c r="O320" s="110"/>
      <c r="P320" s="110">
        <f>Arkusz7!F7</f>
        <v>318</v>
      </c>
      <c r="Q320" s="110"/>
      <c r="R320" s="110"/>
      <c r="S320" s="110">
        <f>Arkusz7!G7</f>
        <v>327</v>
      </c>
      <c r="T320" s="110"/>
      <c r="U320" s="110"/>
    </row>
    <row r="321" spans="1:25" ht="15" thickBot="1" x14ac:dyDescent="0.4">
      <c r="C321" s="113" t="s">
        <v>1</v>
      </c>
      <c r="D321" s="114"/>
      <c r="E321" s="114"/>
      <c r="F321" s="114"/>
      <c r="G321" s="85">
        <f>SUM(G315:I320)</f>
        <v>203</v>
      </c>
      <c r="H321" s="85"/>
      <c r="I321" s="85"/>
      <c r="J321" s="85">
        <f t="shared" ref="J321" si="15">SUM(J315:L320)</f>
        <v>1302</v>
      </c>
      <c r="K321" s="85"/>
      <c r="L321" s="85"/>
      <c r="M321" s="85">
        <f t="shared" ref="M321" si="16">SUM(M315:O320)</f>
        <v>0</v>
      </c>
      <c r="N321" s="85"/>
      <c r="O321" s="85"/>
      <c r="P321" s="85">
        <f t="shared" ref="P321" si="17">SUM(P315:R320)</f>
        <v>802</v>
      </c>
      <c r="Q321" s="85"/>
      <c r="R321" s="85"/>
      <c r="S321" s="85">
        <f>SUM(S315:U320)</f>
        <v>1018</v>
      </c>
      <c r="T321" s="85"/>
      <c r="U321" s="86"/>
    </row>
    <row r="324" spans="1:25" x14ac:dyDescent="0.35">
      <c r="A324" s="51" t="s">
        <v>165</v>
      </c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1:25" x14ac:dyDescent="0.3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1:25" x14ac:dyDescent="0.3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1:25" x14ac:dyDescent="0.3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1:25" x14ac:dyDescent="0.3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1:25" x14ac:dyDescent="0.3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1:25" x14ac:dyDescent="0.3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3" spans="1:25" x14ac:dyDescent="0.35">
      <c r="A333" s="59" t="s">
        <v>138</v>
      </c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</row>
    <row r="334" spans="1:25" x14ac:dyDescent="0.35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</row>
    <row r="335" spans="1:25" x14ac:dyDescent="0.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</row>
    <row r="336" spans="1:25" ht="15" thickBot="1" x14ac:dyDescent="0.4"/>
    <row r="337" spans="2:24" ht="30" customHeight="1" x14ac:dyDescent="0.35">
      <c r="B337" s="115" t="s">
        <v>8</v>
      </c>
      <c r="C337" s="116"/>
      <c r="D337" s="116"/>
      <c r="E337" s="116"/>
      <c r="F337" s="116"/>
      <c r="G337" s="116"/>
      <c r="H337" s="116"/>
      <c r="I337" s="116"/>
      <c r="J337" s="119" t="str">
        <f>Arkusz8!C6</f>
        <v>27.03.2023 - 02.04.2023</v>
      </c>
      <c r="K337" s="119"/>
      <c r="L337" s="119"/>
      <c r="M337" s="119" t="str">
        <f>Arkusz8!C10</f>
        <v>03.04.2023 - 09.04.2023</v>
      </c>
      <c r="N337" s="119"/>
      <c r="O337" s="119"/>
      <c r="P337" s="119" t="str">
        <f>Arkusz8!C9</f>
        <v>10.04.2023 - 16.04.2023</v>
      </c>
      <c r="Q337" s="119"/>
      <c r="R337" s="119"/>
      <c r="S337" s="119" t="str">
        <f>Arkusz8!C8</f>
        <v>17.04.2023 - 23.04.2023</v>
      </c>
      <c r="T337" s="119"/>
      <c r="U337" s="119"/>
      <c r="V337" s="119" t="str">
        <f>Arkusz8!C7</f>
        <v>24.04.2023 - 30.04.2023</v>
      </c>
      <c r="W337" s="119"/>
      <c r="X337" s="150"/>
    </row>
    <row r="338" spans="2:24" x14ac:dyDescent="0.35">
      <c r="B338" s="233" t="s">
        <v>24</v>
      </c>
      <c r="C338" s="234"/>
      <c r="D338" s="234"/>
      <c r="E338" s="234"/>
      <c r="F338" s="234"/>
      <c r="G338" s="234"/>
      <c r="H338" s="234"/>
      <c r="I338" s="234"/>
      <c r="J338" s="149">
        <f>Arkusz8!A6</f>
        <v>670</v>
      </c>
      <c r="K338" s="149"/>
      <c r="L338" s="149"/>
      <c r="M338" s="149">
        <f>Arkusz8!A5</f>
        <v>659</v>
      </c>
      <c r="N338" s="149"/>
      <c r="O338" s="149"/>
      <c r="P338" s="149">
        <f>Arkusz8!A4</f>
        <v>655</v>
      </c>
      <c r="Q338" s="149"/>
      <c r="R338" s="149"/>
      <c r="S338" s="149">
        <f>Arkusz8!A3</f>
        <v>650</v>
      </c>
      <c r="T338" s="149"/>
      <c r="U338" s="149"/>
      <c r="V338" s="149">
        <f>Arkusz8!A2</f>
        <v>668</v>
      </c>
      <c r="W338" s="149"/>
      <c r="X338" s="149"/>
    </row>
    <row r="339" spans="2:24" x14ac:dyDescent="0.35">
      <c r="B339" s="231" t="s">
        <v>5</v>
      </c>
      <c r="C339" s="232"/>
      <c r="D339" s="232"/>
      <c r="E339" s="232"/>
      <c r="F339" s="232"/>
      <c r="G339" s="232"/>
      <c r="H339" s="232"/>
      <c r="I339" s="232"/>
      <c r="J339" s="109">
        <f>Arkusz8!A11</f>
        <v>3153</v>
      </c>
      <c r="K339" s="109"/>
      <c r="L339" s="109"/>
      <c r="M339" s="109">
        <f>Arkusz8!A10</f>
        <v>3183</v>
      </c>
      <c r="N339" s="109"/>
      <c r="O339" s="109"/>
      <c r="P339" s="109">
        <f>Arkusz8!A9</f>
        <v>3199</v>
      </c>
      <c r="Q339" s="109"/>
      <c r="R339" s="109"/>
      <c r="S339" s="109">
        <f>Arkusz8!A8</f>
        <v>3177</v>
      </c>
      <c r="T339" s="109"/>
      <c r="U339" s="109"/>
      <c r="V339" s="109">
        <f>Arkusz8!A7</f>
        <v>3218</v>
      </c>
      <c r="W339" s="109"/>
      <c r="X339" s="109"/>
    </row>
    <row r="340" spans="2:24" x14ac:dyDescent="0.35">
      <c r="B340" s="233" t="s">
        <v>6</v>
      </c>
      <c r="C340" s="234"/>
      <c r="D340" s="234"/>
      <c r="E340" s="234"/>
      <c r="F340" s="234"/>
      <c r="G340" s="234"/>
      <c r="H340" s="234"/>
      <c r="I340" s="234"/>
      <c r="J340" s="149">
        <f>Arkusz8!A16</f>
        <v>164</v>
      </c>
      <c r="K340" s="149"/>
      <c r="L340" s="149"/>
      <c r="M340" s="149">
        <f>Arkusz8!A15</f>
        <v>112</v>
      </c>
      <c r="N340" s="149"/>
      <c r="O340" s="149"/>
      <c r="P340" s="149">
        <f>Arkusz8!A14</f>
        <v>81</v>
      </c>
      <c r="Q340" s="149"/>
      <c r="R340" s="149"/>
      <c r="S340" s="149">
        <f>Arkusz8!A13</f>
        <v>126</v>
      </c>
      <c r="T340" s="149"/>
      <c r="U340" s="149"/>
      <c r="V340" s="149">
        <f>Arkusz8!A12</f>
        <v>96</v>
      </c>
      <c r="W340" s="149"/>
      <c r="X340" s="149"/>
    </row>
    <row r="341" spans="2:24" x14ac:dyDescent="0.35">
      <c r="B341" s="153" t="s">
        <v>7</v>
      </c>
      <c r="C341" s="154"/>
      <c r="D341" s="154"/>
      <c r="E341" s="154"/>
      <c r="F341" s="154"/>
      <c r="G341" s="154"/>
      <c r="H341" s="154"/>
      <c r="I341" s="154"/>
      <c r="J341" s="109">
        <f>Arkusz8!A21</f>
        <v>101</v>
      </c>
      <c r="K341" s="109"/>
      <c r="L341" s="109"/>
      <c r="M341" s="109">
        <f>Arkusz8!A20</f>
        <v>134</v>
      </c>
      <c r="N341" s="109"/>
      <c r="O341" s="109"/>
      <c r="P341" s="109">
        <f>Arkusz8!A19</f>
        <v>100</v>
      </c>
      <c r="Q341" s="109"/>
      <c r="R341" s="109"/>
      <c r="S341" s="109">
        <f>Arkusz8!A18</f>
        <v>103</v>
      </c>
      <c r="T341" s="109"/>
      <c r="U341" s="109"/>
      <c r="V341" s="109">
        <f>Arkusz8!A17</f>
        <v>141</v>
      </c>
      <c r="W341" s="109"/>
      <c r="X341" s="109"/>
    </row>
    <row r="342" spans="2:24" ht="15" thickBot="1" x14ac:dyDescent="0.4">
      <c r="B342" s="120" t="s">
        <v>86</v>
      </c>
      <c r="C342" s="121"/>
      <c r="D342" s="121"/>
      <c r="E342" s="121"/>
      <c r="F342" s="121"/>
      <c r="G342" s="121"/>
      <c r="H342" s="121"/>
      <c r="I342" s="121"/>
      <c r="J342" s="148">
        <f>Arkusz8!A26</f>
        <v>0</v>
      </c>
      <c r="K342" s="148"/>
      <c r="L342" s="148"/>
      <c r="M342" s="148">
        <f>Arkusz8!A25</f>
        <v>0</v>
      </c>
      <c r="N342" s="148"/>
      <c r="O342" s="148"/>
      <c r="P342" s="148">
        <f>Arkusz8!A24</f>
        <v>0</v>
      </c>
      <c r="Q342" s="148"/>
      <c r="R342" s="148"/>
      <c r="S342" s="148">
        <f>Arkusz8!A23</f>
        <v>0</v>
      </c>
      <c r="T342" s="148"/>
      <c r="U342" s="148"/>
      <c r="V342" s="148">
        <f>Arkusz8!A22</f>
        <v>0</v>
      </c>
      <c r="W342" s="148"/>
      <c r="X342" s="148"/>
    </row>
    <row r="343" spans="2:24" ht="15" thickBot="1" x14ac:dyDescent="0.4">
      <c r="B343" s="133" t="s">
        <v>87</v>
      </c>
      <c r="C343" s="134"/>
      <c r="D343" s="134"/>
      <c r="E343" s="134"/>
      <c r="F343" s="134"/>
      <c r="G343" s="134"/>
      <c r="H343" s="134"/>
      <c r="I343" s="134"/>
      <c r="J343" s="107">
        <f>SUM(J338,J339,J342)</f>
        <v>3823</v>
      </c>
      <c r="K343" s="107"/>
      <c r="L343" s="107"/>
      <c r="M343" s="107">
        <f>SUM(M338,M339,M342)</f>
        <v>3842</v>
      </c>
      <c r="N343" s="107"/>
      <c r="O343" s="107"/>
      <c r="P343" s="107">
        <f>SUM(P338,P339,P342)</f>
        <v>3854</v>
      </c>
      <c r="Q343" s="107"/>
      <c r="R343" s="107"/>
      <c r="S343" s="107">
        <f>SUM(S338,S339,S342)</f>
        <v>3827</v>
      </c>
      <c r="T343" s="107"/>
      <c r="U343" s="107"/>
      <c r="V343" s="107">
        <f>SUM(V338,V339,V342)</f>
        <v>3886</v>
      </c>
      <c r="W343" s="107"/>
      <c r="X343" s="108"/>
    </row>
    <row r="344" spans="2:24" x14ac:dyDescent="0.35">
      <c r="B344" s="22"/>
      <c r="C344" s="22"/>
      <c r="D344" s="22"/>
      <c r="E344" s="22"/>
      <c r="F344" s="22"/>
      <c r="G344" s="22"/>
      <c r="H344" s="22"/>
      <c r="I344" s="22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</row>
    <row r="345" spans="2:24" x14ac:dyDescent="0.35">
      <c r="B345" s="22"/>
      <c r="C345" s="22"/>
      <c r="D345" s="22"/>
      <c r="E345" s="22"/>
      <c r="F345" s="22"/>
      <c r="G345" s="22"/>
      <c r="H345" s="22"/>
      <c r="I345" s="22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</row>
    <row r="346" spans="2:24" x14ac:dyDescent="0.35">
      <c r="B346" s="22"/>
      <c r="C346" s="22"/>
      <c r="D346" s="22"/>
      <c r="E346" s="22"/>
      <c r="F346" s="22"/>
      <c r="G346" s="22"/>
      <c r="H346" s="22"/>
      <c r="I346" s="22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</row>
    <row r="347" spans="2:24" x14ac:dyDescent="0.35">
      <c r="B347" s="22"/>
      <c r="C347" s="22"/>
      <c r="D347" s="22"/>
      <c r="E347" s="22"/>
      <c r="F347" s="22"/>
      <c r="G347" s="22"/>
      <c r="H347" s="22"/>
      <c r="I347" s="22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</row>
    <row r="348" spans="2:24" x14ac:dyDescent="0.35">
      <c r="B348" s="22"/>
      <c r="C348" s="22"/>
      <c r="D348" s="22"/>
      <c r="E348" s="22"/>
      <c r="F348" s="22"/>
      <c r="G348" s="22"/>
      <c r="H348" s="22"/>
      <c r="I348" s="22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</row>
    <row r="349" spans="2:24" x14ac:dyDescent="0.35">
      <c r="B349" s="22"/>
      <c r="C349" s="22"/>
      <c r="D349" s="22"/>
      <c r="E349" s="22"/>
      <c r="F349" s="22"/>
      <c r="G349" s="22"/>
      <c r="H349" s="22"/>
      <c r="I349" s="22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</row>
    <row r="364" spans="1:25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5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5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5" x14ac:dyDescent="0.3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</row>
    <row r="368" spans="1:25" x14ac:dyDescent="0.35">
      <c r="A368" s="51" t="s">
        <v>166</v>
      </c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</row>
    <row r="369" spans="1:25" x14ac:dyDescent="0.3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</row>
    <row r="370" spans="1:25" x14ac:dyDescent="0.3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</row>
    <row r="373" spans="1:25" x14ac:dyDescent="0.35">
      <c r="A373" s="36" t="s">
        <v>43</v>
      </c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R373" s="37"/>
      <c r="S373" s="37"/>
      <c r="T373" s="37"/>
    </row>
    <row r="374" spans="1:25" x14ac:dyDescent="0.35">
      <c r="P374" s="38"/>
      <c r="Q374" s="38"/>
      <c r="R374" s="37"/>
      <c r="S374" s="37"/>
      <c r="T374" s="37"/>
      <c r="U374" s="38"/>
    </row>
    <row r="375" spans="1:25" x14ac:dyDescent="0.35"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5" x14ac:dyDescent="0.35">
      <c r="A376" s="52" t="s">
        <v>167</v>
      </c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</row>
    <row r="377" spans="1:25" x14ac:dyDescent="0.3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</row>
    <row r="378" spans="1:25" x14ac:dyDescent="0.3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</row>
    <row r="379" spans="1:25" x14ac:dyDescent="0.3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</row>
    <row r="380" spans="1:25" x14ac:dyDescent="0.3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</row>
    <row r="381" spans="1:25" x14ac:dyDescent="0.3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</row>
    <row r="382" spans="1:25" x14ac:dyDescent="0.3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</row>
    <row r="383" spans="1:25" x14ac:dyDescent="0.3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</row>
    <row r="384" spans="1:25" x14ac:dyDescent="0.3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</row>
    <row r="385" spans="1:25" x14ac:dyDescent="0.3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</row>
    <row r="386" spans="1:25" x14ac:dyDescent="0.3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</row>
    <row r="387" spans="1:25" x14ac:dyDescent="0.3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</row>
    <row r="388" spans="1:25" x14ac:dyDescent="0.3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</row>
    <row r="389" spans="1:25" x14ac:dyDescent="0.35">
      <c r="P389" s="40"/>
      <c r="Q389" s="40"/>
      <c r="R389" s="39"/>
      <c r="S389" s="39"/>
      <c r="T389" s="39"/>
      <c r="U389" s="40"/>
    </row>
    <row r="390" spans="1:25" x14ac:dyDescent="0.35">
      <c r="A390" s="41" t="s">
        <v>160</v>
      </c>
      <c r="B390" s="41"/>
      <c r="C390" s="41"/>
      <c r="D390" s="41"/>
      <c r="E390" s="41"/>
      <c r="F390" s="41"/>
      <c r="G390" s="41"/>
      <c r="H390" s="41"/>
      <c r="I390" s="41"/>
      <c r="N390" s="40"/>
      <c r="O390" s="40"/>
      <c r="P390" s="42"/>
      <c r="Q390" s="42"/>
      <c r="R390" s="39"/>
      <c r="S390" s="39"/>
      <c r="T390" s="39"/>
    </row>
    <row r="391" spans="1:25" x14ac:dyDescent="0.35">
      <c r="M391" s="43"/>
      <c r="N391" s="43"/>
      <c r="R391" s="39"/>
      <c r="S391" s="39"/>
      <c r="T391" s="39"/>
    </row>
    <row r="392" spans="1:25" x14ac:dyDescent="0.35">
      <c r="R392" s="39"/>
      <c r="S392" s="39"/>
      <c r="T392" s="39"/>
    </row>
    <row r="393" spans="1:25" x14ac:dyDescent="0.35">
      <c r="D393" s="7"/>
      <c r="E393" s="7"/>
      <c r="P393" s="43"/>
      <c r="Q393" s="43"/>
      <c r="R393" s="39"/>
      <c r="S393" s="39"/>
      <c r="T393" s="39"/>
      <c r="U393" s="43"/>
    </row>
    <row r="394" spans="1:25" x14ac:dyDescent="0.35">
      <c r="A394" s="44"/>
      <c r="B394" s="44"/>
      <c r="C394" s="44"/>
      <c r="D394" s="45"/>
      <c r="E394" s="45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U394" s="43"/>
    </row>
    <row r="395" spans="1:25" ht="17.25" customHeight="1" x14ac:dyDescent="0.35">
      <c r="A395" s="103"/>
      <c r="B395" s="103"/>
      <c r="C395" s="103"/>
      <c r="D395" s="45"/>
      <c r="E395" s="45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39"/>
      <c r="Q395" s="39"/>
      <c r="R395" s="46"/>
      <c r="U395" s="39"/>
    </row>
    <row r="396" spans="1:25" x14ac:dyDescent="0.35">
      <c r="A396" s="277"/>
      <c r="B396" s="277"/>
      <c r="C396" s="277"/>
      <c r="D396" s="277"/>
      <c r="E396" s="277"/>
      <c r="F396" s="277"/>
      <c r="G396" s="277"/>
      <c r="H396" s="277"/>
      <c r="I396" s="277"/>
      <c r="J396" s="277"/>
      <c r="K396" s="277"/>
      <c r="L396" s="277"/>
      <c r="M396" s="277"/>
      <c r="N396" s="277"/>
      <c r="O396" s="277"/>
      <c r="P396" s="277"/>
      <c r="Q396" s="277"/>
      <c r="R396" s="277"/>
      <c r="S396" s="277"/>
      <c r="T396" s="277"/>
      <c r="U396" s="277"/>
      <c r="V396" s="277"/>
      <c r="W396" s="277"/>
      <c r="X396" s="277"/>
    </row>
    <row r="397" spans="1:25" x14ac:dyDescent="0.3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U397" s="39"/>
    </row>
    <row r="398" spans="1:25" x14ac:dyDescent="0.3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U398" s="39"/>
    </row>
  </sheetData>
  <sheetProtection formatCells="0" insertColumns="0" insertRows="0" deleteColumns="0" deleteRows="0"/>
  <mergeCells count="582">
    <mergeCell ref="A396:X396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11:V111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03:P203"/>
    <mergeCell ref="M203:N203"/>
    <mergeCell ref="S321:U321"/>
    <mergeCell ref="P302:R302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21:O321"/>
    <mergeCell ref="O57:P57"/>
    <mergeCell ref="Q57:R57"/>
    <mergeCell ref="G46:N47"/>
    <mergeCell ref="O46:P47"/>
    <mergeCell ref="G316:I316"/>
    <mergeCell ref="I202:J202"/>
    <mergeCell ref="G202:H202"/>
    <mergeCell ref="P316:R316"/>
    <mergeCell ref="S316:U316"/>
    <mergeCell ref="S318:U318"/>
    <mergeCell ref="P320:R320"/>
    <mergeCell ref="M319:O319"/>
    <mergeCell ref="M58:N58"/>
    <mergeCell ref="O58:P58"/>
    <mergeCell ref="Q58:R58"/>
    <mergeCell ref="U198:V198"/>
    <mergeCell ref="S198:T198"/>
    <mergeCell ref="S197:V197"/>
    <mergeCell ref="U201:V201"/>
    <mergeCell ref="S201:T201"/>
    <mergeCell ref="Q201:R201"/>
    <mergeCell ref="O201:P201"/>
    <mergeCell ref="M201:N201"/>
    <mergeCell ref="R283:S283"/>
    <mergeCell ref="M284:O284"/>
    <mergeCell ref="P284:Q284"/>
    <mergeCell ref="U203:V203"/>
    <mergeCell ref="S203:T203"/>
    <mergeCell ref="Q203:R203"/>
    <mergeCell ref="B338:I338"/>
    <mergeCell ref="B337:I337"/>
    <mergeCell ref="O235:P235"/>
    <mergeCell ref="M235:N235"/>
    <mergeCell ref="U237:V237"/>
    <mergeCell ref="S307:U307"/>
    <mergeCell ref="S304:U304"/>
    <mergeCell ref="R286:S286"/>
    <mergeCell ref="P287:Q287"/>
    <mergeCell ref="R287:S287"/>
    <mergeCell ref="A290:Y294"/>
    <mergeCell ref="S306:U306"/>
    <mergeCell ref="A284:C284"/>
    <mergeCell ref="A298:U298"/>
    <mergeCell ref="T287:U287"/>
    <mergeCell ref="M283:O283"/>
    <mergeCell ref="P283:Q283"/>
    <mergeCell ref="C304:F304"/>
    <mergeCell ref="J306:L306"/>
    <mergeCell ref="G317:I317"/>
    <mergeCell ref="J317:L317"/>
    <mergeCell ref="J316:L316"/>
    <mergeCell ref="M316:O316"/>
    <mergeCell ref="P319:R319"/>
    <mergeCell ref="D173:F173"/>
    <mergeCell ref="G173:I173"/>
    <mergeCell ref="J173:L173"/>
    <mergeCell ref="M173:O173"/>
    <mergeCell ref="P173:R173"/>
    <mergeCell ref="C200:F200"/>
    <mergeCell ref="C201:F201"/>
    <mergeCell ref="J184:L184"/>
    <mergeCell ref="G179:R179"/>
    <mergeCell ref="D181:F181"/>
    <mergeCell ref="G181:I181"/>
    <mergeCell ref="J181:L181"/>
    <mergeCell ref="M181:O181"/>
    <mergeCell ref="P181:R181"/>
    <mergeCell ref="M180:O180"/>
    <mergeCell ref="D175:F175"/>
    <mergeCell ref="G175:I175"/>
    <mergeCell ref="J175:L175"/>
    <mergeCell ref="M175:O175"/>
    <mergeCell ref="K201:L201"/>
    <mergeCell ref="I201:J201"/>
    <mergeCell ref="G201:H201"/>
    <mergeCell ref="G197:J197"/>
    <mergeCell ref="G196:V196"/>
    <mergeCell ref="P172:R172"/>
    <mergeCell ref="G172:I172"/>
    <mergeCell ref="J172:L172"/>
    <mergeCell ref="M172:O172"/>
    <mergeCell ref="G184:I184"/>
    <mergeCell ref="U202:V202"/>
    <mergeCell ref="S202:T202"/>
    <mergeCell ref="Q202:R202"/>
    <mergeCell ref="O202:P202"/>
    <mergeCell ref="M202:N202"/>
    <mergeCell ref="U200:V200"/>
    <mergeCell ref="S200:T200"/>
    <mergeCell ref="Q200:R200"/>
    <mergeCell ref="O200:P200"/>
    <mergeCell ref="M200:N200"/>
    <mergeCell ref="K200:L200"/>
    <mergeCell ref="I200:J200"/>
    <mergeCell ref="G200:H200"/>
    <mergeCell ref="U199:V199"/>
    <mergeCell ref="S199:T199"/>
    <mergeCell ref="Q199:R199"/>
    <mergeCell ref="O199:P199"/>
    <mergeCell ref="M199:N199"/>
    <mergeCell ref="K199:L199"/>
    <mergeCell ref="C196:F198"/>
    <mergeCell ref="C199:F199"/>
    <mergeCell ref="O197:R197"/>
    <mergeCell ref="M198:N198"/>
    <mergeCell ref="O198:P198"/>
    <mergeCell ref="Q198:R198"/>
    <mergeCell ref="P180:R180"/>
    <mergeCell ref="P184:R184"/>
    <mergeCell ref="D182:F182"/>
    <mergeCell ref="G182:I182"/>
    <mergeCell ref="J182:L182"/>
    <mergeCell ref="M184:O184"/>
    <mergeCell ref="M182:O182"/>
    <mergeCell ref="M183:O183"/>
    <mergeCell ref="P182:R182"/>
    <mergeCell ref="P183:R183"/>
    <mergeCell ref="D184:F184"/>
    <mergeCell ref="G199:H199"/>
    <mergeCell ref="C205:F205"/>
    <mergeCell ref="C202:F202"/>
    <mergeCell ref="C204:F204"/>
    <mergeCell ref="C118:K118"/>
    <mergeCell ref="C119:K119"/>
    <mergeCell ref="C120:K120"/>
    <mergeCell ref="C121:K121"/>
    <mergeCell ref="C122:K122"/>
    <mergeCell ref="C123:K123"/>
    <mergeCell ref="C124:K124"/>
    <mergeCell ref="I205:J205"/>
    <mergeCell ref="G198:H198"/>
    <mergeCell ref="I198:J198"/>
    <mergeCell ref="K198:L198"/>
    <mergeCell ref="D172:F172"/>
    <mergeCell ref="M317:O317"/>
    <mergeCell ref="P317:R317"/>
    <mergeCell ref="B339:I339"/>
    <mergeCell ref="B340:I340"/>
    <mergeCell ref="C319:F319"/>
    <mergeCell ref="G319:I319"/>
    <mergeCell ref="J319:L319"/>
    <mergeCell ref="M338:O338"/>
    <mergeCell ref="P338:R338"/>
    <mergeCell ref="A333:Y334"/>
    <mergeCell ref="J321:L321"/>
    <mergeCell ref="J320:L320"/>
    <mergeCell ref="P318:R318"/>
    <mergeCell ref="G318:I318"/>
    <mergeCell ref="J318:L318"/>
    <mergeCell ref="M318:O318"/>
    <mergeCell ref="C321:F321"/>
    <mergeCell ref="C317:F317"/>
    <mergeCell ref="S319:U319"/>
    <mergeCell ref="S320:U320"/>
    <mergeCell ref="S339:U339"/>
    <mergeCell ref="C318:F318"/>
    <mergeCell ref="P321:R321"/>
    <mergeCell ref="M320:O320"/>
    <mergeCell ref="C303:F303"/>
    <mergeCell ref="F285:G285"/>
    <mergeCell ref="A282:C282"/>
    <mergeCell ref="C301:F302"/>
    <mergeCell ref="D280:E281"/>
    <mergeCell ref="K204:L204"/>
    <mergeCell ref="D252:E252"/>
    <mergeCell ref="F280:G281"/>
    <mergeCell ref="A283:C283"/>
    <mergeCell ref="K205:L205"/>
    <mergeCell ref="C231:F231"/>
    <mergeCell ref="C232:F232"/>
    <mergeCell ref="C233:F233"/>
    <mergeCell ref="C234:F234"/>
    <mergeCell ref="C235:F235"/>
    <mergeCell ref="C236:F236"/>
    <mergeCell ref="C237:F237"/>
    <mergeCell ref="A239:Z239"/>
    <mergeCell ref="A296:Z296"/>
    <mergeCell ref="R284:S284"/>
    <mergeCell ref="T284:U284"/>
    <mergeCell ref="T285:U285"/>
    <mergeCell ref="T286:U286"/>
    <mergeCell ref="J302:L302"/>
    <mergeCell ref="P304:R304"/>
    <mergeCell ref="M315:O315"/>
    <mergeCell ref="J315:L315"/>
    <mergeCell ref="S315:U315"/>
    <mergeCell ref="C305:F305"/>
    <mergeCell ref="G305:I305"/>
    <mergeCell ref="P314:R314"/>
    <mergeCell ref="C307:F307"/>
    <mergeCell ref="C308:F308"/>
    <mergeCell ref="G308:I308"/>
    <mergeCell ref="G304:I304"/>
    <mergeCell ref="M306:O306"/>
    <mergeCell ref="M304:O304"/>
    <mergeCell ref="J307:L307"/>
    <mergeCell ref="M307:O307"/>
    <mergeCell ref="P315:R315"/>
    <mergeCell ref="P308:R308"/>
    <mergeCell ref="P307:R307"/>
    <mergeCell ref="P306:R306"/>
    <mergeCell ref="G315:I315"/>
    <mergeCell ref="T283:U283"/>
    <mergeCell ref="S302:U302"/>
    <mergeCell ref="S305:U305"/>
    <mergeCell ref="S309:U309"/>
    <mergeCell ref="J303:L303"/>
    <mergeCell ref="S308:U308"/>
    <mergeCell ref="P305:R305"/>
    <mergeCell ref="P286:Q286"/>
    <mergeCell ref="P282:Q282"/>
    <mergeCell ref="M282:O282"/>
    <mergeCell ref="T282:U282"/>
    <mergeCell ref="P288:Q288"/>
    <mergeCell ref="R288:S288"/>
    <mergeCell ref="T288:U288"/>
    <mergeCell ref="R282:S282"/>
    <mergeCell ref="G301:U301"/>
    <mergeCell ref="M303:O303"/>
    <mergeCell ref="P303:R303"/>
    <mergeCell ref="S303:U303"/>
    <mergeCell ref="G302:I302"/>
    <mergeCell ref="P285:Q285"/>
    <mergeCell ref="R285:S285"/>
    <mergeCell ref="M302:O302"/>
    <mergeCell ref="P309:R309"/>
    <mergeCell ref="C316:F316"/>
    <mergeCell ref="M286:O286"/>
    <mergeCell ref="M285:O285"/>
    <mergeCell ref="A287:C287"/>
    <mergeCell ref="A286:C286"/>
    <mergeCell ref="A285:C285"/>
    <mergeCell ref="A288:C288"/>
    <mergeCell ref="G303:I303"/>
    <mergeCell ref="G307:I307"/>
    <mergeCell ref="J304:L304"/>
    <mergeCell ref="M305:O305"/>
    <mergeCell ref="G309:I309"/>
    <mergeCell ref="J309:L309"/>
    <mergeCell ref="M309:O309"/>
    <mergeCell ref="G306:I306"/>
    <mergeCell ref="M287:O287"/>
    <mergeCell ref="C315:F315"/>
    <mergeCell ref="G313:U313"/>
    <mergeCell ref="G314:I314"/>
    <mergeCell ref="J314:L314"/>
    <mergeCell ref="M314:O314"/>
    <mergeCell ref="J305:L305"/>
    <mergeCell ref="C306:F306"/>
    <mergeCell ref="S314:U314"/>
    <mergeCell ref="F287:G287"/>
    <mergeCell ref="D284:E284"/>
    <mergeCell ref="O26:P26"/>
    <mergeCell ref="Q26:R26"/>
    <mergeCell ref="K26:L26"/>
    <mergeCell ref="A18:U20"/>
    <mergeCell ref="G58:J58"/>
    <mergeCell ref="K58:L58"/>
    <mergeCell ref="G88:N88"/>
    <mergeCell ref="G87:N87"/>
    <mergeCell ref="O87:P87"/>
    <mergeCell ref="C112:K112"/>
    <mergeCell ref="C113:K113"/>
    <mergeCell ref="C114:K114"/>
    <mergeCell ref="C115:K115"/>
    <mergeCell ref="C116:K116"/>
    <mergeCell ref="C117:K117"/>
    <mergeCell ref="N154:P154"/>
    <mergeCell ref="L155:M155"/>
    <mergeCell ref="N155:P155"/>
    <mergeCell ref="D155:K155"/>
    <mergeCell ref="O230:P230"/>
    <mergeCell ref="Q230:R230"/>
    <mergeCell ref="M280:O281"/>
    <mergeCell ref="D288:E288"/>
    <mergeCell ref="F288:G288"/>
    <mergeCell ref="H288:I288"/>
    <mergeCell ref="M288:O288"/>
    <mergeCell ref="A280:C281"/>
    <mergeCell ref="G203:H203"/>
    <mergeCell ref="I203:J203"/>
    <mergeCell ref="K203:L203"/>
    <mergeCell ref="H283:I283"/>
    <mergeCell ref="H284:I284"/>
    <mergeCell ref="H285:I285"/>
    <mergeCell ref="H286:I286"/>
    <mergeCell ref="H287:I287"/>
    <mergeCell ref="A279:I279"/>
    <mergeCell ref="D285:E285"/>
    <mergeCell ref="D283:E283"/>
    <mergeCell ref="F283:G283"/>
    <mergeCell ref="D286:E286"/>
    <mergeCell ref="F286:G286"/>
    <mergeCell ref="F284:G284"/>
    <mergeCell ref="D287:E287"/>
    <mergeCell ref="C228:F230"/>
    <mergeCell ref="I199:J199"/>
    <mergeCell ref="K202:L202"/>
    <mergeCell ref="A275:U275"/>
    <mergeCell ref="G229:J229"/>
    <mergeCell ref="K229:N229"/>
    <mergeCell ref="I236:J236"/>
    <mergeCell ref="K230:L230"/>
    <mergeCell ref="K231:L231"/>
    <mergeCell ref="K232:L232"/>
    <mergeCell ref="K234:L234"/>
    <mergeCell ref="I230:J230"/>
    <mergeCell ref="I232:J232"/>
    <mergeCell ref="S231:T231"/>
    <mergeCell ref="U231:V231"/>
    <mergeCell ref="I234:J234"/>
    <mergeCell ref="G230:H230"/>
    <mergeCell ref="G231:H231"/>
    <mergeCell ref="K235:L235"/>
    <mergeCell ref="S237:T237"/>
    <mergeCell ref="S232:T232"/>
    <mergeCell ref="A264:Y270"/>
    <mergeCell ref="M232:N232"/>
    <mergeCell ref="M233:N233"/>
    <mergeCell ref="O229:R229"/>
    <mergeCell ref="O231:P231"/>
    <mergeCell ref="Q231:R231"/>
    <mergeCell ref="K236:L236"/>
    <mergeCell ref="A193:U193"/>
    <mergeCell ref="M236:N236"/>
    <mergeCell ref="G228:V228"/>
    <mergeCell ref="S229:V229"/>
    <mergeCell ref="S230:T230"/>
    <mergeCell ref="U230:V230"/>
    <mergeCell ref="K197:N197"/>
    <mergeCell ref="M230:N230"/>
    <mergeCell ref="U205:V205"/>
    <mergeCell ref="S205:T205"/>
    <mergeCell ref="D217:E217"/>
    <mergeCell ref="G205:H205"/>
    <mergeCell ref="M205:N205"/>
    <mergeCell ref="G235:H235"/>
    <mergeCell ref="I235:J235"/>
    <mergeCell ref="I231:J231"/>
    <mergeCell ref="I233:J233"/>
    <mergeCell ref="U204:V204"/>
    <mergeCell ref="S204:T204"/>
    <mergeCell ref="G204:H204"/>
    <mergeCell ref="U232:V232"/>
    <mergeCell ref="S233:T233"/>
    <mergeCell ref="U233:V233"/>
    <mergeCell ref="U235:V235"/>
    <mergeCell ref="S235:T235"/>
    <mergeCell ref="U234:V234"/>
    <mergeCell ref="S234:T234"/>
    <mergeCell ref="V341:X341"/>
    <mergeCell ref="B341:I341"/>
    <mergeCell ref="S317:U317"/>
    <mergeCell ref="S338:U338"/>
    <mergeCell ref="U236:V236"/>
    <mergeCell ref="S236:T236"/>
    <mergeCell ref="Q237:R237"/>
    <mergeCell ref="G237:H237"/>
    <mergeCell ref="M279:U279"/>
    <mergeCell ref="T280:U281"/>
    <mergeCell ref="P280:Q281"/>
    <mergeCell ref="R280:S281"/>
    <mergeCell ref="D282:E282"/>
    <mergeCell ref="F282:G282"/>
    <mergeCell ref="H280:I281"/>
    <mergeCell ref="H282:I282"/>
    <mergeCell ref="G232:H232"/>
    <mergeCell ref="M342:O342"/>
    <mergeCell ref="P342:R342"/>
    <mergeCell ref="J337:L337"/>
    <mergeCell ref="V339:X339"/>
    <mergeCell ref="J340:L340"/>
    <mergeCell ref="S340:U340"/>
    <mergeCell ref="V342:X342"/>
    <mergeCell ref="J341:L341"/>
    <mergeCell ref="M341:O341"/>
    <mergeCell ref="P341:R341"/>
    <mergeCell ref="S341:U341"/>
    <mergeCell ref="M337:O337"/>
    <mergeCell ref="P339:R339"/>
    <mergeCell ref="M340:O340"/>
    <mergeCell ref="P340:R340"/>
    <mergeCell ref="V340:X340"/>
    <mergeCell ref="V337:X337"/>
    <mergeCell ref="J338:L338"/>
    <mergeCell ref="S337:U337"/>
    <mergeCell ref="V338:X338"/>
    <mergeCell ref="S342:U342"/>
    <mergeCell ref="J342:L342"/>
    <mergeCell ref="J343:L343"/>
    <mergeCell ref="M343:O343"/>
    <mergeCell ref="S343:U343"/>
    <mergeCell ref="B343:I343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05:P205"/>
    <mergeCell ref="Q205:R205"/>
    <mergeCell ref="I204:J204"/>
    <mergeCell ref="M204:N204"/>
    <mergeCell ref="O204:P204"/>
    <mergeCell ref="Q204:R204"/>
    <mergeCell ref="L121:M121"/>
    <mergeCell ref="L122:M122"/>
    <mergeCell ref="L123:M123"/>
    <mergeCell ref="L124:M124"/>
    <mergeCell ref="L125:M125"/>
    <mergeCell ref="L126:M126"/>
    <mergeCell ref="L127:M127"/>
    <mergeCell ref="D154:K154"/>
    <mergeCell ref="L128:M128"/>
    <mergeCell ref="C203:F203"/>
    <mergeCell ref="K233:L233"/>
    <mergeCell ref="I237:J237"/>
    <mergeCell ref="K237:L237"/>
    <mergeCell ref="M237:N237"/>
    <mergeCell ref="O237:P237"/>
    <mergeCell ref="Q235:R235"/>
    <mergeCell ref="M231:N231"/>
    <mergeCell ref="G233:H233"/>
    <mergeCell ref="G234:H234"/>
    <mergeCell ref="G236:H236"/>
    <mergeCell ref="Q232:R232"/>
    <mergeCell ref="O233:P233"/>
    <mergeCell ref="Q233:R233"/>
    <mergeCell ref="O234:P234"/>
    <mergeCell ref="Q234:R234"/>
    <mergeCell ref="O236:P236"/>
    <mergeCell ref="Q236:R236"/>
    <mergeCell ref="O232:P232"/>
    <mergeCell ref="M234:N234"/>
    <mergeCell ref="A395:C395"/>
    <mergeCell ref="D183:F183"/>
    <mergeCell ref="G183:I183"/>
    <mergeCell ref="J183:L183"/>
    <mergeCell ref="D174:F174"/>
    <mergeCell ref="G174:I174"/>
    <mergeCell ref="J174:L174"/>
    <mergeCell ref="A187:Y189"/>
    <mergeCell ref="A376:Y387"/>
    <mergeCell ref="V343:X343"/>
    <mergeCell ref="P343:R343"/>
    <mergeCell ref="J339:L339"/>
    <mergeCell ref="M339:O339"/>
    <mergeCell ref="J308:L308"/>
    <mergeCell ref="M308:O308"/>
    <mergeCell ref="C320:F320"/>
    <mergeCell ref="G320:I320"/>
    <mergeCell ref="G321:I321"/>
    <mergeCell ref="C309:F309"/>
    <mergeCell ref="C313:F314"/>
    <mergeCell ref="P337:R337"/>
    <mergeCell ref="B342:I342"/>
    <mergeCell ref="M174:O174"/>
    <mergeCell ref="P174:R174"/>
    <mergeCell ref="C128:K128"/>
    <mergeCell ref="L154:M154"/>
    <mergeCell ref="Q155:S155"/>
    <mergeCell ref="V126:W126"/>
    <mergeCell ref="V127:W127"/>
    <mergeCell ref="P175:R175"/>
    <mergeCell ref="D179:F180"/>
    <mergeCell ref="G180:I180"/>
    <mergeCell ref="J180:L180"/>
    <mergeCell ref="D170:F171"/>
    <mergeCell ref="G170:R170"/>
    <mergeCell ref="G171:I171"/>
    <mergeCell ref="J171:L171"/>
    <mergeCell ref="M171:O171"/>
    <mergeCell ref="P171:R171"/>
    <mergeCell ref="M26:N26"/>
    <mergeCell ref="M25:N25"/>
    <mergeCell ref="O25:P25"/>
    <mergeCell ref="G61:J61"/>
    <mergeCell ref="V120:W120"/>
    <mergeCell ref="V113:W113"/>
    <mergeCell ref="V114:W114"/>
    <mergeCell ref="V115:W115"/>
    <mergeCell ref="V116:W116"/>
    <mergeCell ref="V117:W117"/>
    <mergeCell ref="V118:W118"/>
    <mergeCell ref="V119:W119"/>
    <mergeCell ref="L120:M120"/>
    <mergeCell ref="L114:M114"/>
    <mergeCell ref="K27:L27"/>
    <mergeCell ref="M27:N27"/>
    <mergeCell ref="O27:P27"/>
    <mergeCell ref="Q27:R27"/>
    <mergeCell ref="G27:J27"/>
    <mergeCell ref="L117:M117"/>
    <mergeCell ref="L118:M118"/>
    <mergeCell ref="L119:M119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24:Y330"/>
    <mergeCell ref="A368:Y370"/>
    <mergeCell ref="A91:Y104"/>
    <mergeCell ref="A157:Y164"/>
    <mergeCell ref="C127:K127"/>
    <mergeCell ref="L115:M115"/>
    <mergeCell ref="L116:M116"/>
    <mergeCell ref="V112:W112"/>
    <mergeCell ref="L112:M112"/>
    <mergeCell ref="L113:M113"/>
    <mergeCell ref="A109:U110"/>
    <mergeCell ref="V121:W121"/>
    <mergeCell ref="V122:W122"/>
    <mergeCell ref="V123:W123"/>
    <mergeCell ref="V124:W124"/>
    <mergeCell ref="C126:K126"/>
    <mergeCell ref="Q154:S154"/>
    <mergeCell ref="C125:K125"/>
    <mergeCell ref="V128:W128"/>
    <mergeCell ref="V125:W125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94</v>
      </c>
      <c r="B1" t="s">
        <v>112</v>
      </c>
      <c r="C1" t="s">
        <v>104</v>
      </c>
      <c r="D1" t="s">
        <v>89</v>
      </c>
    </row>
    <row r="2" spans="1:4" x14ac:dyDescent="0.35">
      <c r="A2">
        <v>0</v>
      </c>
      <c r="B2" t="s">
        <v>83</v>
      </c>
      <c r="C2" t="s">
        <v>60</v>
      </c>
      <c r="D2">
        <v>1</v>
      </c>
    </row>
    <row r="3" spans="1:4" x14ac:dyDescent="0.35">
      <c r="A3">
        <v>0</v>
      </c>
      <c r="B3" t="s">
        <v>83</v>
      </c>
      <c r="C3" t="s">
        <v>85</v>
      </c>
      <c r="D3">
        <v>2</v>
      </c>
    </row>
    <row r="4" spans="1:4" x14ac:dyDescent="0.35">
      <c r="A4">
        <v>0</v>
      </c>
      <c r="B4" t="s">
        <v>83</v>
      </c>
      <c r="C4" t="s">
        <v>59</v>
      </c>
      <c r="D4">
        <v>3</v>
      </c>
    </row>
    <row r="5" spans="1:4" x14ac:dyDescent="0.35">
      <c r="A5">
        <v>0</v>
      </c>
      <c r="B5" t="s">
        <v>83</v>
      </c>
      <c r="C5" t="s">
        <v>84</v>
      </c>
      <c r="D5">
        <v>4</v>
      </c>
    </row>
    <row r="6" spans="1:4" x14ac:dyDescent="0.35">
      <c r="A6">
        <v>2060</v>
      </c>
      <c r="B6" t="s">
        <v>46</v>
      </c>
      <c r="C6" t="s">
        <v>60</v>
      </c>
      <c r="D6">
        <v>1</v>
      </c>
    </row>
    <row r="7" spans="1:4" x14ac:dyDescent="0.35">
      <c r="A7">
        <v>3</v>
      </c>
      <c r="B7" t="s">
        <v>46</v>
      </c>
      <c r="C7" t="s">
        <v>85</v>
      </c>
      <c r="D7">
        <v>2</v>
      </c>
    </row>
    <row r="8" spans="1:4" x14ac:dyDescent="0.35">
      <c r="A8">
        <v>0</v>
      </c>
      <c r="B8" t="s">
        <v>46</v>
      </c>
      <c r="C8" t="s">
        <v>59</v>
      </c>
      <c r="D8">
        <v>3</v>
      </c>
    </row>
    <row r="9" spans="1:4" x14ac:dyDescent="0.35">
      <c r="A9">
        <v>0</v>
      </c>
      <c r="B9" t="s">
        <v>46</v>
      </c>
      <c r="C9" t="s">
        <v>84</v>
      </c>
      <c r="D9">
        <v>4</v>
      </c>
    </row>
    <row r="10" spans="1:4" x14ac:dyDescent="0.35">
      <c r="A10">
        <v>0</v>
      </c>
      <c r="B10" t="s">
        <v>47</v>
      </c>
      <c r="C10" t="s">
        <v>60</v>
      </c>
      <c r="D10">
        <v>1</v>
      </c>
    </row>
    <row r="11" spans="1:4" x14ac:dyDescent="0.35">
      <c r="A11">
        <v>0</v>
      </c>
      <c r="B11" t="s">
        <v>47</v>
      </c>
      <c r="C11" t="s">
        <v>85</v>
      </c>
      <c r="D11">
        <v>2</v>
      </c>
    </row>
    <row r="12" spans="1:4" x14ac:dyDescent="0.35">
      <c r="A12">
        <v>0</v>
      </c>
      <c r="B12" t="s">
        <v>47</v>
      </c>
      <c r="C12" t="s">
        <v>59</v>
      </c>
      <c r="D12">
        <v>3</v>
      </c>
    </row>
    <row r="13" spans="1:4" x14ac:dyDescent="0.35">
      <c r="A13">
        <v>0</v>
      </c>
      <c r="B13" t="s">
        <v>47</v>
      </c>
      <c r="C13" t="s">
        <v>84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89</v>
      </c>
      <c r="B1" t="s">
        <v>99</v>
      </c>
      <c r="C1" t="s">
        <v>55</v>
      </c>
      <c r="D1" t="s">
        <v>56</v>
      </c>
      <c r="E1" t="s">
        <v>57</v>
      </c>
      <c r="F1" t="s">
        <v>66</v>
      </c>
      <c r="G1" t="s">
        <v>58</v>
      </c>
    </row>
    <row r="2" spans="1:7" x14ac:dyDescent="0.35">
      <c r="A2">
        <v>1</v>
      </c>
      <c r="B2" t="s">
        <v>142</v>
      </c>
      <c r="C2">
        <v>7</v>
      </c>
      <c r="D2">
        <v>171</v>
      </c>
      <c r="E2">
        <v>0</v>
      </c>
      <c r="F2">
        <v>4</v>
      </c>
      <c r="G2">
        <v>6</v>
      </c>
    </row>
    <row r="3" spans="1:7" x14ac:dyDescent="0.35">
      <c r="A3">
        <v>2</v>
      </c>
      <c r="B3" t="s">
        <v>117</v>
      </c>
      <c r="C3">
        <v>3</v>
      </c>
      <c r="D3">
        <v>4</v>
      </c>
      <c r="E3">
        <v>0</v>
      </c>
      <c r="F3">
        <v>73</v>
      </c>
      <c r="G3">
        <v>76</v>
      </c>
    </row>
    <row r="4" spans="1:7" x14ac:dyDescent="0.35">
      <c r="A4">
        <v>3</v>
      </c>
      <c r="B4" t="s">
        <v>116</v>
      </c>
      <c r="C4">
        <v>0</v>
      </c>
      <c r="D4">
        <v>100</v>
      </c>
      <c r="E4">
        <v>0</v>
      </c>
      <c r="F4">
        <v>14</v>
      </c>
      <c r="G4">
        <v>15</v>
      </c>
    </row>
    <row r="5" spans="1:7" x14ac:dyDescent="0.35">
      <c r="A5">
        <v>4</v>
      </c>
      <c r="B5" t="s">
        <v>128</v>
      </c>
      <c r="C5">
        <v>0</v>
      </c>
      <c r="D5">
        <v>0</v>
      </c>
      <c r="E5">
        <v>0</v>
      </c>
      <c r="F5">
        <v>24</v>
      </c>
      <c r="G5">
        <v>1</v>
      </c>
    </row>
    <row r="6" spans="1:7" x14ac:dyDescent="0.35">
      <c r="A6">
        <v>5</v>
      </c>
      <c r="B6" t="s">
        <v>145</v>
      </c>
      <c r="C6">
        <v>0</v>
      </c>
      <c r="D6">
        <v>0</v>
      </c>
      <c r="E6">
        <v>0</v>
      </c>
      <c r="F6">
        <v>17</v>
      </c>
      <c r="G6">
        <v>8</v>
      </c>
    </row>
    <row r="7" spans="1:7" x14ac:dyDescent="0.35">
      <c r="A7">
        <v>6</v>
      </c>
      <c r="B7" t="s">
        <v>96</v>
      </c>
      <c r="C7">
        <v>10</v>
      </c>
      <c r="D7">
        <v>11</v>
      </c>
      <c r="E7">
        <v>0</v>
      </c>
      <c r="F7">
        <v>61</v>
      </c>
      <c r="G7">
        <v>83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89</v>
      </c>
      <c r="B1" t="s">
        <v>99</v>
      </c>
      <c r="C1" t="s">
        <v>55</v>
      </c>
      <c r="D1" t="s">
        <v>56</v>
      </c>
      <c r="E1" t="s">
        <v>57</v>
      </c>
      <c r="F1" t="s">
        <v>66</v>
      </c>
      <c r="G1" t="s">
        <v>58</v>
      </c>
    </row>
    <row r="2" spans="1:7" x14ac:dyDescent="0.35">
      <c r="A2">
        <v>1</v>
      </c>
      <c r="B2" t="s">
        <v>142</v>
      </c>
      <c r="C2">
        <v>56</v>
      </c>
      <c r="D2">
        <v>769</v>
      </c>
      <c r="E2">
        <v>0</v>
      </c>
      <c r="F2">
        <v>13</v>
      </c>
      <c r="G2">
        <v>20</v>
      </c>
    </row>
    <row r="3" spans="1:7" x14ac:dyDescent="0.35">
      <c r="A3">
        <v>2</v>
      </c>
      <c r="B3" t="s">
        <v>117</v>
      </c>
      <c r="C3">
        <v>24</v>
      </c>
      <c r="D3">
        <v>27</v>
      </c>
      <c r="E3">
        <v>0</v>
      </c>
      <c r="F3">
        <v>367</v>
      </c>
      <c r="G3">
        <v>400</v>
      </c>
    </row>
    <row r="4" spans="1:7" x14ac:dyDescent="0.35">
      <c r="A4">
        <v>3</v>
      </c>
      <c r="B4" t="s">
        <v>116</v>
      </c>
      <c r="C4">
        <v>4</v>
      </c>
      <c r="D4">
        <v>445</v>
      </c>
      <c r="E4">
        <v>0</v>
      </c>
      <c r="F4">
        <v>40</v>
      </c>
      <c r="G4">
        <v>85</v>
      </c>
    </row>
    <row r="5" spans="1:7" x14ac:dyDescent="0.35">
      <c r="A5">
        <v>4</v>
      </c>
      <c r="B5" t="s">
        <v>144</v>
      </c>
      <c r="C5">
        <v>70</v>
      </c>
      <c r="D5">
        <v>32</v>
      </c>
      <c r="E5">
        <v>0</v>
      </c>
      <c r="F5">
        <v>0</v>
      </c>
      <c r="G5">
        <v>95</v>
      </c>
    </row>
    <row r="6" spans="1:7" x14ac:dyDescent="0.35">
      <c r="A6">
        <v>5</v>
      </c>
      <c r="B6" t="s">
        <v>145</v>
      </c>
      <c r="C6">
        <v>0</v>
      </c>
      <c r="D6">
        <v>0</v>
      </c>
      <c r="E6">
        <v>0</v>
      </c>
      <c r="F6">
        <v>64</v>
      </c>
      <c r="G6">
        <v>91</v>
      </c>
    </row>
    <row r="7" spans="1:7" x14ac:dyDescent="0.35">
      <c r="A7">
        <v>6</v>
      </c>
      <c r="B7" t="s">
        <v>96</v>
      </c>
      <c r="C7">
        <v>49</v>
      </c>
      <c r="D7">
        <v>29</v>
      </c>
      <c r="E7">
        <v>0</v>
      </c>
      <c r="F7">
        <v>318</v>
      </c>
      <c r="G7">
        <v>327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7.26953125" bestFit="1" customWidth="1"/>
    <col min="2" max="2" width="26.7265625" bestFit="1" customWidth="1"/>
    <col min="3" max="3" width="21.1796875" bestFit="1" customWidth="1"/>
  </cols>
  <sheetData>
    <row r="1" spans="1:3" x14ac:dyDescent="0.35">
      <c r="A1" t="s">
        <v>100</v>
      </c>
      <c r="B1" t="s">
        <v>8</v>
      </c>
      <c r="C1" t="s">
        <v>101</v>
      </c>
    </row>
    <row r="2" spans="1:3" x14ac:dyDescent="0.35">
      <c r="A2">
        <v>668</v>
      </c>
      <c r="B2" t="s">
        <v>102</v>
      </c>
      <c r="C2" t="s">
        <v>151</v>
      </c>
    </row>
    <row r="3" spans="1:3" x14ac:dyDescent="0.35">
      <c r="A3">
        <v>650</v>
      </c>
      <c r="B3" t="s">
        <v>102</v>
      </c>
      <c r="C3" t="s">
        <v>152</v>
      </c>
    </row>
    <row r="4" spans="1:3" x14ac:dyDescent="0.35">
      <c r="A4">
        <v>655</v>
      </c>
      <c r="B4" t="s">
        <v>102</v>
      </c>
      <c r="C4" t="s">
        <v>153</v>
      </c>
    </row>
    <row r="5" spans="1:3" x14ac:dyDescent="0.35">
      <c r="A5">
        <v>659</v>
      </c>
      <c r="B5" t="s">
        <v>102</v>
      </c>
      <c r="C5" t="s">
        <v>154</v>
      </c>
    </row>
    <row r="6" spans="1:3" x14ac:dyDescent="0.35">
      <c r="A6">
        <v>670</v>
      </c>
      <c r="B6" t="s">
        <v>102</v>
      </c>
      <c r="C6" t="s">
        <v>155</v>
      </c>
    </row>
    <row r="7" spans="1:3" x14ac:dyDescent="0.35">
      <c r="A7">
        <v>3218</v>
      </c>
      <c r="B7" t="s">
        <v>5</v>
      </c>
      <c r="C7" t="s">
        <v>151</v>
      </c>
    </row>
    <row r="8" spans="1:3" x14ac:dyDescent="0.35">
      <c r="A8">
        <v>3177</v>
      </c>
      <c r="B8" t="s">
        <v>5</v>
      </c>
      <c r="C8" t="s">
        <v>152</v>
      </c>
    </row>
    <row r="9" spans="1:3" x14ac:dyDescent="0.35">
      <c r="A9">
        <v>3199</v>
      </c>
      <c r="B9" t="s">
        <v>5</v>
      </c>
      <c r="C9" t="s">
        <v>153</v>
      </c>
    </row>
    <row r="10" spans="1:3" x14ac:dyDescent="0.35">
      <c r="A10">
        <v>3183</v>
      </c>
      <c r="B10" t="s">
        <v>5</v>
      </c>
      <c r="C10" t="s">
        <v>154</v>
      </c>
    </row>
    <row r="11" spans="1:3" x14ac:dyDescent="0.35">
      <c r="A11">
        <v>3153</v>
      </c>
      <c r="B11" t="s">
        <v>5</v>
      </c>
      <c r="C11" t="s">
        <v>155</v>
      </c>
    </row>
    <row r="12" spans="1:3" x14ac:dyDescent="0.35">
      <c r="A12">
        <v>96</v>
      </c>
      <c r="B12" t="s">
        <v>6</v>
      </c>
      <c r="C12" t="s">
        <v>151</v>
      </c>
    </row>
    <row r="13" spans="1:3" x14ac:dyDescent="0.35">
      <c r="A13">
        <v>126</v>
      </c>
      <c r="B13" t="s">
        <v>6</v>
      </c>
      <c r="C13" t="s">
        <v>152</v>
      </c>
    </row>
    <row r="14" spans="1:3" x14ac:dyDescent="0.35">
      <c r="A14">
        <v>81</v>
      </c>
      <c r="B14" t="s">
        <v>6</v>
      </c>
      <c r="C14" t="s">
        <v>153</v>
      </c>
    </row>
    <row r="15" spans="1:3" x14ac:dyDescent="0.35">
      <c r="A15">
        <v>112</v>
      </c>
      <c r="B15" t="s">
        <v>6</v>
      </c>
      <c r="C15" t="s">
        <v>154</v>
      </c>
    </row>
    <row r="16" spans="1:3" x14ac:dyDescent="0.35">
      <c r="A16">
        <v>164</v>
      </c>
      <c r="B16" t="s">
        <v>6</v>
      </c>
      <c r="C16" t="s">
        <v>155</v>
      </c>
    </row>
    <row r="17" spans="1:3" x14ac:dyDescent="0.35">
      <c r="A17">
        <v>141</v>
      </c>
      <c r="B17" t="s">
        <v>7</v>
      </c>
      <c r="C17" t="s">
        <v>151</v>
      </c>
    </row>
    <row r="18" spans="1:3" x14ac:dyDescent="0.35">
      <c r="A18">
        <v>103</v>
      </c>
      <c r="B18" t="s">
        <v>7</v>
      </c>
      <c r="C18" t="s">
        <v>152</v>
      </c>
    </row>
    <row r="19" spans="1:3" x14ac:dyDescent="0.35">
      <c r="A19">
        <v>100</v>
      </c>
      <c r="B19" t="s">
        <v>7</v>
      </c>
      <c r="C19" t="s">
        <v>153</v>
      </c>
    </row>
    <row r="20" spans="1:3" x14ac:dyDescent="0.35">
      <c r="A20">
        <v>134</v>
      </c>
      <c r="B20" t="s">
        <v>7</v>
      </c>
      <c r="C20" t="s">
        <v>154</v>
      </c>
    </row>
    <row r="21" spans="1:3" x14ac:dyDescent="0.35">
      <c r="A21" s="2">
        <v>101</v>
      </c>
      <c r="B21" s="2" t="s">
        <v>7</v>
      </c>
      <c r="C21" s="2" t="s">
        <v>155</v>
      </c>
    </row>
    <row r="22" spans="1:3" x14ac:dyDescent="0.35">
      <c r="A22" s="2">
        <v>0</v>
      </c>
      <c r="B22" s="2" t="s">
        <v>126</v>
      </c>
      <c r="C22" s="2" t="s">
        <v>151</v>
      </c>
    </row>
    <row r="23" spans="1:3" x14ac:dyDescent="0.35">
      <c r="A23" s="2">
        <v>0</v>
      </c>
      <c r="B23" s="2" t="s">
        <v>126</v>
      </c>
      <c r="C23" s="2" t="s">
        <v>152</v>
      </c>
    </row>
    <row r="24" spans="1:3" x14ac:dyDescent="0.35">
      <c r="A24" s="2">
        <v>0</v>
      </c>
      <c r="B24" s="2" t="s">
        <v>126</v>
      </c>
      <c r="C24" s="2" t="s">
        <v>153</v>
      </c>
    </row>
    <row r="25" spans="1:3" x14ac:dyDescent="0.35">
      <c r="A25" s="2">
        <v>0</v>
      </c>
      <c r="B25" s="2" t="s">
        <v>126</v>
      </c>
      <c r="C25" s="2" t="s">
        <v>154</v>
      </c>
    </row>
    <row r="26" spans="1:3" x14ac:dyDescent="0.35">
      <c r="A26" s="2">
        <v>0</v>
      </c>
      <c r="B26" s="2" t="s">
        <v>126</v>
      </c>
      <c r="C26" s="2" t="s">
        <v>155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103</v>
      </c>
      <c r="B1" t="s">
        <v>94</v>
      </c>
      <c r="C1" t="s">
        <v>104</v>
      </c>
    </row>
    <row r="2" spans="1:3" x14ac:dyDescent="0.35">
      <c r="A2" t="s">
        <v>105</v>
      </c>
      <c r="B2">
        <v>1694</v>
      </c>
      <c r="C2" t="s">
        <v>29</v>
      </c>
    </row>
    <row r="3" spans="1:3" x14ac:dyDescent="0.35">
      <c r="A3" t="s">
        <v>106</v>
      </c>
      <c r="B3">
        <v>25770</v>
      </c>
      <c r="C3" t="s">
        <v>29</v>
      </c>
    </row>
    <row r="4" spans="1:3" x14ac:dyDescent="0.35">
      <c r="A4" t="s">
        <v>107</v>
      </c>
      <c r="B4">
        <v>1115</v>
      </c>
      <c r="C4" t="s">
        <v>29</v>
      </c>
    </row>
    <row r="5" spans="1:3" x14ac:dyDescent="0.35">
      <c r="A5" t="s">
        <v>25</v>
      </c>
      <c r="B5">
        <v>39540</v>
      </c>
      <c r="C5" t="s">
        <v>29</v>
      </c>
    </row>
    <row r="6" spans="1:3" x14ac:dyDescent="0.35">
      <c r="A6" t="s">
        <v>105</v>
      </c>
      <c r="B6">
        <v>69</v>
      </c>
      <c r="C6" t="s">
        <v>20</v>
      </c>
    </row>
    <row r="7" spans="1:3" x14ac:dyDescent="0.35">
      <c r="A7" t="s">
        <v>106</v>
      </c>
      <c r="B7">
        <v>721</v>
      </c>
      <c r="C7" t="s">
        <v>20</v>
      </c>
    </row>
    <row r="8" spans="1:3" x14ac:dyDescent="0.35">
      <c r="A8" t="s">
        <v>107</v>
      </c>
      <c r="B8">
        <v>82</v>
      </c>
      <c r="C8" t="s">
        <v>20</v>
      </c>
    </row>
    <row r="9" spans="1:3" x14ac:dyDescent="0.35">
      <c r="A9" t="s">
        <v>25</v>
      </c>
      <c r="B9">
        <v>1562</v>
      </c>
      <c r="C9" t="s">
        <v>20</v>
      </c>
    </row>
    <row r="10" spans="1:3" x14ac:dyDescent="0.35">
      <c r="A10" t="s">
        <v>105</v>
      </c>
      <c r="B10">
        <v>153</v>
      </c>
      <c r="C10" t="s">
        <v>30</v>
      </c>
    </row>
    <row r="11" spans="1:3" x14ac:dyDescent="0.35">
      <c r="A11" t="s">
        <v>106</v>
      </c>
      <c r="B11">
        <v>2060</v>
      </c>
      <c r="C11" t="s">
        <v>30</v>
      </c>
    </row>
    <row r="12" spans="1:3" x14ac:dyDescent="0.35">
      <c r="A12" t="s">
        <v>107</v>
      </c>
      <c r="B12">
        <v>108</v>
      </c>
      <c r="C12" t="s">
        <v>30</v>
      </c>
    </row>
    <row r="13" spans="1:3" x14ac:dyDescent="0.35">
      <c r="A13" t="s">
        <v>25</v>
      </c>
      <c r="B13">
        <v>2958</v>
      </c>
      <c r="C13" t="s">
        <v>30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94</v>
      </c>
      <c r="B1" t="s">
        <v>104</v>
      </c>
      <c r="C1" t="s">
        <v>92</v>
      </c>
      <c r="D1" t="s">
        <v>89</v>
      </c>
    </row>
    <row r="2" spans="1:4" x14ac:dyDescent="0.35">
      <c r="A2">
        <v>310</v>
      </c>
      <c r="B2" t="s">
        <v>127</v>
      </c>
      <c r="C2" t="s">
        <v>3</v>
      </c>
      <c r="D2">
        <v>1</v>
      </c>
    </row>
    <row r="3" spans="1:4" x14ac:dyDescent="0.35">
      <c r="A3">
        <v>281</v>
      </c>
      <c r="B3" t="s">
        <v>127</v>
      </c>
      <c r="C3" t="s">
        <v>72</v>
      </c>
      <c r="D3">
        <v>1</v>
      </c>
    </row>
    <row r="4" spans="1:4" x14ac:dyDescent="0.35">
      <c r="A4">
        <v>51</v>
      </c>
      <c r="B4" t="s">
        <v>156</v>
      </c>
      <c r="C4" t="s">
        <v>3</v>
      </c>
      <c r="D4">
        <v>2</v>
      </c>
    </row>
    <row r="5" spans="1:4" x14ac:dyDescent="0.35">
      <c r="A5">
        <v>44</v>
      </c>
      <c r="B5" t="s">
        <v>156</v>
      </c>
      <c r="C5" t="s">
        <v>72</v>
      </c>
      <c r="D5">
        <v>2</v>
      </c>
    </row>
    <row r="6" spans="1:4" x14ac:dyDescent="0.35">
      <c r="A6">
        <v>0</v>
      </c>
      <c r="B6" t="s">
        <v>157</v>
      </c>
      <c r="C6" t="s">
        <v>3</v>
      </c>
      <c r="D6">
        <v>3</v>
      </c>
    </row>
    <row r="7" spans="1:4" x14ac:dyDescent="0.35">
      <c r="A7">
        <v>1</v>
      </c>
      <c r="B7" t="s">
        <v>157</v>
      </c>
      <c r="C7" t="s">
        <v>72</v>
      </c>
      <c r="D7">
        <v>3</v>
      </c>
    </row>
    <row r="8" spans="1:4" x14ac:dyDescent="0.35">
      <c r="A8">
        <v>4</v>
      </c>
      <c r="B8" t="s">
        <v>158</v>
      </c>
      <c r="C8" t="s">
        <v>3</v>
      </c>
      <c r="D8">
        <v>4</v>
      </c>
    </row>
    <row r="9" spans="1:4" x14ac:dyDescent="0.35">
      <c r="A9">
        <v>7</v>
      </c>
      <c r="B9" t="s">
        <v>158</v>
      </c>
      <c r="C9" t="s">
        <v>72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103</v>
      </c>
      <c r="B1" t="s">
        <v>94</v>
      </c>
      <c r="C1" t="s">
        <v>104</v>
      </c>
    </row>
    <row r="2" spans="1:3" x14ac:dyDescent="0.35">
      <c r="A2" t="s">
        <v>105</v>
      </c>
      <c r="B2">
        <v>9485</v>
      </c>
      <c r="C2" t="s">
        <v>29</v>
      </c>
    </row>
    <row r="3" spans="1:3" x14ac:dyDescent="0.35">
      <c r="A3" t="s">
        <v>106</v>
      </c>
      <c r="B3">
        <v>112537</v>
      </c>
      <c r="C3" t="s">
        <v>29</v>
      </c>
    </row>
    <row r="4" spans="1:3" x14ac:dyDescent="0.35">
      <c r="A4" t="s">
        <v>107</v>
      </c>
      <c r="B4">
        <v>5304</v>
      </c>
      <c r="C4" t="s">
        <v>29</v>
      </c>
    </row>
    <row r="5" spans="1:3" x14ac:dyDescent="0.35">
      <c r="A5" t="s">
        <v>25</v>
      </c>
      <c r="B5">
        <v>168890</v>
      </c>
      <c r="C5" t="s">
        <v>29</v>
      </c>
    </row>
    <row r="6" spans="1:3" x14ac:dyDescent="0.35">
      <c r="A6" t="s">
        <v>105</v>
      </c>
      <c r="B6">
        <v>294</v>
      </c>
      <c r="C6" t="s">
        <v>20</v>
      </c>
    </row>
    <row r="7" spans="1:3" x14ac:dyDescent="0.35">
      <c r="A7" t="s">
        <v>106</v>
      </c>
      <c r="B7">
        <v>2931</v>
      </c>
      <c r="C7" t="s">
        <v>20</v>
      </c>
    </row>
    <row r="8" spans="1:3" x14ac:dyDescent="0.35">
      <c r="A8" t="s">
        <v>107</v>
      </c>
      <c r="B8">
        <v>312</v>
      </c>
      <c r="C8" t="s">
        <v>20</v>
      </c>
    </row>
    <row r="9" spans="1:3" x14ac:dyDescent="0.35">
      <c r="A9" t="s">
        <v>25</v>
      </c>
      <c r="B9">
        <v>7222</v>
      </c>
      <c r="C9" t="s">
        <v>20</v>
      </c>
    </row>
    <row r="10" spans="1:3" x14ac:dyDescent="0.35">
      <c r="A10" t="s">
        <v>105</v>
      </c>
      <c r="B10">
        <v>788</v>
      </c>
      <c r="C10" t="s">
        <v>30</v>
      </c>
    </row>
    <row r="11" spans="1:3" x14ac:dyDescent="0.35">
      <c r="A11" t="s">
        <v>106</v>
      </c>
      <c r="B11">
        <v>8836</v>
      </c>
      <c r="C11" t="s">
        <v>30</v>
      </c>
    </row>
    <row r="12" spans="1:3" x14ac:dyDescent="0.35">
      <c r="A12" t="s">
        <v>107</v>
      </c>
      <c r="B12">
        <v>509</v>
      </c>
      <c r="C12" t="s">
        <v>30</v>
      </c>
    </row>
    <row r="13" spans="1:3" x14ac:dyDescent="0.35">
      <c r="A13" t="s">
        <v>25</v>
      </c>
      <c r="B13">
        <v>13321</v>
      </c>
      <c r="C13" t="s">
        <v>30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94</v>
      </c>
      <c r="B1" t="s">
        <v>104</v>
      </c>
      <c r="C1" t="s">
        <v>92</v>
      </c>
      <c r="D1" t="s">
        <v>89</v>
      </c>
    </row>
    <row r="2" spans="1:4" x14ac:dyDescent="0.35">
      <c r="A2">
        <v>1505</v>
      </c>
      <c r="B2" t="s">
        <v>127</v>
      </c>
      <c r="C2" t="s">
        <v>3</v>
      </c>
      <c r="D2">
        <v>1</v>
      </c>
    </row>
    <row r="3" spans="1:4" x14ac:dyDescent="0.35">
      <c r="A3">
        <v>1182</v>
      </c>
      <c r="B3" t="s">
        <v>127</v>
      </c>
      <c r="C3" t="s">
        <v>72</v>
      </c>
      <c r="D3">
        <v>1</v>
      </c>
    </row>
    <row r="4" spans="1:4" x14ac:dyDescent="0.35">
      <c r="A4">
        <v>188</v>
      </c>
      <c r="B4" t="s">
        <v>156</v>
      </c>
      <c r="C4" t="s">
        <v>3</v>
      </c>
      <c r="D4">
        <v>2</v>
      </c>
    </row>
    <row r="5" spans="1:4" x14ac:dyDescent="0.35">
      <c r="A5">
        <v>131</v>
      </c>
      <c r="B5" t="s">
        <v>156</v>
      </c>
      <c r="C5" t="s">
        <v>72</v>
      </c>
      <c r="D5">
        <v>2</v>
      </c>
    </row>
    <row r="6" spans="1:4" x14ac:dyDescent="0.35">
      <c r="A6">
        <v>0</v>
      </c>
      <c r="B6" t="s">
        <v>157</v>
      </c>
      <c r="C6" t="s">
        <v>3</v>
      </c>
      <c r="D6">
        <v>3</v>
      </c>
    </row>
    <row r="7" spans="1:4" x14ac:dyDescent="0.35">
      <c r="A7">
        <v>3</v>
      </c>
      <c r="B7" t="s">
        <v>157</v>
      </c>
      <c r="C7" t="s">
        <v>72</v>
      </c>
      <c r="D7">
        <v>3</v>
      </c>
    </row>
    <row r="8" spans="1:4" x14ac:dyDescent="0.35">
      <c r="A8">
        <v>24</v>
      </c>
      <c r="B8" t="s">
        <v>158</v>
      </c>
      <c r="C8" t="s">
        <v>3</v>
      </c>
      <c r="D8">
        <v>4</v>
      </c>
    </row>
    <row r="9" spans="1:4" x14ac:dyDescent="0.35">
      <c r="A9">
        <v>14</v>
      </c>
      <c r="B9" t="s">
        <v>158</v>
      </c>
      <c r="C9" t="s">
        <v>72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26953125" bestFit="1" customWidth="1"/>
    <col min="2" max="2" width="41.1796875" bestFit="1" customWidth="1"/>
    <col min="3" max="3" width="8.54296875" bestFit="1" customWidth="1"/>
    <col min="4" max="4" width="41.26953125" bestFit="1" customWidth="1"/>
    <col min="5" max="5" width="10" bestFit="1" customWidth="1"/>
  </cols>
  <sheetData>
    <row r="1" spans="1:5" x14ac:dyDescent="0.35">
      <c r="A1" t="s">
        <v>89</v>
      </c>
      <c r="B1" t="s">
        <v>2</v>
      </c>
      <c r="C1" t="s">
        <v>94</v>
      </c>
      <c r="D1" t="s">
        <v>104</v>
      </c>
      <c r="E1" t="s">
        <v>108</v>
      </c>
    </row>
    <row r="2" spans="1:5" x14ac:dyDescent="0.35">
      <c r="A2">
        <v>1</v>
      </c>
      <c r="B2" t="s">
        <v>29</v>
      </c>
      <c r="C2">
        <v>7155</v>
      </c>
      <c r="D2" t="s">
        <v>109</v>
      </c>
      <c r="E2">
        <v>1</v>
      </c>
    </row>
    <row r="3" spans="1:5" x14ac:dyDescent="0.35">
      <c r="A3">
        <v>2</v>
      </c>
      <c r="B3" t="s">
        <v>30</v>
      </c>
      <c r="C3">
        <v>315</v>
      </c>
      <c r="D3" t="s">
        <v>109</v>
      </c>
      <c r="E3">
        <v>1</v>
      </c>
    </row>
    <row r="4" spans="1:5" x14ac:dyDescent="0.35">
      <c r="A4">
        <v>3</v>
      </c>
      <c r="B4" t="s">
        <v>31</v>
      </c>
      <c r="C4">
        <v>123</v>
      </c>
      <c r="D4" t="s">
        <v>109</v>
      </c>
      <c r="E4">
        <v>1</v>
      </c>
    </row>
    <row r="5" spans="1:5" x14ac:dyDescent="0.35">
      <c r="A5">
        <v>4</v>
      </c>
      <c r="B5" t="s">
        <v>32</v>
      </c>
      <c r="C5">
        <v>10</v>
      </c>
      <c r="D5" t="s">
        <v>109</v>
      </c>
      <c r="E5">
        <v>1</v>
      </c>
    </row>
    <row r="6" spans="1:5" x14ac:dyDescent="0.35">
      <c r="A6">
        <v>5</v>
      </c>
      <c r="B6" t="s">
        <v>33</v>
      </c>
      <c r="C6">
        <v>0</v>
      </c>
      <c r="D6" t="s">
        <v>109</v>
      </c>
      <c r="E6">
        <v>1</v>
      </c>
    </row>
    <row r="7" spans="1:5" x14ac:dyDescent="0.35">
      <c r="A7">
        <v>6</v>
      </c>
      <c r="B7" t="s">
        <v>41</v>
      </c>
      <c r="C7">
        <v>3</v>
      </c>
      <c r="D7" t="s">
        <v>109</v>
      </c>
      <c r="E7">
        <v>1</v>
      </c>
    </row>
    <row r="8" spans="1:5" x14ac:dyDescent="0.35">
      <c r="A8">
        <v>7</v>
      </c>
      <c r="B8" t="s">
        <v>110</v>
      </c>
      <c r="C8">
        <v>0</v>
      </c>
      <c r="D8" t="s">
        <v>109</v>
      </c>
      <c r="E8">
        <v>1</v>
      </c>
    </row>
    <row r="9" spans="1:5" x14ac:dyDescent="0.35">
      <c r="A9">
        <v>8</v>
      </c>
      <c r="B9" t="s">
        <v>4</v>
      </c>
      <c r="C9">
        <v>0</v>
      </c>
      <c r="D9" t="s">
        <v>109</v>
      </c>
      <c r="E9">
        <v>1</v>
      </c>
    </row>
    <row r="10" spans="1:5" x14ac:dyDescent="0.35">
      <c r="A10">
        <v>9</v>
      </c>
      <c r="B10" t="s">
        <v>34</v>
      </c>
      <c r="C10">
        <v>12</v>
      </c>
      <c r="D10" t="s">
        <v>109</v>
      </c>
      <c r="E10">
        <v>1</v>
      </c>
    </row>
    <row r="11" spans="1:5" x14ac:dyDescent="0.35">
      <c r="A11">
        <v>10</v>
      </c>
      <c r="B11" t="s">
        <v>35</v>
      </c>
      <c r="C11">
        <v>6</v>
      </c>
      <c r="D11" t="s">
        <v>109</v>
      </c>
      <c r="E11">
        <v>1</v>
      </c>
    </row>
    <row r="12" spans="1:5" x14ac:dyDescent="0.35">
      <c r="A12">
        <v>11</v>
      </c>
      <c r="B12" t="s">
        <v>36</v>
      </c>
      <c r="C12">
        <v>316</v>
      </c>
      <c r="D12" t="s">
        <v>109</v>
      </c>
      <c r="E12">
        <v>1</v>
      </c>
    </row>
    <row r="13" spans="1:5" x14ac:dyDescent="0.35">
      <c r="A13">
        <v>12</v>
      </c>
      <c r="B13" t="s">
        <v>37</v>
      </c>
      <c r="C13">
        <v>0</v>
      </c>
      <c r="D13" t="s">
        <v>109</v>
      </c>
      <c r="E13">
        <v>1</v>
      </c>
    </row>
    <row r="14" spans="1:5" x14ac:dyDescent="0.35">
      <c r="A14">
        <v>13</v>
      </c>
      <c r="B14" t="s">
        <v>10</v>
      </c>
      <c r="C14">
        <v>13</v>
      </c>
      <c r="D14" t="s">
        <v>109</v>
      </c>
      <c r="E14">
        <v>1</v>
      </c>
    </row>
    <row r="15" spans="1:5" x14ac:dyDescent="0.35">
      <c r="A15">
        <v>14</v>
      </c>
      <c r="B15" t="s">
        <v>38</v>
      </c>
      <c r="C15">
        <v>4</v>
      </c>
      <c r="D15" t="s">
        <v>109</v>
      </c>
      <c r="E15">
        <v>1</v>
      </c>
    </row>
    <row r="16" spans="1:5" x14ac:dyDescent="0.35">
      <c r="A16">
        <v>15</v>
      </c>
      <c r="B16" t="s">
        <v>39</v>
      </c>
      <c r="C16">
        <v>0</v>
      </c>
      <c r="D16" t="s">
        <v>109</v>
      </c>
      <c r="E16">
        <v>1</v>
      </c>
    </row>
    <row r="17" spans="1:5" x14ac:dyDescent="0.35">
      <c r="A17">
        <v>16</v>
      </c>
      <c r="B17" t="s">
        <v>40</v>
      </c>
      <c r="C17">
        <v>2</v>
      </c>
      <c r="D17" t="s">
        <v>109</v>
      </c>
      <c r="E17">
        <v>1</v>
      </c>
    </row>
    <row r="18" spans="1:5" x14ac:dyDescent="0.35">
      <c r="A18">
        <v>1</v>
      </c>
      <c r="B18" t="s">
        <v>29</v>
      </c>
      <c r="C18">
        <v>2021</v>
      </c>
      <c r="D18" t="s">
        <v>11</v>
      </c>
      <c r="E18">
        <v>2</v>
      </c>
    </row>
    <row r="19" spans="1:5" x14ac:dyDescent="0.35">
      <c r="A19">
        <v>2</v>
      </c>
      <c r="B19" t="s">
        <v>30</v>
      </c>
      <c r="C19">
        <v>147</v>
      </c>
      <c r="D19" t="s">
        <v>11</v>
      </c>
      <c r="E19">
        <v>2</v>
      </c>
    </row>
    <row r="20" spans="1:5" x14ac:dyDescent="0.35">
      <c r="A20">
        <v>3</v>
      </c>
      <c r="B20" t="s">
        <v>31</v>
      </c>
      <c r="C20">
        <v>94</v>
      </c>
      <c r="D20" t="s">
        <v>11</v>
      </c>
      <c r="E20">
        <v>2</v>
      </c>
    </row>
    <row r="21" spans="1:5" x14ac:dyDescent="0.35">
      <c r="A21">
        <v>4</v>
      </c>
      <c r="B21" t="s">
        <v>32</v>
      </c>
      <c r="C21">
        <v>5</v>
      </c>
      <c r="D21" t="s">
        <v>11</v>
      </c>
      <c r="E21">
        <v>2</v>
      </c>
    </row>
    <row r="22" spans="1:5" x14ac:dyDescent="0.35">
      <c r="A22">
        <v>5</v>
      </c>
      <c r="B22" t="s">
        <v>33</v>
      </c>
      <c r="C22">
        <v>0</v>
      </c>
      <c r="D22" t="s">
        <v>11</v>
      </c>
      <c r="E22">
        <v>2</v>
      </c>
    </row>
    <row r="23" spans="1:5" x14ac:dyDescent="0.35">
      <c r="A23">
        <v>6</v>
      </c>
      <c r="B23" t="s">
        <v>41</v>
      </c>
      <c r="C23">
        <v>4</v>
      </c>
      <c r="D23" t="s">
        <v>11</v>
      </c>
      <c r="E23">
        <v>2</v>
      </c>
    </row>
    <row r="24" spans="1:5" x14ac:dyDescent="0.35">
      <c r="A24">
        <v>7</v>
      </c>
      <c r="B24" t="s">
        <v>110</v>
      </c>
      <c r="C24">
        <v>0</v>
      </c>
      <c r="D24" t="s">
        <v>11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35">
      <c r="A26">
        <v>9</v>
      </c>
      <c r="B26" t="s">
        <v>34</v>
      </c>
      <c r="C26">
        <v>2</v>
      </c>
      <c r="D26" t="s">
        <v>11</v>
      </c>
      <c r="E26">
        <v>2</v>
      </c>
    </row>
    <row r="27" spans="1:5" x14ac:dyDescent="0.35">
      <c r="A27">
        <v>10</v>
      </c>
      <c r="B27" t="s">
        <v>35</v>
      </c>
      <c r="C27">
        <v>0</v>
      </c>
      <c r="D27" t="s">
        <v>11</v>
      </c>
      <c r="E27">
        <v>2</v>
      </c>
    </row>
    <row r="28" spans="1:5" x14ac:dyDescent="0.35">
      <c r="A28">
        <v>11</v>
      </c>
      <c r="B28" t="s">
        <v>36</v>
      </c>
      <c r="C28">
        <v>200</v>
      </c>
      <c r="D28" t="s">
        <v>11</v>
      </c>
      <c r="E28">
        <v>2</v>
      </c>
    </row>
    <row r="29" spans="1:5" x14ac:dyDescent="0.35">
      <c r="A29">
        <v>12</v>
      </c>
      <c r="B29" t="s">
        <v>37</v>
      </c>
      <c r="C29">
        <v>0</v>
      </c>
      <c r="D29" t="s">
        <v>11</v>
      </c>
      <c r="E29">
        <v>2</v>
      </c>
    </row>
    <row r="30" spans="1:5" x14ac:dyDescent="0.35">
      <c r="A30">
        <v>13</v>
      </c>
      <c r="B30" t="s">
        <v>10</v>
      </c>
      <c r="C30">
        <v>5</v>
      </c>
      <c r="D30" t="s">
        <v>11</v>
      </c>
      <c r="E30">
        <v>2</v>
      </c>
    </row>
    <row r="31" spans="1:5" x14ac:dyDescent="0.35">
      <c r="A31">
        <v>14</v>
      </c>
      <c r="B31" t="s">
        <v>38</v>
      </c>
      <c r="C31">
        <v>5</v>
      </c>
      <c r="D31" t="s">
        <v>11</v>
      </c>
      <c r="E31">
        <v>2</v>
      </c>
    </row>
    <row r="32" spans="1:5" x14ac:dyDescent="0.35">
      <c r="A32">
        <v>15</v>
      </c>
      <c r="B32" t="s">
        <v>39</v>
      </c>
      <c r="C32">
        <v>1</v>
      </c>
      <c r="D32" t="s">
        <v>11</v>
      </c>
      <c r="E32">
        <v>2</v>
      </c>
    </row>
    <row r="33" spans="1:5" x14ac:dyDescent="0.35">
      <c r="A33">
        <v>16</v>
      </c>
      <c r="B33" t="s">
        <v>40</v>
      </c>
      <c r="C33">
        <v>4</v>
      </c>
      <c r="D33" t="s">
        <v>11</v>
      </c>
      <c r="E33">
        <v>2</v>
      </c>
    </row>
    <row r="34" spans="1:5" x14ac:dyDescent="0.35">
      <c r="A34">
        <v>1</v>
      </c>
      <c r="B34" t="s">
        <v>29</v>
      </c>
      <c r="C34">
        <v>4663</v>
      </c>
      <c r="D34" t="s">
        <v>88</v>
      </c>
      <c r="E34">
        <v>3</v>
      </c>
    </row>
    <row r="35" spans="1:5" x14ac:dyDescent="0.35">
      <c r="A35">
        <v>2</v>
      </c>
      <c r="B35" t="s">
        <v>30</v>
      </c>
      <c r="C35">
        <v>65</v>
      </c>
      <c r="D35" t="s">
        <v>88</v>
      </c>
      <c r="E35">
        <v>3</v>
      </c>
    </row>
    <row r="36" spans="1:5" x14ac:dyDescent="0.35">
      <c r="A36">
        <v>3</v>
      </c>
      <c r="B36" t="s">
        <v>31</v>
      </c>
      <c r="C36">
        <v>38</v>
      </c>
      <c r="D36" t="s">
        <v>88</v>
      </c>
      <c r="E36">
        <v>3</v>
      </c>
    </row>
    <row r="37" spans="1:5" x14ac:dyDescent="0.35">
      <c r="A37">
        <v>4</v>
      </c>
      <c r="B37" t="s">
        <v>32</v>
      </c>
      <c r="C37">
        <v>0</v>
      </c>
      <c r="D37" t="s">
        <v>88</v>
      </c>
      <c r="E37">
        <v>3</v>
      </c>
    </row>
    <row r="38" spans="1:5" x14ac:dyDescent="0.35">
      <c r="A38">
        <v>5</v>
      </c>
      <c r="B38" t="s">
        <v>33</v>
      </c>
      <c r="C38">
        <v>0</v>
      </c>
      <c r="D38" t="s">
        <v>88</v>
      </c>
      <c r="E38">
        <v>3</v>
      </c>
    </row>
    <row r="39" spans="1:5" x14ac:dyDescent="0.35">
      <c r="A39">
        <v>6</v>
      </c>
      <c r="B39" t="s">
        <v>41</v>
      </c>
      <c r="C39">
        <v>2</v>
      </c>
      <c r="D39" t="s">
        <v>88</v>
      </c>
      <c r="E39">
        <v>3</v>
      </c>
    </row>
    <row r="40" spans="1:5" x14ac:dyDescent="0.35">
      <c r="A40">
        <v>7</v>
      </c>
      <c r="B40" t="s">
        <v>110</v>
      </c>
      <c r="C40">
        <v>0</v>
      </c>
      <c r="D40" t="s">
        <v>88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88</v>
      </c>
      <c r="E41">
        <v>3</v>
      </c>
    </row>
    <row r="42" spans="1:5" x14ac:dyDescent="0.35">
      <c r="A42">
        <v>9</v>
      </c>
      <c r="B42" t="s">
        <v>34</v>
      </c>
      <c r="C42">
        <v>0</v>
      </c>
      <c r="D42" t="s">
        <v>88</v>
      </c>
      <c r="E42">
        <v>3</v>
      </c>
    </row>
    <row r="43" spans="1:5" x14ac:dyDescent="0.35">
      <c r="A43">
        <v>10</v>
      </c>
      <c r="B43" t="s">
        <v>35</v>
      </c>
      <c r="C43">
        <v>0</v>
      </c>
      <c r="D43" t="s">
        <v>88</v>
      </c>
      <c r="E43">
        <v>3</v>
      </c>
    </row>
    <row r="44" spans="1:5" x14ac:dyDescent="0.35">
      <c r="A44">
        <v>11</v>
      </c>
      <c r="B44" t="s">
        <v>36</v>
      </c>
      <c r="C44">
        <v>1</v>
      </c>
      <c r="D44" t="s">
        <v>88</v>
      </c>
      <c r="E44">
        <v>3</v>
      </c>
    </row>
    <row r="45" spans="1:5" x14ac:dyDescent="0.35">
      <c r="A45">
        <v>12</v>
      </c>
      <c r="B45" t="s">
        <v>37</v>
      </c>
      <c r="C45">
        <v>0</v>
      </c>
      <c r="D45" t="s">
        <v>88</v>
      </c>
      <c r="E45">
        <v>3</v>
      </c>
    </row>
    <row r="46" spans="1:5" x14ac:dyDescent="0.35">
      <c r="A46">
        <v>13</v>
      </c>
      <c r="B46" t="s">
        <v>10</v>
      </c>
      <c r="C46">
        <v>0</v>
      </c>
      <c r="D46" t="s">
        <v>88</v>
      </c>
      <c r="E46">
        <v>3</v>
      </c>
    </row>
    <row r="47" spans="1:5" x14ac:dyDescent="0.35">
      <c r="A47">
        <v>14</v>
      </c>
      <c r="B47" t="s">
        <v>38</v>
      </c>
      <c r="C47">
        <v>1</v>
      </c>
      <c r="D47" t="s">
        <v>88</v>
      </c>
      <c r="E47">
        <v>3</v>
      </c>
    </row>
    <row r="48" spans="1:5" x14ac:dyDescent="0.35">
      <c r="A48">
        <v>15</v>
      </c>
      <c r="B48" t="s">
        <v>39</v>
      </c>
      <c r="C48">
        <v>0</v>
      </c>
      <c r="D48" t="s">
        <v>88</v>
      </c>
      <c r="E48">
        <v>3</v>
      </c>
    </row>
    <row r="49" spans="1:5" x14ac:dyDescent="0.35">
      <c r="A49">
        <v>16</v>
      </c>
      <c r="B49" t="s">
        <v>40</v>
      </c>
      <c r="C49">
        <v>0</v>
      </c>
      <c r="D49" t="s">
        <v>88</v>
      </c>
      <c r="E49">
        <v>3</v>
      </c>
    </row>
    <row r="50" spans="1:5" x14ac:dyDescent="0.35">
      <c r="A50">
        <v>1</v>
      </c>
      <c r="B50" t="s">
        <v>29</v>
      </c>
      <c r="C50">
        <v>1236</v>
      </c>
      <c r="D50" t="s">
        <v>79</v>
      </c>
      <c r="E50">
        <v>4</v>
      </c>
    </row>
    <row r="51" spans="1:5" x14ac:dyDescent="0.35">
      <c r="A51">
        <v>2</v>
      </c>
      <c r="B51" t="s">
        <v>30</v>
      </c>
      <c r="C51">
        <v>62</v>
      </c>
      <c r="D51" t="s">
        <v>79</v>
      </c>
      <c r="E51">
        <v>4</v>
      </c>
    </row>
    <row r="52" spans="1:5" x14ac:dyDescent="0.35">
      <c r="A52">
        <v>3</v>
      </c>
      <c r="B52" t="s">
        <v>31</v>
      </c>
      <c r="C52">
        <v>27</v>
      </c>
      <c r="D52" t="s">
        <v>79</v>
      </c>
      <c r="E52">
        <v>4</v>
      </c>
    </row>
    <row r="53" spans="1:5" x14ac:dyDescent="0.35">
      <c r="A53">
        <v>4</v>
      </c>
      <c r="B53" t="s">
        <v>32</v>
      </c>
      <c r="C53">
        <v>0</v>
      </c>
      <c r="D53" t="s">
        <v>79</v>
      </c>
      <c r="E53">
        <v>4</v>
      </c>
    </row>
    <row r="54" spans="1:5" x14ac:dyDescent="0.35">
      <c r="A54">
        <v>5</v>
      </c>
      <c r="B54" t="s">
        <v>33</v>
      </c>
      <c r="C54">
        <v>0</v>
      </c>
      <c r="D54" t="s">
        <v>79</v>
      </c>
      <c r="E54">
        <v>4</v>
      </c>
    </row>
    <row r="55" spans="1:5" x14ac:dyDescent="0.35">
      <c r="A55">
        <v>6</v>
      </c>
      <c r="B55" t="s">
        <v>41</v>
      </c>
      <c r="C55">
        <v>0</v>
      </c>
      <c r="D55" t="s">
        <v>79</v>
      </c>
      <c r="E55">
        <v>4</v>
      </c>
    </row>
    <row r="56" spans="1:5" x14ac:dyDescent="0.35">
      <c r="A56">
        <v>7</v>
      </c>
      <c r="B56" t="s">
        <v>110</v>
      </c>
      <c r="C56">
        <v>0</v>
      </c>
      <c r="D56" t="s">
        <v>79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79</v>
      </c>
      <c r="E57">
        <v>4</v>
      </c>
    </row>
    <row r="58" spans="1:5" x14ac:dyDescent="0.35">
      <c r="A58">
        <v>9</v>
      </c>
      <c r="B58" t="s">
        <v>34</v>
      </c>
      <c r="C58">
        <v>0</v>
      </c>
      <c r="D58" t="s">
        <v>79</v>
      </c>
      <c r="E58">
        <v>4</v>
      </c>
    </row>
    <row r="59" spans="1:5" x14ac:dyDescent="0.35">
      <c r="A59">
        <v>10</v>
      </c>
      <c r="B59" t="s">
        <v>35</v>
      </c>
      <c r="C59">
        <v>0</v>
      </c>
      <c r="D59" t="s">
        <v>79</v>
      </c>
      <c r="E59">
        <v>4</v>
      </c>
    </row>
    <row r="60" spans="1:5" x14ac:dyDescent="0.35">
      <c r="A60">
        <v>11</v>
      </c>
      <c r="B60" t="s">
        <v>36</v>
      </c>
      <c r="C60">
        <v>17</v>
      </c>
      <c r="D60" t="s">
        <v>79</v>
      </c>
      <c r="E60">
        <v>4</v>
      </c>
    </row>
    <row r="61" spans="1:5" x14ac:dyDescent="0.35">
      <c r="A61">
        <v>12</v>
      </c>
      <c r="B61" t="s">
        <v>37</v>
      </c>
      <c r="C61">
        <v>0</v>
      </c>
      <c r="D61" t="s">
        <v>79</v>
      </c>
      <c r="E61">
        <v>4</v>
      </c>
    </row>
    <row r="62" spans="1:5" x14ac:dyDescent="0.35">
      <c r="A62">
        <v>13</v>
      </c>
      <c r="B62" t="s">
        <v>10</v>
      </c>
      <c r="C62">
        <v>0</v>
      </c>
      <c r="D62" t="s">
        <v>79</v>
      </c>
      <c r="E62">
        <v>4</v>
      </c>
    </row>
    <row r="63" spans="1:5" x14ac:dyDescent="0.35">
      <c r="A63">
        <v>14</v>
      </c>
      <c r="B63" t="s">
        <v>38</v>
      </c>
      <c r="C63">
        <v>0</v>
      </c>
      <c r="D63" t="s">
        <v>79</v>
      </c>
      <c r="E63">
        <v>4</v>
      </c>
    </row>
    <row r="64" spans="1:5" x14ac:dyDescent="0.35">
      <c r="A64">
        <v>15</v>
      </c>
      <c r="B64" t="s">
        <v>39</v>
      </c>
      <c r="C64">
        <v>0</v>
      </c>
      <c r="D64" t="s">
        <v>79</v>
      </c>
      <c r="E64">
        <v>4</v>
      </c>
    </row>
    <row r="65" spans="1:5" x14ac:dyDescent="0.35">
      <c r="A65">
        <v>16</v>
      </c>
      <c r="B65" t="s">
        <v>40</v>
      </c>
      <c r="C65">
        <v>0</v>
      </c>
      <c r="D65" t="s">
        <v>79</v>
      </c>
      <c r="E65">
        <v>4</v>
      </c>
    </row>
    <row r="66" spans="1:5" x14ac:dyDescent="0.35">
      <c r="A66">
        <v>1</v>
      </c>
      <c r="B66" t="s">
        <v>29</v>
      </c>
      <c r="C66">
        <v>69</v>
      </c>
      <c r="D66" t="s">
        <v>111</v>
      </c>
      <c r="E66">
        <v>5</v>
      </c>
    </row>
    <row r="67" spans="1:5" x14ac:dyDescent="0.35">
      <c r="A67">
        <v>2</v>
      </c>
      <c r="B67" t="s">
        <v>30</v>
      </c>
      <c r="C67">
        <v>14</v>
      </c>
      <c r="D67" t="s">
        <v>111</v>
      </c>
      <c r="E67">
        <v>5</v>
      </c>
    </row>
    <row r="68" spans="1:5" x14ac:dyDescent="0.35">
      <c r="A68">
        <v>3</v>
      </c>
      <c r="B68" t="s">
        <v>31</v>
      </c>
      <c r="C68">
        <v>3</v>
      </c>
      <c r="D68" t="s">
        <v>111</v>
      </c>
      <c r="E68">
        <v>5</v>
      </c>
    </row>
    <row r="69" spans="1:5" x14ac:dyDescent="0.35">
      <c r="A69">
        <v>4</v>
      </c>
      <c r="B69" t="s">
        <v>32</v>
      </c>
      <c r="C69">
        <v>0</v>
      </c>
      <c r="D69" t="s">
        <v>111</v>
      </c>
      <c r="E69">
        <v>5</v>
      </c>
    </row>
    <row r="70" spans="1:5" x14ac:dyDescent="0.35">
      <c r="A70">
        <v>5</v>
      </c>
      <c r="B70" t="s">
        <v>33</v>
      </c>
      <c r="C70">
        <v>0</v>
      </c>
      <c r="D70" t="s">
        <v>111</v>
      </c>
      <c r="E70">
        <v>5</v>
      </c>
    </row>
    <row r="71" spans="1:5" x14ac:dyDescent="0.35">
      <c r="A71">
        <v>6</v>
      </c>
      <c r="B71" t="s">
        <v>41</v>
      </c>
      <c r="C71">
        <v>1</v>
      </c>
      <c r="D71" t="s">
        <v>111</v>
      </c>
      <c r="E71">
        <v>5</v>
      </c>
    </row>
    <row r="72" spans="1:5" x14ac:dyDescent="0.35">
      <c r="A72">
        <v>7</v>
      </c>
      <c r="B72" t="s">
        <v>110</v>
      </c>
      <c r="C72">
        <v>0</v>
      </c>
      <c r="D72" t="s">
        <v>111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111</v>
      </c>
      <c r="E73">
        <v>5</v>
      </c>
    </row>
    <row r="74" spans="1:5" x14ac:dyDescent="0.35">
      <c r="A74">
        <v>9</v>
      </c>
      <c r="B74" t="s">
        <v>34</v>
      </c>
      <c r="C74">
        <v>0</v>
      </c>
      <c r="D74" t="s">
        <v>111</v>
      </c>
      <c r="E74">
        <v>5</v>
      </c>
    </row>
    <row r="75" spans="1:5" x14ac:dyDescent="0.35">
      <c r="A75">
        <v>10</v>
      </c>
      <c r="B75" t="s">
        <v>35</v>
      </c>
      <c r="C75">
        <v>0</v>
      </c>
      <c r="D75" t="s">
        <v>111</v>
      </c>
      <c r="E75">
        <v>5</v>
      </c>
    </row>
    <row r="76" spans="1:5" x14ac:dyDescent="0.35">
      <c r="A76">
        <v>11</v>
      </c>
      <c r="B76" t="s">
        <v>36</v>
      </c>
      <c r="C76">
        <v>946</v>
      </c>
      <c r="D76" t="s">
        <v>111</v>
      </c>
      <c r="E76">
        <v>5</v>
      </c>
    </row>
    <row r="77" spans="1:5" x14ac:dyDescent="0.35">
      <c r="A77">
        <v>12</v>
      </c>
      <c r="B77" t="s">
        <v>37</v>
      </c>
      <c r="C77">
        <v>0</v>
      </c>
      <c r="D77" t="s">
        <v>111</v>
      </c>
      <c r="E77">
        <v>5</v>
      </c>
    </row>
    <row r="78" spans="1:5" x14ac:dyDescent="0.35">
      <c r="A78">
        <v>13</v>
      </c>
      <c r="B78" t="s">
        <v>10</v>
      </c>
      <c r="C78">
        <v>0</v>
      </c>
      <c r="D78" t="s">
        <v>111</v>
      </c>
      <c r="E78">
        <v>5</v>
      </c>
    </row>
    <row r="79" spans="1:5" x14ac:dyDescent="0.35">
      <c r="A79">
        <v>14</v>
      </c>
      <c r="B79" t="s">
        <v>38</v>
      </c>
      <c r="C79">
        <v>0</v>
      </c>
      <c r="D79" t="s">
        <v>111</v>
      </c>
      <c r="E79">
        <v>5</v>
      </c>
    </row>
    <row r="80" spans="1:5" x14ac:dyDescent="0.35">
      <c r="A80">
        <v>15</v>
      </c>
      <c r="B80" t="s">
        <v>39</v>
      </c>
      <c r="C80">
        <v>0</v>
      </c>
      <c r="D80" t="s">
        <v>111</v>
      </c>
      <c r="E80">
        <v>5</v>
      </c>
    </row>
    <row r="81" spans="1:5" x14ac:dyDescent="0.35">
      <c r="A81">
        <v>16</v>
      </c>
      <c r="B81" t="s">
        <v>40</v>
      </c>
      <c r="C81">
        <v>0</v>
      </c>
      <c r="D81" t="s">
        <v>111</v>
      </c>
      <c r="E81">
        <v>5</v>
      </c>
    </row>
    <row r="82" spans="1:5" x14ac:dyDescent="0.35">
      <c r="A82">
        <v>1</v>
      </c>
      <c r="B82" t="s">
        <v>29</v>
      </c>
      <c r="C82">
        <v>0</v>
      </c>
      <c r="D82" t="s">
        <v>34</v>
      </c>
      <c r="E82">
        <v>6</v>
      </c>
    </row>
    <row r="83" spans="1:5" x14ac:dyDescent="0.35">
      <c r="A83">
        <v>2</v>
      </c>
      <c r="B83" t="s">
        <v>30</v>
      </c>
      <c r="C83">
        <v>0</v>
      </c>
      <c r="D83" t="s">
        <v>34</v>
      </c>
      <c r="E83">
        <v>6</v>
      </c>
    </row>
    <row r="84" spans="1:5" x14ac:dyDescent="0.35">
      <c r="A84">
        <v>3</v>
      </c>
      <c r="B84" t="s">
        <v>31</v>
      </c>
      <c r="C84">
        <v>0</v>
      </c>
      <c r="D84" t="s">
        <v>34</v>
      </c>
      <c r="E84">
        <v>6</v>
      </c>
    </row>
    <row r="85" spans="1:5" x14ac:dyDescent="0.35">
      <c r="A85">
        <v>4</v>
      </c>
      <c r="B85" t="s">
        <v>32</v>
      </c>
      <c r="C85">
        <v>0</v>
      </c>
      <c r="D85" t="s">
        <v>34</v>
      </c>
      <c r="E85">
        <v>6</v>
      </c>
    </row>
    <row r="86" spans="1:5" x14ac:dyDescent="0.35">
      <c r="A86">
        <v>5</v>
      </c>
      <c r="B86" t="s">
        <v>33</v>
      </c>
      <c r="C86">
        <v>0</v>
      </c>
      <c r="D86" t="s">
        <v>34</v>
      </c>
      <c r="E86">
        <v>6</v>
      </c>
    </row>
    <row r="87" spans="1:5" x14ac:dyDescent="0.35">
      <c r="A87">
        <v>6</v>
      </c>
      <c r="B87" t="s">
        <v>41</v>
      </c>
      <c r="C87">
        <v>0</v>
      </c>
      <c r="D87" t="s">
        <v>34</v>
      </c>
      <c r="E87">
        <v>6</v>
      </c>
    </row>
    <row r="88" spans="1:5" x14ac:dyDescent="0.35">
      <c r="A88">
        <v>7</v>
      </c>
      <c r="B88" t="s">
        <v>110</v>
      </c>
      <c r="C88">
        <v>0</v>
      </c>
      <c r="D88" t="s">
        <v>34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34</v>
      </c>
      <c r="E89">
        <v>6</v>
      </c>
    </row>
    <row r="90" spans="1:5" x14ac:dyDescent="0.35">
      <c r="A90">
        <v>9</v>
      </c>
      <c r="B90" t="s">
        <v>34</v>
      </c>
      <c r="C90">
        <v>1</v>
      </c>
      <c r="D90" t="s">
        <v>34</v>
      </c>
      <c r="E90">
        <v>6</v>
      </c>
    </row>
    <row r="91" spans="1:5" x14ac:dyDescent="0.35">
      <c r="A91">
        <v>10</v>
      </c>
      <c r="B91" t="s">
        <v>35</v>
      </c>
      <c r="C91">
        <v>0</v>
      </c>
      <c r="D91" t="s">
        <v>34</v>
      </c>
      <c r="E91">
        <v>6</v>
      </c>
    </row>
    <row r="92" spans="1:5" x14ac:dyDescent="0.35">
      <c r="A92">
        <v>11</v>
      </c>
      <c r="B92" t="s">
        <v>36</v>
      </c>
      <c r="C92">
        <v>12</v>
      </c>
      <c r="D92" t="s">
        <v>34</v>
      </c>
      <c r="E92">
        <v>6</v>
      </c>
    </row>
    <row r="93" spans="1:5" x14ac:dyDescent="0.35">
      <c r="A93">
        <v>12</v>
      </c>
      <c r="B93" t="s">
        <v>37</v>
      </c>
      <c r="C93">
        <v>0</v>
      </c>
      <c r="D93" t="s">
        <v>34</v>
      </c>
      <c r="E93">
        <v>6</v>
      </c>
    </row>
    <row r="94" spans="1:5" x14ac:dyDescent="0.35">
      <c r="A94">
        <v>13</v>
      </c>
      <c r="B94" t="s">
        <v>10</v>
      </c>
      <c r="C94">
        <v>0</v>
      </c>
      <c r="D94" t="s">
        <v>34</v>
      </c>
      <c r="E94">
        <v>6</v>
      </c>
    </row>
    <row r="95" spans="1:5" x14ac:dyDescent="0.35">
      <c r="A95">
        <v>14</v>
      </c>
      <c r="B95" t="s">
        <v>38</v>
      </c>
      <c r="C95">
        <v>0</v>
      </c>
      <c r="D95" t="s">
        <v>34</v>
      </c>
      <c r="E95">
        <v>6</v>
      </c>
    </row>
    <row r="96" spans="1:5" x14ac:dyDescent="0.35">
      <c r="A96">
        <v>15</v>
      </c>
      <c r="B96" t="s">
        <v>39</v>
      </c>
      <c r="C96">
        <v>0</v>
      </c>
      <c r="D96" t="s">
        <v>34</v>
      </c>
      <c r="E96">
        <v>6</v>
      </c>
    </row>
    <row r="97" spans="1:5" x14ac:dyDescent="0.35">
      <c r="A97">
        <v>16</v>
      </c>
      <c r="B97" t="s">
        <v>40</v>
      </c>
      <c r="C97">
        <v>0</v>
      </c>
      <c r="D97" t="s">
        <v>34</v>
      </c>
      <c r="E97">
        <v>6</v>
      </c>
    </row>
    <row r="98" spans="1:5" x14ac:dyDescent="0.35">
      <c r="A98">
        <v>1</v>
      </c>
      <c r="B98" t="s">
        <v>29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30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31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32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33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41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110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34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35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36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37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38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39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40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29</v>
      </c>
      <c r="C114" s="2">
        <v>0</v>
      </c>
      <c r="D114" t="s">
        <v>37</v>
      </c>
      <c r="E114">
        <v>8</v>
      </c>
    </row>
    <row r="115" spans="1:5" x14ac:dyDescent="0.35">
      <c r="A115">
        <v>2</v>
      </c>
      <c r="B115" t="s">
        <v>30</v>
      </c>
      <c r="C115" s="2">
        <v>0</v>
      </c>
      <c r="D115" s="2" t="s">
        <v>37</v>
      </c>
      <c r="E115">
        <v>8</v>
      </c>
    </row>
    <row r="116" spans="1:5" x14ac:dyDescent="0.35">
      <c r="A116">
        <v>3</v>
      </c>
      <c r="B116" t="s">
        <v>31</v>
      </c>
      <c r="C116" s="2">
        <v>0</v>
      </c>
      <c r="D116" s="2" t="s">
        <v>37</v>
      </c>
      <c r="E116">
        <v>8</v>
      </c>
    </row>
    <row r="117" spans="1:5" x14ac:dyDescent="0.35">
      <c r="A117">
        <v>4</v>
      </c>
      <c r="B117" t="s">
        <v>32</v>
      </c>
      <c r="C117" s="2">
        <v>0</v>
      </c>
      <c r="D117" s="2" t="s">
        <v>37</v>
      </c>
      <c r="E117">
        <v>8</v>
      </c>
    </row>
    <row r="118" spans="1:5" x14ac:dyDescent="0.35">
      <c r="A118">
        <v>5</v>
      </c>
      <c r="B118" t="s">
        <v>33</v>
      </c>
      <c r="C118" s="2">
        <v>0</v>
      </c>
      <c r="D118" s="2" t="s">
        <v>37</v>
      </c>
      <c r="E118">
        <v>8</v>
      </c>
    </row>
    <row r="119" spans="1:5" x14ac:dyDescent="0.35">
      <c r="A119">
        <v>6</v>
      </c>
      <c r="B119" t="s">
        <v>41</v>
      </c>
      <c r="C119" s="2">
        <v>0</v>
      </c>
      <c r="D119" s="2" t="s">
        <v>37</v>
      </c>
      <c r="E119">
        <v>8</v>
      </c>
    </row>
    <row r="120" spans="1:5" x14ac:dyDescent="0.35">
      <c r="A120">
        <v>7</v>
      </c>
      <c r="B120" t="s">
        <v>110</v>
      </c>
      <c r="C120" s="2">
        <v>0</v>
      </c>
      <c r="D120" s="2" t="s">
        <v>37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37</v>
      </c>
      <c r="E121" s="2">
        <v>8</v>
      </c>
    </row>
    <row r="122" spans="1:5" x14ac:dyDescent="0.35">
      <c r="A122" s="2">
        <v>9</v>
      </c>
      <c r="B122" s="2" t="s">
        <v>34</v>
      </c>
      <c r="C122" s="2">
        <v>0</v>
      </c>
      <c r="D122" s="2" t="s">
        <v>37</v>
      </c>
      <c r="E122" s="2">
        <v>8</v>
      </c>
    </row>
    <row r="123" spans="1:5" x14ac:dyDescent="0.35">
      <c r="A123" s="2">
        <v>10</v>
      </c>
      <c r="B123" s="2" t="s">
        <v>35</v>
      </c>
      <c r="C123" s="2">
        <v>0</v>
      </c>
      <c r="D123" s="2" t="s">
        <v>37</v>
      </c>
      <c r="E123" s="2">
        <v>8</v>
      </c>
    </row>
    <row r="124" spans="1:5" x14ac:dyDescent="0.35">
      <c r="A124" s="2">
        <v>11</v>
      </c>
      <c r="B124" s="2" t="s">
        <v>36</v>
      </c>
      <c r="C124" s="2">
        <v>57</v>
      </c>
      <c r="D124" s="2" t="s">
        <v>37</v>
      </c>
      <c r="E124" s="2">
        <v>8</v>
      </c>
    </row>
    <row r="125" spans="1:5" x14ac:dyDescent="0.35">
      <c r="A125" s="2">
        <v>12</v>
      </c>
      <c r="B125" s="2" t="s">
        <v>37</v>
      </c>
      <c r="C125" s="2">
        <v>0</v>
      </c>
      <c r="D125" s="2" t="s">
        <v>37</v>
      </c>
      <c r="E125" s="2">
        <v>8</v>
      </c>
    </row>
    <row r="126" spans="1:5" x14ac:dyDescent="0.35">
      <c r="A126" s="2">
        <v>13</v>
      </c>
      <c r="B126" s="2" t="s">
        <v>10</v>
      </c>
      <c r="C126" s="2">
        <v>0</v>
      </c>
      <c r="D126" s="2" t="s">
        <v>37</v>
      </c>
      <c r="E126" s="2">
        <v>8</v>
      </c>
    </row>
    <row r="127" spans="1:5" x14ac:dyDescent="0.35">
      <c r="A127" s="2">
        <v>14</v>
      </c>
      <c r="B127" s="2" t="s">
        <v>38</v>
      </c>
      <c r="C127" s="2">
        <v>0</v>
      </c>
      <c r="D127" s="2" t="s">
        <v>37</v>
      </c>
      <c r="E127" s="2">
        <v>8</v>
      </c>
    </row>
    <row r="128" spans="1:5" x14ac:dyDescent="0.35">
      <c r="A128" s="2">
        <v>15</v>
      </c>
      <c r="B128" s="2" t="s">
        <v>39</v>
      </c>
      <c r="C128" s="2">
        <v>0</v>
      </c>
      <c r="D128" s="2" t="s">
        <v>37</v>
      </c>
      <c r="E128" s="2">
        <v>8</v>
      </c>
    </row>
    <row r="129" spans="1:5" x14ac:dyDescent="0.35">
      <c r="A129" s="2">
        <v>16</v>
      </c>
      <c r="B129" s="2" t="s">
        <v>40</v>
      </c>
      <c r="C129" s="2">
        <v>0</v>
      </c>
      <c r="D129" s="2" t="s">
        <v>37</v>
      </c>
      <c r="E129" s="2">
        <v>8</v>
      </c>
    </row>
    <row r="130" spans="1:5" x14ac:dyDescent="0.35">
      <c r="A130" s="2">
        <v>1</v>
      </c>
      <c r="B130" s="2" t="s">
        <v>29</v>
      </c>
      <c r="C130" s="2">
        <v>8857</v>
      </c>
      <c r="D130" s="2" t="s">
        <v>78</v>
      </c>
      <c r="E130" s="2">
        <v>9</v>
      </c>
    </row>
    <row r="131" spans="1:5" x14ac:dyDescent="0.35">
      <c r="A131" s="2">
        <v>2</v>
      </c>
      <c r="B131" s="2" t="s">
        <v>30</v>
      </c>
      <c r="C131" s="2">
        <v>353</v>
      </c>
      <c r="D131" s="2" t="s">
        <v>78</v>
      </c>
      <c r="E131" s="2">
        <v>9</v>
      </c>
    </row>
    <row r="132" spans="1:5" x14ac:dyDescent="0.35">
      <c r="A132" s="2">
        <v>3</v>
      </c>
      <c r="B132" s="2" t="s">
        <v>31</v>
      </c>
      <c r="C132" s="2">
        <v>191</v>
      </c>
      <c r="D132" s="2" t="s">
        <v>78</v>
      </c>
      <c r="E132" s="2">
        <v>9</v>
      </c>
    </row>
    <row r="133" spans="1:5" x14ac:dyDescent="0.35">
      <c r="A133" s="2">
        <v>4</v>
      </c>
      <c r="B133" s="2" t="s">
        <v>32</v>
      </c>
      <c r="C133" s="2">
        <v>11</v>
      </c>
      <c r="D133" s="2" t="s">
        <v>78</v>
      </c>
      <c r="E133" s="2">
        <v>9</v>
      </c>
    </row>
    <row r="134" spans="1:5" x14ac:dyDescent="0.35">
      <c r="A134" s="2">
        <v>5</v>
      </c>
      <c r="B134" s="2" t="s">
        <v>33</v>
      </c>
      <c r="C134" s="2">
        <v>0</v>
      </c>
      <c r="D134" s="2" t="s">
        <v>78</v>
      </c>
      <c r="E134" s="2">
        <v>9</v>
      </c>
    </row>
    <row r="135" spans="1:5" x14ac:dyDescent="0.35">
      <c r="A135" s="2">
        <v>6</v>
      </c>
      <c r="B135" s="2" t="s">
        <v>41</v>
      </c>
      <c r="C135" s="2">
        <v>7</v>
      </c>
      <c r="D135" s="2" t="s">
        <v>78</v>
      </c>
      <c r="E135" s="2">
        <v>9</v>
      </c>
    </row>
    <row r="136" spans="1:5" x14ac:dyDescent="0.35">
      <c r="A136" s="2">
        <v>7</v>
      </c>
      <c r="B136" s="2" t="s">
        <v>110</v>
      </c>
      <c r="C136" s="2">
        <v>0</v>
      </c>
      <c r="D136" s="2" t="s">
        <v>78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78</v>
      </c>
      <c r="E137" s="2">
        <v>9</v>
      </c>
    </row>
    <row r="138" spans="1:5" x14ac:dyDescent="0.35">
      <c r="A138" s="2">
        <v>9</v>
      </c>
      <c r="B138" s="2" t="s">
        <v>34</v>
      </c>
      <c r="C138" s="2">
        <v>6</v>
      </c>
      <c r="D138" s="2" t="s">
        <v>78</v>
      </c>
      <c r="E138" s="2">
        <v>9</v>
      </c>
    </row>
    <row r="139" spans="1:5" x14ac:dyDescent="0.35">
      <c r="A139" s="2">
        <v>10</v>
      </c>
      <c r="B139" s="2" t="s">
        <v>35</v>
      </c>
      <c r="C139" s="2">
        <v>0</v>
      </c>
      <c r="D139" s="2" t="s">
        <v>78</v>
      </c>
      <c r="E139" s="2">
        <v>9</v>
      </c>
    </row>
    <row r="140" spans="1:5" x14ac:dyDescent="0.35">
      <c r="A140" s="2">
        <v>11</v>
      </c>
      <c r="B140" s="2" t="s">
        <v>36</v>
      </c>
      <c r="C140" s="2">
        <v>1490</v>
      </c>
      <c r="D140" s="2" t="s">
        <v>78</v>
      </c>
      <c r="E140" s="2">
        <v>9</v>
      </c>
    </row>
    <row r="141" spans="1:5" x14ac:dyDescent="0.35">
      <c r="A141" s="2">
        <v>12</v>
      </c>
      <c r="B141" s="2" t="s">
        <v>37</v>
      </c>
      <c r="C141" s="2">
        <v>0</v>
      </c>
      <c r="D141" s="2" t="s">
        <v>78</v>
      </c>
      <c r="E141" s="2">
        <v>9</v>
      </c>
    </row>
    <row r="142" spans="1:5" x14ac:dyDescent="0.35">
      <c r="A142" s="2">
        <v>13</v>
      </c>
      <c r="B142" s="2" t="s">
        <v>10</v>
      </c>
      <c r="C142" s="2">
        <v>8</v>
      </c>
      <c r="D142" s="2" t="s">
        <v>78</v>
      </c>
      <c r="E142" s="2">
        <v>9</v>
      </c>
    </row>
    <row r="143" spans="1:5" x14ac:dyDescent="0.35">
      <c r="A143" s="2">
        <v>14</v>
      </c>
      <c r="B143" s="2" t="s">
        <v>38</v>
      </c>
      <c r="C143" s="2">
        <v>11</v>
      </c>
      <c r="D143" s="2" t="s">
        <v>78</v>
      </c>
      <c r="E143" s="2">
        <v>9</v>
      </c>
    </row>
    <row r="144" spans="1:5" x14ac:dyDescent="0.35">
      <c r="A144" s="2">
        <v>15</v>
      </c>
      <c r="B144" s="2" t="s">
        <v>39</v>
      </c>
      <c r="C144" s="2">
        <v>1</v>
      </c>
      <c r="D144" s="2" t="s">
        <v>78</v>
      </c>
      <c r="E144" s="2">
        <v>9</v>
      </c>
    </row>
    <row r="145" spans="1:5" x14ac:dyDescent="0.35">
      <c r="A145" s="2">
        <v>16</v>
      </c>
      <c r="B145" s="2" t="s">
        <v>40</v>
      </c>
      <c r="C145" s="2">
        <v>6</v>
      </c>
      <c r="D145" s="2" t="s">
        <v>78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.26953125" bestFit="1" customWidth="1"/>
    <col min="2" max="2" width="8.54296875" bestFit="1" customWidth="1"/>
    <col min="3" max="3" width="38.7265625" bestFit="1" customWidth="1"/>
    <col min="4" max="4" width="18.7265625" bestFit="1" customWidth="1"/>
  </cols>
  <sheetData>
    <row r="1" spans="1:4" x14ac:dyDescent="0.35">
      <c r="A1" t="s">
        <v>89</v>
      </c>
      <c r="B1" t="s">
        <v>94</v>
      </c>
      <c r="C1" t="s">
        <v>2</v>
      </c>
      <c r="D1" t="s">
        <v>104</v>
      </c>
    </row>
    <row r="2" spans="1:4" x14ac:dyDescent="0.35">
      <c r="A2">
        <v>1</v>
      </c>
      <c r="B2">
        <v>5</v>
      </c>
      <c r="C2" t="s">
        <v>80</v>
      </c>
      <c r="D2" t="s">
        <v>3</v>
      </c>
    </row>
    <row r="3" spans="1:4" x14ac:dyDescent="0.35">
      <c r="A3">
        <v>2</v>
      </c>
      <c r="B3">
        <v>1</v>
      </c>
      <c r="C3" t="s">
        <v>80</v>
      </c>
      <c r="D3" t="s">
        <v>81</v>
      </c>
    </row>
    <row r="4" spans="1:4" x14ac:dyDescent="0.35">
      <c r="A4">
        <v>3</v>
      </c>
      <c r="B4">
        <v>0</v>
      </c>
      <c r="C4" t="s">
        <v>80</v>
      </c>
      <c r="D4" t="s">
        <v>82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89</v>
      </c>
      <c r="B1" t="s">
        <v>124</v>
      </c>
      <c r="C1" t="s">
        <v>94</v>
      </c>
    </row>
    <row r="2" spans="1:3" x14ac:dyDescent="0.35">
      <c r="A2">
        <v>1</v>
      </c>
      <c r="B2" t="s">
        <v>12</v>
      </c>
      <c r="C2">
        <v>243</v>
      </c>
    </row>
    <row r="3" spans="1:3" x14ac:dyDescent="0.35">
      <c r="A3">
        <v>2</v>
      </c>
      <c r="B3" t="s">
        <v>13</v>
      </c>
      <c r="C3">
        <v>52</v>
      </c>
    </row>
    <row r="4" spans="1:3" x14ac:dyDescent="0.35">
      <c r="A4">
        <v>3</v>
      </c>
      <c r="B4" t="s">
        <v>14</v>
      </c>
      <c r="C4">
        <v>26</v>
      </c>
    </row>
    <row r="5" spans="1:3" x14ac:dyDescent="0.35">
      <c r="A5">
        <v>4</v>
      </c>
      <c r="B5" t="s">
        <v>75</v>
      </c>
      <c r="C5">
        <v>97</v>
      </c>
    </row>
    <row r="6" spans="1:3" x14ac:dyDescent="0.35">
      <c r="A6">
        <v>5</v>
      </c>
      <c r="B6" t="s">
        <v>76</v>
      </c>
      <c r="C6">
        <v>0</v>
      </c>
    </row>
    <row r="7" spans="1:3" x14ac:dyDescent="0.35">
      <c r="A7">
        <v>6</v>
      </c>
      <c r="B7" t="s">
        <v>125</v>
      </c>
      <c r="C7">
        <v>0</v>
      </c>
    </row>
    <row r="8" spans="1:3" x14ac:dyDescent="0.35">
      <c r="A8">
        <v>7</v>
      </c>
      <c r="B8" t="s">
        <v>15</v>
      </c>
      <c r="C8">
        <v>0</v>
      </c>
    </row>
    <row r="9" spans="1:3" x14ac:dyDescent="0.35">
      <c r="A9">
        <v>8</v>
      </c>
      <c r="B9" t="s">
        <v>16</v>
      </c>
      <c r="C9">
        <v>0</v>
      </c>
    </row>
    <row r="10" spans="1:3" x14ac:dyDescent="0.35">
      <c r="A10">
        <v>9</v>
      </c>
      <c r="B10" t="s">
        <v>17</v>
      </c>
      <c r="C10">
        <v>0</v>
      </c>
    </row>
    <row r="11" spans="1:3" x14ac:dyDescent="0.35">
      <c r="A11">
        <v>10</v>
      </c>
      <c r="B11" t="s">
        <v>18</v>
      </c>
      <c r="C11">
        <v>0</v>
      </c>
    </row>
    <row r="12" spans="1:3" x14ac:dyDescent="0.35">
      <c r="A12">
        <v>11</v>
      </c>
      <c r="B12" t="s">
        <v>77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0.54296875" bestFit="1" customWidth="1"/>
    <col min="4" max="4" width="10.1796875" bestFit="1" customWidth="1"/>
  </cols>
  <sheetData>
    <row r="1" spans="1:4" x14ac:dyDescent="0.35">
      <c r="A1" t="s">
        <v>89</v>
      </c>
      <c r="B1" t="s">
        <v>120</v>
      </c>
      <c r="C1" t="s">
        <v>25</v>
      </c>
      <c r="D1" t="s">
        <v>121</v>
      </c>
    </row>
    <row r="2" spans="1:4" x14ac:dyDescent="0.35">
      <c r="A2">
        <v>1</v>
      </c>
      <c r="B2" t="s">
        <v>122</v>
      </c>
      <c r="C2">
        <v>0</v>
      </c>
      <c r="D2">
        <v>0</v>
      </c>
    </row>
    <row r="3" spans="1:4" x14ac:dyDescent="0.35">
      <c r="A3">
        <v>2</v>
      </c>
      <c r="B3" t="s">
        <v>123</v>
      </c>
      <c r="C3">
        <v>0</v>
      </c>
      <c r="D3">
        <v>0</v>
      </c>
    </row>
    <row r="4" spans="1:4" x14ac:dyDescent="0.35">
      <c r="A4">
        <v>3</v>
      </c>
      <c r="B4" t="s">
        <v>19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89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</row>
    <row r="2" spans="1:7" x14ac:dyDescent="0.35">
      <c r="A2">
        <v>1</v>
      </c>
      <c r="B2" t="s">
        <v>142</v>
      </c>
      <c r="C2" t="s">
        <v>26</v>
      </c>
      <c r="D2" t="s">
        <v>25</v>
      </c>
      <c r="E2">
        <v>1</v>
      </c>
      <c r="F2">
        <v>200</v>
      </c>
      <c r="G2">
        <v>1</v>
      </c>
    </row>
    <row r="3" spans="1:7" x14ac:dyDescent="0.35">
      <c r="A3">
        <v>2</v>
      </c>
      <c r="B3" t="s">
        <v>117</v>
      </c>
      <c r="C3" t="s">
        <v>26</v>
      </c>
      <c r="D3" t="s">
        <v>25</v>
      </c>
      <c r="E3">
        <v>1</v>
      </c>
      <c r="F3">
        <v>27</v>
      </c>
      <c r="G3">
        <v>1</v>
      </c>
    </row>
    <row r="4" spans="1:7" x14ac:dyDescent="0.35">
      <c r="A4">
        <v>3</v>
      </c>
      <c r="B4" t="s">
        <v>116</v>
      </c>
      <c r="C4" t="s">
        <v>26</v>
      </c>
      <c r="D4" t="s">
        <v>25</v>
      </c>
      <c r="E4">
        <v>1</v>
      </c>
      <c r="F4">
        <v>58</v>
      </c>
      <c r="G4">
        <v>1</v>
      </c>
    </row>
    <row r="5" spans="1:7" x14ac:dyDescent="0.35">
      <c r="A5">
        <v>4</v>
      </c>
      <c r="B5" t="s">
        <v>143</v>
      </c>
      <c r="C5" t="s">
        <v>26</v>
      </c>
      <c r="D5" t="s">
        <v>25</v>
      </c>
      <c r="E5">
        <v>1</v>
      </c>
      <c r="F5">
        <v>15</v>
      </c>
      <c r="G5">
        <v>1</v>
      </c>
    </row>
    <row r="6" spans="1:7" x14ac:dyDescent="0.35">
      <c r="A6">
        <v>5</v>
      </c>
      <c r="B6" t="s">
        <v>144</v>
      </c>
      <c r="C6" t="s">
        <v>26</v>
      </c>
      <c r="D6" t="s">
        <v>25</v>
      </c>
      <c r="E6">
        <v>1</v>
      </c>
      <c r="F6">
        <v>11</v>
      </c>
      <c r="G6">
        <v>1</v>
      </c>
    </row>
    <row r="7" spans="1:7" x14ac:dyDescent="0.35">
      <c r="A7">
        <v>6</v>
      </c>
      <c r="B7" t="s">
        <v>96</v>
      </c>
      <c r="C7" t="s">
        <v>26</v>
      </c>
      <c r="D7" t="s">
        <v>25</v>
      </c>
      <c r="E7">
        <v>1</v>
      </c>
      <c r="F7">
        <v>43</v>
      </c>
      <c r="G7">
        <v>1</v>
      </c>
    </row>
    <row r="8" spans="1:7" x14ac:dyDescent="0.35">
      <c r="A8">
        <v>1</v>
      </c>
      <c r="B8" t="s">
        <v>142</v>
      </c>
      <c r="C8" t="s">
        <v>26</v>
      </c>
      <c r="D8" t="s">
        <v>9</v>
      </c>
      <c r="E8">
        <v>2</v>
      </c>
      <c r="F8">
        <v>248</v>
      </c>
      <c r="G8">
        <v>1</v>
      </c>
    </row>
    <row r="9" spans="1:7" x14ac:dyDescent="0.35">
      <c r="A9">
        <v>2</v>
      </c>
      <c r="B9" t="s">
        <v>117</v>
      </c>
      <c r="C9" t="s">
        <v>26</v>
      </c>
      <c r="D9" t="s">
        <v>9</v>
      </c>
      <c r="E9">
        <v>2</v>
      </c>
      <c r="F9">
        <v>48</v>
      </c>
      <c r="G9">
        <v>1</v>
      </c>
    </row>
    <row r="10" spans="1:7" x14ac:dyDescent="0.35">
      <c r="A10">
        <v>3</v>
      </c>
      <c r="B10" t="s">
        <v>116</v>
      </c>
      <c r="C10" t="s">
        <v>26</v>
      </c>
      <c r="D10" t="s">
        <v>9</v>
      </c>
      <c r="E10">
        <v>2</v>
      </c>
      <c r="F10">
        <v>82</v>
      </c>
      <c r="G10">
        <v>1</v>
      </c>
    </row>
    <row r="11" spans="1:7" x14ac:dyDescent="0.35">
      <c r="A11">
        <v>4</v>
      </c>
      <c r="B11" t="s">
        <v>143</v>
      </c>
      <c r="C11" t="s">
        <v>26</v>
      </c>
      <c r="D11" t="s">
        <v>9</v>
      </c>
      <c r="E11">
        <v>2</v>
      </c>
      <c r="F11">
        <v>15</v>
      </c>
      <c r="G11">
        <v>1</v>
      </c>
    </row>
    <row r="12" spans="1:7" x14ac:dyDescent="0.35">
      <c r="A12">
        <v>5</v>
      </c>
      <c r="B12" t="s">
        <v>144</v>
      </c>
      <c r="C12" t="s">
        <v>26</v>
      </c>
      <c r="D12" t="s">
        <v>9</v>
      </c>
      <c r="E12">
        <v>2</v>
      </c>
      <c r="F12">
        <v>11</v>
      </c>
      <c r="G12">
        <v>1</v>
      </c>
    </row>
    <row r="13" spans="1:7" x14ac:dyDescent="0.35">
      <c r="A13">
        <v>6</v>
      </c>
      <c r="B13" t="s">
        <v>96</v>
      </c>
      <c r="C13" t="s">
        <v>26</v>
      </c>
      <c r="D13" t="s">
        <v>9</v>
      </c>
      <c r="E13">
        <v>2</v>
      </c>
      <c r="F13">
        <v>50</v>
      </c>
      <c r="G13">
        <v>1</v>
      </c>
    </row>
    <row r="14" spans="1:7" x14ac:dyDescent="0.35">
      <c r="A14">
        <v>1</v>
      </c>
      <c r="B14" t="s">
        <v>142</v>
      </c>
      <c r="C14" t="s">
        <v>50</v>
      </c>
      <c r="D14" t="s">
        <v>25</v>
      </c>
      <c r="E14">
        <v>1</v>
      </c>
      <c r="F14">
        <v>200</v>
      </c>
      <c r="G14">
        <v>2</v>
      </c>
    </row>
    <row r="15" spans="1:7" x14ac:dyDescent="0.35">
      <c r="A15">
        <v>2</v>
      </c>
      <c r="B15" t="s">
        <v>117</v>
      </c>
      <c r="C15" s="2" t="s">
        <v>50</v>
      </c>
      <c r="D15" t="s">
        <v>25</v>
      </c>
      <c r="E15">
        <v>1</v>
      </c>
      <c r="F15" s="2">
        <v>51</v>
      </c>
      <c r="G15">
        <v>2</v>
      </c>
    </row>
    <row r="16" spans="1:7" x14ac:dyDescent="0.35">
      <c r="A16">
        <v>3</v>
      </c>
      <c r="B16" t="s">
        <v>116</v>
      </c>
      <c r="C16" s="2" t="s">
        <v>50</v>
      </c>
      <c r="D16" t="s">
        <v>25</v>
      </c>
      <c r="E16">
        <v>1</v>
      </c>
      <c r="F16" s="2">
        <v>59</v>
      </c>
      <c r="G16">
        <v>2</v>
      </c>
    </row>
    <row r="17" spans="1:7" x14ac:dyDescent="0.35">
      <c r="A17">
        <v>4</v>
      </c>
      <c r="B17" t="s">
        <v>143</v>
      </c>
      <c r="C17" s="2" t="s">
        <v>50</v>
      </c>
      <c r="D17" t="s">
        <v>25</v>
      </c>
      <c r="E17">
        <v>1</v>
      </c>
      <c r="F17" s="2">
        <v>15</v>
      </c>
      <c r="G17">
        <v>2</v>
      </c>
    </row>
    <row r="18" spans="1:7" x14ac:dyDescent="0.35">
      <c r="A18">
        <v>5</v>
      </c>
      <c r="B18" t="s">
        <v>144</v>
      </c>
      <c r="C18" s="2" t="s">
        <v>50</v>
      </c>
      <c r="D18" t="s">
        <v>25</v>
      </c>
      <c r="E18">
        <v>1</v>
      </c>
      <c r="F18" s="2">
        <v>15</v>
      </c>
      <c r="G18">
        <v>2</v>
      </c>
    </row>
    <row r="19" spans="1:7" x14ac:dyDescent="0.35">
      <c r="A19">
        <v>6</v>
      </c>
      <c r="B19" t="s">
        <v>96</v>
      </c>
      <c r="C19" s="2" t="s">
        <v>50</v>
      </c>
      <c r="D19" t="s">
        <v>25</v>
      </c>
      <c r="E19">
        <v>1</v>
      </c>
      <c r="F19" s="2">
        <v>60</v>
      </c>
      <c r="G19">
        <v>2</v>
      </c>
    </row>
    <row r="20" spans="1:7" x14ac:dyDescent="0.35">
      <c r="A20">
        <v>1</v>
      </c>
      <c r="B20" t="s">
        <v>142</v>
      </c>
      <c r="C20" s="2" t="s">
        <v>50</v>
      </c>
      <c r="D20" t="s">
        <v>9</v>
      </c>
      <c r="E20">
        <v>2</v>
      </c>
      <c r="F20" s="2">
        <v>254</v>
      </c>
      <c r="G20">
        <v>2</v>
      </c>
    </row>
    <row r="21" spans="1:7" x14ac:dyDescent="0.35">
      <c r="A21">
        <v>2</v>
      </c>
      <c r="B21" t="s">
        <v>117</v>
      </c>
      <c r="C21" s="2" t="s">
        <v>50</v>
      </c>
      <c r="D21" t="s">
        <v>9</v>
      </c>
      <c r="E21">
        <v>2</v>
      </c>
      <c r="F21" s="2">
        <v>98</v>
      </c>
      <c r="G21">
        <v>2</v>
      </c>
    </row>
    <row r="22" spans="1:7" x14ac:dyDescent="0.35">
      <c r="A22">
        <v>3</v>
      </c>
      <c r="B22" t="s">
        <v>116</v>
      </c>
      <c r="C22" s="2" t="s">
        <v>50</v>
      </c>
      <c r="D22" t="s">
        <v>9</v>
      </c>
      <c r="E22">
        <v>2</v>
      </c>
      <c r="F22" s="2">
        <v>93</v>
      </c>
      <c r="G22">
        <v>2</v>
      </c>
    </row>
    <row r="23" spans="1:7" x14ac:dyDescent="0.35">
      <c r="A23">
        <v>4</v>
      </c>
      <c r="B23" t="s">
        <v>143</v>
      </c>
      <c r="C23" s="2" t="s">
        <v>50</v>
      </c>
      <c r="D23" t="s">
        <v>9</v>
      </c>
      <c r="E23">
        <v>2</v>
      </c>
      <c r="F23" s="2">
        <v>15</v>
      </c>
      <c r="G23">
        <v>2</v>
      </c>
    </row>
    <row r="24" spans="1:7" x14ac:dyDescent="0.35">
      <c r="A24">
        <v>5</v>
      </c>
      <c r="B24" t="s">
        <v>144</v>
      </c>
      <c r="C24" s="2" t="s">
        <v>50</v>
      </c>
      <c r="D24" t="s">
        <v>9</v>
      </c>
      <c r="E24">
        <v>2</v>
      </c>
      <c r="F24" s="2">
        <v>15</v>
      </c>
      <c r="G24">
        <v>2</v>
      </c>
    </row>
    <row r="25" spans="1:7" x14ac:dyDescent="0.35">
      <c r="A25">
        <v>6</v>
      </c>
      <c r="B25" t="s">
        <v>96</v>
      </c>
      <c r="C25" s="2" t="s">
        <v>50</v>
      </c>
      <c r="D25" t="s">
        <v>9</v>
      </c>
      <c r="E25">
        <v>2</v>
      </c>
      <c r="F25" s="2">
        <v>77</v>
      </c>
      <c r="G25">
        <v>2</v>
      </c>
    </row>
    <row r="26" spans="1:7" x14ac:dyDescent="0.35">
      <c r="A26">
        <v>1</v>
      </c>
      <c r="B26" t="s">
        <v>142</v>
      </c>
      <c r="C26" t="s">
        <v>97</v>
      </c>
      <c r="D26" t="s">
        <v>25</v>
      </c>
      <c r="E26">
        <v>1</v>
      </c>
      <c r="F26">
        <v>0</v>
      </c>
      <c r="G26">
        <v>3</v>
      </c>
    </row>
    <row r="27" spans="1:7" x14ac:dyDescent="0.35">
      <c r="A27">
        <v>2</v>
      </c>
      <c r="B27" t="s">
        <v>117</v>
      </c>
      <c r="C27" t="s">
        <v>97</v>
      </c>
      <c r="D27" t="s">
        <v>25</v>
      </c>
      <c r="E27">
        <v>1</v>
      </c>
      <c r="F27">
        <v>4</v>
      </c>
      <c r="G27">
        <v>3</v>
      </c>
    </row>
    <row r="28" spans="1:7" x14ac:dyDescent="0.35">
      <c r="A28">
        <v>3</v>
      </c>
      <c r="B28" t="s">
        <v>116</v>
      </c>
      <c r="C28" t="s">
        <v>97</v>
      </c>
      <c r="D28" t="s">
        <v>25</v>
      </c>
      <c r="E28">
        <v>1</v>
      </c>
      <c r="F28">
        <v>1</v>
      </c>
      <c r="G28">
        <v>3</v>
      </c>
    </row>
    <row r="29" spans="1:7" x14ac:dyDescent="0.35">
      <c r="A29">
        <v>4</v>
      </c>
      <c r="B29" t="s">
        <v>143</v>
      </c>
      <c r="C29" t="s">
        <v>97</v>
      </c>
      <c r="D29" t="s">
        <v>25</v>
      </c>
      <c r="E29">
        <v>1</v>
      </c>
      <c r="F29">
        <v>1</v>
      </c>
      <c r="G29">
        <v>3</v>
      </c>
    </row>
    <row r="30" spans="1:7" x14ac:dyDescent="0.35">
      <c r="A30">
        <v>5</v>
      </c>
      <c r="B30" t="s">
        <v>144</v>
      </c>
      <c r="C30" t="s">
        <v>97</v>
      </c>
      <c r="D30" t="s">
        <v>25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96</v>
      </c>
      <c r="C31" t="s">
        <v>97</v>
      </c>
      <c r="D31" t="s">
        <v>25</v>
      </c>
      <c r="E31">
        <v>1</v>
      </c>
      <c r="F31">
        <v>6</v>
      </c>
      <c r="G31">
        <v>3</v>
      </c>
    </row>
    <row r="32" spans="1:7" x14ac:dyDescent="0.35">
      <c r="A32">
        <v>1</v>
      </c>
      <c r="B32" t="s">
        <v>142</v>
      </c>
      <c r="C32" t="s">
        <v>97</v>
      </c>
      <c r="D32" t="s">
        <v>9</v>
      </c>
      <c r="E32">
        <v>2</v>
      </c>
      <c r="F32">
        <v>0</v>
      </c>
      <c r="G32">
        <v>3</v>
      </c>
    </row>
    <row r="33" spans="1:7" x14ac:dyDescent="0.35">
      <c r="A33">
        <v>2</v>
      </c>
      <c r="B33" t="s">
        <v>117</v>
      </c>
      <c r="C33" t="s">
        <v>97</v>
      </c>
      <c r="D33" t="s">
        <v>9</v>
      </c>
      <c r="E33">
        <v>2</v>
      </c>
      <c r="F33">
        <v>11</v>
      </c>
      <c r="G33">
        <v>3</v>
      </c>
    </row>
    <row r="34" spans="1:7" x14ac:dyDescent="0.35">
      <c r="A34">
        <v>3</v>
      </c>
      <c r="B34" t="s">
        <v>116</v>
      </c>
      <c r="C34" t="s">
        <v>97</v>
      </c>
      <c r="D34" t="s">
        <v>9</v>
      </c>
      <c r="E34">
        <v>2</v>
      </c>
      <c r="F34">
        <v>1</v>
      </c>
      <c r="G34">
        <v>3</v>
      </c>
    </row>
    <row r="35" spans="1:7" x14ac:dyDescent="0.35">
      <c r="A35">
        <v>4</v>
      </c>
      <c r="B35" t="s">
        <v>143</v>
      </c>
      <c r="C35" t="s">
        <v>97</v>
      </c>
      <c r="D35" t="s">
        <v>9</v>
      </c>
      <c r="E35">
        <v>2</v>
      </c>
      <c r="F35">
        <v>1</v>
      </c>
      <c r="G35">
        <v>3</v>
      </c>
    </row>
    <row r="36" spans="1:7" x14ac:dyDescent="0.35">
      <c r="A36">
        <v>5</v>
      </c>
      <c r="B36" t="s">
        <v>144</v>
      </c>
      <c r="C36" t="s">
        <v>97</v>
      </c>
      <c r="D36" t="s">
        <v>9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96</v>
      </c>
      <c r="C37" t="s">
        <v>97</v>
      </c>
      <c r="D37" t="s">
        <v>9</v>
      </c>
      <c r="E37">
        <v>2</v>
      </c>
      <c r="F37">
        <v>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89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</row>
    <row r="2" spans="1:7" x14ac:dyDescent="0.35">
      <c r="A2">
        <v>1</v>
      </c>
      <c r="B2" t="s">
        <v>142</v>
      </c>
      <c r="C2" t="s">
        <v>26</v>
      </c>
      <c r="D2" t="s">
        <v>25</v>
      </c>
      <c r="E2">
        <v>1</v>
      </c>
      <c r="F2">
        <v>785</v>
      </c>
      <c r="G2">
        <v>1</v>
      </c>
    </row>
    <row r="3" spans="1:7" x14ac:dyDescent="0.35">
      <c r="A3">
        <v>2</v>
      </c>
      <c r="B3" t="s">
        <v>117</v>
      </c>
      <c r="C3" t="s">
        <v>26</v>
      </c>
      <c r="D3" t="s">
        <v>25</v>
      </c>
      <c r="E3">
        <v>1</v>
      </c>
      <c r="F3">
        <v>165</v>
      </c>
      <c r="G3">
        <v>1</v>
      </c>
    </row>
    <row r="4" spans="1:7" x14ac:dyDescent="0.35">
      <c r="A4">
        <v>3</v>
      </c>
      <c r="B4" t="s">
        <v>116</v>
      </c>
      <c r="C4" t="s">
        <v>26</v>
      </c>
      <c r="D4" t="s">
        <v>25</v>
      </c>
      <c r="E4">
        <v>1</v>
      </c>
      <c r="F4">
        <v>323</v>
      </c>
      <c r="G4">
        <v>1</v>
      </c>
    </row>
    <row r="5" spans="1:7" x14ac:dyDescent="0.35">
      <c r="A5">
        <v>4</v>
      </c>
      <c r="B5" t="s">
        <v>145</v>
      </c>
      <c r="C5" t="s">
        <v>26</v>
      </c>
      <c r="D5" t="s">
        <v>25</v>
      </c>
      <c r="E5">
        <v>1</v>
      </c>
      <c r="F5">
        <v>77</v>
      </c>
      <c r="G5">
        <v>1</v>
      </c>
    </row>
    <row r="6" spans="1:7" x14ac:dyDescent="0.35">
      <c r="A6">
        <v>5</v>
      </c>
      <c r="B6" t="s">
        <v>146</v>
      </c>
      <c r="C6" t="s">
        <v>26</v>
      </c>
      <c r="D6" t="s">
        <v>25</v>
      </c>
      <c r="E6">
        <v>1</v>
      </c>
      <c r="F6">
        <v>19</v>
      </c>
      <c r="G6">
        <v>1</v>
      </c>
    </row>
    <row r="7" spans="1:7" x14ac:dyDescent="0.35">
      <c r="A7">
        <v>6</v>
      </c>
      <c r="B7" t="s">
        <v>96</v>
      </c>
      <c r="C7" t="s">
        <v>26</v>
      </c>
      <c r="D7" t="s">
        <v>25</v>
      </c>
      <c r="E7">
        <v>1</v>
      </c>
      <c r="F7">
        <v>297</v>
      </c>
      <c r="G7">
        <v>1</v>
      </c>
    </row>
    <row r="8" spans="1:7" x14ac:dyDescent="0.35">
      <c r="A8">
        <v>1</v>
      </c>
      <c r="B8" t="s">
        <v>142</v>
      </c>
      <c r="C8" t="s">
        <v>26</v>
      </c>
      <c r="D8" t="s">
        <v>9</v>
      </c>
      <c r="E8">
        <v>2</v>
      </c>
      <c r="F8">
        <v>1006</v>
      </c>
      <c r="G8">
        <v>1</v>
      </c>
    </row>
    <row r="9" spans="1:7" x14ac:dyDescent="0.35">
      <c r="A9">
        <v>2</v>
      </c>
      <c r="B9" t="s">
        <v>117</v>
      </c>
      <c r="C9" t="s">
        <v>26</v>
      </c>
      <c r="D9" t="s">
        <v>9</v>
      </c>
      <c r="E9">
        <v>2</v>
      </c>
      <c r="F9">
        <v>298</v>
      </c>
      <c r="G9">
        <v>1</v>
      </c>
    </row>
    <row r="10" spans="1:7" x14ac:dyDescent="0.35">
      <c r="A10">
        <v>3</v>
      </c>
      <c r="B10" t="s">
        <v>116</v>
      </c>
      <c r="C10" t="s">
        <v>26</v>
      </c>
      <c r="D10" t="s">
        <v>9</v>
      </c>
      <c r="E10">
        <v>2</v>
      </c>
      <c r="F10">
        <v>435</v>
      </c>
      <c r="G10">
        <v>1</v>
      </c>
    </row>
    <row r="11" spans="1:7" x14ac:dyDescent="0.35">
      <c r="A11">
        <v>4</v>
      </c>
      <c r="B11" t="s">
        <v>145</v>
      </c>
      <c r="C11" t="s">
        <v>26</v>
      </c>
      <c r="D11" t="s">
        <v>9</v>
      </c>
      <c r="E11">
        <v>2</v>
      </c>
      <c r="F11">
        <v>113</v>
      </c>
      <c r="G11">
        <v>1</v>
      </c>
    </row>
    <row r="12" spans="1:7" x14ac:dyDescent="0.35">
      <c r="A12">
        <v>5</v>
      </c>
      <c r="B12" t="s">
        <v>146</v>
      </c>
      <c r="C12" t="s">
        <v>26</v>
      </c>
      <c r="D12" t="s">
        <v>9</v>
      </c>
      <c r="E12">
        <v>2</v>
      </c>
      <c r="F12">
        <v>27</v>
      </c>
      <c r="G12">
        <v>1</v>
      </c>
    </row>
    <row r="13" spans="1:7" x14ac:dyDescent="0.35">
      <c r="A13">
        <v>6</v>
      </c>
      <c r="B13" t="s">
        <v>96</v>
      </c>
      <c r="C13" t="s">
        <v>26</v>
      </c>
      <c r="D13" t="s">
        <v>9</v>
      </c>
      <c r="E13">
        <v>2</v>
      </c>
      <c r="F13">
        <v>371</v>
      </c>
      <c r="G13">
        <v>1</v>
      </c>
    </row>
    <row r="14" spans="1:7" x14ac:dyDescent="0.35">
      <c r="A14">
        <v>1</v>
      </c>
      <c r="B14" t="s">
        <v>142</v>
      </c>
      <c r="C14" t="s">
        <v>50</v>
      </c>
      <c r="D14" t="s">
        <v>25</v>
      </c>
      <c r="E14">
        <v>1</v>
      </c>
      <c r="F14">
        <v>805</v>
      </c>
      <c r="G14">
        <v>2</v>
      </c>
    </row>
    <row r="15" spans="1:7" x14ac:dyDescent="0.35">
      <c r="A15">
        <v>2</v>
      </c>
      <c r="B15" t="s">
        <v>117</v>
      </c>
      <c r="C15" s="2" t="s">
        <v>50</v>
      </c>
      <c r="D15" t="s">
        <v>25</v>
      </c>
      <c r="E15">
        <v>1</v>
      </c>
      <c r="F15" s="2">
        <v>253</v>
      </c>
      <c r="G15">
        <v>2</v>
      </c>
    </row>
    <row r="16" spans="1:7" x14ac:dyDescent="0.35">
      <c r="A16">
        <v>3</v>
      </c>
      <c r="B16" t="s">
        <v>116</v>
      </c>
      <c r="C16" s="2" t="s">
        <v>50</v>
      </c>
      <c r="D16" t="s">
        <v>25</v>
      </c>
      <c r="E16">
        <v>1</v>
      </c>
      <c r="F16" s="2">
        <v>337</v>
      </c>
      <c r="G16">
        <v>2</v>
      </c>
    </row>
    <row r="17" spans="1:7" x14ac:dyDescent="0.35">
      <c r="A17">
        <v>4</v>
      </c>
      <c r="B17" t="s">
        <v>145</v>
      </c>
      <c r="C17" s="2" t="s">
        <v>50</v>
      </c>
      <c r="D17" t="s">
        <v>25</v>
      </c>
      <c r="E17">
        <v>1</v>
      </c>
      <c r="F17" s="2">
        <v>82</v>
      </c>
      <c r="G17">
        <v>2</v>
      </c>
    </row>
    <row r="18" spans="1:7" x14ac:dyDescent="0.35">
      <c r="A18">
        <v>5</v>
      </c>
      <c r="B18" t="s">
        <v>146</v>
      </c>
      <c r="C18" s="2" t="s">
        <v>50</v>
      </c>
      <c r="D18" t="s">
        <v>25</v>
      </c>
      <c r="E18">
        <v>1</v>
      </c>
      <c r="F18" s="2">
        <v>29</v>
      </c>
      <c r="G18">
        <v>2</v>
      </c>
    </row>
    <row r="19" spans="1:7" x14ac:dyDescent="0.35">
      <c r="A19">
        <v>6</v>
      </c>
      <c r="B19" t="s">
        <v>96</v>
      </c>
      <c r="C19" s="2" t="s">
        <v>50</v>
      </c>
      <c r="D19" t="s">
        <v>25</v>
      </c>
      <c r="E19">
        <v>1</v>
      </c>
      <c r="F19" s="2">
        <v>370</v>
      </c>
      <c r="G19">
        <v>2</v>
      </c>
    </row>
    <row r="20" spans="1:7" x14ac:dyDescent="0.35">
      <c r="A20">
        <v>1</v>
      </c>
      <c r="B20" t="s">
        <v>142</v>
      </c>
      <c r="C20" s="2" t="s">
        <v>50</v>
      </c>
      <c r="D20" t="s">
        <v>9</v>
      </c>
      <c r="E20">
        <v>2</v>
      </c>
      <c r="F20" s="2">
        <v>1050</v>
      </c>
      <c r="G20">
        <v>2</v>
      </c>
    </row>
    <row r="21" spans="1:7" x14ac:dyDescent="0.35">
      <c r="A21">
        <v>2</v>
      </c>
      <c r="B21" t="s">
        <v>117</v>
      </c>
      <c r="C21" s="2" t="s">
        <v>50</v>
      </c>
      <c r="D21" t="s">
        <v>9</v>
      </c>
      <c r="E21">
        <v>2</v>
      </c>
      <c r="F21" s="2">
        <v>490</v>
      </c>
      <c r="G21">
        <v>2</v>
      </c>
    </row>
    <row r="22" spans="1:7" x14ac:dyDescent="0.35">
      <c r="A22">
        <v>3</v>
      </c>
      <c r="B22" t="s">
        <v>116</v>
      </c>
      <c r="C22" s="2" t="s">
        <v>50</v>
      </c>
      <c r="D22" t="s">
        <v>9</v>
      </c>
      <c r="E22">
        <v>2</v>
      </c>
      <c r="F22" s="2">
        <v>469</v>
      </c>
      <c r="G22">
        <v>2</v>
      </c>
    </row>
    <row r="23" spans="1:7" x14ac:dyDescent="0.35">
      <c r="A23">
        <v>4</v>
      </c>
      <c r="B23" t="s">
        <v>145</v>
      </c>
      <c r="C23" s="2" t="s">
        <v>50</v>
      </c>
      <c r="D23" t="s">
        <v>9</v>
      </c>
      <c r="E23">
        <v>2</v>
      </c>
      <c r="F23" s="2">
        <v>120</v>
      </c>
      <c r="G23">
        <v>2</v>
      </c>
    </row>
    <row r="24" spans="1:7" x14ac:dyDescent="0.35">
      <c r="A24">
        <v>5</v>
      </c>
      <c r="B24" t="s">
        <v>146</v>
      </c>
      <c r="C24" s="2" t="s">
        <v>50</v>
      </c>
      <c r="D24" t="s">
        <v>9</v>
      </c>
      <c r="E24">
        <v>2</v>
      </c>
      <c r="F24" s="2">
        <v>51</v>
      </c>
      <c r="G24">
        <v>2</v>
      </c>
    </row>
    <row r="25" spans="1:7" x14ac:dyDescent="0.35">
      <c r="A25">
        <v>6</v>
      </c>
      <c r="B25" t="s">
        <v>96</v>
      </c>
      <c r="C25" s="2" t="s">
        <v>50</v>
      </c>
      <c r="D25" t="s">
        <v>9</v>
      </c>
      <c r="E25">
        <v>2</v>
      </c>
      <c r="F25" s="2">
        <v>500</v>
      </c>
      <c r="G25">
        <v>2</v>
      </c>
    </row>
    <row r="26" spans="1:7" x14ac:dyDescent="0.35">
      <c r="A26">
        <v>1</v>
      </c>
      <c r="B26" t="s">
        <v>142</v>
      </c>
      <c r="C26" t="s">
        <v>97</v>
      </c>
      <c r="D26" t="s">
        <v>25</v>
      </c>
      <c r="E26">
        <v>1</v>
      </c>
      <c r="F26">
        <v>4</v>
      </c>
      <c r="G26">
        <v>3</v>
      </c>
    </row>
    <row r="27" spans="1:7" x14ac:dyDescent="0.35">
      <c r="A27">
        <v>2</v>
      </c>
      <c r="B27" t="s">
        <v>117</v>
      </c>
      <c r="C27" t="s">
        <v>97</v>
      </c>
      <c r="D27" t="s">
        <v>25</v>
      </c>
      <c r="E27">
        <v>1</v>
      </c>
      <c r="F27">
        <v>24</v>
      </c>
      <c r="G27">
        <v>3</v>
      </c>
    </row>
    <row r="28" spans="1:7" x14ac:dyDescent="0.35">
      <c r="A28">
        <v>3</v>
      </c>
      <c r="B28" t="s">
        <v>116</v>
      </c>
      <c r="C28" t="s">
        <v>97</v>
      </c>
      <c r="D28" t="s">
        <v>25</v>
      </c>
      <c r="E28">
        <v>1</v>
      </c>
      <c r="F28">
        <v>14</v>
      </c>
      <c r="G28">
        <v>3</v>
      </c>
    </row>
    <row r="29" spans="1:7" x14ac:dyDescent="0.35">
      <c r="A29">
        <v>4</v>
      </c>
      <c r="B29" t="s">
        <v>145</v>
      </c>
      <c r="C29" t="s">
        <v>97</v>
      </c>
      <c r="D29" t="s">
        <v>25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146</v>
      </c>
      <c r="C30" t="s">
        <v>97</v>
      </c>
      <c r="D30" t="s">
        <v>25</v>
      </c>
      <c r="E30">
        <v>1</v>
      </c>
      <c r="F30">
        <v>10</v>
      </c>
      <c r="G30">
        <v>3</v>
      </c>
    </row>
    <row r="31" spans="1:7" x14ac:dyDescent="0.35">
      <c r="A31">
        <v>6</v>
      </c>
      <c r="B31" t="s">
        <v>96</v>
      </c>
      <c r="C31" t="s">
        <v>97</v>
      </c>
      <c r="D31" t="s">
        <v>25</v>
      </c>
      <c r="E31">
        <v>1</v>
      </c>
      <c r="F31">
        <v>36</v>
      </c>
      <c r="G31">
        <v>3</v>
      </c>
    </row>
    <row r="32" spans="1:7" x14ac:dyDescent="0.35">
      <c r="A32">
        <v>1</v>
      </c>
      <c r="B32" t="s">
        <v>142</v>
      </c>
      <c r="C32" t="s">
        <v>97</v>
      </c>
      <c r="D32" t="s">
        <v>9</v>
      </c>
      <c r="E32">
        <v>2</v>
      </c>
      <c r="F32">
        <v>5</v>
      </c>
      <c r="G32">
        <v>3</v>
      </c>
    </row>
    <row r="33" spans="1:7" x14ac:dyDescent="0.35">
      <c r="A33">
        <v>2</v>
      </c>
      <c r="B33" t="s">
        <v>117</v>
      </c>
      <c r="C33" t="s">
        <v>97</v>
      </c>
      <c r="D33" t="s">
        <v>9</v>
      </c>
      <c r="E33">
        <v>2</v>
      </c>
      <c r="F33">
        <v>60</v>
      </c>
      <c r="G33">
        <v>3</v>
      </c>
    </row>
    <row r="34" spans="1:7" x14ac:dyDescent="0.35">
      <c r="A34">
        <v>3</v>
      </c>
      <c r="B34" t="s">
        <v>116</v>
      </c>
      <c r="C34" t="s">
        <v>97</v>
      </c>
      <c r="D34" t="s">
        <v>9</v>
      </c>
      <c r="E34">
        <v>2</v>
      </c>
      <c r="F34">
        <v>18</v>
      </c>
      <c r="G34">
        <v>3</v>
      </c>
    </row>
    <row r="35" spans="1:7" x14ac:dyDescent="0.35">
      <c r="A35">
        <v>4</v>
      </c>
      <c r="B35" t="s">
        <v>145</v>
      </c>
      <c r="C35" t="s">
        <v>97</v>
      </c>
      <c r="D35" t="s">
        <v>9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146</v>
      </c>
      <c r="C36" t="s">
        <v>97</v>
      </c>
      <c r="D36" t="s">
        <v>9</v>
      </c>
      <c r="E36">
        <v>2</v>
      </c>
      <c r="F36">
        <v>25</v>
      </c>
      <c r="G36">
        <v>3</v>
      </c>
    </row>
    <row r="37" spans="1:7" x14ac:dyDescent="0.35">
      <c r="A37">
        <v>6</v>
      </c>
      <c r="B37" t="s">
        <v>96</v>
      </c>
      <c r="C37" t="s">
        <v>97</v>
      </c>
      <c r="D37" t="s">
        <v>9</v>
      </c>
      <c r="E37">
        <v>2</v>
      </c>
      <c r="F37">
        <v>44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3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89</v>
      </c>
      <c r="B1" t="s">
        <v>0</v>
      </c>
      <c r="C1" t="s">
        <v>52</v>
      </c>
      <c r="D1" t="s">
        <v>98</v>
      </c>
      <c r="E1" t="s">
        <v>49</v>
      </c>
    </row>
    <row r="2" spans="1:5" x14ac:dyDescent="0.35">
      <c r="A2">
        <v>1</v>
      </c>
      <c r="B2" t="s">
        <v>118</v>
      </c>
      <c r="C2">
        <v>809</v>
      </c>
      <c r="D2">
        <v>745</v>
      </c>
      <c r="E2">
        <v>128</v>
      </c>
    </row>
    <row r="3" spans="1:5" x14ac:dyDescent="0.35">
      <c r="A3">
        <v>2</v>
      </c>
      <c r="B3" t="s">
        <v>119</v>
      </c>
      <c r="C3">
        <v>261</v>
      </c>
      <c r="D3">
        <v>232</v>
      </c>
      <c r="E3">
        <v>4</v>
      </c>
    </row>
    <row r="4" spans="1:5" x14ac:dyDescent="0.35">
      <c r="A4">
        <v>3</v>
      </c>
      <c r="B4" t="s">
        <v>130</v>
      </c>
      <c r="C4">
        <v>104</v>
      </c>
      <c r="D4">
        <v>97</v>
      </c>
      <c r="E4">
        <v>3</v>
      </c>
    </row>
    <row r="5" spans="1:5" x14ac:dyDescent="0.35">
      <c r="A5" s="2">
        <v>4</v>
      </c>
      <c r="B5" s="2" t="s">
        <v>147</v>
      </c>
      <c r="C5" s="2">
        <v>80</v>
      </c>
      <c r="D5" s="2">
        <v>79</v>
      </c>
      <c r="E5" s="2">
        <v>4</v>
      </c>
    </row>
    <row r="6" spans="1:5" x14ac:dyDescent="0.35">
      <c r="A6" s="2">
        <v>5</v>
      </c>
      <c r="B6" s="2" t="s">
        <v>148</v>
      </c>
      <c r="C6" s="2">
        <v>75</v>
      </c>
      <c r="D6" s="2">
        <v>66</v>
      </c>
      <c r="E6" s="2">
        <v>31</v>
      </c>
    </row>
    <row r="7" spans="1:5" x14ac:dyDescent="0.35">
      <c r="A7" s="2">
        <v>6</v>
      </c>
      <c r="B7" s="2" t="s">
        <v>96</v>
      </c>
      <c r="C7" s="2">
        <v>243</v>
      </c>
      <c r="D7" s="2">
        <v>211</v>
      </c>
      <c r="E7" s="2">
        <v>55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5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89</v>
      </c>
      <c r="B1" t="s">
        <v>0</v>
      </c>
      <c r="C1" t="s">
        <v>54</v>
      </c>
      <c r="D1" t="s">
        <v>98</v>
      </c>
      <c r="E1" t="s">
        <v>49</v>
      </c>
    </row>
    <row r="2" spans="1:5" x14ac:dyDescent="0.35">
      <c r="A2" s="2">
        <v>1</v>
      </c>
      <c r="B2" s="2" t="s">
        <v>118</v>
      </c>
      <c r="C2" s="2">
        <v>23</v>
      </c>
      <c r="D2" s="2">
        <v>18</v>
      </c>
      <c r="E2" s="2">
        <v>14</v>
      </c>
    </row>
    <row r="3" spans="1:5" x14ac:dyDescent="0.35">
      <c r="A3" s="2">
        <v>2</v>
      </c>
      <c r="B3" s="2" t="s">
        <v>131</v>
      </c>
      <c r="C3" s="2">
        <v>7</v>
      </c>
      <c r="D3" s="2">
        <v>6</v>
      </c>
      <c r="E3" s="2">
        <v>0</v>
      </c>
    </row>
    <row r="4" spans="1:5" x14ac:dyDescent="0.35">
      <c r="A4" s="2">
        <v>3</v>
      </c>
      <c r="B4" s="2" t="s">
        <v>149</v>
      </c>
      <c r="C4" s="2">
        <v>6</v>
      </c>
      <c r="D4" s="2">
        <v>3</v>
      </c>
      <c r="E4" s="2">
        <v>0</v>
      </c>
    </row>
    <row r="5" spans="1:5" x14ac:dyDescent="0.35">
      <c r="A5" s="2">
        <v>4</v>
      </c>
      <c r="B5" s="2" t="s">
        <v>150</v>
      </c>
      <c r="C5" s="2">
        <v>5</v>
      </c>
      <c r="D5" s="2">
        <v>3</v>
      </c>
      <c r="E5" s="2">
        <v>1</v>
      </c>
    </row>
    <row r="6" spans="1:5" x14ac:dyDescent="0.35">
      <c r="A6" s="2">
        <v>5</v>
      </c>
      <c r="B6" s="2" t="s">
        <v>147</v>
      </c>
      <c r="C6" s="2">
        <v>5</v>
      </c>
      <c r="D6" s="2">
        <v>3</v>
      </c>
      <c r="E6" s="2">
        <v>2</v>
      </c>
    </row>
    <row r="7" spans="1:5" x14ac:dyDescent="0.35">
      <c r="A7" s="2">
        <v>6</v>
      </c>
      <c r="B7" s="2" t="s">
        <v>96</v>
      </c>
      <c r="C7" s="2">
        <v>23</v>
      </c>
      <c r="D7" s="2">
        <v>8</v>
      </c>
      <c r="E7" s="2">
        <v>11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2.1796875" bestFit="1" customWidth="1"/>
  </cols>
  <sheetData>
    <row r="1" spans="1:3" x14ac:dyDescent="0.35">
      <c r="A1" t="s">
        <v>113</v>
      </c>
      <c r="B1" t="s">
        <v>114</v>
      </c>
      <c r="C1" t="s">
        <v>115</v>
      </c>
    </row>
    <row r="2" spans="1:3" x14ac:dyDescent="0.35">
      <c r="A2" s="1" t="s">
        <v>139</v>
      </c>
      <c r="B2" s="1" t="s">
        <v>140</v>
      </c>
      <c r="C2" s="1" t="s">
        <v>141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94</v>
      </c>
      <c r="B1" t="s">
        <v>112</v>
      </c>
      <c r="C1" t="s">
        <v>104</v>
      </c>
      <c r="D1" t="s">
        <v>89</v>
      </c>
    </row>
    <row r="2" spans="1:4" x14ac:dyDescent="0.35">
      <c r="A2">
        <v>0</v>
      </c>
      <c r="B2" t="s">
        <v>83</v>
      </c>
      <c r="C2" t="s">
        <v>60</v>
      </c>
      <c r="D2">
        <v>1</v>
      </c>
    </row>
    <row r="3" spans="1:4" x14ac:dyDescent="0.35">
      <c r="A3">
        <v>0</v>
      </c>
      <c r="B3" t="s">
        <v>83</v>
      </c>
      <c r="C3" t="s">
        <v>85</v>
      </c>
      <c r="D3">
        <v>2</v>
      </c>
    </row>
    <row r="4" spans="1:4" x14ac:dyDescent="0.35">
      <c r="A4">
        <v>0</v>
      </c>
      <c r="B4" t="s">
        <v>83</v>
      </c>
      <c r="C4" t="s">
        <v>59</v>
      </c>
      <c r="D4">
        <v>3</v>
      </c>
    </row>
    <row r="5" spans="1:4" x14ac:dyDescent="0.35">
      <c r="A5">
        <v>0</v>
      </c>
      <c r="B5" t="s">
        <v>83</v>
      </c>
      <c r="C5" t="s">
        <v>84</v>
      </c>
      <c r="D5">
        <v>4</v>
      </c>
    </row>
    <row r="6" spans="1:4" x14ac:dyDescent="0.35">
      <c r="A6">
        <v>381</v>
      </c>
      <c r="B6" t="s">
        <v>46</v>
      </c>
      <c r="C6" t="s">
        <v>60</v>
      </c>
      <c r="D6">
        <v>1</v>
      </c>
    </row>
    <row r="7" spans="1:4" x14ac:dyDescent="0.35">
      <c r="A7">
        <v>0</v>
      </c>
      <c r="B7" t="s">
        <v>46</v>
      </c>
      <c r="C7" t="s">
        <v>85</v>
      </c>
      <c r="D7">
        <v>2</v>
      </c>
    </row>
    <row r="8" spans="1:4" x14ac:dyDescent="0.35">
      <c r="A8">
        <v>0</v>
      </c>
      <c r="B8" t="s">
        <v>46</v>
      </c>
      <c r="C8" t="s">
        <v>59</v>
      </c>
      <c r="D8">
        <v>3</v>
      </c>
    </row>
    <row r="9" spans="1:4" x14ac:dyDescent="0.35">
      <c r="A9">
        <v>0</v>
      </c>
      <c r="B9" t="s">
        <v>46</v>
      </c>
      <c r="C9" t="s">
        <v>84</v>
      </c>
      <c r="D9">
        <v>4</v>
      </c>
    </row>
    <row r="10" spans="1:4" x14ac:dyDescent="0.35">
      <c r="A10">
        <v>0</v>
      </c>
      <c r="B10" t="s">
        <v>47</v>
      </c>
      <c r="C10" t="s">
        <v>60</v>
      </c>
      <c r="D10">
        <v>1</v>
      </c>
    </row>
    <row r="11" spans="1:4" x14ac:dyDescent="0.35">
      <c r="A11">
        <v>0</v>
      </c>
      <c r="B11" t="s">
        <v>47</v>
      </c>
      <c r="C11" t="s">
        <v>85</v>
      </c>
      <c r="D11">
        <v>2</v>
      </c>
    </row>
    <row r="12" spans="1:4" x14ac:dyDescent="0.35">
      <c r="A12">
        <v>0</v>
      </c>
      <c r="B12" t="s">
        <v>47</v>
      </c>
      <c r="C12" t="s">
        <v>59</v>
      </c>
      <c r="D12">
        <v>3</v>
      </c>
    </row>
    <row r="13" spans="1:4" x14ac:dyDescent="0.35">
      <c r="A13">
        <v>0</v>
      </c>
      <c r="B13" t="s">
        <v>47</v>
      </c>
      <c r="C13" t="s">
        <v>84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2023-06-05T08:52:39Z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