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XI_ 2023" sheetId="78" r:id="rId14"/>
    <sheet name="Eksport_I-XI_ 2023" sheetId="77" r:id="rId15"/>
    <sheet name="Import_I-X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'Import_I-XI_ 2023'!$A$7:$D$23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F8" i="78" l="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S597" i="36"/>
  <c r="M597" i="36"/>
  <c r="H597" i="36"/>
  <c r="W596" i="36"/>
  <c r="S596" i="36"/>
  <c r="M596" i="36"/>
  <c r="K596" i="36"/>
  <c r="C596" i="36"/>
  <c r="W595" i="36"/>
  <c r="S595" i="36"/>
  <c r="P595" i="36"/>
  <c r="M595" i="36"/>
  <c r="L595" i="36"/>
  <c r="J595" i="36"/>
  <c r="C595" i="36"/>
  <c r="S594" i="36"/>
  <c r="P594" i="36"/>
  <c r="K594" i="36"/>
  <c r="J594" i="36"/>
  <c r="F594" i="36"/>
  <c r="W593" i="36"/>
  <c r="S593" i="36"/>
  <c r="P593" i="36"/>
  <c r="J593" i="36"/>
  <c r="I593" i="36"/>
  <c r="H593" i="36"/>
  <c r="G593" i="36"/>
  <c r="W592" i="36"/>
  <c r="S592" i="36"/>
  <c r="M592" i="36"/>
  <c r="G592" i="36"/>
  <c r="C592" i="36"/>
  <c r="S591" i="36"/>
  <c r="P591" i="36"/>
  <c r="F591" i="36"/>
  <c r="Z403" i="36"/>
  <c r="Z597" i="36" s="1"/>
  <c r="W403" i="36"/>
  <c r="W597" i="36" s="1"/>
  <c r="V403" i="36"/>
  <c r="V597" i="36" s="1"/>
  <c r="S403" i="36"/>
  <c r="R403" i="36"/>
  <c r="R597" i="36" s="1"/>
  <c r="Q403" i="36"/>
  <c r="Q597" i="36" s="1"/>
  <c r="P403" i="36"/>
  <c r="P597" i="36" s="1"/>
  <c r="M403" i="36"/>
  <c r="L403" i="36"/>
  <c r="L597" i="36" s="1"/>
  <c r="K403" i="36"/>
  <c r="K597" i="36" s="1"/>
  <c r="J403" i="36"/>
  <c r="J597" i="36" s="1"/>
  <c r="I403" i="36"/>
  <c r="I597" i="36" s="1"/>
  <c r="H403" i="36"/>
  <c r="G403" i="36"/>
  <c r="G597" i="36" s="1"/>
  <c r="F403" i="36"/>
  <c r="F597" i="36" s="1"/>
  <c r="E403" i="36"/>
  <c r="E597" i="36" s="1"/>
  <c r="D403" i="36"/>
  <c r="D597" i="36" s="1"/>
  <c r="C403" i="36"/>
  <c r="C597" i="36" s="1"/>
  <c r="B403" i="36"/>
  <c r="B597" i="36" s="1"/>
  <c r="Z402" i="36"/>
  <c r="Z596" i="36" s="1"/>
  <c r="W402" i="36"/>
  <c r="V402" i="36"/>
  <c r="V596" i="36" s="1"/>
  <c r="S402" i="36"/>
  <c r="R402" i="36"/>
  <c r="R596" i="36" s="1"/>
  <c r="Q402" i="36"/>
  <c r="Q596" i="36" s="1"/>
  <c r="P402" i="36"/>
  <c r="P596" i="36" s="1"/>
  <c r="M402" i="36"/>
  <c r="L402" i="36"/>
  <c r="L596" i="36" s="1"/>
  <c r="K402" i="36"/>
  <c r="J402" i="36"/>
  <c r="J596" i="36" s="1"/>
  <c r="I402" i="36"/>
  <c r="I596" i="36" s="1"/>
  <c r="H402" i="36"/>
  <c r="H596" i="36" s="1"/>
  <c r="G402" i="36"/>
  <c r="G596" i="36" s="1"/>
  <c r="F402" i="36"/>
  <c r="F596" i="36" s="1"/>
  <c r="E402" i="36"/>
  <c r="E596" i="36" s="1"/>
  <c r="D402" i="36"/>
  <c r="D596" i="36" s="1"/>
  <c r="C402" i="36"/>
  <c r="B402" i="36"/>
  <c r="B596" i="36" s="1"/>
  <c r="Z401" i="36"/>
  <c r="Z595" i="36" s="1"/>
  <c r="W401" i="36"/>
  <c r="V401" i="36"/>
  <c r="V595" i="36" s="1"/>
  <c r="S401" i="36"/>
  <c r="R401" i="36"/>
  <c r="R595" i="36" s="1"/>
  <c r="Q401" i="36"/>
  <c r="Q595" i="36" s="1"/>
  <c r="P401" i="36"/>
  <c r="M401" i="36"/>
  <c r="L401" i="36"/>
  <c r="K401" i="36"/>
  <c r="K595" i="36" s="1"/>
  <c r="J401" i="36"/>
  <c r="I401" i="36"/>
  <c r="I595" i="36" s="1"/>
  <c r="H401" i="36"/>
  <c r="H595" i="36" s="1"/>
  <c r="G401" i="36"/>
  <c r="G595" i="36" s="1"/>
  <c r="F401" i="36"/>
  <c r="F595" i="36" s="1"/>
  <c r="E401" i="36"/>
  <c r="E595" i="36" s="1"/>
  <c r="D401" i="36"/>
  <c r="D595" i="36" s="1"/>
  <c r="C401" i="36"/>
  <c r="B401" i="36"/>
  <c r="B595" i="36" s="1"/>
  <c r="Z400" i="36"/>
  <c r="Z594" i="36" s="1"/>
  <c r="W400" i="36"/>
  <c r="W594" i="36" s="1"/>
  <c r="V400" i="36"/>
  <c r="V594" i="36" s="1"/>
  <c r="S400" i="36"/>
  <c r="R400" i="36"/>
  <c r="R594" i="36" s="1"/>
  <c r="Q400" i="36"/>
  <c r="Q594" i="36" s="1"/>
  <c r="P400" i="36"/>
  <c r="M400" i="36"/>
  <c r="M594" i="36" s="1"/>
  <c r="L400" i="36"/>
  <c r="L594" i="36" s="1"/>
  <c r="K400" i="36"/>
  <c r="J400" i="36"/>
  <c r="I400" i="36"/>
  <c r="I594" i="36" s="1"/>
  <c r="H400" i="36"/>
  <c r="H594" i="36" s="1"/>
  <c r="G400" i="36"/>
  <c r="G594" i="36" s="1"/>
  <c r="F400" i="36"/>
  <c r="E400" i="36"/>
  <c r="E594" i="36" s="1"/>
  <c r="D400" i="36"/>
  <c r="D594" i="36" s="1"/>
  <c r="C400" i="36"/>
  <c r="C594" i="36" s="1"/>
  <c r="B400" i="36"/>
  <c r="B594" i="36" s="1"/>
  <c r="Z399" i="36"/>
  <c r="Z593" i="36" s="1"/>
  <c r="W399" i="36"/>
  <c r="V399" i="36"/>
  <c r="V593" i="36" s="1"/>
  <c r="S399" i="36"/>
  <c r="R399" i="36"/>
  <c r="R593" i="36" s="1"/>
  <c r="Q399" i="36"/>
  <c r="Q593" i="36" s="1"/>
  <c r="P399" i="36"/>
  <c r="M399" i="36"/>
  <c r="M593" i="36" s="1"/>
  <c r="L399" i="36"/>
  <c r="L593" i="36" s="1"/>
  <c r="K399" i="36"/>
  <c r="K593" i="36" s="1"/>
  <c r="J399" i="36"/>
  <c r="I399" i="36"/>
  <c r="H399" i="36"/>
  <c r="G399" i="36"/>
  <c r="F399" i="36"/>
  <c r="F593" i="36" s="1"/>
  <c r="E399" i="36"/>
  <c r="E593" i="36" s="1"/>
  <c r="D399" i="36"/>
  <c r="D593" i="36" s="1"/>
  <c r="C399" i="36"/>
  <c r="C593" i="36" s="1"/>
  <c r="B399" i="36"/>
  <c r="B593" i="36" s="1"/>
  <c r="Z398" i="36"/>
  <c r="Z592" i="36" s="1"/>
  <c r="W398" i="36"/>
  <c r="V398" i="36"/>
  <c r="V592" i="36" s="1"/>
  <c r="S398" i="36"/>
  <c r="R398" i="36"/>
  <c r="R592" i="36" s="1"/>
  <c r="Q398" i="36"/>
  <c r="Q592" i="36" s="1"/>
  <c r="P398" i="36"/>
  <c r="P592" i="36" s="1"/>
  <c r="M398" i="36"/>
  <c r="L398" i="36"/>
  <c r="L592" i="36" s="1"/>
  <c r="K398" i="36"/>
  <c r="K592" i="36" s="1"/>
  <c r="J398" i="36"/>
  <c r="J592" i="36" s="1"/>
  <c r="I398" i="36"/>
  <c r="I592" i="36" s="1"/>
  <c r="H398" i="36"/>
  <c r="H592" i="36" s="1"/>
  <c r="G398" i="36"/>
  <c r="F398" i="36"/>
  <c r="F592" i="36" s="1"/>
  <c r="E398" i="36"/>
  <c r="E592" i="36" s="1"/>
  <c r="D398" i="36"/>
  <c r="D592" i="36" s="1"/>
  <c r="C398" i="36"/>
  <c r="B398" i="36"/>
  <c r="B592" i="36" s="1"/>
  <c r="Z397" i="36"/>
  <c r="Z591" i="36" s="1"/>
  <c r="W397" i="36"/>
  <c r="W591" i="36" s="1"/>
  <c r="V397" i="36"/>
  <c r="V591" i="36" s="1"/>
  <c r="S397" i="36"/>
  <c r="R397" i="36"/>
  <c r="R591" i="36" s="1"/>
  <c r="Q397" i="36"/>
  <c r="Q591" i="36" s="1"/>
  <c r="P397" i="36"/>
  <c r="M397" i="36"/>
  <c r="M591" i="36" s="1"/>
  <c r="L397" i="36"/>
  <c r="L591" i="36" s="1"/>
  <c r="K397" i="36"/>
  <c r="K591" i="36" s="1"/>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<sst xmlns="http://schemas.openxmlformats.org/spreadsheetml/2006/main" count="7462" uniqueCount="543">
  <si>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</si>
  <si>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</si>
  <si>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</si>
  <si>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</si>
  <si>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</si>
  <si>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</si>
  <si>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</si>
  <si>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</si>
  <si>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</si>
  <si>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</si>
  <si>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</si>
  <si>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</si>
  <si>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</si>
  <si>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</si>
  <si>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</si>
  <si>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</si>
  <si>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</si>
  <si>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</si>
  <si>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</si>
  <si>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</si>
  <si>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</si>
  <si>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</si>
  <si>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</si>
  <si>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</si>
  <si>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</si>
  <si>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</si>
  <si>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</si>
  <si>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</si>
  <si>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</si>
  <si>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</si>
  <si>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</si>
  <si>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</si>
  <si>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</si>
  <si>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</si>
  <si>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</si>
  <si>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</si>
  <si>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</si>
  <si>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</si>
  <si>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</si>
  <si>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</si>
  <si>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</si>
  <si>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</si>
  <si>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</si>
  <si>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</si>
  <si>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</si>
  <si>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</si>
  <si>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</si>
  <si>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</si>
  <si>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</si>
  <si>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</si>
  <si>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</si>
  <si>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</si>
  <si>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</si>
  <si>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</si>
  <si>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</si>
  <si>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</si>
  <si>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</si>
  <si>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</si>
  <si>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</si>
  <si>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</si>
  <si>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</si>
  <si>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</si>
  <si>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</si>
  <si>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</si>
  <si>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</si>
  <si>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</si>
  <si>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</si>
  <si>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</si>
  <si>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</si>
  <si>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</si>
  <si>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</si>
  <si>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</si>
  <si>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</si>
  <si>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</si>
  <si>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</si>
  <si>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</si>
  <si>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</si>
  <si>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</si>
  <si>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</si>
  <si>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</si>
  <si>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</si>
  <si>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</si>
  <si>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</si>
  <si>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</si>
  <si>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</si>
  <si>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</si>
  <si>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</si>
  <si>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</si>
  <si>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</si>
  <si>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</si>
  <si>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</si>
  <si>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</si>
  <si>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</si>
  <si>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</si>
  <si>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</si>
  <si>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</si>
  <si>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</si>
  <si>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</si>
  <si>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</si>
  <si>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</si>
  <si>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</si>
  <si>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</si>
  <si>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</si>
  <si>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</si>
  <si>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</si>
  <si>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</si>
  <si>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</si>
  <si>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</si>
  <si>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</si>
  <si>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</si>
  <si>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</si>
  <si>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</si>
  <si>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</si>
  <si>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</si>
  <si>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</si>
  <si>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</si>
  <si>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</si>
  <si>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</si>
  <si>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</si>
  <si>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</si>
  <si>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</si>
  <si>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</si>
  <si>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</si>
  <si>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</si>
  <si>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</si>
  <si>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</si>
  <si>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</si>
  <si>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</si>
  <si>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</si>
  <si>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</si>
  <si>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</si>
  <si>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</si>
  <si>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</si>
  <si>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</si>
  <si>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</si>
  <si>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</si>
  <si>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</si>
  <si>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</si>
  <si>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</si>
  <si>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</si>
  <si>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</si>
  <si>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</si>
  <si>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</si>
  <si>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</si>
  <si>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</si>
  <si>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</si>
  <si>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</si>
  <si>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</si>
  <si>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</si>
  <si>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</si>
  <si>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</si>
  <si>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</si>
  <si>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</si>
  <si>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</si>
  <si>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</si>
  <si>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</si>
  <si>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</si>
  <si>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</si>
  <si>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</si>
  <si>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</si>
  <si>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</si>
  <si>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</si>
  <si>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</si>
  <si>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</si>
  <si>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</si>
  <si>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</si>
  <si>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</si>
  <si>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</si>
  <si>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</si>
  <si>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</si>
  <si>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</si>
  <si>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</si>
  <si>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</si>
  <si>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</si>
  <si>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</si>
  <si>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</si>
  <si>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</si>
  <si>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</si>
  <si>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</si>
  <si>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</si>
  <si>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</si>
  <si>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</si>
  <si>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</si>
  <si>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</si>
  <si>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</si>
  <si>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</si>
  <si>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</si>
  <si>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</si>
  <si>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</si>
  <si>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</si>
  <si>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</si>
  <si>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</si>
  <si>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</si>
  <si>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</si>
  <si>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</si>
  <si>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</si>
  <si>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</si>
  <si>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</si>
  <si>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</si>
  <si>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</si>
  <si>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</si>
  <si>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</si>
  <si>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</si>
  <si>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</si>
  <si>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</si>
  <si>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</si>
  <si>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</si>
  <si>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</si>
  <si>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</si>
  <si>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</si>
  <si>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</si>
  <si>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</si>
  <si>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</si>
  <si>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</si>
  <si>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</si>
  <si>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</si>
  <si>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</si>
  <si>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</si>
  <si>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</si>
  <si>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</si>
  <si>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</si>
  <si>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</si>
  <si>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</si>
  <si>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</si>
  <si>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</si>
  <si>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</si>
  <si>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</si>
  <si>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</si>
  <si>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</si>
  <si>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</si>
  <si>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</si>
  <si>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</si>
  <si>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</si>
  <si>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</si>
  <si>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</si>
  <si>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</si>
  <si>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</si>
  <si>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</si>
  <si>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</si>
  <si>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</si>
  <si>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</si>
  <si>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</si>
  <si>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</si>
  <si>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</si>
  <si>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</si>
  <si>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</si>
  <si>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</si>
  <si>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</si>
  <si>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</si>
  <si>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</si>
  <si>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</si>
  <si>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</si>
  <si>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</si>
  <si>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</si>
  <si>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</si>
  <si>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</si>
  <si>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</si>
  <si>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</si>
  <si>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</si>
  <si>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</si>
  <si>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</si>
  <si>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</si>
  <si>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</si>
  <si>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</si>
  <si>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</si>
  <si>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</si>
  <si>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</si>
  <si>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</si>
  <si>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</si>
  <si>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</si>
  <si>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</si>
  <si>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</si>
  <si>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</si>
  <si>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</si>
  <si>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</si>
  <si>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</si>
  <si>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</si>
  <si>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</si>
  <si>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</si>
  <si>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</si>
  <si>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</si>
  <si>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</si>
  <si>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</si>
  <si>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</si>
  <si>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</si>
  <si>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</si>
  <si>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</si>
  <si>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</si>
  <si>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</si>
  <si>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</si>
  <si>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</si>
  <si>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</si>
  <si>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</si>
  <si>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</si>
  <si>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</si>
  <si>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</si>
  <si>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</si>
  <si>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</si>
  <si>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</si>
  <si>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</si>
  <si>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</si>
  <si>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</si>
  <si>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</si>
  <si>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</si>
  <si>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</si>
  <si>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</si>
  <si>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</si>
  <si>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</si>
  <si>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</si>
  <si>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</si>
  <si>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</si>
  <si>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</si>
  <si>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</si>
  <si>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</si>
  <si>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</si>
  <si>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</si>
  <si>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</si>
  <si>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</si>
  <si>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</si>
  <si>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</si>
  <si>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</si>
  <si>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</si>
  <si>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</si>
  <si>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</si>
  <si>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</si>
  <si>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</si>
  <si>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</si>
  <si>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</si>
  <si>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</si>
  <si>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</si>
  <si>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</si>
  <si>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</si>
  <si>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</si>
  <si>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</si>
  <si>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</si>
  <si>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</si>
  <si>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</si>
  <si>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</si>
  <si>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</si>
  <si>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</si>
  <si>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</si>
  <si>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</si>
  <si>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</si>
  <si>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</si>
  <si>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</si>
  <si>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</si>
  <si>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</si>
  <si>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</si>
  <si>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</si>
  <si>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</si>
  <si>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</si>
  <si>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</si>
  <si>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</si>
  <si>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</si>
  <si>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</si>
  <si>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</si>
  <si>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</si>
  <si>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</si>
  <si>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</si>
  <si>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</si>
  <si>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</si>
  <si>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</si>
  <si>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</si>
  <si>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</si>
  <si>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</si>
  <si>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</si>
  <si>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</si>
  <si>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</si>
  <si>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</si>
  <si>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</si>
  <si>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</si>
  <si>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</si>
  <si>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</si>
  <si>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</si>
  <si>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</si>
  <si>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</si>
  <si>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</si>
  <si>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</si>
  <si>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</si>
  <si>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</si>
  <si>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</si>
  <si>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</si>
  <si>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</si>
  <si>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</si>
  <si>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</si>
  <si>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</si>
  <si>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</si>
  <si>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</si>
  <si>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</si>
  <si>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</si>
  <si>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</si>
  <si>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</si>
  <si>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</si>
  <si>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</si>
  <si>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</si>
  <si>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</si>
  <si>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</si>
  <si>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</si>
  <si>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</si>
  <si>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</si>
  <si>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</si>
  <si>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</si>
  <si>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</si>
  <si>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</si>
  <si>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</si>
  <si>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</si>
  <si>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</si>
  <si>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</si>
  <si>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</si>
  <si>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</si>
  <si>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</si>
  <si>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</si>
  <si>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</si>
  <si>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</si>
  <si>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</si>
  <si>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</si>
  <si>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</si>
  <si>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</si>
  <si>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</si>
  <si>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</si>
  <si>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</si>
  <si>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</si>
  <si>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</si>
  <si>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</si>
  <si>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</si>
  <si>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</si>
  <si>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</si>
  <si>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</si>
  <si>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</si>
  <si>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</si>
  <si>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</si>
  <si>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</si>
  <si>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</si>
  <si>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</si>
  <si>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</si>
  <si>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</si>
  <si>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</si>
  <si>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</si>
  <si>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</si>
  <si>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</si>
  <si>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</si>
  <si>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</si>
  <si>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</si>
  <si>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</si>
  <si>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</si>
  <si>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</si>
  <si>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</si>
  <si>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</si>
  <si>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</si>
  <si>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</si>
  <si>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</si>
  <si>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</si>
  <si>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</si>
  <si>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</si>
  <si>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</si>
  <si>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</si>
  <si>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</si>
  <si>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</si>
  <si>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</si>
  <si>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</si>
  <si>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</si>
  <si>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</si>
  <si>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</si>
  <si>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</si>
  <si>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</si>
  <si>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</si>
  <si>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</si>
  <si>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</si>
  <si>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</si>
  <si>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</si>
  <si>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</si>
  <si>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</si>
  <si>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</si>
  <si>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</si>
  <si>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</si>
  <si>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</si>
  <si>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</si>
  <si>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</si>
  <si>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</si>
  <si>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</si>
  <si>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</si>
  <si>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</si>
  <si>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</si>
  <si>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</si>
  <si>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</si>
  <si>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</si>
  <si>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</si>
  <si>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</si>
  <si>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</si>
  <si>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</si>
  <si>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</si>
  <si>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</si>
  <si>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</si>
  <si>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</si>
  <si>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</si>
  <si>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</si>
  <si>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</si>
  <si>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</si>
  <si>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</si>
  <si>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</si>
  <si>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</si>
  <si>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</si>
  <si>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</si>
  <si>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</si>
  <si>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</si>
  <si>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</si>
  <si>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</si>
  <si>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</si>
  <si>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</si>
  <si>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</si>
  <si>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</si>
  <si>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</si>
  <si>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</si>
  <si>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</si>
  <si>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</si>
  <si>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</si>
  <si>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</si>
  <si>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</si>
  <si>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</si>
  <si>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05.01.2023</t>
  </si>
  <si>
    <t>Prices not received : EL, IT, HU, NL, PL</t>
  </si>
  <si>
    <t>Week 52</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</si>
  <si>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 2023 r.</t>
    </r>
    <r>
      <rPr>
        <b/>
        <sz val="14"/>
        <color indexed="8"/>
        <rFont val="Calibri"/>
        <family val="2"/>
        <charset val="238"/>
        <scheme val="minor"/>
      </rPr>
      <t xml:space="preserve"> (dane wstępne)</t>
    </r>
  </si>
  <si>
    <t>OKRES: I-XI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</si>
  <si>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 2023 r. (dane wstępne) </t>
    </r>
    <r>
      <rPr>
        <b/>
        <sz val="11"/>
        <rFont val="Calibri"/>
        <family val="2"/>
        <charset val="238"/>
        <scheme val="minor"/>
      </rPr>
      <t xml:space="preserve">w porównaniu do I - XI 2022 r. </t>
    </r>
    <r>
      <rPr>
        <i/>
        <sz val="11"/>
        <rFont val="Calibri"/>
        <family val="2"/>
        <charset val="238"/>
        <scheme val="minor"/>
      </rPr>
      <t>(wg wstępnych danych Min. Finansów).</t>
    </r>
  </si>
  <si>
    <t>I-XI 2023 r. (wstępne)</t>
  </si>
  <si>
    <t>I-XI 2022 r.</t>
  </si>
  <si>
    <t>zm. w stos. do  I-XI 2022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</si>
  <si>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</si>
  <si>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 2023 r. (dane wstępne)  </t>
    </r>
    <r>
      <rPr>
        <b/>
        <sz val="11"/>
        <rFont val="Calibri"/>
        <family val="2"/>
        <charset val="238"/>
        <scheme val="minor"/>
      </rPr>
      <t>w porównaniu do I-XI 2022 r.  (</t>
    </r>
    <r>
      <rPr>
        <i/>
        <sz val="11"/>
        <rFont val="Calibri"/>
        <family val="2"/>
        <charset val="238"/>
        <scheme val="minor"/>
      </rPr>
      <t>wg wstępnych danych Min. Finansów</t>
    </r>
    <r>
      <rPr>
        <b/>
        <sz val="11"/>
        <rFont val="Calibri"/>
        <family val="2"/>
        <charset val="238"/>
        <scheme val="minor"/>
      </rPr>
      <t>).</t>
    </r>
  </si>
  <si>
    <t>I-XI  2023 r. (wstępne)</t>
  </si>
  <si>
    <t>zm. w stos. do I-XI 2022 r. (%)</t>
  </si>
  <si>
    <t>21.01.2024</t>
  </si>
  <si>
    <r>
      <t>Tablica 6. Średnie ceny sprzedaży netto (bez VAT) elementów mięsa wołowego (kraj) wg makroregionów:</t>
    </r>
    <r>
      <rPr>
        <b/>
        <sz val="14"/>
        <color rgb="FF0000FF"/>
        <rFont val="Calibri"/>
        <family val="2"/>
        <charset val="238"/>
        <scheme val="minor"/>
      </rPr>
      <t xml:space="preserve"> 22 - 28.01.2024 r.</t>
    </r>
  </si>
  <si>
    <t>28.01.2024</t>
  </si>
  <si>
    <r>
      <t>Tablica 5. Ceny sprzedaży netto (bez VAT) ćwierci wołowych (zagranica):</t>
    </r>
    <r>
      <rPr>
        <b/>
        <sz val="12"/>
        <color rgb="FF0000FF"/>
        <rFont val="Calibri"/>
        <family val="2"/>
        <charset val="238"/>
        <scheme val="minor"/>
      </rPr>
      <t xml:space="preserve"> 22- 28.01.2024r.</t>
    </r>
  </si>
  <si>
    <r>
      <t xml:space="preserve">Tablica 7. Średnie ceny sprzedaży netto (bez VAT) elementów mięsa wołowego (zagranica): </t>
    </r>
    <r>
      <rPr>
        <b/>
        <sz val="12"/>
        <color rgb="FF0000FF"/>
        <rFont val="Calibri"/>
        <family val="2"/>
        <charset val="238"/>
        <scheme val="minor"/>
      </rPr>
      <t>22 - 28.01.2024 r.</t>
    </r>
  </si>
  <si>
    <t>NR 04/2024</t>
  </si>
  <si>
    <t>01 lutego 2024r.</t>
  </si>
  <si>
    <t>22 - 28.01.2024 r.</t>
  </si>
  <si>
    <t>22.01.2024 - 28.01.2024</t>
  </si>
  <si>
    <r>
      <t>Tablica 9. Średnie ceny zakupu mięsa wołowego płacone przez podmioty handlu detalicznego w okresie:</t>
    </r>
    <r>
      <rPr>
        <b/>
        <sz val="16"/>
        <color rgb="FF0000FF"/>
        <rFont val="Calibri"/>
        <family val="2"/>
        <charset val="238"/>
        <scheme val="minor"/>
      </rPr>
      <t xml:space="preserve"> 22 - 28.01.2024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</si>
  <si>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- 15 901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</si>
</sst>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
      <b/>
      <sz val="12"/>
      <color rgb="FF0000FF"/>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3">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77" fillId="0" borderId="33" xfId="0" applyFont="1" applyBorder="1"/>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7" xfId="0" applyFont="1" applyBorder="1" applyAlignment="1">
      <alignment horizontal="centerContinuous" vertical="center"/>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0" fontId="192" fillId="0" borderId="18" xfId="0" applyFont="1" applyBorder="1" applyAlignment="1">
      <alignment vertical="center"/>
    </xf>
    <xf numFmtId="0" fontId="192" fillId="0" borderId="20" xfId="0" applyFont="1" applyBorder="1" applyAlignment="1">
      <alignment vertical="center"/>
    </xf>
    <xf numFmtId="0" fontId="192" fillId="0" borderId="26" xfId="0" applyFont="1" applyBorder="1" applyAlignment="1">
      <alignment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2" fillId="0" borderId="25" xfId="0" applyFont="1" applyBorder="1" applyAlignment="1">
      <alignment wrapText="1"/>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2" fontId="154" fillId="0" borderId="0" xfId="96" applyNumberFormat="1" applyFont="1" applyAlignment="1">
      <alignment vertical="center"/>
    </xf>
    <xf numFmtId="3" fontId="177"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165" fontId="242" fillId="0" borderId="7" xfId="234" quotePrefix="1" applyNumberFormat="1" applyFont="1" applyBorder="1" applyAlignment="1">
      <alignment horizontal="right"/>
    </xf>
    <xf numFmtId="3" fontId="194" fillId="59" borderId="55" xfId="0" applyNumberFormat="1" applyFont="1" applyFill="1" applyBorder="1" applyAlignment="1">
      <alignment vertical="center"/>
    </xf>
    <xf numFmtId="3" fontId="194" fillId="59" borderId="56" xfId="0" applyNumberFormat="1" applyFont="1" applyFill="1" applyBorder="1" applyAlignment="1">
      <alignment horizontal="right" vertical="center"/>
    </xf>
    <xf numFmtId="165" fontId="207" fillId="59" borderId="55" xfId="0" applyNumberFormat="1" applyFont="1" applyFill="1" applyBorder="1" applyAlignment="1">
      <alignment horizontal="center" vertical="center"/>
    </xf>
    <xf numFmtId="165" fontId="207" fillId="59" borderId="27" xfId="0" quotePrefix="1" applyNumberFormat="1" applyFont="1" applyFill="1" applyBorder="1" applyAlignment="1">
      <alignment horizontal="center" vertical="center"/>
    </xf>
    <xf numFmtId="3" fontId="184" fillId="0" borderId="1" xfId="0" applyNumberFormat="1" applyFont="1" applyFill="1" applyBorder="1" applyAlignment="1">
      <alignment vertical="center"/>
    </xf>
    <xf numFmtId="3" fontId="184" fillId="0" borderId="1" xfId="0" quotePrefix="1" applyNumberFormat="1" applyFont="1" applyFill="1" applyBorder="1" applyAlignment="1">
      <alignment horizontal="right" vertical="center"/>
    </xf>
    <xf numFmtId="165" fontId="207" fillId="0" borderId="1" xfId="0" quotePrefix="1" applyNumberFormat="1" applyFont="1" applyFill="1" applyBorder="1" applyAlignment="1">
      <alignment horizontal="center" vertical="center"/>
    </xf>
    <xf numFmtId="165" fontId="207" fillId="0" borderId="7" xfId="0" quotePrefix="1" applyNumberFormat="1" applyFont="1" applyFill="1" applyBorder="1" applyAlignment="1">
      <alignment horizontal="center" vertical="center"/>
    </xf>
    <xf numFmtId="3" fontId="184" fillId="0" borderId="46" xfId="0" applyNumberFormat="1" applyFont="1" applyFill="1" applyBorder="1" applyAlignment="1">
      <alignment horizontal="right" vertical="center"/>
    </xf>
    <xf numFmtId="165" fontId="207" fillId="0" borderId="46" xfId="0" quotePrefix="1" applyNumberFormat="1" applyFont="1" applyFill="1" applyBorder="1" applyAlignment="1">
      <alignment horizontal="center" vertical="center"/>
    </xf>
    <xf numFmtId="165" fontId="207" fillId="0" borderId="29" xfId="0" quotePrefix="1" applyNumberFormat="1" applyFont="1" applyFill="1" applyBorder="1" applyAlignment="1">
      <alignment horizontal="center" vertical="center"/>
    </xf>
    <xf numFmtId="3" fontId="184" fillId="59" borderId="43" xfId="0" quotePrefix="1" applyNumberFormat="1" applyFont="1" applyFill="1" applyBorder="1" applyAlignment="1">
      <alignment horizontal="right" vertical="center"/>
    </xf>
    <xf numFmtId="3" fontId="184" fillId="0" borderId="43"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center" vertical="center"/>
    </xf>
    <xf numFmtId="3" fontId="184" fillId="0" borderId="30" xfId="0" quotePrefix="1" applyNumberFormat="1" applyFont="1" applyFill="1" applyBorder="1" applyAlignment="1">
      <alignment horizontal="center" vertical="center"/>
    </xf>
    <xf numFmtId="3" fontId="194" fillId="59" borderId="22" xfId="0" applyNumberFormat="1" applyFont="1" applyFill="1" applyBorder="1" applyAlignment="1"/>
    <xf numFmtId="3" fontId="194" fillId="59" borderId="51" xfId="0" applyNumberFormat="1" applyFont="1" applyFill="1" applyBorder="1" applyAlignment="1"/>
    <xf numFmtId="3" fontId="194" fillId="59" borderId="30" xfId="0" quotePrefix="1" applyNumberFormat="1" applyFont="1" applyFill="1" applyBorder="1" applyAlignment="1">
      <alignment horizontal="right"/>
    </xf>
    <xf numFmtId="165" fontId="207" fillId="59" borderId="22" xfId="0" quotePrefix="1" applyNumberFormat="1" applyFont="1" applyFill="1" applyBorder="1" applyAlignment="1">
      <alignment horizontal="center"/>
    </xf>
    <xf numFmtId="165" fontId="207" fillId="59" borderId="51" xfId="0" applyNumberFormat="1" applyFont="1" applyFill="1" applyBorder="1" applyAlignment="1">
      <alignment horizontal="center"/>
    </xf>
    <xf numFmtId="165" fontId="207" fillId="59" borderId="30" xfId="0" quotePrefix="1" applyNumberFormat="1" applyFont="1" applyFill="1" applyBorder="1" applyAlignment="1">
      <alignment horizontal="center"/>
    </xf>
    <xf numFmtId="165" fontId="221" fillId="59" borderId="29" xfId="0" applyNumberFormat="1" applyFont="1" applyFill="1" applyBorder="1" applyAlignment="1">
      <alignment horizontal="center" vertical="center"/>
    </xf>
    <xf numFmtId="0" fontId="223" fillId="59" borderId="65" xfId="188" applyFont="1" applyFill="1" applyBorder="1" applyAlignment="1">
      <alignment horizontal="center" vertical="center" wrapText="1"/>
    </xf>
    <xf numFmtId="0" fontId="223" fillId="59" borderId="4" xfId="188" applyFont="1" applyFill="1" applyBorder="1" applyAlignment="1">
      <alignment horizontal="center" vertical="center" wrapText="1"/>
    </xf>
    <xf numFmtId="2" fontId="178" fillId="0" borderId="7" xfId="188" applyNumberFormat="1" applyFont="1" applyFill="1" applyBorder="1" applyAlignment="1">
      <alignment horizontal="right"/>
    </xf>
    <xf numFmtId="0" fontId="27" fillId="0" borderId="0" xfId="96" applyAlignment="1">
      <alignment vertical="center"/>
    </xf>
    <xf numFmtId="0" fontId="164" fillId="0" borderId="0" xfId="96" applyFont="1" applyAlignment="1">
      <alignment horizontal="right"/>
    </xf>
    <xf numFmtId="179" fontId="150" fillId="0" borderId="0" xfId="96" applyNumberFormat="1" applyFont="1" applyAlignment="1">
      <alignment horizontal="right"/>
    </xf>
    <xf numFmtId="0" fontId="164" fillId="0" borderId="0" xfId="96" applyFont="1" applyAlignment="1">
      <alignment horizontal="right" vertical="top"/>
    </xf>
    <xf numFmtId="179" fontId="150" fillId="0" borderId="0" xfId="96" applyNumberFormat="1" applyFont="1" applyAlignment="1">
      <alignment horizontal="right" vertical="top"/>
    </xf>
    <xf numFmtId="0" fontId="128" fillId="0" borderId="0" xfId="96" applyFont="1" applyAlignment="1">
      <alignment vertical="center"/>
    </xf>
    <xf numFmtId="0" fontId="128" fillId="59" borderId="0" xfId="96" applyFont="1" applyFill="1" applyAlignment="1">
      <alignment horizontal="center" vertical="center"/>
    </xf>
    <xf numFmtId="0" fontId="128" fillId="59" borderId="0" xfId="96" applyFont="1" applyFill="1" applyAlignment="1">
      <alignment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28" fillId="62" borderId="0" xfId="96" applyFont="1" applyFill="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Alignment="1" applyProtection="1">
      <alignment horizontal="left" vertical="center"/>
      <protection locked="0"/>
    </xf>
    <xf numFmtId="0" fontId="175" fillId="0" borderId="5" xfId="0" applyFont="1" applyBorder="1" applyAlignment="1">
      <alignment horizontal="center"/>
    </xf>
    <xf numFmtId="0" fontId="132" fillId="62" borderId="0" xfId="96" applyFont="1" applyFill="1" applyAlignment="1" applyProtection="1">
      <alignment horizontal="center" vertical="center"/>
      <protection locked="0"/>
    </xf>
    <xf numFmtId="0" fontId="132" fillId="62" borderId="0" xfId="96" applyFont="1" applyFill="1" applyAlignment="1">
      <alignment horizontal="center" vertical="center"/>
    </xf>
    <xf numFmtId="0" fontId="141" fillId="62" borderId="0" xfId="96" applyFont="1" applyFill="1" applyAlignment="1">
      <alignment horizontal="center" vertical="center"/>
    </xf>
    <xf numFmtId="165" fontId="207" fillId="63" borderId="4" xfId="0" applyNumberFormat="1" applyFont="1" applyFill="1" applyBorder="1"/>
    <xf numFmtId="3" fontId="184" fillId="0" borderId="10" xfId="0" quotePrefix="1" applyNumberFormat="1" applyFont="1" applyBorder="1" applyAlignment="1">
      <alignment horizontal="right"/>
    </xf>
    <xf numFmtId="3" fontId="184" fillId="0" borderId="37" xfId="0" quotePrefix="1" applyNumberFormat="1" applyFont="1" applyBorder="1" applyAlignment="1">
      <alignment horizontal="right"/>
    </xf>
    <xf numFmtId="165" fontId="207" fillId="63" borderId="9" xfId="0" applyNumberFormat="1" applyFont="1" applyFill="1" applyBorder="1"/>
    <xf numFmtId="3" fontId="184" fillId="0" borderId="20" xfId="0" quotePrefix="1" applyNumberFormat="1" applyFont="1" applyBorder="1" applyAlignment="1">
      <alignment horizontal="right"/>
    </xf>
    <xf numFmtId="3" fontId="184" fillId="0" borderId="29" xfId="0" quotePrefix="1" applyNumberFormat="1" applyFont="1" applyBorder="1" applyAlignment="1">
      <alignment horizontal="right"/>
    </xf>
    <xf numFmtId="165" fontId="207" fillId="63" borderId="58" xfId="0" applyNumberFormat="1" applyFont="1" applyFill="1" applyBorder="1"/>
    <xf numFmtId="3" fontId="184" fillId="0" borderId="10" xfId="0" applyNumberFormat="1" applyFont="1" applyBorder="1"/>
    <xf numFmtId="3" fontId="184" fillId="0" borderId="37" xfId="0" applyNumberFormat="1" applyFont="1" applyBorder="1"/>
    <xf numFmtId="165" fontId="207" fillId="63" borderId="42" xfId="0" applyNumberFormat="1" applyFont="1" applyFill="1" applyBorder="1"/>
    <xf numFmtId="3" fontId="184" fillId="0" borderId="5" xfId="0" quotePrefix="1" applyNumberFormat="1" applyFont="1" applyBorder="1" applyAlignment="1">
      <alignment horizontal="right"/>
    </xf>
    <xf numFmtId="3" fontId="184" fillId="0" borderId="45" xfId="0" quotePrefix="1" applyNumberFormat="1" applyFont="1" applyBorder="1" applyAlignment="1">
      <alignment horizontal="right"/>
    </xf>
    <xf numFmtId="3" fontId="184" fillId="0" borderId="26" xfId="0" applyNumberFormat="1" applyFont="1" applyBorder="1"/>
    <xf numFmtId="3" fontId="184" fillId="0" borderId="39" xfId="0" applyNumberFormat="1" applyFont="1" applyBorder="1"/>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193" fillId="59" borderId="16" xfId="0" applyFont="1" applyFill="1" applyBorder="1"/>
    <xf numFmtId="3" fontId="194" fillId="59" borderId="16" xfId="0" applyNumberFormat="1" applyFont="1" applyFill="1" applyBorder="1"/>
    <xf numFmtId="3" fontId="194" fillId="59" borderId="27" xfId="0" applyNumberFormat="1" applyFont="1" applyFill="1" applyBorder="1"/>
    <xf numFmtId="0" fontId="175" fillId="0" borderId="0" xfId="51" applyFont="1" applyBorder="1" applyAlignment="1">
      <alignment vertical="center"/>
    </xf>
    <xf numFmtId="14" fontId="193" fillId="0" borderId="51" xfId="0" applyNumberFormat="1" applyFont="1" applyBorder="1" applyAlignment="1">
      <alignment vertical="center" wrapText="1"/>
    </xf>
    <xf numFmtId="170" fontId="5" fillId="0" borderId="0" xfId="239" applyNumberFormat="1" applyFont="1" applyFill="1" applyBorder="1" applyAlignment="1" applyProtection="1">
      <alignment horizontal="right"/>
    </xf>
    <xf numFmtId="170" fontId="5" fillId="0" borderId="37" xfId="239" applyNumberFormat="1" applyFont="1" applyFill="1" applyBorder="1" applyAlignment="1" applyProtection="1">
      <alignment horizontal="right"/>
    </xf>
    <xf numFmtId="165" fontId="207" fillId="63" borderId="9" xfId="0" quotePrefix="1" applyNumberFormat="1" applyFont="1" applyFill="1" applyBorder="1" applyAlignment="1">
      <alignment horizontal="right"/>
    </xf>
    <xf numFmtId="165" fontId="207" fillId="63" borderId="58" xfId="0" quotePrefix="1" applyNumberFormat="1" applyFont="1" applyFill="1" applyBorder="1" applyAlignment="1">
      <alignment horizontal="right"/>
    </xf>
    <xf numFmtId="0" fontId="175" fillId="0" borderId="0" xfId="0" applyFont="1" applyAlignment="1">
      <alignment vertical="center"/>
    </xf>
    <xf numFmtId="0" fontId="177" fillId="0" borderId="0" xfId="0" quotePrefix="1" applyFont="1" applyAlignment="1">
      <alignment vertical="center"/>
    </xf>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2" fillId="0" borderId="0" xfId="0" applyFont="1" applyAlignment="1">
      <alignment vertical="center"/>
    </xf>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0" borderId="48" xfId="0" applyNumberFormat="1" applyFont="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0" fontId="177" fillId="0" borderId="0" xfId="0" applyFont="1" applyAlignment="1">
      <alignment vertical="center"/>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75" fillId="0" borderId="2" xfId="0" applyFont="1" applyBorder="1" applyAlignment="1">
      <alignment horizontal="center"/>
    </xf>
    <xf numFmtId="0" fontId="175" fillId="0" borderId="3" xfId="0" applyFont="1" applyBorder="1" applyAlignment="1">
      <alignment horizontal="center"/>
    </xf>
    <xf numFmtId="0" fontId="175"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175" fillId="0" borderId="0" xfId="51" applyFont="1" applyFill="1" applyBorder="1" applyAlignment="1">
      <alignment vertical="center" wrapText="1"/>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178" fontId="150"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xf numFmtId="165" fontId="221" fillId="4" borderId="29" xfId="0" quotePrefix="1" applyNumberFormat="1" applyFont="1" applyFill="1" applyBorder="1"/>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1</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5" name="Obraz 4"/>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7" name="Obraz 6"/>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F07C957C-7BAF-463F-AD0B-816EB13D0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6AEB4922-4E08-4F00-9EFF-ADADB704632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7E05CFA2-C4B3-401C-B282-5E3C23FC3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A86428E6-0E1B-4937-BC49-8E155FA0703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6973BD8E-B0C8-4810-863C-CC99F719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31B321D1-DB3D-48B4-BABD-3720989D3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J22" sqref="J22"/>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537</v>
      </c>
      <c r="C12" s="879"/>
      <c r="D12" s="880"/>
      <c r="E12" s="881" t="s">
        <v>538</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539</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506</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8" t="s">
        <v>433</v>
      </c>
      <c r="B1" s="1638"/>
      <c r="C1" s="1638"/>
      <c r="D1" s="1638"/>
      <c r="E1" s="1638"/>
      <c r="F1" s="1638"/>
      <c r="G1" s="471"/>
      <c r="H1" s="471"/>
    </row>
    <row r="2" spans="1:8" ht="18.75" customHeight="1" thickBot="1">
      <c r="A2" s="913"/>
      <c r="B2" s="912"/>
      <c r="C2" s="912"/>
      <c r="D2" s="912"/>
      <c r="E2" s="912"/>
      <c r="F2" s="912"/>
    </row>
    <row r="3" spans="1:8" ht="27" customHeight="1">
      <c r="A3" s="1634" t="s">
        <v>53</v>
      </c>
      <c r="B3" s="1634" t="s">
        <v>90</v>
      </c>
      <c r="C3" s="1639" t="s">
        <v>59</v>
      </c>
      <c r="D3" s="1640"/>
      <c r="E3" s="1641"/>
      <c r="F3" s="1636" t="s">
        <v>91</v>
      </c>
      <c r="G3" s="1637"/>
      <c r="H3" s="3"/>
    </row>
    <row r="4" spans="1:8" ht="32.25" customHeight="1" thickBot="1">
      <c r="A4" s="1635"/>
      <c r="B4" s="1635"/>
      <c r="C4" s="1039">
        <v>45319</v>
      </c>
      <c r="D4" s="1039">
        <v>45312</v>
      </c>
      <c r="E4" s="1040">
        <v>44955</v>
      </c>
      <c r="F4" s="1041" t="s">
        <v>277</v>
      </c>
      <c r="G4" s="1042" t="s">
        <v>92</v>
      </c>
      <c r="H4" s="3"/>
    </row>
    <row r="5" spans="1:8" ht="29.25" customHeight="1">
      <c r="A5" s="1331" t="s">
        <v>96</v>
      </c>
      <c r="B5" s="1332" t="s">
        <v>261</v>
      </c>
      <c r="C5" s="1043" t="s">
        <v>200</v>
      </c>
      <c r="D5" s="1043" t="s">
        <v>200</v>
      </c>
      <c r="E5" s="1044">
        <v>779.88</v>
      </c>
      <c r="F5" s="1045" t="s">
        <v>73</v>
      </c>
      <c r="G5" s="1046" t="s">
        <v>73</v>
      </c>
      <c r="H5" s="3"/>
    </row>
    <row r="6" spans="1:8" ht="28.5" customHeight="1" thickBot="1">
      <c r="A6" s="1333" t="s">
        <v>97</v>
      </c>
      <c r="B6" s="1334" t="s">
        <v>261</v>
      </c>
      <c r="C6" s="1047" t="s">
        <v>200</v>
      </c>
      <c r="D6" s="1047" t="s">
        <v>200</v>
      </c>
      <c r="E6" s="1048">
        <v>1197.3</v>
      </c>
      <c r="F6" s="1049" t="s">
        <v>73</v>
      </c>
      <c r="G6" s="1050" t="s">
        <v>73</v>
      </c>
      <c r="H6" s="3"/>
    </row>
    <row r="7" spans="1:8" ht="32.25" customHeight="1" thickBot="1">
      <c r="A7" s="1335" t="s">
        <v>93</v>
      </c>
      <c r="B7" s="1336" t="s">
        <v>94</v>
      </c>
      <c r="C7" s="1047" t="s">
        <v>200</v>
      </c>
      <c r="D7" s="1047" t="s">
        <v>200</v>
      </c>
      <c r="E7" s="1051" t="s">
        <v>200</v>
      </c>
      <c r="F7" s="1049" t="s">
        <v>73</v>
      </c>
      <c r="G7" s="1050"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541</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642" t="s">
        <v>95</v>
      </c>
      <c r="C5" s="1644" t="s">
        <v>429</v>
      </c>
      <c r="D5" s="1645"/>
      <c r="E5" s="1646" t="s">
        <v>430</v>
      </c>
      <c r="F5" s="910"/>
    </row>
    <row r="6" spans="1:14" ht="24.95" customHeight="1" thickBot="1">
      <c r="B6" s="1643"/>
      <c r="C6" s="1337">
        <v>45319</v>
      </c>
      <c r="D6" s="1338">
        <v>45312</v>
      </c>
      <c r="E6" s="1647"/>
    </row>
    <row r="7" spans="1:14" ht="24.95" customHeight="1" thickBot="1">
      <c r="B7" s="1648" t="s">
        <v>446</v>
      </c>
      <c r="C7" s="1649"/>
      <c r="D7" s="1649"/>
      <c r="E7" s="1650"/>
    </row>
    <row r="8" spans="1:14" ht="24.95" customHeight="1">
      <c r="B8" s="1339" t="s">
        <v>475</v>
      </c>
      <c r="C8" s="1340" t="s">
        <v>200</v>
      </c>
      <c r="D8" s="1341" t="s">
        <v>200</v>
      </c>
      <c r="E8" s="1363" t="s">
        <v>73</v>
      </c>
    </row>
    <row r="9" spans="1:14" ht="24.95" customHeight="1">
      <c r="B9" s="1343" t="s">
        <v>447</v>
      </c>
      <c r="C9" s="1344">
        <v>35.54</v>
      </c>
      <c r="D9" s="1345">
        <v>37.04</v>
      </c>
      <c r="E9" s="1342">
        <v>-4.0496760259179272</v>
      </c>
    </row>
    <row r="10" spans="1:14" ht="24.95" customHeight="1" thickBot="1">
      <c r="B10" s="1346" t="s">
        <v>448</v>
      </c>
      <c r="C10" s="1347">
        <v>24.05</v>
      </c>
      <c r="D10" s="1348">
        <v>24.09</v>
      </c>
      <c r="E10" s="1349">
        <v>-0.16604400166043648</v>
      </c>
    </row>
    <row r="11" spans="1:14" ht="25.5" customHeight="1" thickBot="1">
      <c r="B11" s="1651" t="s">
        <v>449</v>
      </c>
      <c r="C11" s="1649"/>
      <c r="D11" s="1649"/>
      <c r="E11" s="1650"/>
    </row>
    <row r="12" spans="1:14" ht="20.25" customHeight="1" thickBot="1">
      <c r="B12" s="1350" t="s">
        <v>447</v>
      </c>
      <c r="C12" s="1351">
        <v>33.94</v>
      </c>
      <c r="D12" s="1352">
        <v>34.44</v>
      </c>
      <c r="E12" s="1353">
        <v>-1.4518002322880372</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5" sqref="AG35"/>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068" t="s">
        <v>416</v>
      </c>
      <c r="B1" s="1069"/>
      <c r="C1" s="1069"/>
      <c r="D1" s="1070"/>
      <c r="E1" s="1070"/>
      <c r="F1" s="1069"/>
      <c r="G1" s="1069"/>
      <c r="H1" s="1069"/>
      <c r="I1" s="1069"/>
      <c r="J1" s="1069"/>
      <c r="K1" s="1069"/>
      <c r="L1" s="1069"/>
      <c r="M1" s="1069"/>
      <c r="N1" s="1069"/>
      <c r="O1" s="1069"/>
      <c r="P1" s="1069"/>
      <c r="Q1" s="1069"/>
      <c r="R1" s="1069"/>
      <c r="S1" s="1069"/>
      <c r="T1" s="1069"/>
      <c r="U1" s="1069"/>
      <c r="V1" s="1069"/>
      <c r="W1" s="1069"/>
      <c r="X1" s="1069"/>
      <c r="Y1" s="1069"/>
      <c r="Z1" s="1071"/>
      <c r="AA1" s="1071" t="s">
        <v>421</v>
      </c>
      <c r="AD1" s="713">
        <v>1</v>
      </c>
      <c r="AE1" s="713"/>
      <c r="AF1" s="713"/>
      <c r="AG1" s="713">
        <v>0</v>
      </c>
      <c r="AH1" s="713">
        <v>0</v>
      </c>
      <c r="AI1" s="713">
        <v>0</v>
      </c>
    </row>
    <row r="2" spans="1:35" s="715" customFormat="1" ht="18" customHeight="1">
      <c r="A2" s="1072"/>
      <c r="B2" s="1073"/>
      <c r="C2" s="1073"/>
      <c r="D2" s="1074"/>
      <c r="E2" s="1074"/>
      <c r="F2" s="1073"/>
      <c r="G2" s="1073"/>
      <c r="H2" s="1073"/>
      <c r="I2" s="1073"/>
      <c r="J2" s="1073"/>
      <c r="K2" s="1073"/>
      <c r="L2" s="1073"/>
      <c r="M2" s="1073"/>
      <c r="N2" s="1073"/>
      <c r="O2" s="1073"/>
      <c r="P2" s="1073"/>
      <c r="Q2" s="1073"/>
      <c r="R2" s="1073"/>
      <c r="S2" s="1073"/>
      <c r="T2" s="1073"/>
      <c r="U2" s="1073"/>
      <c r="V2" s="1073"/>
      <c r="W2" s="1073"/>
      <c r="X2" s="1073"/>
      <c r="Y2" s="1073"/>
      <c r="Z2" s="714"/>
      <c r="AA2" s="1075" t="s">
        <v>519</v>
      </c>
      <c r="AD2" s="716"/>
      <c r="AF2" s="717"/>
    </row>
    <row r="3" spans="1:35" s="712" customFormat="1" ht="15" customHeight="1">
      <c r="A3" s="718"/>
      <c r="B3" s="719"/>
      <c r="C3" s="720"/>
      <c r="D3" s="1354"/>
      <c r="E3" s="1354"/>
      <c r="F3" s="720"/>
      <c r="G3" s="720"/>
      <c r="H3" s="720"/>
      <c r="I3" s="720"/>
      <c r="J3" s="720"/>
      <c r="K3" s="720"/>
      <c r="L3" s="720"/>
      <c r="M3" s="720"/>
      <c r="N3" s="720"/>
      <c r="Y3" s="721"/>
      <c r="Z3" s="722"/>
      <c r="AA3" s="723"/>
    </row>
    <row r="4" spans="1:35" ht="15">
      <c r="A4" s="718"/>
      <c r="Y4" s="1652">
        <v>52</v>
      </c>
      <c r="Z4" s="1652"/>
      <c r="AA4" s="1652"/>
    </row>
    <row r="5" spans="1:35" ht="15.75">
      <c r="A5" s="1076" t="s">
        <v>520</v>
      </c>
      <c r="B5" s="724"/>
      <c r="C5" s="724"/>
      <c r="D5" s="724"/>
      <c r="E5" s="724"/>
      <c r="F5" s="724"/>
      <c r="G5" s="724"/>
      <c r="H5" s="724"/>
      <c r="I5" s="724"/>
      <c r="J5" s="724"/>
      <c r="Y5" s="1390"/>
      <c r="Z5" s="1391" t="s">
        <v>422</v>
      </c>
      <c r="AA5" s="1392">
        <v>45285</v>
      </c>
      <c r="AE5" s="712"/>
      <c r="AF5" s="712"/>
      <c r="AG5" s="712"/>
      <c r="AH5" s="712"/>
      <c r="AI5" s="712"/>
    </row>
    <row r="6" spans="1:35">
      <c r="Y6" s="1390"/>
      <c r="Z6" s="1393" t="s">
        <v>423</v>
      </c>
      <c r="AA6" s="1394">
        <v>45291</v>
      </c>
      <c r="AE6" s="712"/>
      <c r="AF6" s="712"/>
      <c r="AG6" s="712"/>
      <c r="AH6" s="712"/>
      <c r="AI6" s="712"/>
    </row>
    <row r="7" spans="1:35" s="724" customFormat="1" ht="15.75">
      <c r="A7" s="1653" t="s">
        <v>424</v>
      </c>
      <c r="B7" s="1653"/>
      <c r="C7" s="1653"/>
      <c r="D7" s="1653"/>
      <c r="E7" s="1653"/>
      <c r="F7" s="1653"/>
      <c r="G7" s="1653"/>
      <c r="H7" s="1653"/>
      <c r="I7" s="1653"/>
      <c r="J7" s="1653"/>
      <c r="K7" s="1653"/>
      <c r="L7" s="1653"/>
      <c r="M7" s="1653"/>
      <c r="N7" s="1653"/>
      <c r="O7" s="1653"/>
      <c r="P7" s="1653"/>
      <c r="Q7" s="1653"/>
      <c r="R7" s="1653"/>
      <c r="S7" s="1653"/>
      <c r="T7" s="1653"/>
      <c r="U7" s="1653"/>
      <c r="V7" s="1653"/>
      <c r="W7" s="1653"/>
      <c r="X7" s="1653"/>
      <c r="Y7" s="1653"/>
      <c r="Z7" s="1653"/>
      <c r="AA7" s="1447"/>
      <c r="AB7" s="1395"/>
      <c r="AC7" s="1395"/>
      <c r="AD7" s="1395"/>
      <c r="AE7" s="712"/>
      <c r="AF7" s="712"/>
      <c r="AG7" s="712"/>
      <c r="AH7" s="712"/>
      <c r="AI7" s="712"/>
    </row>
    <row r="8" spans="1:35" s="724" customFormat="1" ht="15.75">
      <c r="A8" s="1653" t="s">
        <v>425</v>
      </c>
      <c r="B8" s="1653"/>
      <c r="C8" s="1653"/>
      <c r="D8" s="1653"/>
      <c r="E8" s="1653"/>
      <c r="F8" s="1653"/>
      <c r="G8" s="1653"/>
      <c r="H8" s="1653"/>
      <c r="I8" s="1653"/>
      <c r="J8" s="1653"/>
      <c r="K8" s="1653"/>
      <c r="L8" s="1653"/>
      <c r="M8" s="1653"/>
      <c r="N8" s="1653"/>
      <c r="O8" s="1653"/>
      <c r="P8" s="1653"/>
      <c r="Q8" s="1653"/>
      <c r="R8" s="1653"/>
      <c r="S8" s="1653"/>
      <c r="T8" s="1653"/>
      <c r="U8" s="1653"/>
      <c r="V8" s="1653"/>
      <c r="W8" s="1653"/>
      <c r="X8" s="1653"/>
      <c r="Y8" s="1653"/>
      <c r="Z8" s="1653"/>
      <c r="AA8" s="1447"/>
      <c r="AB8" s="1395"/>
      <c r="AC8" s="1395"/>
      <c r="AD8" s="1395"/>
      <c r="AE8" s="712"/>
      <c r="AF8" s="712"/>
      <c r="AG8" s="712"/>
      <c r="AH8" s="712"/>
      <c r="AI8" s="712"/>
    </row>
    <row r="9" spans="1:35" s="724" customFormat="1" ht="13.5" thickBot="1">
      <c r="A9" s="1396"/>
      <c r="B9" s="1396"/>
      <c r="C9" s="1397"/>
      <c r="D9" s="1397"/>
      <c r="E9" s="1397"/>
      <c r="F9" s="1397"/>
      <c r="G9" s="1397"/>
      <c r="H9" s="1398"/>
      <c r="I9" s="1397"/>
      <c r="J9" s="1397"/>
      <c r="K9" s="1397"/>
      <c r="L9" s="1397"/>
      <c r="M9" s="1397"/>
      <c r="N9" s="1397"/>
      <c r="O9" s="1397"/>
      <c r="P9" s="1397"/>
      <c r="Q9" s="1397"/>
      <c r="R9" s="1397"/>
      <c r="S9" s="1397"/>
      <c r="T9" s="1397"/>
      <c r="U9" s="1397"/>
      <c r="V9" s="1397"/>
      <c r="W9" s="1397"/>
      <c r="X9" s="1397"/>
      <c r="Y9" s="1397"/>
      <c r="Z9" s="1396"/>
      <c r="AA9" s="1396"/>
      <c r="AB9" s="1395"/>
      <c r="AC9" s="1395"/>
      <c r="AD9" s="1395"/>
      <c r="AE9" s="712"/>
      <c r="AF9" s="712"/>
      <c r="AG9" s="712"/>
      <c r="AH9" s="712"/>
      <c r="AI9" s="712"/>
    </row>
    <row r="10" spans="1:35" s="724" customFormat="1" ht="13.5" thickBot="1">
      <c r="A10" s="1399" t="s">
        <v>310</v>
      </c>
      <c r="B10" s="1396"/>
      <c r="C10" s="1654" t="s">
        <v>362</v>
      </c>
      <c r="D10" s="1655"/>
      <c r="E10" s="1655"/>
      <c r="F10" s="1655"/>
      <c r="G10" s="1655"/>
      <c r="H10" s="1656"/>
      <c r="I10" s="1397"/>
      <c r="J10" s="1654" t="s">
        <v>363</v>
      </c>
      <c r="K10" s="1655"/>
      <c r="L10" s="1655"/>
      <c r="M10" s="1655"/>
      <c r="N10" s="1655"/>
      <c r="O10" s="1656"/>
      <c r="P10" s="1397"/>
      <c r="Q10" s="1654" t="s">
        <v>364</v>
      </c>
      <c r="R10" s="1655"/>
      <c r="S10" s="1655"/>
      <c r="T10" s="1655"/>
      <c r="U10" s="1655"/>
      <c r="V10" s="1656"/>
      <c r="W10" s="1397"/>
      <c r="X10" s="1657" t="s">
        <v>365</v>
      </c>
      <c r="Y10" s="1658"/>
      <c r="Z10" s="1658"/>
      <c r="AA10" s="1659"/>
      <c r="AB10" s="1395"/>
      <c r="AC10" s="1395"/>
      <c r="AD10" s="1395"/>
      <c r="AE10" s="712"/>
      <c r="AF10" s="712"/>
      <c r="AG10" s="712"/>
      <c r="AH10" s="712"/>
      <c r="AI10" s="712"/>
    </row>
    <row r="11" spans="1:35" s="724" customFormat="1" ht="12" customHeight="1">
      <c r="A11" s="1396"/>
      <c r="B11" s="1396"/>
      <c r="C11" s="1660" t="s">
        <v>311</v>
      </c>
      <c r="D11" s="1660" t="s">
        <v>312</v>
      </c>
      <c r="E11" s="1660" t="s">
        <v>313</v>
      </c>
      <c r="F11" s="1660" t="s">
        <v>314</v>
      </c>
      <c r="G11" s="1400" t="s">
        <v>357</v>
      </c>
      <c r="H11" s="1401"/>
      <c r="I11" s="1397"/>
      <c r="J11" s="1662" t="s">
        <v>315</v>
      </c>
      <c r="K11" s="1662" t="s">
        <v>316</v>
      </c>
      <c r="L11" s="1662" t="s">
        <v>317</v>
      </c>
      <c r="M11" s="1662" t="s">
        <v>314</v>
      </c>
      <c r="N11" s="1400" t="s">
        <v>357</v>
      </c>
      <c r="O11" s="1400"/>
      <c r="P11" s="1397"/>
      <c r="Q11" s="1660" t="s">
        <v>311</v>
      </c>
      <c r="R11" s="1660" t="s">
        <v>312</v>
      </c>
      <c r="S11" s="1660" t="s">
        <v>313</v>
      </c>
      <c r="T11" s="1660" t="s">
        <v>314</v>
      </c>
      <c r="U11" s="1400" t="s">
        <v>357</v>
      </c>
      <c r="V11" s="1401"/>
      <c r="W11" s="1397"/>
      <c r="X11" s="1663" t="s">
        <v>318</v>
      </c>
      <c r="Y11" s="1402" t="s">
        <v>319</v>
      </c>
      <c r="Z11" s="1400" t="s">
        <v>357</v>
      </c>
      <c r="AA11" s="1400"/>
      <c r="AB11" s="1395"/>
      <c r="AC11" s="1395"/>
      <c r="AD11" s="1395"/>
      <c r="AE11" s="712"/>
      <c r="AF11" s="712"/>
      <c r="AG11" s="712"/>
      <c r="AH11" s="712"/>
      <c r="AI11" s="712"/>
    </row>
    <row r="12" spans="1:35" s="724" customFormat="1" ht="12" customHeight="1" thickBot="1">
      <c r="A12" s="1403" t="s">
        <v>358</v>
      </c>
      <c r="B12" s="1396"/>
      <c r="C12" s="1661"/>
      <c r="D12" s="1661"/>
      <c r="E12" s="1661"/>
      <c r="F12" s="1661"/>
      <c r="G12" s="1404" t="s">
        <v>359</v>
      </c>
      <c r="H12" s="1405" t="s">
        <v>320</v>
      </c>
      <c r="I12" s="1406"/>
      <c r="J12" s="1661"/>
      <c r="K12" s="1661"/>
      <c r="L12" s="1661"/>
      <c r="M12" s="1661"/>
      <c r="N12" s="1404" t="s">
        <v>359</v>
      </c>
      <c r="O12" s="1405" t="s">
        <v>320</v>
      </c>
      <c r="P12" s="1396"/>
      <c r="Q12" s="1661"/>
      <c r="R12" s="1661"/>
      <c r="S12" s="1661"/>
      <c r="T12" s="1661"/>
      <c r="U12" s="1404" t="s">
        <v>359</v>
      </c>
      <c r="V12" s="1405" t="s">
        <v>320</v>
      </c>
      <c r="W12" s="1396"/>
      <c r="X12" s="1664"/>
      <c r="Y12" s="1407" t="s">
        <v>321</v>
      </c>
      <c r="Z12" s="1404" t="s">
        <v>359</v>
      </c>
      <c r="AA12" s="1404" t="s">
        <v>320</v>
      </c>
      <c r="AB12" s="1395"/>
      <c r="AC12" s="1395"/>
      <c r="AD12" s="1395"/>
      <c r="AE12" s="1395"/>
    </row>
    <row r="13" spans="1:35" s="724" customFormat="1" ht="15.75" thickBot="1">
      <c r="A13" s="1408" t="s">
        <v>360</v>
      </c>
      <c r="B13" s="1396"/>
      <c r="C13" s="1409">
        <v>500.03699999999998</v>
      </c>
      <c r="D13" s="1410">
        <v>492.03199999999998</v>
      </c>
      <c r="E13" s="1411"/>
      <c r="F13" s="1412">
        <v>493.274</v>
      </c>
      <c r="G13" s="725">
        <v>1.1890000000000214</v>
      </c>
      <c r="H13" s="726">
        <v>2.4162492252355339E-3</v>
      </c>
      <c r="I13" s="1406"/>
      <c r="J13" s="1409">
        <v>390.86200000000002</v>
      </c>
      <c r="K13" s="1410">
        <v>511.54300000000001</v>
      </c>
      <c r="L13" s="1411">
        <v>522.79</v>
      </c>
      <c r="M13" s="1412">
        <v>514.93799999999999</v>
      </c>
      <c r="N13" s="725">
        <v>9.7939999999999827</v>
      </c>
      <c r="O13" s="726">
        <v>1.9388530795179104E-2</v>
      </c>
      <c r="P13" s="1396"/>
      <c r="Q13" s="1409">
        <v>502.411</v>
      </c>
      <c r="R13" s="1410">
        <v>503.41699999999997</v>
      </c>
      <c r="S13" s="1411"/>
      <c r="T13" s="1412">
        <v>489.642</v>
      </c>
      <c r="U13" s="725">
        <v>2.8879999999999768</v>
      </c>
      <c r="V13" s="726">
        <v>5.9331818536672021E-3</v>
      </c>
      <c r="W13" s="1396"/>
      <c r="X13" s="1413">
        <v>495.49180000000001</v>
      </c>
      <c r="Y13" s="757">
        <v>222.79307553956835</v>
      </c>
      <c r="Z13" s="725">
        <v>2.6487999999999943</v>
      </c>
      <c r="AA13" s="726">
        <v>5.3745310372674826E-3</v>
      </c>
      <c r="AB13" s="1395"/>
      <c r="AC13" s="1395"/>
      <c r="AD13" s="1395"/>
      <c r="AE13" s="1395"/>
      <c r="AF13" s="727"/>
    </row>
    <row r="14" spans="1:35" s="724" customFormat="1" ht="2.1" customHeight="1">
      <c r="A14" s="1414"/>
      <c r="B14" s="1396"/>
      <c r="C14" s="1414"/>
      <c r="D14" s="1397"/>
      <c r="E14" s="1397"/>
      <c r="F14" s="1397"/>
      <c r="G14" s="1397"/>
      <c r="H14" s="728"/>
      <c r="I14" s="1397"/>
      <c r="J14" s="1397"/>
      <c r="K14" s="1397"/>
      <c r="L14" s="1397"/>
      <c r="M14" s="1397"/>
      <c r="N14" s="1397"/>
      <c r="O14" s="729"/>
      <c r="P14" s="1396"/>
      <c r="Q14" s="1414"/>
      <c r="R14" s="1397"/>
      <c r="S14" s="1397"/>
      <c r="T14" s="1397"/>
      <c r="U14" s="1397"/>
      <c r="V14" s="728"/>
      <c r="W14" s="1396"/>
      <c r="X14" s="1415"/>
      <c r="Y14" s="1416"/>
      <c r="Z14" s="1414"/>
      <c r="AA14" s="1414"/>
      <c r="AB14" s="1395"/>
      <c r="AC14" s="1395"/>
      <c r="AD14" s="1395"/>
      <c r="AE14" s="1395"/>
    </row>
    <row r="15" spans="1:35" s="724" customFormat="1" ht="2.85" customHeight="1">
      <c r="A15" s="1417"/>
      <c r="B15" s="1396"/>
      <c r="C15" s="1417"/>
      <c r="D15" s="1417"/>
      <c r="E15" s="1417"/>
      <c r="F15" s="1417"/>
      <c r="G15" s="730"/>
      <c r="H15" s="731"/>
      <c r="I15" s="1417"/>
      <c r="J15" s="1417"/>
      <c r="K15" s="1417"/>
      <c r="L15" s="1417"/>
      <c r="M15" s="1417"/>
      <c r="N15" s="1417"/>
      <c r="O15" s="732"/>
      <c r="P15" s="1417"/>
      <c r="Q15" s="1417"/>
      <c r="R15" s="1417"/>
      <c r="S15" s="1417"/>
      <c r="T15" s="1417"/>
      <c r="U15" s="730"/>
      <c r="V15" s="731"/>
      <c r="W15" s="1417"/>
      <c r="X15" s="1417"/>
      <c r="Y15" s="1417"/>
      <c r="Z15" s="1418"/>
      <c r="AA15" s="1418"/>
      <c r="AB15" s="1395"/>
      <c r="AC15" s="1395"/>
      <c r="AD15" s="1395"/>
      <c r="AE15" s="1395"/>
    </row>
    <row r="16" spans="1:35" s="724" customFormat="1" ht="13.5" thickBot="1">
      <c r="A16" s="1417"/>
      <c r="B16" s="1396"/>
      <c r="C16" s="1445" t="s">
        <v>322</v>
      </c>
      <c r="D16" s="1445" t="s">
        <v>323</v>
      </c>
      <c r="E16" s="1445" t="s">
        <v>324</v>
      </c>
      <c r="F16" s="1445" t="s">
        <v>325</v>
      </c>
      <c r="G16" s="1445"/>
      <c r="H16" s="733"/>
      <c r="I16" s="1397"/>
      <c r="J16" s="1445" t="s">
        <v>322</v>
      </c>
      <c r="K16" s="1445" t="s">
        <v>323</v>
      </c>
      <c r="L16" s="1445" t="s">
        <v>324</v>
      </c>
      <c r="M16" s="1445" t="s">
        <v>325</v>
      </c>
      <c r="N16" s="1419"/>
      <c r="O16" s="734"/>
      <c r="P16" s="1397"/>
      <c r="Q16" s="1445" t="s">
        <v>322</v>
      </c>
      <c r="R16" s="1445" t="s">
        <v>323</v>
      </c>
      <c r="S16" s="1445" t="s">
        <v>324</v>
      </c>
      <c r="T16" s="1445" t="s">
        <v>325</v>
      </c>
      <c r="U16" s="1445"/>
      <c r="V16" s="733"/>
      <c r="W16" s="1396"/>
      <c r="X16" s="1446" t="s">
        <v>318</v>
      </c>
      <c r="Y16" s="1397"/>
      <c r="Z16" s="1418"/>
      <c r="AA16" s="1418"/>
      <c r="AB16" s="1395"/>
      <c r="AC16" s="1395"/>
      <c r="AD16" s="1395"/>
      <c r="AE16" s="1395"/>
    </row>
    <row r="17" spans="1:31" s="724" customFormat="1">
      <c r="A17" s="1420" t="s">
        <v>326</v>
      </c>
      <c r="B17" s="1396"/>
      <c r="C17" s="1421">
        <v>458.97859999999997</v>
      </c>
      <c r="D17" s="1422">
        <v>424.0813</v>
      </c>
      <c r="E17" s="1422" t="s">
        <v>372</v>
      </c>
      <c r="F17" s="1423">
        <v>454.43599999999998</v>
      </c>
      <c r="G17" s="735">
        <v>-0.48600000000004684</v>
      </c>
      <c r="H17" s="736">
        <v>-1.0683150078476533E-3</v>
      </c>
      <c r="I17" s="1424"/>
      <c r="J17" s="1421" t="s">
        <v>372</v>
      </c>
      <c r="K17" s="1422" t="s">
        <v>372</v>
      </c>
      <c r="L17" s="1422" t="s">
        <v>372</v>
      </c>
      <c r="M17" s="1423" t="s">
        <v>372</v>
      </c>
      <c r="N17" s="735"/>
      <c r="O17" s="736"/>
      <c r="P17" s="1396"/>
      <c r="Q17" s="1421" t="s">
        <v>372</v>
      </c>
      <c r="R17" s="1422" t="s">
        <v>372</v>
      </c>
      <c r="S17" s="1422" t="s">
        <v>372</v>
      </c>
      <c r="T17" s="1423" t="s">
        <v>372</v>
      </c>
      <c r="U17" s="735" t="s">
        <v>372</v>
      </c>
      <c r="V17" s="737" t="s">
        <v>372</v>
      </c>
      <c r="W17" s="1396"/>
      <c r="X17" s="1425">
        <v>454.43599999999998</v>
      </c>
      <c r="Y17" s="1426"/>
      <c r="Z17" s="738">
        <v>-0.48600000000004684</v>
      </c>
      <c r="AA17" s="737">
        <v>-1.0683150078476533E-3</v>
      </c>
      <c r="AB17" s="1427"/>
      <c r="AC17" s="1427"/>
      <c r="AD17" s="1427"/>
      <c r="AE17" s="1427"/>
    </row>
    <row r="18" spans="1:31" s="724" customFormat="1">
      <c r="A18" s="1428" t="s">
        <v>327</v>
      </c>
      <c r="B18" s="1396"/>
      <c r="C18" s="1429" t="s">
        <v>372</v>
      </c>
      <c r="D18" s="1430">
        <v>533.34270000000004</v>
      </c>
      <c r="E18" s="1430" t="s">
        <v>372</v>
      </c>
      <c r="F18" s="1431">
        <v>533.34270000000004</v>
      </c>
      <c r="G18" s="739"/>
      <c r="H18" s="740">
        <v>0</v>
      </c>
      <c r="I18" s="1424"/>
      <c r="J18" s="1429" t="s">
        <v>372</v>
      </c>
      <c r="K18" s="1430" t="s">
        <v>372</v>
      </c>
      <c r="L18" s="1430" t="s">
        <v>372</v>
      </c>
      <c r="M18" s="1431" t="s">
        <v>372</v>
      </c>
      <c r="N18" s="739" t="s">
        <v>372</v>
      </c>
      <c r="O18" s="741" t="s">
        <v>372</v>
      </c>
      <c r="P18" s="1396"/>
      <c r="Q18" s="1429" t="s">
        <v>372</v>
      </c>
      <c r="R18" s="1430" t="s">
        <v>372</v>
      </c>
      <c r="S18" s="1430" t="s">
        <v>372</v>
      </c>
      <c r="T18" s="1431" t="s">
        <v>372</v>
      </c>
      <c r="U18" s="739" t="s">
        <v>372</v>
      </c>
      <c r="V18" s="741" t="s">
        <v>372</v>
      </c>
      <c r="W18" s="1396"/>
      <c r="X18" s="1432">
        <v>533.34270000000004</v>
      </c>
      <c r="Y18" s="1397"/>
      <c r="Z18" s="742" t="s">
        <v>372</v>
      </c>
      <c r="AA18" s="741" t="s">
        <v>372</v>
      </c>
      <c r="AB18" s="1427"/>
      <c r="AC18" s="1427"/>
      <c r="AD18" s="1427"/>
      <c r="AE18" s="1427"/>
    </row>
    <row r="19" spans="1:31" s="724" customFormat="1">
      <c r="A19" s="1428" t="s">
        <v>328</v>
      </c>
      <c r="B19" s="1396"/>
      <c r="C19" s="1429">
        <v>430.55009999999999</v>
      </c>
      <c r="D19" s="1430">
        <v>437.21469999999999</v>
      </c>
      <c r="E19" s="1430">
        <v>434.5317</v>
      </c>
      <c r="F19" s="1431">
        <v>434.62240000000003</v>
      </c>
      <c r="G19" s="739">
        <v>-4.3554999999999495</v>
      </c>
      <c r="H19" s="740">
        <v>-9.9219117864474127E-3</v>
      </c>
      <c r="I19" s="1424"/>
      <c r="J19" s="1429" t="s">
        <v>372</v>
      </c>
      <c r="K19" s="1430" t="s">
        <v>372</v>
      </c>
      <c r="L19" s="1430" t="s">
        <v>372</v>
      </c>
      <c r="M19" s="1431" t="s">
        <v>372</v>
      </c>
      <c r="N19" s="739" t="s">
        <v>372</v>
      </c>
      <c r="O19" s="741" t="s">
        <v>372</v>
      </c>
      <c r="P19" s="1396"/>
      <c r="Q19" s="1429" t="s">
        <v>372</v>
      </c>
      <c r="R19" s="1430" t="s">
        <v>372</v>
      </c>
      <c r="S19" s="1430">
        <v>314.30689999999998</v>
      </c>
      <c r="T19" s="1431">
        <v>314.30689999999998</v>
      </c>
      <c r="U19" s="739">
        <v>-1.5739000000000374</v>
      </c>
      <c r="V19" s="741">
        <v>-4.9825757057726516E-3</v>
      </c>
      <c r="W19" s="1396"/>
      <c r="X19" s="1432">
        <v>430.7971</v>
      </c>
      <c r="Y19" s="1397"/>
      <c r="Z19" s="742">
        <v>-4.2671000000000276</v>
      </c>
      <c r="AA19" s="741">
        <v>-9.8079777651206568E-3</v>
      </c>
      <c r="AB19" s="1427"/>
      <c r="AC19" s="1427"/>
      <c r="AD19" s="1427"/>
      <c r="AE19" s="1427"/>
    </row>
    <row r="20" spans="1:31" s="724" customFormat="1">
      <c r="A20" s="1428" t="s">
        <v>329</v>
      </c>
      <c r="B20" s="1396"/>
      <c r="C20" s="1429" t="s">
        <v>372</v>
      </c>
      <c r="D20" s="1430">
        <v>412.02080000000001</v>
      </c>
      <c r="E20" s="1430">
        <v>400.59699999999998</v>
      </c>
      <c r="F20" s="1431">
        <v>405.23259999999999</v>
      </c>
      <c r="G20" s="739">
        <v>-6.459699999999998</v>
      </c>
      <c r="H20" s="740">
        <v>-1.5690601937417781E-2</v>
      </c>
      <c r="I20" s="1424"/>
      <c r="J20" s="1429" t="s">
        <v>372</v>
      </c>
      <c r="K20" s="1430" t="s">
        <v>372</v>
      </c>
      <c r="L20" s="1430" t="s">
        <v>372</v>
      </c>
      <c r="M20" s="1431" t="s">
        <v>372</v>
      </c>
      <c r="N20" s="739" t="s">
        <v>372</v>
      </c>
      <c r="O20" s="741" t="s">
        <v>372</v>
      </c>
      <c r="P20" s="1396"/>
      <c r="Q20" s="1429" t="s">
        <v>372</v>
      </c>
      <c r="R20" s="1430">
        <v>447.10329999999999</v>
      </c>
      <c r="S20" s="1430">
        <v>464.41340000000002</v>
      </c>
      <c r="T20" s="1431">
        <v>459.59370000000001</v>
      </c>
      <c r="U20" s="739">
        <v>-1.7394999999999641</v>
      </c>
      <c r="V20" s="741">
        <v>-3.7705935753159503E-3</v>
      </c>
      <c r="W20" s="1396"/>
      <c r="X20" s="1433">
        <v>444.16120000000001</v>
      </c>
      <c r="Y20" s="1396"/>
      <c r="Z20" s="742">
        <v>-3.0794999999999959</v>
      </c>
      <c r="AA20" s="741">
        <v>-6.8855540204636467E-3</v>
      </c>
      <c r="AB20" s="1427"/>
      <c r="AC20" s="1427"/>
      <c r="AD20" s="1427"/>
      <c r="AE20" s="1427"/>
    </row>
    <row r="21" spans="1:31" s="724" customFormat="1">
      <c r="A21" s="1428" t="s">
        <v>330</v>
      </c>
      <c r="B21" s="1396"/>
      <c r="C21" s="1429">
        <v>475.23630000000003</v>
      </c>
      <c r="D21" s="1430">
        <v>486.45710000000003</v>
      </c>
      <c r="E21" s="1430" t="s">
        <v>372</v>
      </c>
      <c r="F21" s="1431">
        <v>480.71850000000001</v>
      </c>
      <c r="G21" s="739">
        <v>1.0679999999999836</v>
      </c>
      <c r="H21" s="740">
        <v>2.2266212586039558E-3</v>
      </c>
      <c r="I21" s="1424"/>
      <c r="J21" s="1429" t="s">
        <v>372</v>
      </c>
      <c r="K21" s="1430" t="s">
        <v>372</v>
      </c>
      <c r="L21" s="1430" t="s">
        <v>372</v>
      </c>
      <c r="M21" s="1431" t="s">
        <v>372</v>
      </c>
      <c r="N21" s="739" t="s">
        <v>372</v>
      </c>
      <c r="O21" s="741" t="s">
        <v>372</v>
      </c>
      <c r="P21" s="1396"/>
      <c r="Q21" s="1429" t="s">
        <v>372</v>
      </c>
      <c r="R21" s="1430" t="s">
        <v>372</v>
      </c>
      <c r="S21" s="1430" t="s">
        <v>372</v>
      </c>
      <c r="T21" s="1431" t="s">
        <v>372</v>
      </c>
      <c r="U21" s="739" t="s">
        <v>372</v>
      </c>
      <c r="V21" s="741" t="s">
        <v>372</v>
      </c>
      <c r="W21" s="1396"/>
      <c r="X21" s="1433">
        <v>480.71850000000001</v>
      </c>
      <c r="Y21" s="1397"/>
      <c r="Z21" s="742">
        <v>1.0679999999999836</v>
      </c>
      <c r="AA21" s="741">
        <v>2.2266212586039558E-3</v>
      </c>
      <c r="AB21" s="1427"/>
      <c r="AC21" s="1427"/>
      <c r="AD21" s="1427"/>
      <c r="AE21" s="1427"/>
    </row>
    <row r="22" spans="1:31" s="724" customFormat="1">
      <c r="A22" s="1428" t="s">
        <v>331</v>
      </c>
      <c r="B22" s="1396"/>
      <c r="C22" s="1429" t="s">
        <v>372</v>
      </c>
      <c r="D22" s="1430" t="s">
        <v>504</v>
      </c>
      <c r="E22" s="1430" t="s">
        <v>372</v>
      </c>
      <c r="F22" s="1431" t="s">
        <v>504</v>
      </c>
      <c r="G22" s="753" t="s">
        <v>372</v>
      </c>
      <c r="H22" s="754" t="s">
        <v>372</v>
      </c>
      <c r="I22" s="1424"/>
      <c r="J22" s="1429" t="s">
        <v>372</v>
      </c>
      <c r="K22" s="1430" t="s">
        <v>372</v>
      </c>
      <c r="L22" s="1430" t="s">
        <v>372</v>
      </c>
      <c r="M22" s="1431" t="s">
        <v>372</v>
      </c>
      <c r="N22" s="739" t="s">
        <v>372</v>
      </c>
      <c r="O22" s="741" t="s">
        <v>372</v>
      </c>
      <c r="P22" s="1396"/>
      <c r="Q22" s="1429" t="s">
        <v>372</v>
      </c>
      <c r="R22" s="1430" t="s">
        <v>372</v>
      </c>
      <c r="S22" s="1430" t="s">
        <v>372</v>
      </c>
      <c r="T22" s="1431" t="s">
        <v>372</v>
      </c>
      <c r="U22" s="739" t="s">
        <v>372</v>
      </c>
      <c r="V22" s="741" t="s">
        <v>372</v>
      </c>
      <c r="W22" s="1396"/>
      <c r="X22" s="1433" t="s">
        <v>504</v>
      </c>
      <c r="Y22" s="1397"/>
      <c r="Z22" s="742"/>
      <c r="AA22" s="741"/>
      <c r="AB22" s="1427"/>
      <c r="AC22" s="1427"/>
      <c r="AD22" s="1427"/>
      <c r="AE22" s="1427"/>
    </row>
    <row r="23" spans="1:31" s="724" customFormat="1">
      <c r="A23" s="1428" t="s">
        <v>332</v>
      </c>
      <c r="B23" s="1396"/>
      <c r="C23" s="1434" t="s">
        <v>372</v>
      </c>
      <c r="D23" s="1435" t="s">
        <v>372</v>
      </c>
      <c r="E23" s="1435" t="s">
        <v>372</v>
      </c>
      <c r="F23" s="1436" t="s">
        <v>372</v>
      </c>
      <c r="G23" s="739"/>
      <c r="H23" s="740"/>
      <c r="I23" s="1437"/>
      <c r="J23" s="1434">
        <v>491.24959999999999</v>
      </c>
      <c r="K23" s="1435">
        <v>509.27440000000001</v>
      </c>
      <c r="L23" s="1435">
        <v>529.95180000000005</v>
      </c>
      <c r="M23" s="1436">
        <v>518.34379999999999</v>
      </c>
      <c r="N23" s="739">
        <v>9.9363999999999919</v>
      </c>
      <c r="O23" s="741">
        <v>1.9544168711942422E-2</v>
      </c>
      <c r="P23" s="1396"/>
      <c r="Q23" s="1434" t="s">
        <v>372</v>
      </c>
      <c r="R23" s="1435" t="s">
        <v>372</v>
      </c>
      <c r="S23" s="1435" t="s">
        <v>372</v>
      </c>
      <c r="T23" s="1436" t="s">
        <v>372</v>
      </c>
      <c r="U23" s="739" t="s">
        <v>372</v>
      </c>
      <c r="V23" s="741" t="s">
        <v>372</v>
      </c>
      <c r="W23" s="1396"/>
      <c r="X23" s="1433">
        <v>518.34379999999999</v>
      </c>
      <c r="Y23" s="1426"/>
      <c r="Z23" s="742">
        <v>9.9363999999999919</v>
      </c>
      <c r="AA23" s="741">
        <v>1.9544168711942422E-2</v>
      </c>
      <c r="AB23" s="1427"/>
      <c r="AC23" s="1427"/>
      <c r="AD23" s="1427"/>
      <c r="AE23" s="1427"/>
    </row>
    <row r="24" spans="1:31" s="724" customFormat="1">
      <c r="A24" s="1428" t="s">
        <v>333</v>
      </c>
      <c r="B24" s="1396"/>
      <c r="C24" s="1429" t="s">
        <v>372</v>
      </c>
      <c r="D24" s="1430" t="s">
        <v>372</v>
      </c>
      <c r="E24" s="1430" t="s">
        <v>372</v>
      </c>
      <c r="F24" s="1431" t="s">
        <v>372</v>
      </c>
      <c r="G24" s="739">
        <v>0</v>
      </c>
      <c r="H24" s="740" t="s">
        <v>372</v>
      </c>
      <c r="I24" s="1424"/>
      <c r="J24" s="1429" t="s">
        <v>372</v>
      </c>
      <c r="K24" s="1430" t="s">
        <v>372</v>
      </c>
      <c r="L24" s="1430" t="s">
        <v>372</v>
      </c>
      <c r="M24" s="1431" t="s">
        <v>372</v>
      </c>
      <c r="N24" s="739" t="s">
        <v>372</v>
      </c>
      <c r="O24" s="741" t="s">
        <v>372</v>
      </c>
      <c r="P24" s="1396"/>
      <c r="Q24" s="1429" t="s">
        <v>372</v>
      </c>
      <c r="R24" s="1430" t="s">
        <v>372</v>
      </c>
      <c r="S24" s="1430" t="s">
        <v>372</v>
      </c>
      <c r="T24" s="1431" t="s">
        <v>372</v>
      </c>
      <c r="U24" s="739" t="s">
        <v>372</v>
      </c>
      <c r="V24" s="741" t="s">
        <v>372</v>
      </c>
      <c r="W24" s="1396"/>
      <c r="X24" s="1433" t="s">
        <v>372</v>
      </c>
      <c r="Y24" s="1426"/>
      <c r="Z24" s="742" t="s">
        <v>372</v>
      </c>
      <c r="AA24" s="741" t="s">
        <v>372</v>
      </c>
      <c r="AB24" s="1427"/>
      <c r="AC24" s="1427"/>
      <c r="AD24" s="1427"/>
      <c r="AE24" s="1427"/>
    </row>
    <row r="25" spans="1:31" s="724" customFormat="1">
      <c r="A25" s="1428" t="s">
        <v>334</v>
      </c>
      <c r="B25" s="1396"/>
      <c r="C25" s="1429">
        <v>494.91500000000002</v>
      </c>
      <c r="D25" s="1430">
        <v>501.80860000000001</v>
      </c>
      <c r="E25" s="1430" t="s">
        <v>372</v>
      </c>
      <c r="F25" s="1431">
        <v>497.32650000000001</v>
      </c>
      <c r="G25" s="739">
        <v>3.8965000000000032</v>
      </c>
      <c r="H25" s="740">
        <v>7.8967634720223945E-3</v>
      </c>
      <c r="I25" s="1424"/>
      <c r="J25" s="1429" t="s">
        <v>372</v>
      </c>
      <c r="K25" s="1430" t="s">
        <v>372</v>
      </c>
      <c r="L25" s="1430" t="s">
        <v>372</v>
      </c>
      <c r="M25" s="1431" t="s">
        <v>372</v>
      </c>
      <c r="N25" s="739" t="s">
        <v>372</v>
      </c>
      <c r="O25" s="741" t="s">
        <v>372</v>
      </c>
      <c r="P25" s="1396"/>
      <c r="Q25" s="1429">
        <v>498.31470000000002</v>
      </c>
      <c r="R25" s="1430">
        <v>517.42060000000004</v>
      </c>
      <c r="S25" s="1430" t="s">
        <v>372</v>
      </c>
      <c r="T25" s="1431">
        <v>509.93509999999998</v>
      </c>
      <c r="U25" s="739">
        <v>2.6744999999999663</v>
      </c>
      <c r="V25" s="741">
        <v>5.2724378751276557E-3</v>
      </c>
      <c r="W25" s="1396"/>
      <c r="X25" s="1433">
        <v>504.06790000000001</v>
      </c>
      <c r="Y25" s="1426"/>
      <c r="Z25" s="742">
        <v>3.2432000000000016</v>
      </c>
      <c r="AA25" s="741">
        <v>6.4757189491653211E-3</v>
      </c>
      <c r="AB25" s="1427"/>
      <c r="AC25" s="1427"/>
      <c r="AD25" s="1427"/>
      <c r="AE25" s="1427"/>
    </row>
    <row r="26" spans="1:31" s="724" customFormat="1">
      <c r="A26" s="1428" t="s">
        <v>335</v>
      </c>
      <c r="B26" s="1396"/>
      <c r="C26" s="1434">
        <v>518.13149999999996</v>
      </c>
      <c r="D26" s="1435">
        <v>521.60799999999995</v>
      </c>
      <c r="E26" s="1435">
        <v>497.62979999999999</v>
      </c>
      <c r="F26" s="1436">
        <v>516.13559999999995</v>
      </c>
      <c r="G26" s="739">
        <v>1.5788000000000011</v>
      </c>
      <c r="H26" s="740">
        <v>3.0682715688530315E-3</v>
      </c>
      <c r="I26" s="1424"/>
      <c r="J26" s="1434" t="s">
        <v>372</v>
      </c>
      <c r="K26" s="1435">
        <v>528</v>
      </c>
      <c r="L26" s="1435" t="s">
        <v>95</v>
      </c>
      <c r="M26" s="1436">
        <v>497.9948</v>
      </c>
      <c r="N26" s="739">
        <v>9.0898000000000252</v>
      </c>
      <c r="O26" s="741">
        <v>1.8592160031089877E-2</v>
      </c>
      <c r="P26" s="1396"/>
      <c r="Q26" s="1434" t="s">
        <v>372</v>
      </c>
      <c r="R26" s="1435" t="s">
        <v>372</v>
      </c>
      <c r="S26" s="1435" t="s">
        <v>372</v>
      </c>
      <c r="T26" s="1436" t="s">
        <v>372</v>
      </c>
      <c r="U26" s="739" t="s">
        <v>372</v>
      </c>
      <c r="V26" s="741" t="s">
        <v>372</v>
      </c>
      <c r="W26" s="1396"/>
      <c r="X26" s="1433">
        <v>513.31880000000001</v>
      </c>
      <c r="Y26" s="1397"/>
      <c r="Z26" s="742">
        <v>2.7451000000000363</v>
      </c>
      <c r="AA26" s="741">
        <v>5.3765009831099331E-3</v>
      </c>
      <c r="AB26" s="1427"/>
      <c r="AC26" s="1427"/>
      <c r="AD26" s="1427"/>
      <c r="AE26" s="1427"/>
    </row>
    <row r="27" spans="1:31" s="724" customFormat="1">
      <c r="A27" s="1428" t="s">
        <v>336</v>
      </c>
      <c r="B27" s="1396"/>
      <c r="C27" s="1434">
        <v>507.5949</v>
      </c>
      <c r="D27" s="1435">
        <v>513.69839999999999</v>
      </c>
      <c r="E27" s="1435" t="s">
        <v>372</v>
      </c>
      <c r="F27" s="1436">
        <v>512.22919999999999</v>
      </c>
      <c r="G27" s="739">
        <v>-2.9542999999999893</v>
      </c>
      <c r="H27" s="740">
        <v>-5.7344616044574526E-3</v>
      </c>
      <c r="I27" s="1424"/>
      <c r="J27" s="1434" t="s">
        <v>372</v>
      </c>
      <c r="K27" s="1435" t="s">
        <v>372</v>
      </c>
      <c r="L27" s="1435" t="s">
        <v>372</v>
      </c>
      <c r="M27" s="1436" t="s">
        <v>372</v>
      </c>
      <c r="N27" s="739" t="s">
        <v>372</v>
      </c>
      <c r="O27" s="741" t="s">
        <v>372</v>
      </c>
      <c r="P27" s="1396"/>
      <c r="Q27" s="1434">
        <v>691.57090000000005</v>
      </c>
      <c r="R27" s="1435">
        <v>572.97540000000004</v>
      </c>
      <c r="S27" s="1435">
        <v>572.97540000000004</v>
      </c>
      <c r="T27" s="1436">
        <v>588.83270000000005</v>
      </c>
      <c r="U27" s="739" t="s">
        <v>372</v>
      </c>
      <c r="V27" s="741" t="s">
        <v>372</v>
      </c>
      <c r="W27" s="1396"/>
      <c r="X27" s="1433">
        <v>515.56380000000001</v>
      </c>
      <c r="Y27" s="1397"/>
      <c r="Z27" s="742">
        <v>-2.8256999999999834</v>
      </c>
      <c r="AA27" s="741">
        <v>-5.4509205915628245E-3</v>
      </c>
      <c r="AB27" s="1427"/>
      <c r="AC27" s="1427"/>
      <c r="AD27" s="1427"/>
      <c r="AE27" s="1427"/>
    </row>
    <row r="28" spans="1:31" s="724" customFormat="1">
      <c r="A28" s="1428" t="s">
        <v>337</v>
      </c>
      <c r="B28" s="1396"/>
      <c r="C28" s="1429">
        <v>538.95309999999995</v>
      </c>
      <c r="D28" s="1430">
        <v>489.02690000000001</v>
      </c>
      <c r="E28" s="1430">
        <v>451.49009999999998</v>
      </c>
      <c r="F28" s="1431">
        <v>530.65099999999995</v>
      </c>
      <c r="G28" s="743">
        <v>0</v>
      </c>
      <c r="H28" s="740">
        <v>0</v>
      </c>
      <c r="I28" s="1424"/>
      <c r="J28" s="1429" t="s">
        <v>372</v>
      </c>
      <c r="K28" s="1430" t="s">
        <v>372</v>
      </c>
      <c r="L28" s="1430" t="s">
        <v>372</v>
      </c>
      <c r="M28" s="1431" t="s">
        <v>372</v>
      </c>
      <c r="N28" s="739" t="s">
        <v>372</v>
      </c>
      <c r="O28" s="741" t="s">
        <v>372</v>
      </c>
      <c r="P28" s="1396"/>
      <c r="Q28" s="1429">
        <v>587.71569999999997</v>
      </c>
      <c r="R28" s="1430">
        <v>540.95650000000001</v>
      </c>
      <c r="S28" s="1430">
        <v>573.90530000000001</v>
      </c>
      <c r="T28" s="1431">
        <v>566.48609999999996</v>
      </c>
      <c r="U28" s="739" t="s">
        <v>372</v>
      </c>
      <c r="V28" s="741" t="s">
        <v>372</v>
      </c>
      <c r="W28" s="1396"/>
      <c r="X28" s="1433">
        <v>532.45939999999996</v>
      </c>
      <c r="Y28" s="1397"/>
      <c r="Z28" s="742" t="s">
        <v>372</v>
      </c>
      <c r="AA28" s="741" t="s">
        <v>372</v>
      </c>
      <c r="AB28" s="1427"/>
      <c r="AC28" s="1427"/>
      <c r="AD28" s="1427"/>
      <c r="AE28" s="1427"/>
    </row>
    <row r="29" spans="1:31" s="724" customFormat="1">
      <c r="A29" s="1428" t="s">
        <v>338</v>
      </c>
      <c r="B29" s="1396"/>
      <c r="C29" s="1429" t="s">
        <v>372</v>
      </c>
      <c r="D29" s="1430" t="s">
        <v>372</v>
      </c>
      <c r="E29" s="1430" t="s">
        <v>372</v>
      </c>
      <c r="F29" s="1431" t="s">
        <v>372</v>
      </c>
      <c r="G29" s="739">
        <v>0</v>
      </c>
      <c r="H29" s="740">
        <v>0</v>
      </c>
      <c r="I29" s="1424"/>
      <c r="J29" s="1429" t="s">
        <v>372</v>
      </c>
      <c r="K29" s="1430" t="s">
        <v>372</v>
      </c>
      <c r="L29" s="1430" t="s">
        <v>372</v>
      </c>
      <c r="M29" s="1431" t="s">
        <v>372</v>
      </c>
      <c r="N29" s="739" t="s">
        <v>372</v>
      </c>
      <c r="O29" s="741" t="s">
        <v>372</v>
      </c>
      <c r="P29" s="1396"/>
      <c r="Q29" s="1429" t="s">
        <v>372</v>
      </c>
      <c r="R29" s="1430" t="s">
        <v>372</v>
      </c>
      <c r="S29" s="1430" t="s">
        <v>372</v>
      </c>
      <c r="T29" s="1431" t="s">
        <v>372</v>
      </c>
      <c r="U29" s="739" t="s">
        <v>372</v>
      </c>
      <c r="V29" s="741" t="s">
        <v>372</v>
      </c>
      <c r="W29" s="1396"/>
      <c r="X29" s="1433" t="s">
        <v>372</v>
      </c>
      <c r="Y29" s="1426"/>
      <c r="Z29" s="742" t="s">
        <v>372</v>
      </c>
      <c r="AA29" s="741" t="s">
        <v>372</v>
      </c>
      <c r="AB29" s="1427"/>
      <c r="AC29" s="1427"/>
      <c r="AD29" s="1427"/>
      <c r="AE29" s="1427"/>
    </row>
    <row r="30" spans="1:31" s="724" customFormat="1">
      <c r="A30" s="1428" t="s">
        <v>339</v>
      </c>
      <c r="B30" s="1396"/>
      <c r="C30" s="1429" t="s">
        <v>372</v>
      </c>
      <c r="D30" s="1430">
        <v>442.5711</v>
      </c>
      <c r="E30" s="1430" t="s">
        <v>372</v>
      </c>
      <c r="F30" s="1431">
        <v>442.5711</v>
      </c>
      <c r="G30" s="739">
        <v>-20.796800000000019</v>
      </c>
      <c r="H30" s="740">
        <v>-4.4881831477752376E-2</v>
      </c>
      <c r="I30" s="1424"/>
      <c r="J30" s="1429" t="s">
        <v>372</v>
      </c>
      <c r="K30" s="1430" t="s">
        <v>372</v>
      </c>
      <c r="L30" s="1430" t="s">
        <v>372</v>
      </c>
      <c r="M30" s="1431" t="s">
        <v>372</v>
      </c>
      <c r="N30" s="739" t="s">
        <v>372</v>
      </c>
      <c r="O30" s="741" t="s">
        <v>372</v>
      </c>
      <c r="P30" s="1396"/>
      <c r="Q30" s="1429" t="s">
        <v>372</v>
      </c>
      <c r="R30" s="1430">
        <v>320.00790000000001</v>
      </c>
      <c r="S30" s="1430" t="s">
        <v>372</v>
      </c>
      <c r="T30" s="1431">
        <v>320.00790000000001</v>
      </c>
      <c r="U30" s="739">
        <v>13.327200000000005</v>
      </c>
      <c r="V30" s="741">
        <v>4.3456272272758056E-2</v>
      </c>
      <c r="W30" s="1396"/>
      <c r="X30" s="1433">
        <v>417.38510000000002</v>
      </c>
      <c r="Y30" s="1426"/>
      <c r="Z30" s="742">
        <v>-13.784599999999955</v>
      </c>
      <c r="AA30" s="741">
        <v>-3.1970242806950377E-2</v>
      </c>
      <c r="AB30" s="1427"/>
      <c r="AC30" s="1427"/>
      <c r="AD30" s="1427"/>
      <c r="AE30" s="1427"/>
    </row>
    <row r="31" spans="1:31" s="724" customFormat="1">
      <c r="A31" s="1428" t="s">
        <v>340</v>
      </c>
      <c r="B31" s="1396"/>
      <c r="C31" s="1429" t="s">
        <v>372</v>
      </c>
      <c r="D31" s="1430">
        <v>388.51530000000002</v>
      </c>
      <c r="E31" s="1430" t="s">
        <v>504</v>
      </c>
      <c r="F31" s="1431" t="s">
        <v>504</v>
      </c>
      <c r="G31" s="739" t="s">
        <v>372</v>
      </c>
      <c r="H31" s="740" t="s">
        <v>372</v>
      </c>
      <c r="I31" s="1424"/>
      <c r="J31" s="1429" t="s">
        <v>372</v>
      </c>
      <c r="K31" s="1430" t="s">
        <v>372</v>
      </c>
      <c r="L31" s="1430" t="s">
        <v>372</v>
      </c>
      <c r="M31" s="1431" t="s">
        <v>372</v>
      </c>
      <c r="N31" s="739" t="s">
        <v>372</v>
      </c>
      <c r="O31" s="741" t="s">
        <v>372</v>
      </c>
      <c r="P31" s="1396"/>
      <c r="Q31" s="1429" t="s">
        <v>372</v>
      </c>
      <c r="R31" s="1430" t="s">
        <v>504</v>
      </c>
      <c r="S31" s="1430" t="s">
        <v>372</v>
      </c>
      <c r="T31" s="1431" t="s">
        <v>504</v>
      </c>
      <c r="U31" s="739" t="s">
        <v>372</v>
      </c>
      <c r="V31" s="741" t="s">
        <v>372</v>
      </c>
      <c r="W31" s="1396"/>
      <c r="X31" s="1433" t="s">
        <v>504</v>
      </c>
      <c r="Y31" s="1426"/>
      <c r="Z31" s="742" t="s">
        <v>372</v>
      </c>
      <c r="AA31" s="741" t="s">
        <v>372</v>
      </c>
      <c r="AB31" s="1427"/>
      <c r="AC31" s="1427"/>
      <c r="AD31" s="1427"/>
      <c r="AE31" s="1427"/>
    </row>
    <row r="32" spans="1:31" s="724" customFormat="1">
      <c r="A32" s="1428" t="s">
        <v>341</v>
      </c>
      <c r="B32" s="1396"/>
      <c r="C32" s="1429" t="s">
        <v>504</v>
      </c>
      <c r="D32" s="1435" t="s">
        <v>504</v>
      </c>
      <c r="E32" s="1435" t="s">
        <v>372</v>
      </c>
      <c r="F32" s="1436" t="s">
        <v>504</v>
      </c>
      <c r="G32" s="739" t="s">
        <v>372</v>
      </c>
      <c r="H32" s="740" t="s">
        <v>372</v>
      </c>
      <c r="I32" s="1424"/>
      <c r="J32" s="1429" t="s">
        <v>372</v>
      </c>
      <c r="K32" s="1435" t="s">
        <v>372</v>
      </c>
      <c r="L32" s="1435" t="s">
        <v>372</v>
      </c>
      <c r="M32" s="1436" t="s">
        <v>372</v>
      </c>
      <c r="N32" s="739" t="s">
        <v>372</v>
      </c>
      <c r="O32" s="741" t="s">
        <v>372</v>
      </c>
      <c r="P32" s="1396"/>
      <c r="Q32" s="1429" t="s">
        <v>372</v>
      </c>
      <c r="R32" s="1435" t="s">
        <v>372</v>
      </c>
      <c r="S32" s="1435" t="s">
        <v>372</v>
      </c>
      <c r="T32" s="1436" t="s">
        <v>372</v>
      </c>
      <c r="U32" s="739" t="s">
        <v>372</v>
      </c>
      <c r="V32" s="741" t="s">
        <v>372</v>
      </c>
      <c r="W32" s="1396"/>
      <c r="X32" s="1433" t="s">
        <v>504</v>
      </c>
      <c r="Y32" s="1426"/>
      <c r="Z32" s="742" t="s">
        <v>372</v>
      </c>
      <c r="AA32" s="741" t="s">
        <v>372</v>
      </c>
      <c r="AB32" s="1427"/>
      <c r="AC32" s="1427"/>
      <c r="AD32" s="1427"/>
      <c r="AE32" s="1427"/>
    </row>
    <row r="33" spans="1:31" s="724" customFormat="1">
      <c r="A33" s="1428" t="s">
        <v>342</v>
      </c>
      <c r="B33" s="1396"/>
      <c r="C33" s="1429" t="s">
        <v>372</v>
      </c>
      <c r="D33" s="1435">
        <v>220.1386</v>
      </c>
      <c r="E33" s="1435" t="s">
        <v>372</v>
      </c>
      <c r="F33" s="1436">
        <v>220.1386</v>
      </c>
      <c r="G33" s="739">
        <v>0.52359999999998763</v>
      </c>
      <c r="H33" s="740">
        <v>2.3841723015276539E-3</v>
      </c>
      <c r="I33" s="1424"/>
      <c r="J33" s="1429" t="s">
        <v>372</v>
      </c>
      <c r="K33" s="1435" t="s">
        <v>372</v>
      </c>
      <c r="L33" s="1435" t="s">
        <v>372</v>
      </c>
      <c r="M33" s="1436" t="s">
        <v>372</v>
      </c>
      <c r="N33" s="739" t="s">
        <v>372</v>
      </c>
      <c r="O33" s="741" t="s">
        <v>372</v>
      </c>
      <c r="P33" s="1396"/>
      <c r="Q33" s="1429" t="s">
        <v>372</v>
      </c>
      <c r="R33" s="1435" t="s">
        <v>372</v>
      </c>
      <c r="S33" s="1435" t="s">
        <v>372</v>
      </c>
      <c r="T33" s="1436" t="s">
        <v>372</v>
      </c>
      <c r="U33" s="739" t="s">
        <v>372</v>
      </c>
      <c r="V33" s="741" t="s">
        <v>372</v>
      </c>
      <c r="W33" s="1396"/>
      <c r="X33" s="1433">
        <v>220.1386</v>
      </c>
      <c r="Y33" s="1426"/>
      <c r="Z33" s="742">
        <v>0.52359999999998763</v>
      </c>
      <c r="AA33" s="741">
        <v>2.3841723015276539E-3</v>
      </c>
      <c r="AB33" s="1427"/>
      <c r="AC33" s="1427"/>
      <c r="AD33" s="1427"/>
      <c r="AE33" s="1427"/>
    </row>
    <row r="34" spans="1:31" s="724" customFormat="1">
      <c r="A34" s="1428" t="s">
        <v>343</v>
      </c>
      <c r="B34" s="1396"/>
      <c r="C34" s="1429" t="s">
        <v>372</v>
      </c>
      <c r="D34" s="1435" t="s">
        <v>372</v>
      </c>
      <c r="E34" s="1435" t="s">
        <v>372</v>
      </c>
      <c r="F34" s="1436" t="s">
        <v>372</v>
      </c>
      <c r="G34" s="739"/>
      <c r="H34" s="740" t="s">
        <v>372</v>
      </c>
      <c r="I34" s="1424"/>
      <c r="J34" s="1429" t="s">
        <v>372</v>
      </c>
      <c r="K34" s="1435" t="s">
        <v>372</v>
      </c>
      <c r="L34" s="1435" t="s">
        <v>372</v>
      </c>
      <c r="M34" s="1436" t="s">
        <v>372</v>
      </c>
      <c r="N34" s="739" t="s">
        <v>372</v>
      </c>
      <c r="O34" s="741" t="s">
        <v>372</v>
      </c>
      <c r="P34" s="1396"/>
      <c r="Q34" s="1429" t="s">
        <v>372</v>
      </c>
      <c r="R34" s="1435" t="s">
        <v>372</v>
      </c>
      <c r="S34" s="1435" t="s">
        <v>372</v>
      </c>
      <c r="T34" s="1436" t="s">
        <v>372</v>
      </c>
      <c r="U34" s="739" t="s">
        <v>372</v>
      </c>
      <c r="V34" s="741" t="s">
        <v>372</v>
      </c>
      <c r="W34" s="1396"/>
      <c r="X34" s="1433" t="s">
        <v>372</v>
      </c>
      <c r="Y34" s="1426"/>
      <c r="Z34" s="742" t="s">
        <v>372</v>
      </c>
      <c r="AA34" s="741" t="s">
        <v>372</v>
      </c>
      <c r="AB34" s="1427"/>
      <c r="AC34" s="1427"/>
      <c r="AD34" s="1427"/>
      <c r="AE34" s="1427"/>
    </row>
    <row r="35" spans="1:31" s="724" customFormat="1">
      <c r="A35" s="1428" t="s">
        <v>344</v>
      </c>
      <c r="B35" s="1396"/>
      <c r="C35" s="1429" t="s">
        <v>372</v>
      </c>
      <c r="D35" s="1430">
        <v>361.66329999999999</v>
      </c>
      <c r="E35" s="1430">
        <v>170.73589999999999</v>
      </c>
      <c r="F35" s="1431">
        <v>264.77510000000001</v>
      </c>
      <c r="G35" s="739">
        <v>0</v>
      </c>
      <c r="H35" s="740">
        <v>0</v>
      </c>
      <c r="I35" s="1424"/>
      <c r="J35" s="1429" t="s">
        <v>372</v>
      </c>
      <c r="K35" s="1430" t="s">
        <v>372</v>
      </c>
      <c r="L35" s="1430" t="s">
        <v>372</v>
      </c>
      <c r="M35" s="1431" t="s">
        <v>372</v>
      </c>
      <c r="N35" s="739" t="s">
        <v>372</v>
      </c>
      <c r="O35" s="741" t="s">
        <v>372</v>
      </c>
      <c r="P35" s="1396"/>
      <c r="Q35" s="1429" t="s">
        <v>372</v>
      </c>
      <c r="R35" s="1430">
        <v>451.95119999999997</v>
      </c>
      <c r="S35" s="1430">
        <v>419.85910000000001</v>
      </c>
      <c r="T35" s="1431">
        <v>425.3313</v>
      </c>
      <c r="U35" s="739" t="s">
        <v>372</v>
      </c>
      <c r="V35" s="741" t="s">
        <v>372</v>
      </c>
      <c r="W35" s="1396"/>
      <c r="X35" s="1433">
        <v>388.43549999999999</v>
      </c>
      <c r="Y35" s="1397"/>
      <c r="Z35" s="742" t="s">
        <v>372</v>
      </c>
      <c r="AA35" s="741" t="s">
        <v>372</v>
      </c>
      <c r="AB35" s="1427"/>
      <c r="AC35" s="1427"/>
      <c r="AD35" s="1427"/>
      <c r="AE35" s="1427"/>
    </row>
    <row r="36" spans="1:31" s="724" customFormat="1">
      <c r="A36" s="1428" t="s">
        <v>345</v>
      </c>
      <c r="B36" s="1396"/>
      <c r="C36" s="1429">
        <v>484.91219999999998</v>
      </c>
      <c r="D36" s="1430">
        <v>492.91489999999999</v>
      </c>
      <c r="E36" s="1430" t="s">
        <v>372</v>
      </c>
      <c r="F36" s="1431">
        <v>487.54849999999999</v>
      </c>
      <c r="G36" s="739">
        <v>3.6216000000000008</v>
      </c>
      <c r="H36" s="740">
        <v>7.4837749255105557E-3</v>
      </c>
      <c r="I36" s="1424"/>
      <c r="J36" s="1429" t="s">
        <v>372</v>
      </c>
      <c r="K36" s="1430" t="s">
        <v>372</v>
      </c>
      <c r="L36" s="1430" t="s">
        <v>372</v>
      </c>
      <c r="M36" s="1431" t="s">
        <v>372</v>
      </c>
      <c r="N36" s="739" t="s">
        <v>372</v>
      </c>
      <c r="O36" s="741" t="s">
        <v>372</v>
      </c>
      <c r="P36" s="1396"/>
      <c r="Q36" s="1429">
        <v>534.57050000000004</v>
      </c>
      <c r="R36" s="1430">
        <v>520.87099999999998</v>
      </c>
      <c r="S36" s="1430" t="s">
        <v>372</v>
      </c>
      <c r="T36" s="1431">
        <v>528.97749999999996</v>
      </c>
      <c r="U36" s="739">
        <v>2.2306999999999562</v>
      </c>
      <c r="V36" s="741">
        <v>4.2348619868217696E-3</v>
      </c>
      <c r="W36" s="1396"/>
      <c r="X36" s="1433">
        <v>490.70979999999997</v>
      </c>
      <c r="Y36" s="1397"/>
      <c r="Z36" s="742">
        <v>3.5154999999999745</v>
      </c>
      <c r="AA36" s="741">
        <v>7.2158069172811867E-3</v>
      </c>
      <c r="AB36" s="1427"/>
      <c r="AC36" s="1427"/>
      <c r="AD36" s="1427"/>
      <c r="AE36" s="1427"/>
    </row>
    <row r="37" spans="1:31" s="724" customFormat="1">
      <c r="A37" s="1428" t="s">
        <v>346</v>
      </c>
      <c r="B37" s="1396"/>
      <c r="C37" s="1429" t="s">
        <v>372</v>
      </c>
      <c r="D37" s="1430">
        <v>476.81380000000001</v>
      </c>
      <c r="E37" s="1430">
        <v>479.75830000000002</v>
      </c>
      <c r="F37" s="1431">
        <v>478.78160000000003</v>
      </c>
      <c r="G37" s="739">
        <v>-0.22709999999995034</v>
      </c>
      <c r="H37" s="740">
        <v>-4.7410412378723343E-4</v>
      </c>
      <c r="I37" s="1424"/>
      <c r="J37" s="1429" t="s">
        <v>372</v>
      </c>
      <c r="K37" s="1430" t="s">
        <v>372</v>
      </c>
      <c r="L37" s="1430" t="s">
        <v>372</v>
      </c>
      <c r="M37" s="1431" t="s">
        <v>372</v>
      </c>
      <c r="N37" s="739" t="s">
        <v>372</v>
      </c>
      <c r="O37" s="741" t="s">
        <v>372</v>
      </c>
      <c r="P37" s="1396"/>
      <c r="Q37" s="1429" t="s">
        <v>372</v>
      </c>
      <c r="R37" s="1430">
        <v>448.45080000000002</v>
      </c>
      <c r="S37" s="1430">
        <v>461.53820000000002</v>
      </c>
      <c r="T37" s="1431">
        <v>458.03829999999999</v>
      </c>
      <c r="U37" s="739">
        <v>-0.21719999999999118</v>
      </c>
      <c r="V37" s="741">
        <v>-4.7397139805194222E-4</v>
      </c>
      <c r="W37" s="1396"/>
      <c r="X37" s="1433">
        <v>478.60770000000002</v>
      </c>
      <c r="Y37" s="1397"/>
      <c r="Z37" s="742">
        <v>-0.22699999999997544</v>
      </c>
      <c r="AA37" s="741">
        <v>-4.7406756444334786E-4</v>
      </c>
      <c r="AB37" s="1427"/>
      <c r="AC37" s="1427"/>
      <c r="AD37" s="1427"/>
      <c r="AE37" s="1427"/>
    </row>
    <row r="38" spans="1:31" s="724" customFormat="1">
      <c r="A38" s="1428" t="s">
        <v>347</v>
      </c>
      <c r="B38" s="1396"/>
      <c r="C38" s="1429">
        <v>490.23649999999998</v>
      </c>
      <c r="D38" s="1430">
        <v>483.73329999999999</v>
      </c>
      <c r="E38" s="1430" t="s">
        <v>372</v>
      </c>
      <c r="F38" s="1431">
        <v>487.37880000000001</v>
      </c>
      <c r="G38" s="739">
        <v>2.4712999999999852</v>
      </c>
      <c r="H38" s="740">
        <v>5.0964359181906449E-3</v>
      </c>
      <c r="I38" s="1424"/>
      <c r="J38" s="1429" t="s">
        <v>372</v>
      </c>
      <c r="K38" s="1430" t="s">
        <v>372</v>
      </c>
      <c r="L38" s="1430" t="s">
        <v>372</v>
      </c>
      <c r="M38" s="1431" t="s">
        <v>372</v>
      </c>
      <c r="N38" s="739" t="s">
        <v>372</v>
      </c>
      <c r="O38" s="741" t="s">
        <v>372</v>
      </c>
      <c r="P38" s="1396"/>
      <c r="Q38" s="1429">
        <v>468.9427</v>
      </c>
      <c r="R38" s="1430">
        <v>447.28640000000001</v>
      </c>
      <c r="S38" s="1430" t="s">
        <v>372</v>
      </c>
      <c r="T38" s="1431">
        <v>450.84440000000001</v>
      </c>
      <c r="U38" s="739">
        <v>10.913999999999987</v>
      </c>
      <c r="V38" s="741">
        <v>2.4808469703389457E-2</v>
      </c>
      <c r="W38" s="1396"/>
      <c r="X38" s="1433">
        <v>470.06610000000001</v>
      </c>
      <c r="Y38" s="1397"/>
      <c r="Z38" s="742">
        <v>6.47199999999998</v>
      </c>
      <c r="AA38" s="741">
        <v>1.3960488280588601E-2</v>
      </c>
      <c r="AB38" s="1395"/>
      <c r="AC38" s="1395"/>
      <c r="AD38" s="1395"/>
      <c r="AE38" s="1395"/>
    </row>
    <row r="39" spans="1:31" s="724" customFormat="1">
      <c r="A39" s="1428" t="s">
        <v>348</v>
      </c>
      <c r="B39" s="1396"/>
      <c r="C39" s="1429">
        <v>420.90499999999997</v>
      </c>
      <c r="D39" s="1430">
        <v>440.51679999999999</v>
      </c>
      <c r="E39" s="1430">
        <v>457.9907</v>
      </c>
      <c r="F39" s="1431">
        <v>451.73419999999999</v>
      </c>
      <c r="G39" s="739">
        <v>23.742999999999995</v>
      </c>
      <c r="H39" s="740">
        <v>5.5475439681937466E-2</v>
      </c>
      <c r="I39" s="1424"/>
      <c r="J39" s="1429" t="s">
        <v>372</v>
      </c>
      <c r="K39" s="1430" t="s">
        <v>372</v>
      </c>
      <c r="L39" s="1430" t="s">
        <v>372</v>
      </c>
      <c r="M39" s="1431" t="s">
        <v>372</v>
      </c>
      <c r="N39" s="739" t="s">
        <v>372</v>
      </c>
      <c r="O39" s="741" t="s">
        <v>372</v>
      </c>
      <c r="P39" s="1396"/>
      <c r="Q39" s="1429">
        <v>355.7894</v>
      </c>
      <c r="R39" s="1430">
        <v>406.91570000000002</v>
      </c>
      <c r="S39" s="1430">
        <v>409.21530000000001</v>
      </c>
      <c r="T39" s="1431">
        <v>408.49509999999998</v>
      </c>
      <c r="U39" s="739">
        <v>14.065399999999954</v>
      </c>
      <c r="V39" s="741">
        <v>3.5660093547722038E-2</v>
      </c>
      <c r="W39" s="1396"/>
      <c r="X39" s="1433">
        <v>420.4708</v>
      </c>
      <c r="Y39" s="1397"/>
      <c r="Z39" s="742">
        <v>16.745799999999974</v>
      </c>
      <c r="AA39" s="741">
        <v>4.1478233946374399E-2</v>
      </c>
      <c r="AB39" s="1427"/>
      <c r="AC39" s="1427"/>
      <c r="AD39" s="1427"/>
      <c r="AE39" s="1427"/>
    </row>
    <row r="40" spans="1:31" s="724" customFormat="1">
      <c r="A40" s="1428" t="s">
        <v>349</v>
      </c>
      <c r="B40" s="1396"/>
      <c r="C40" s="1429">
        <v>472.06819999999999</v>
      </c>
      <c r="D40" s="1430">
        <v>485.06020000000001</v>
      </c>
      <c r="E40" s="1430">
        <v>494.70710000000003</v>
      </c>
      <c r="F40" s="1431">
        <v>481.95119999999997</v>
      </c>
      <c r="G40" s="739">
        <v>2.8923999999999523</v>
      </c>
      <c r="H40" s="740">
        <v>6.0376722022430496E-3</v>
      </c>
      <c r="I40" s="1424"/>
      <c r="J40" s="1429" t="s">
        <v>372</v>
      </c>
      <c r="K40" s="1430" t="s">
        <v>372</v>
      </c>
      <c r="L40" s="1430" t="s">
        <v>372</v>
      </c>
      <c r="M40" s="1431" t="s">
        <v>372</v>
      </c>
      <c r="N40" s="739" t="s">
        <v>372</v>
      </c>
      <c r="O40" s="741" t="s">
        <v>372</v>
      </c>
      <c r="P40" s="1396"/>
      <c r="Q40" s="1429">
        <v>434.48020000000002</v>
      </c>
      <c r="R40" s="1430">
        <v>483.18639999999999</v>
      </c>
      <c r="S40" s="1430">
        <v>470.3766</v>
      </c>
      <c r="T40" s="1431">
        <v>475.2276</v>
      </c>
      <c r="U40" s="739">
        <v>28.051100000000019</v>
      </c>
      <c r="V40" s="741">
        <v>6.2729369723140582E-2</v>
      </c>
      <c r="W40" s="1396"/>
      <c r="X40" s="1433">
        <v>481.3963</v>
      </c>
      <c r="Y40" s="1397"/>
      <c r="Z40" s="742">
        <v>4.9685999999999808</v>
      </c>
      <c r="AA40" s="741">
        <v>1.0428864652495928E-2</v>
      </c>
      <c r="AB40" s="1427"/>
      <c r="AC40" s="1427"/>
      <c r="AD40" s="1427"/>
      <c r="AE40" s="1427"/>
    </row>
    <row r="41" spans="1:31" s="724" customFormat="1">
      <c r="A41" s="1428" t="s">
        <v>350</v>
      </c>
      <c r="B41" s="1396"/>
      <c r="C41" s="1429" t="s">
        <v>372</v>
      </c>
      <c r="D41" s="1430">
        <v>456.32870000000003</v>
      </c>
      <c r="E41" s="1430" t="s">
        <v>504</v>
      </c>
      <c r="F41" s="1431" t="s">
        <v>504</v>
      </c>
      <c r="G41" s="739" t="s">
        <v>372</v>
      </c>
      <c r="H41" s="740" t="s">
        <v>372</v>
      </c>
      <c r="I41" s="1424"/>
      <c r="J41" s="1429" t="s">
        <v>372</v>
      </c>
      <c r="K41" s="1430" t="s">
        <v>372</v>
      </c>
      <c r="L41" s="1430" t="s">
        <v>372</v>
      </c>
      <c r="M41" s="1431" t="s">
        <v>372</v>
      </c>
      <c r="N41" s="739" t="s">
        <v>372</v>
      </c>
      <c r="O41" s="741" t="s">
        <v>372</v>
      </c>
      <c r="P41" s="1396"/>
      <c r="Q41" s="1429" t="s">
        <v>372</v>
      </c>
      <c r="R41" s="1430" t="s">
        <v>372</v>
      </c>
      <c r="S41" s="1430" t="s">
        <v>504</v>
      </c>
      <c r="T41" s="1431" t="s">
        <v>504</v>
      </c>
      <c r="U41" s="739" t="s">
        <v>372</v>
      </c>
      <c r="V41" s="741" t="s">
        <v>372</v>
      </c>
      <c r="W41" s="1396"/>
      <c r="X41" s="1433" t="s">
        <v>504</v>
      </c>
      <c r="Y41" s="1397"/>
      <c r="Z41" s="742" t="s">
        <v>372</v>
      </c>
      <c r="AA41" s="741" t="s">
        <v>372</v>
      </c>
      <c r="AB41" s="1427"/>
      <c r="AC41" s="1427"/>
      <c r="AD41" s="1427"/>
      <c r="AE41" s="1427"/>
    </row>
    <row r="42" spans="1:31" s="724" customFormat="1">
      <c r="A42" s="1428" t="s">
        <v>351</v>
      </c>
      <c r="B42" s="1396"/>
      <c r="C42" s="1429" t="s">
        <v>372</v>
      </c>
      <c r="D42" s="1430">
        <v>501.13760000000002</v>
      </c>
      <c r="E42" s="1430">
        <v>490.2</v>
      </c>
      <c r="F42" s="1431">
        <v>492.54140000000001</v>
      </c>
      <c r="G42" s="739">
        <v>-5.5176000000000158</v>
      </c>
      <c r="H42" s="740">
        <v>-1.107820559411643E-2</v>
      </c>
      <c r="I42" s="1424"/>
      <c r="J42" s="1429" t="s">
        <v>372</v>
      </c>
      <c r="K42" s="1430" t="s">
        <v>372</v>
      </c>
      <c r="L42" s="1430" t="s">
        <v>372</v>
      </c>
      <c r="M42" s="1431" t="s">
        <v>372</v>
      </c>
      <c r="N42" s="739" t="s">
        <v>372</v>
      </c>
      <c r="O42" s="741" t="s">
        <v>372</v>
      </c>
      <c r="P42" s="1396"/>
      <c r="Q42" s="1429" t="s">
        <v>372</v>
      </c>
      <c r="R42" s="1430" t="s">
        <v>372</v>
      </c>
      <c r="S42" s="1430" t="s">
        <v>372</v>
      </c>
      <c r="T42" s="1431" t="s">
        <v>372</v>
      </c>
      <c r="U42" s="739" t="s">
        <v>372</v>
      </c>
      <c r="V42" s="741" t="s">
        <v>372</v>
      </c>
      <c r="W42" s="1396"/>
      <c r="X42" s="1433">
        <v>492.54140000000001</v>
      </c>
      <c r="Y42" s="1397"/>
      <c r="Z42" s="742">
        <v>-5.5176000000000158</v>
      </c>
      <c r="AA42" s="741">
        <v>-1.107820559411643E-2</v>
      </c>
      <c r="AB42" s="1427"/>
      <c r="AC42" s="1427"/>
      <c r="AD42" s="1427"/>
      <c r="AE42" s="1427"/>
    </row>
    <row r="43" spans="1:31" s="724" customFormat="1" ht="13.5" thickBot="1">
      <c r="A43" s="1438" t="s">
        <v>352</v>
      </c>
      <c r="B43" s="1396"/>
      <c r="C43" s="1439" t="s">
        <v>372</v>
      </c>
      <c r="D43" s="1440">
        <v>519.94619999999998</v>
      </c>
      <c r="E43" s="1440">
        <v>543.30650000000003</v>
      </c>
      <c r="F43" s="1441">
        <v>533.49009999999998</v>
      </c>
      <c r="G43" s="744">
        <v>8.1131000000000313</v>
      </c>
      <c r="H43" s="745">
        <v>1.544243467072226E-2</v>
      </c>
      <c r="I43" s="1424"/>
      <c r="J43" s="1439" t="s">
        <v>372</v>
      </c>
      <c r="K43" s="1440" t="s">
        <v>372</v>
      </c>
      <c r="L43" s="1440" t="s">
        <v>372</v>
      </c>
      <c r="M43" s="1441" t="s">
        <v>372</v>
      </c>
      <c r="N43" s="744" t="s">
        <v>372</v>
      </c>
      <c r="O43" s="746" t="s">
        <v>372</v>
      </c>
      <c r="P43" s="1396"/>
      <c r="Q43" s="1439" t="s">
        <v>372</v>
      </c>
      <c r="R43" s="1440">
        <v>552.04560000000004</v>
      </c>
      <c r="S43" s="1440" t="s">
        <v>372</v>
      </c>
      <c r="T43" s="1441">
        <v>552.04560000000004</v>
      </c>
      <c r="U43" s="744">
        <v>31.230000000000018</v>
      </c>
      <c r="V43" s="746">
        <v>5.9963641642070575E-2</v>
      </c>
      <c r="W43" s="1396"/>
      <c r="X43" s="1442">
        <v>534.5915</v>
      </c>
      <c r="Y43" s="1397"/>
      <c r="Z43" s="747">
        <v>9.485300000000052</v>
      </c>
      <c r="AA43" s="746">
        <v>1.8063584090227902E-2</v>
      </c>
      <c r="AB43" s="1395"/>
      <c r="AC43" s="1395"/>
      <c r="AD43" s="1395"/>
      <c r="AE43" s="1395"/>
    </row>
    <row r="44" spans="1:31">
      <c r="A44" s="1443" t="s">
        <v>401</v>
      </c>
    </row>
    <row r="55" spans="3:5" ht="15">
      <c r="D55" s="1395"/>
      <c r="E55" s="727"/>
    </row>
    <row r="59" spans="3:5" ht="20.85" customHeight="1">
      <c r="C59" s="712"/>
      <c r="D59" s="748" t="s">
        <v>426</v>
      </c>
    </row>
    <row r="60" spans="3:5">
      <c r="C60" s="715"/>
      <c r="D60" s="717"/>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6" sqref="W16"/>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068" t="s">
        <v>416</v>
      </c>
      <c r="D1" s="1069"/>
      <c r="E1" s="1069"/>
      <c r="F1" s="1070"/>
      <c r="G1" s="1070"/>
      <c r="H1" s="1069"/>
      <c r="I1" s="1069"/>
      <c r="J1" s="1069"/>
      <c r="K1" s="1069"/>
      <c r="L1" s="1069"/>
      <c r="M1" s="1069"/>
      <c r="N1" s="1069"/>
      <c r="O1" s="1069"/>
      <c r="P1" s="1069"/>
      <c r="Q1" s="1069"/>
      <c r="R1" s="1069"/>
      <c r="S1" s="1071" t="s">
        <v>417</v>
      </c>
      <c r="U1" s="683">
        <v>0</v>
      </c>
      <c r="AE1" s="3">
        <v>0</v>
      </c>
    </row>
    <row r="2" spans="1:31" s="635" customFormat="1" ht="20.85" customHeight="1">
      <c r="A2" s="1129"/>
      <c r="B2" s="1129"/>
      <c r="C2" s="1072"/>
      <c r="D2" s="1073"/>
      <c r="E2" s="1073"/>
      <c r="F2" s="1074"/>
      <c r="G2" s="1074"/>
      <c r="H2" s="1073"/>
      <c r="I2" s="1073"/>
      <c r="J2" s="1073"/>
      <c r="K2" s="1073"/>
      <c r="L2" s="1073"/>
      <c r="M2" s="1073"/>
      <c r="N2" s="1073"/>
      <c r="O2" s="1073"/>
      <c r="P2" s="1073"/>
      <c r="Q2" s="1073"/>
      <c r="R2" s="1073"/>
      <c r="S2" s="1075" t="s">
        <v>519</v>
      </c>
      <c r="U2" s="1129"/>
    </row>
    <row r="3" spans="1:31" s="684" customFormat="1">
      <c r="C3" s="1130"/>
      <c r="Q3" s="1131" t="s">
        <v>521</v>
      </c>
      <c r="R3" s="1132" t="s">
        <v>418</v>
      </c>
      <c r="S3" s="1133">
        <v>45285</v>
      </c>
    </row>
    <row r="4" spans="1:31" s="684" customFormat="1">
      <c r="C4" s="1130"/>
      <c r="R4" s="1132" t="s">
        <v>419</v>
      </c>
      <c r="S4" s="1133">
        <v>45291</v>
      </c>
    </row>
    <row r="5" spans="1:31" ht="6.6" customHeight="1">
      <c r="C5" s="1076"/>
    </row>
    <row r="6" spans="1:31" ht="28.35" customHeight="1">
      <c r="C6" s="1665" t="s">
        <v>420</v>
      </c>
      <c r="D6" s="1665"/>
      <c r="E6" s="1665"/>
      <c r="F6" s="1665"/>
      <c r="G6" s="1665"/>
      <c r="H6" s="1665"/>
      <c r="I6" s="1665"/>
      <c r="J6" s="1665"/>
      <c r="K6" s="1665"/>
      <c r="L6" s="1665"/>
      <c r="M6" s="1665"/>
      <c r="N6" s="1665"/>
      <c r="O6" s="1665"/>
      <c r="P6" s="1665"/>
      <c r="Q6" s="1665"/>
      <c r="R6" s="1665"/>
      <c r="S6" s="1665"/>
    </row>
    <row r="7" spans="1:31" ht="5.85" customHeight="1">
      <c r="C7" s="1077"/>
      <c r="D7" s="1077"/>
      <c r="E7" s="1077"/>
      <c r="F7" s="1077"/>
      <c r="G7" s="1077"/>
      <c r="H7" s="1077"/>
      <c r="I7" s="1077"/>
      <c r="J7" s="1077"/>
      <c r="K7" s="1077"/>
      <c r="L7" s="1077"/>
      <c r="M7" s="1077"/>
      <c r="N7" s="1077"/>
      <c r="O7" s="1077"/>
      <c r="P7" s="1077"/>
      <c r="Q7" s="1078"/>
      <c r="R7" s="1077"/>
      <c r="S7" s="1077"/>
    </row>
    <row r="8" spans="1:31" ht="13.5" thickBot="1">
      <c r="A8" s="1134"/>
      <c r="B8" s="1134"/>
      <c r="C8" s="1077"/>
      <c r="D8" s="1077"/>
      <c r="E8" s="1077"/>
      <c r="F8" s="1077"/>
      <c r="G8" s="1077"/>
      <c r="H8" s="1077"/>
      <c r="I8" s="1077"/>
      <c r="J8" s="1077"/>
      <c r="K8" s="1077"/>
      <c r="L8" s="1077"/>
      <c r="M8" s="1077"/>
      <c r="N8" s="1077"/>
      <c r="O8" s="1077"/>
      <c r="P8" s="1077"/>
      <c r="Q8" s="1077"/>
      <c r="R8" s="1077"/>
      <c r="S8" s="1077"/>
    </row>
    <row r="9" spans="1:31" ht="18.75" thickBot="1">
      <c r="A9" s="1134"/>
      <c r="B9" s="1134"/>
      <c r="C9" s="1079" t="s">
        <v>376</v>
      </c>
      <c r="D9" s="1080"/>
      <c r="E9" s="1080"/>
      <c r="F9" s="1080"/>
      <c r="G9" s="1080"/>
      <c r="H9" s="1080"/>
      <c r="I9" s="1080"/>
      <c r="J9" s="1080"/>
      <c r="K9" s="1080"/>
      <c r="L9" s="1080"/>
      <c r="M9" s="1080"/>
      <c r="N9" s="1080"/>
      <c r="O9" s="1080"/>
      <c r="P9" s="1080"/>
      <c r="Q9" s="1080"/>
      <c r="R9" s="1081"/>
      <c r="S9" s="1077"/>
    </row>
    <row r="10" spans="1:31" ht="13.5" thickBot="1">
      <c r="A10" s="683" t="s">
        <v>378</v>
      </c>
      <c r="B10" s="683" t="s">
        <v>379</v>
      </c>
      <c r="C10" s="1082"/>
      <c r="D10" s="1083" t="s">
        <v>326</v>
      </c>
      <c r="E10" s="1084" t="s">
        <v>329</v>
      </c>
      <c r="F10" s="1084" t="s">
        <v>330</v>
      </c>
      <c r="G10" s="1084" t="s">
        <v>332</v>
      </c>
      <c r="H10" s="1084" t="s">
        <v>334</v>
      </c>
      <c r="I10" s="1084" t="s">
        <v>335</v>
      </c>
      <c r="J10" s="1084" t="s">
        <v>337</v>
      </c>
      <c r="K10" s="1084" t="s">
        <v>344</v>
      </c>
      <c r="L10" s="1084" t="s">
        <v>345</v>
      </c>
      <c r="M10" s="1084" t="s">
        <v>346</v>
      </c>
      <c r="N10" s="1084" t="s">
        <v>347</v>
      </c>
      <c r="O10" s="1084" t="s">
        <v>348</v>
      </c>
      <c r="P10" s="1085" t="s">
        <v>349</v>
      </c>
      <c r="Q10" s="1085" t="s">
        <v>352</v>
      </c>
      <c r="R10" s="1086" t="s">
        <v>377</v>
      </c>
      <c r="S10" s="1077"/>
    </row>
    <row r="11" spans="1:31" ht="14.25">
      <c r="C11" s="1087" t="s">
        <v>380</v>
      </c>
      <c r="D11" s="1088"/>
      <c r="E11" s="1089"/>
      <c r="F11" s="1089"/>
      <c r="G11" s="1089"/>
      <c r="H11" s="1089"/>
      <c r="I11" s="1089"/>
      <c r="J11" s="1089"/>
      <c r="K11" s="1089"/>
      <c r="L11" s="1089"/>
      <c r="M11" s="1089"/>
      <c r="N11" s="1089"/>
      <c r="O11" s="1089"/>
      <c r="P11" s="1089"/>
      <c r="Q11" s="1089"/>
      <c r="R11" s="1090"/>
      <c r="S11" s="1077"/>
    </row>
    <row r="12" spans="1:31">
      <c r="C12" s="1091" t="s">
        <v>381</v>
      </c>
      <c r="D12" s="1135">
        <v>60.08</v>
      </c>
      <c r="E12" s="1136">
        <v>100.6071</v>
      </c>
      <c r="F12" s="1136">
        <v>100.46</v>
      </c>
      <c r="G12" s="1136">
        <v>81.89</v>
      </c>
      <c r="H12" s="1136">
        <v>93.04</v>
      </c>
      <c r="I12" s="1136">
        <v>54.45</v>
      </c>
      <c r="J12" s="1136">
        <v>120.23</v>
      </c>
      <c r="K12" s="1136">
        <v>72</v>
      </c>
      <c r="L12" s="1136">
        <v>135.25</v>
      </c>
      <c r="M12" s="1136">
        <v>189.1233</v>
      </c>
      <c r="N12" s="1136" t="e">
        <v>#N/A</v>
      </c>
      <c r="O12" s="1136">
        <v>48.259599999999999</v>
      </c>
      <c r="P12" s="1137" t="e">
        <v>#N/A</v>
      </c>
      <c r="Q12" s="1137" t="e">
        <v>#N/A</v>
      </c>
      <c r="R12" s="1138">
        <v>96.5411</v>
      </c>
      <c r="S12" s="1077"/>
    </row>
    <row r="13" spans="1:31">
      <c r="A13" s="1139"/>
      <c r="B13" s="1139"/>
      <c r="C13" s="1092" t="s">
        <v>382</v>
      </c>
      <c r="D13" s="1140">
        <v>60.08</v>
      </c>
      <c r="E13" s="1141">
        <v>100.5917</v>
      </c>
      <c r="F13" s="1141">
        <v>95.31</v>
      </c>
      <c r="G13" s="1141">
        <v>82</v>
      </c>
      <c r="H13" s="1141">
        <v>93.7</v>
      </c>
      <c r="I13" s="1141">
        <v>54.45</v>
      </c>
      <c r="J13" s="1141">
        <v>120.23</v>
      </c>
      <c r="K13" s="1141">
        <v>72</v>
      </c>
      <c r="L13" s="1141">
        <v>135.25</v>
      </c>
      <c r="M13" s="1141">
        <v>189.21299999999999</v>
      </c>
      <c r="N13" s="1141" t="e">
        <v>#N/A</v>
      </c>
      <c r="O13" s="1141">
        <v>48.285699999999999</v>
      </c>
      <c r="P13" s="1142" t="e">
        <v>#N/A</v>
      </c>
      <c r="Q13" s="1142" t="e">
        <v>#N/A</v>
      </c>
      <c r="R13" s="1143">
        <v>95.474999999999994</v>
      </c>
      <c r="S13" s="1077"/>
    </row>
    <row r="14" spans="1:31">
      <c r="A14" s="1139"/>
      <c r="B14" s="1139"/>
      <c r="C14" s="1093" t="s">
        <v>383</v>
      </c>
      <c r="D14" s="1144">
        <v>0</v>
      </c>
      <c r="E14" s="1145">
        <v>1.5399999999999636E-2</v>
      </c>
      <c r="F14" s="1145">
        <v>5.1499999999999915</v>
      </c>
      <c r="G14" s="1145">
        <v>-0.10999999999999943</v>
      </c>
      <c r="H14" s="1145">
        <v>-0.65999999999999659</v>
      </c>
      <c r="I14" s="1145">
        <v>0</v>
      </c>
      <c r="J14" s="1145">
        <v>0</v>
      </c>
      <c r="K14" s="1145">
        <v>0</v>
      </c>
      <c r="L14" s="1145">
        <v>0</v>
      </c>
      <c r="M14" s="1145">
        <v>-8.9699999999993452E-2</v>
      </c>
      <c r="N14" s="1146" t="e">
        <v>#N/A</v>
      </c>
      <c r="O14" s="1145">
        <v>-2.6099999999999568E-2</v>
      </c>
      <c r="P14" s="1147"/>
      <c r="Q14" s="1148"/>
      <c r="R14" s="1149">
        <v>1.0661000000000058</v>
      </c>
      <c r="S14" s="1077"/>
    </row>
    <row r="15" spans="1:31">
      <c r="A15" s="1150"/>
      <c r="B15" s="1150"/>
      <c r="C15" s="1093" t="s">
        <v>384</v>
      </c>
      <c r="D15" s="1094">
        <v>62.232562090135701</v>
      </c>
      <c r="E15" s="1095">
        <v>104.21167772068063</v>
      </c>
      <c r="F15" s="1095">
        <v>104.05930738307312</v>
      </c>
      <c r="G15" s="1095">
        <v>84.823976523988236</v>
      </c>
      <c r="H15" s="1095">
        <v>96.373461665549712</v>
      </c>
      <c r="I15" s="1095">
        <v>56.400848964845032</v>
      </c>
      <c r="J15" s="1095">
        <v>124.5376321587386</v>
      </c>
      <c r="K15" s="1095">
        <v>74.579634994836397</v>
      </c>
      <c r="L15" s="1095">
        <v>140.09577268127254</v>
      </c>
      <c r="M15" s="1095">
        <v>195.89925948637418</v>
      </c>
      <c r="N15" s="1095"/>
      <c r="O15" s="1095">
        <v>49.988657680511203</v>
      </c>
      <c r="P15" s="1096"/>
      <c r="Q15" s="1096"/>
      <c r="R15" s="1097"/>
      <c r="S15" s="1077"/>
    </row>
    <row r="16" spans="1:31">
      <c r="A16" s="683" t="s">
        <v>378</v>
      </c>
      <c r="B16" s="683" t="s">
        <v>386</v>
      </c>
      <c r="C16" s="1098" t="s">
        <v>385</v>
      </c>
      <c r="D16" s="1099">
        <v>3.1</v>
      </c>
      <c r="E16" s="1100">
        <v>3.17</v>
      </c>
      <c r="F16" s="1100">
        <v>21.7</v>
      </c>
      <c r="G16" s="1100">
        <v>8.6</v>
      </c>
      <c r="H16" s="1100">
        <v>4.6100000000000003</v>
      </c>
      <c r="I16" s="1100">
        <v>18.399999999999999</v>
      </c>
      <c r="J16" s="1100">
        <v>10.62</v>
      </c>
      <c r="K16" s="1100">
        <v>8.94</v>
      </c>
      <c r="L16" s="1100">
        <v>3.14</v>
      </c>
      <c r="M16" s="1100">
        <v>11.6</v>
      </c>
      <c r="N16" s="1100">
        <v>0</v>
      </c>
      <c r="O16" s="1100">
        <v>6.13</v>
      </c>
      <c r="P16" s="1101"/>
      <c r="Q16" s="1102"/>
      <c r="R16" s="1103">
        <v>100.00999999999999</v>
      </c>
      <c r="S16" s="1077"/>
    </row>
    <row r="17" spans="1:19" ht="14.25">
      <c r="C17" s="1087" t="s">
        <v>387</v>
      </c>
      <c r="D17" s="1104"/>
      <c r="E17" s="1105"/>
      <c r="F17" s="1105"/>
      <c r="G17" s="1105"/>
      <c r="H17" s="1105"/>
      <c r="I17" s="1105"/>
      <c r="J17" s="1105"/>
      <c r="K17" s="1105"/>
      <c r="L17" s="1105"/>
      <c r="M17" s="1105"/>
      <c r="N17" s="1105"/>
      <c r="O17" s="1105"/>
      <c r="P17" s="1105"/>
      <c r="Q17" s="1105"/>
      <c r="R17" s="1106"/>
      <c r="S17" s="1077"/>
    </row>
    <row r="18" spans="1:19">
      <c r="C18" s="1091" t="s">
        <v>381</v>
      </c>
      <c r="D18" s="1135">
        <v>357.22</v>
      </c>
      <c r="E18" s="1136">
        <v>164.60220000000001</v>
      </c>
      <c r="F18" s="1136">
        <v>169.2</v>
      </c>
      <c r="G18" s="1136">
        <v>235.32</v>
      </c>
      <c r="H18" s="1136">
        <v>233.86</v>
      </c>
      <c r="I18" s="1136">
        <v>222.13</v>
      </c>
      <c r="J18" s="1136">
        <v>243.2</v>
      </c>
      <c r="K18" s="1136">
        <v>165</v>
      </c>
      <c r="L18" s="1136">
        <v>294</v>
      </c>
      <c r="M18" s="1136">
        <v>284.86270000000002</v>
      </c>
      <c r="N18" s="1136" t="e">
        <v>#N/A</v>
      </c>
      <c r="O18" s="1136">
        <v>394.92469999999997</v>
      </c>
      <c r="P18" s="1137"/>
      <c r="Q18" s="1137"/>
      <c r="R18" s="1138">
        <v>233.51329999999999</v>
      </c>
      <c r="S18" s="1077"/>
    </row>
    <row r="19" spans="1:19">
      <c r="A19" s="1139"/>
      <c r="B19" s="1139"/>
      <c r="C19" s="1092" t="s">
        <v>382</v>
      </c>
      <c r="D19" s="1140">
        <v>357.22</v>
      </c>
      <c r="E19" s="1141">
        <v>164.60220000000001</v>
      </c>
      <c r="F19" s="1141">
        <v>191.3</v>
      </c>
      <c r="G19" s="1141">
        <v>235.32</v>
      </c>
      <c r="H19" s="1141">
        <v>233.7</v>
      </c>
      <c r="I19" s="1141">
        <v>222.13</v>
      </c>
      <c r="J19" s="1141">
        <v>243.2</v>
      </c>
      <c r="K19" s="1141">
        <v>165</v>
      </c>
      <c r="L19" s="1141">
        <v>294</v>
      </c>
      <c r="M19" s="1141">
        <v>284.99779999999998</v>
      </c>
      <c r="N19" s="1141" t="e">
        <v>#N/A</v>
      </c>
      <c r="O19" s="1141">
        <v>395.13810000000001</v>
      </c>
      <c r="P19" s="1142"/>
      <c r="Q19" s="1142"/>
      <c r="R19" s="1143">
        <v>237.33709999999999</v>
      </c>
      <c r="S19" s="1077"/>
    </row>
    <row r="20" spans="1:19">
      <c r="A20" s="1139"/>
      <c r="B20" s="1139"/>
      <c r="C20" s="1093" t="s">
        <v>383</v>
      </c>
      <c r="D20" s="1144">
        <v>0</v>
      </c>
      <c r="E20" s="1146">
        <v>0</v>
      </c>
      <c r="F20" s="1145">
        <v>-22.100000000000023</v>
      </c>
      <c r="G20" s="1145">
        <v>0</v>
      </c>
      <c r="H20" s="1145">
        <v>0.16000000000002501</v>
      </c>
      <c r="I20" s="1145">
        <v>0</v>
      </c>
      <c r="J20" s="1145">
        <v>0</v>
      </c>
      <c r="K20" s="1145">
        <v>0</v>
      </c>
      <c r="L20" s="1145">
        <v>0</v>
      </c>
      <c r="M20" s="1145">
        <v>-0.1350999999999658</v>
      </c>
      <c r="N20" s="1146">
        <v>0</v>
      </c>
      <c r="O20" s="1145">
        <v>-0.21340000000003556</v>
      </c>
      <c r="P20" s="1147"/>
      <c r="Q20" s="1148"/>
      <c r="R20" s="1149">
        <v>-3.8238000000000056</v>
      </c>
      <c r="S20" s="1077"/>
    </row>
    <row r="21" spans="1:19">
      <c r="A21" s="1150"/>
      <c r="B21" s="1150"/>
      <c r="C21" s="1093" t="s">
        <v>384</v>
      </c>
      <c r="D21" s="1094">
        <v>152.97629728156815</v>
      </c>
      <c r="E21" s="1107">
        <v>70.489432507698709</v>
      </c>
      <c r="F21" s="1095">
        <v>72.458399585805182</v>
      </c>
      <c r="G21" s="1095">
        <v>100.77370325373329</v>
      </c>
      <c r="H21" s="1095">
        <v>100.14847120056973</v>
      </c>
      <c r="I21" s="1095">
        <v>95.125202718646008</v>
      </c>
      <c r="J21" s="1095">
        <v>104.14824337628734</v>
      </c>
      <c r="K21" s="1095">
        <v>70.659786830129164</v>
      </c>
      <c r="L21" s="1095">
        <v>125.90289289732107</v>
      </c>
      <c r="M21" s="1095">
        <v>121.98992519912144</v>
      </c>
      <c r="N21" s="1095"/>
      <c r="O21" s="1095">
        <v>169.1230007027437</v>
      </c>
      <c r="P21" s="1096"/>
      <c r="Q21" s="1096"/>
      <c r="R21" s="1097"/>
      <c r="S21" s="1077"/>
    </row>
    <row r="22" spans="1:19" ht="13.5" thickBot="1">
      <c r="C22" s="1108" t="s">
        <v>385</v>
      </c>
      <c r="D22" s="1109">
        <v>3.57</v>
      </c>
      <c r="E22" s="1110">
        <v>0</v>
      </c>
      <c r="F22" s="1110">
        <v>17.29</v>
      </c>
      <c r="G22" s="1110">
        <v>9.2799999999999994</v>
      </c>
      <c r="H22" s="1110">
        <v>11.3</v>
      </c>
      <c r="I22" s="1110">
        <v>27.46</v>
      </c>
      <c r="J22" s="1110">
        <v>9.18</v>
      </c>
      <c r="K22" s="1110">
        <v>6.31</v>
      </c>
      <c r="L22" s="1110">
        <v>2.77</v>
      </c>
      <c r="M22" s="1110">
        <v>8.49</v>
      </c>
      <c r="N22" s="1110">
        <v>0</v>
      </c>
      <c r="O22" s="1110">
        <v>4.3499999999999996</v>
      </c>
      <c r="P22" s="1111"/>
      <c r="Q22" s="1112"/>
      <c r="R22" s="1113">
        <v>100</v>
      </c>
      <c r="S22" s="1077"/>
    </row>
    <row r="23" spans="1:19" ht="13.5" thickBot="1">
      <c r="A23" s="1134"/>
      <c r="B23" s="1134"/>
      <c r="C23" s="1077"/>
      <c r="D23" s="1077"/>
      <c r="E23" s="1077"/>
      <c r="F23" s="1077"/>
      <c r="G23" s="1077"/>
      <c r="H23" s="1077"/>
      <c r="I23" s="1077"/>
      <c r="J23" s="1077"/>
      <c r="K23" s="1077"/>
      <c r="L23" s="1077"/>
      <c r="M23" s="1077"/>
      <c r="N23" s="1077"/>
      <c r="O23" s="1077"/>
      <c r="P23" s="1077"/>
      <c r="Q23" s="1077"/>
      <c r="R23" s="1077"/>
      <c r="S23" s="1077"/>
    </row>
    <row r="24" spans="1:19" ht="18.75" thickBot="1">
      <c r="A24" s="1134"/>
      <c r="B24" s="1134"/>
      <c r="C24" s="1114" t="s">
        <v>388</v>
      </c>
      <c r="D24" s="1080"/>
      <c r="E24" s="1080"/>
      <c r="F24" s="1080"/>
      <c r="G24" s="1080"/>
      <c r="H24" s="1080"/>
      <c r="I24" s="1080"/>
      <c r="J24" s="1080"/>
      <c r="K24" s="1080"/>
      <c r="L24" s="1080"/>
      <c r="M24" s="1080"/>
      <c r="N24" s="1080"/>
      <c r="O24" s="1080"/>
      <c r="P24" s="1080"/>
      <c r="Q24" s="1080"/>
      <c r="R24" s="1081"/>
      <c r="S24" s="1077"/>
    </row>
    <row r="25" spans="1:19" ht="13.5" thickBot="1">
      <c r="A25" s="683" t="s">
        <v>389</v>
      </c>
      <c r="B25" s="683" t="s">
        <v>390</v>
      </c>
      <c r="C25" s="1082"/>
      <c r="D25" s="1083" t="s">
        <v>326</v>
      </c>
      <c r="E25" s="1084" t="s">
        <v>329</v>
      </c>
      <c r="F25" s="1084" t="s">
        <v>330</v>
      </c>
      <c r="G25" s="1084" t="s">
        <v>332</v>
      </c>
      <c r="H25" s="1084" t="s">
        <v>334</v>
      </c>
      <c r="I25" s="1084" t="s">
        <v>335</v>
      </c>
      <c r="J25" s="1084" t="s">
        <v>337</v>
      </c>
      <c r="K25" s="1084" t="s">
        <v>344</v>
      </c>
      <c r="L25" s="1084" t="s">
        <v>345</v>
      </c>
      <c r="M25" s="1084" t="s">
        <v>346</v>
      </c>
      <c r="N25" s="1084" t="s">
        <v>347</v>
      </c>
      <c r="O25" s="1084" t="s">
        <v>348</v>
      </c>
      <c r="P25" s="1085" t="s">
        <v>349</v>
      </c>
      <c r="Q25" s="1085" t="s">
        <v>352</v>
      </c>
      <c r="R25" s="1086" t="s">
        <v>377</v>
      </c>
      <c r="S25" s="1077"/>
    </row>
    <row r="26" spans="1:19" ht="14.25">
      <c r="C26" s="1087" t="s">
        <v>391</v>
      </c>
      <c r="D26" s="1088"/>
      <c r="E26" s="1089"/>
      <c r="F26" s="1089"/>
      <c r="G26" s="1089"/>
      <c r="H26" s="1089"/>
      <c r="I26" s="1089"/>
      <c r="J26" s="1089"/>
      <c r="K26" s="1089"/>
      <c r="L26" s="1089"/>
      <c r="M26" s="1089"/>
      <c r="N26" s="1089"/>
      <c r="O26" s="1089"/>
      <c r="P26" s="1089"/>
      <c r="Q26" s="1089"/>
      <c r="R26" s="1090"/>
      <c r="S26" s="1077"/>
    </row>
    <row r="27" spans="1:19">
      <c r="C27" s="1091" t="s">
        <v>392</v>
      </c>
      <c r="D27" s="1135">
        <v>4.63</v>
      </c>
      <c r="E27" s="1136"/>
      <c r="F27" s="1136"/>
      <c r="G27" s="1136">
        <v>2.4900000000000002</v>
      </c>
      <c r="H27" s="1136">
        <v>3.21</v>
      </c>
      <c r="I27" s="1136">
        <v>3.35</v>
      </c>
      <c r="J27" s="1136">
        <v>3.44</v>
      </c>
      <c r="K27" s="1136"/>
      <c r="L27" s="1136">
        <v>2.72</v>
      </c>
      <c r="M27" s="1136" t="s">
        <v>372</v>
      </c>
      <c r="N27" s="1136">
        <v>2.86</v>
      </c>
      <c r="O27" s="1136"/>
      <c r="P27" s="1137"/>
      <c r="Q27" s="1137">
        <v>2.5827</v>
      </c>
      <c r="R27" s="1138">
        <v>3.1478000000000002</v>
      </c>
      <c r="S27" s="1077"/>
    </row>
    <row r="28" spans="1:19">
      <c r="A28" s="1139"/>
      <c r="B28" s="1139"/>
      <c r="C28" s="1092" t="s">
        <v>382</v>
      </c>
      <c r="D28" s="1140">
        <v>4.63</v>
      </c>
      <c r="E28" s="1115"/>
      <c r="F28" s="1116"/>
      <c r="G28" s="1116">
        <v>2.4900000000000002</v>
      </c>
      <c r="H28" s="1116">
        <v>3.21</v>
      </c>
      <c r="I28" s="1116">
        <v>3.35</v>
      </c>
      <c r="J28" s="1116">
        <v>3.44</v>
      </c>
      <c r="K28" s="1116"/>
      <c r="L28" s="1116">
        <v>2.72</v>
      </c>
      <c r="M28" s="1116" t="s">
        <v>372</v>
      </c>
      <c r="N28" s="1116">
        <v>2.86</v>
      </c>
      <c r="O28" s="1116"/>
      <c r="P28" s="1117"/>
      <c r="Q28" s="1117">
        <v>2.5017</v>
      </c>
      <c r="R28" s="1143">
        <v>3.1440999999999999</v>
      </c>
      <c r="S28" s="1077"/>
    </row>
    <row r="29" spans="1:19">
      <c r="A29" s="1139"/>
      <c r="B29" s="1139"/>
      <c r="C29" s="1093" t="s">
        <v>383</v>
      </c>
      <c r="D29" s="1144">
        <v>0</v>
      </c>
      <c r="E29" s="1146"/>
      <c r="F29" s="1145"/>
      <c r="G29" s="1145">
        <v>0</v>
      </c>
      <c r="H29" s="1145">
        <v>0</v>
      </c>
      <c r="I29" s="1145">
        <v>0</v>
      </c>
      <c r="J29" s="1145">
        <v>0</v>
      </c>
      <c r="K29" s="1145"/>
      <c r="L29" s="1145">
        <v>0</v>
      </c>
      <c r="M29" s="1145" t="e">
        <v>#VALUE!</v>
      </c>
      <c r="N29" s="1145">
        <v>0</v>
      </c>
      <c r="O29" s="1146"/>
      <c r="P29" s="1148"/>
      <c r="Q29" s="1147">
        <v>8.0999999999999961E-2</v>
      </c>
      <c r="R29" s="1149">
        <v>3.7000000000002586E-3</v>
      </c>
      <c r="S29" s="1077"/>
    </row>
    <row r="30" spans="1:19">
      <c r="A30" s="1150"/>
      <c r="B30" s="1150"/>
      <c r="C30" s="1093" t="s">
        <v>384</v>
      </c>
      <c r="D30" s="1094">
        <v>147.08685431094733</v>
      </c>
      <c r="E30" s="1107"/>
      <c r="F30" s="1095"/>
      <c r="G30" s="1095">
        <v>79.10286549336044</v>
      </c>
      <c r="H30" s="1095">
        <v>101.97598322638032</v>
      </c>
      <c r="I30" s="1095">
        <v>106.42353389668975</v>
      </c>
      <c r="J30" s="1095">
        <v>109.28267361331723</v>
      </c>
      <c r="K30" s="1095"/>
      <c r="L30" s="1095">
        <v>86.409555880297347</v>
      </c>
      <c r="M30" s="1095" t="e">
        <v>#VALUE!</v>
      </c>
      <c r="N30" s="1095">
        <v>90.857106550606773</v>
      </c>
      <c r="O30" s="1095"/>
      <c r="P30" s="1096"/>
      <c r="Q30" s="1096">
        <v>82.04777940148675</v>
      </c>
      <c r="R30" s="1118"/>
      <c r="S30" s="1077"/>
    </row>
    <row r="31" spans="1:19">
      <c r="A31" s="683" t="s">
        <v>389</v>
      </c>
      <c r="B31" s="683" t="s">
        <v>393</v>
      </c>
      <c r="C31" s="1098" t="s">
        <v>385</v>
      </c>
      <c r="D31" s="1099">
        <v>5.45</v>
      </c>
      <c r="E31" s="1100"/>
      <c r="F31" s="1100">
        <v>0</v>
      </c>
      <c r="G31" s="1100">
        <v>20.34</v>
      </c>
      <c r="H31" s="1100">
        <v>7.69</v>
      </c>
      <c r="I31" s="1100">
        <v>44.62</v>
      </c>
      <c r="J31" s="1100">
        <v>7.21</v>
      </c>
      <c r="K31" s="1100"/>
      <c r="L31" s="1100">
        <v>5.73</v>
      </c>
      <c r="M31" s="1100">
        <v>0</v>
      </c>
      <c r="N31" s="1100">
        <v>4.37</v>
      </c>
      <c r="O31" s="1100"/>
      <c r="P31" s="1101"/>
      <c r="Q31" s="1102">
        <v>4.59</v>
      </c>
      <c r="R31" s="1103">
        <v>100</v>
      </c>
      <c r="S31" s="1077"/>
    </row>
    <row r="32" spans="1:19" ht="14.25">
      <c r="C32" s="1087" t="s">
        <v>394</v>
      </c>
      <c r="D32" s="1104"/>
      <c r="E32" s="1105"/>
      <c r="F32" s="1105"/>
      <c r="G32" s="1105"/>
      <c r="H32" s="1105"/>
      <c r="I32" s="1105"/>
      <c r="J32" s="1105"/>
      <c r="K32" s="1105"/>
      <c r="L32" s="1105"/>
      <c r="M32" s="1105"/>
      <c r="N32" s="1105"/>
      <c r="O32" s="1105"/>
      <c r="P32" s="1105"/>
      <c r="Q32" s="1105"/>
      <c r="R32" s="1106"/>
      <c r="S32" s="1077"/>
    </row>
    <row r="33" spans="1:19">
      <c r="C33" s="1091" t="s">
        <v>392</v>
      </c>
      <c r="D33" s="1135">
        <v>4.43</v>
      </c>
      <c r="E33" s="1136"/>
      <c r="F33" s="1136">
        <v>4.57</v>
      </c>
      <c r="G33" s="1136">
        <v>2.37</v>
      </c>
      <c r="H33" s="1136" t="e">
        <v>#N/A</v>
      </c>
      <c r="I33" s="1136">
        <v>3.15</v>
      </c>
      <c r="J33" s="1136">
        <v>3.66</v>
      </c>
      <c r="K33" s="1136"/>
      <c r="L33" s="1136">
        <v>2</v>
      </c>
      <c r="M33" s="1136"/>
      <c r="N33" s="1136">
        <v>2.42</v>
      </c>
      <c r="O33" s="1136"/>
      <c r="P33" s="1137"/>
      <c r="Q33" s="1137">
        <v>2.5301999999999998</v>
      </c>
      <c r="R33" s="1138">
        <v>3.3508</v>
      </c>
      <c r="S33" s="1077"/>
    </row>
    <row r="34" spans="1:19">
      <c r="A34" s="1139"/>
      <c r="B34" s="1139"/>
      <c r="C34" s="1092" t="s">
        <v>382</v>
      </c>
      <c r="D34" s="1140">
        <v>4.43</v>
      </c>
      <c r="E34" s="1141"/>
      <c r="F34" s="1141">
        <v>4.57</v>
      </c>
      <c r="G34" s="1141">
        <v>2.37</v>
      </c>
      <c r="H34" s="1141" t="e">
        <v>#N/A</v>
      </c>
      <c r="I34" s="1141">
        <v>3.15</v>
      </c>
      <c r="J34" s="1141">
        <v>3.66</v>
      </c>
      <c r="K34" s="1141"/>
      <c r="L34" s="1141">
        <v>2</v>
      </c>
      <c r="M34" s="1141"/>
      <c r="N34" s="1141">
        <v>2.42</v>
      </c>
      <c r="O34" s="1141"/>
      <c r="P34" s="1142"/>
      <c r="Q34" s="1142">
        <v>2.1753999999999998</v>
      </c>
      <c r="R34" s="1143">
        <v>3.3384999999999998</v>
      </c>
      <c r="S34" s="1077"/>
    </row>
    <row r="35" spans="1:19">
      <c r="A35" s="1139"/>
      <c r="B35" s="1139"/>
      <c r="C35" s="1093" t="s">
        <v>383</v>
      </c>
      <c r="D35" s="1144">
        <v>0</v>
      </c>
      <c r="E35" s="1146"/>
      <c r="F35" s="1145">
        <v>0</v>
      </c>
      <c r="G35" s="1145">
        <v>0</v>
      </c>
      <c r="H35" s="1145" t="e">
        <v>#N/A</v>
      </c>
      <c r="I35" s="1145">
        <v>0</v>
      </c>
      <c r="J35" s="1145">
        <v>0</v>
      </c>
      <c r="K35" s="1145"/>
      <c r="L35" s="1145">
        <v>0</v>
      </c>
      <c r="M35" s="1145"/>
      <c r="N35" s="1145">
        <v>0</v>
      </c>
      <c r="O35" s="1146"/>
      <c r="P35" s="1148"/>
      <c r="Q35" s="1147">
        <v>0.3548</v>
      </c>
      <c r="R35" s="1149">
        <v>1.23000000000002E-2</v>
      </c>
      <c r="S35" s="1077"/>
    </row>
    <row r="36" spans="1:19">
      <c r="A36" s="1150"/>
      <c r="B36" s="1150"/>
      <c r="C36" s="1093" t="s">
        <v>384</v>
      </c>
      <c r="D36" s="1094">
        <v>132.20723409335082</v>
      </c>
      <c r="E36" s="1107"/>
      <c r="F36" s="1095">
        <v>136.38534081413394</v>
      </c>
      <c r="G36" s="1095">
        <v>70.729378058970994</v>
      </c>
      <c r="H36" s="1095" t="e">
        <v>#N/A</v>
      </c>
      <c r="I36" s="1095">
        <v>94.007401217619673</v>
      </c>
      <c r="J36" s="1095">
        <v>109.22764712904383</v>
      </c>
      <c r="K36" s="1095"/>
      <c r="L36" s="1095">
        <v>59.687238868329949</v>
      </c>
      <c r="M36" s="1095"/>
      <c r="N36" s="1095">
        <v>72.221559030679245</v>
      </c>
      <c r="O36" s="1095"/>
      <c r="P36" s="1096"/>
      <c r="Q36" s="1096">
        <v>75.510325892324218</v>
      </c>
      <c r="R36" s="1097"/>
      <c r="S36" s="1077"/>
    </row>
    <row r="37" spans="1:19">
      <c r="A37" s="683" t="s">
        <v>389</v>
      </c>
      <c r="B37" s="683" t="s">
        <v>395</v>
      </c>
      <c r="C37" s="1098" t="s">
        <v>385</v>
      </c>
      <c r="D37" s="1099">
        <v>2.85</v>
      </c>
      <c r="E37" s="1100"/>
      <c r="F37" s="1100">
        <v>25.17</v>
      </c>
      <c r="G37" s="1100">
        <v>24.15</v>
      </c>
      <c r="H37" s="1100">
        <v>0</v>
      </c>
      <c r="I37" s="1100">
        <v>21.5</v>
      </c>
      <c r="J37" s="1100">
        <v>16.48</v>
      </c>
      <c r="K37" s="1100"/>
      <c r="L37" s="1100">
        <v>4.92</v>
      </c>
      <c r="M37" s="1100"/>
      <c r="N37" s="1100">
        <v>1.46</v>
      </c>
      <c r="O37" s="1100"/>
      <c r="P37" s="1101"/>
      <c r="Q37" s="1102">
        <v>3.47</v>
      </c>
      <c r="R37" s="1103">
        <v>100</v>
      </c>
      <c r="S37" s="1077"/>
    </row>
    <row r="38" spans="1:19" ht="14.25">
      <c r="C38" s="1087" t="s">
        <v>396</v>
      </c>
      <c r="D38" s="1104"/>
      <c r="E38" s="1105"/>
      <c r="F38" s="1105"/>
      <c r="G38" s="1105"/>
      <c r="H38" s="1105"/>
      <c r="I38" s="1105"/>
      <c r="J38" s="1105"/>
      <c r="K38" s="1105"/>
      <c r="L38" s="1105"/>
      <c r="M38" s="1105"/>
      <c r="N38" s="1105"/>
      <c r="O38" s="1105"/>
      <c r="P38" s="1105"/>
      <c r="Q38" s="1105"/>
      <c r="R38" s="1106"/>
      <c r="S38" s="1077"/>
    </row>
    <row r="39" spans="1:19">
      <c r="C39" s="1091" t="s">
        <v>392</v>
      </c>
      <c r="D39" s="1135">
        <v>3.13</v>
      </c>
      <c r="E39" s="1136"/>
      <c r="F39" s="1136">
        <v>2.42</v>
      </c>
      <c r="G39" s="1136">
        <v>2.33</v>
      </c>
      <c r="H39" s="1136" t="e">
        <v>#N/A</v>
      </c>
      <c r="I39" s="1136">
        <v>3.23</v>
      </c>
      <c r="J39" s="1136">
        <v>2.94</v>
      </c>
      <c r="K39" s="1136"/>
      <c r="L39" s="1136">
        <v>2.33</v>
      </c>
      <c r="M39" s="1136"/>
      <c r="N39" s="1136">
        <v>2.4900000000000002</v>
      </c>
      <c r="O39" s="1136"/>
      <c r="P39" s="1137"/>
      <c r="Q39" s="1137">
        <v>2.3386999999999998</v>
      </c>
      <c r="R39" s="1138">
        <v>2.7747000000000002</v>
      </c>
      <c r="S39" s="1077"/>
    </row>
    <row r="40" spans="1:19">
      <c r="A40" s="1139"/>
      <c r="B40" s="1139"/>
      <c r="C40" s="1092" t="s">
        <v>382</v>
      </c>
      <c r="D40" s="1140">
        <v>3.13</v>
      </c>
      <c r="E40" s="1141"/>
      <c r="F40" s="1141">
        <v>2.42</v>
      </c>
      <c r="G40" s="1141">
        <v>2.33</v>
      </c>
      <c r="H40" s="1141" t="e">
        <v>#N/A</v>
      </c>
      <c r="I40" s="1141">
        <v>3.23</v>
      </c>
      <c r="J40" s="1141">
        <v>2.94</v>
      </c>
      <c r="K40" s="1141"/>
      <c r="L40" s="1141">
        <v>2.33</v>
      </c>
      <c r="M40" s="1141"/>
      <c r="N40" s="1141">
        <v>2.4900000000000002</v>
      </c>
      <c r="O40" s="1141"/>
      <c r="P40" s="1142"/>
      <c r="Q40" s="1142">
        <v>1.9641</v>
      </c>
      <c r="R40" s="1143">
        <v>2.7631999999999999</v>
      </c>
      <c r="S40" s="1077"/>
    </row>
    <row r="41" spans="1:19">
      <c r="A41" s="1139"/>
      <c r="B41" s="1139"/>
      <c r="C41" s="1093" t="s">
        <v>383</v>
      </c>
      <c r="D41" s="1144">
        <v>0</v>
      </c>
      <c r="E41" s="1146"/>
      <c r="F41" s="1145">
        <v>0</v>
      </c>
      <c r="G41" s="1145">
        <v>0</v>
      </c>
      <c r="H41" s="1145" t="e">
        <v>#N/A</v>
      </c>
      <c r="I41" s="1145">
        <v>0</v>
      </c>
      <c r="J41" s="1145">
        <v>0</v>
      </c>
      <c r="K41" s="1145"/>
      <c r="L41" s="1145">
        <v>0</v>
      </c>
      <c r="M41" s="1145"/>
      <c r="N41" s="1145">
        <v>0</v>
      </c>
      <c r="O41" s="1146"/>
      <c r="P41" s="1148"/>
      <c r="Q41" s="1147">
        <v>0.37459999999999982</v>
      </c>
      <c r="R41" s="1149">
        <v>1.1500000000000288E-2</v>
      </c>
      <c r="S41" s="1077"/>
    </row>
    <row r="42" spans="1:19">
      <c r="A42" s="1150"/>
      <c r="B42" s="1150"/>
      <c r="C42" s="1093" t="s">
        <v>384</v>
      </c>
      <c r="D42" s="1094">
        <v>112.80498792662269</v>
      </c>
      <c r="E42" s="1107"/>
      <c r="F42" s="1095">
        <v>87.216636032724253</v>
      </c>
      <c r="G42" s="1095">
        <v>83.973042130680795</v>
      </c>
      <c r="H42" s="1095" t="e">
        <v>#N/A</v>
      </c>
      <c r="I42" s="1095">
        <v>116.40898115111543</v>
      </c>
      <c r="J42" s="1095">
        <v>105.95740080008649</v>
      </c>
      <c r="K42" s="1095"/>
      <c r="L42" s="1095">
        <v>83.973042130680795</v>
      </c>
      <c r="M42" s="1095"/>
      <c r="N42" s="1095">
        <v>89.739431289869174</v>
      </c>
      <c r="O42" s="1095"/>
      <c r="P42" s="1096"/>
      <c r="Q42" s="1096">
        <v>84.286589541211654</v>
      </c>
      <c r="R42" s="1097"/>
      <c r="S42" s="1077"/>
    </row>
    <row r="43" spans="1:19" ht="13.5" thickBot="1">
      <c r="C43" s="1108" t="s">
        <v>385</v>
      </c>
      <c r="D43" s="1109">
        <v>5.14</v>
      </c>
      <c r="E43" s="1110"/>
      <c r="F43" s="1110">
        <v>25.14</v>
      </c>
      <c r="G43" s="1110">
        <v>14.29</v>
      </c>
      <c r="H43" s="1110">
        <v>0</v>
      </c>
      <c r="I43" s="1110">
        <v>32.54</v>
      </c>
      <c r="J43" s="1110">
        <v>13.84</v>
      </c>
      <c r="K43" s="1110"/>
      <c r="L43" s="1110">
        <v>3.79</v>
      </c>
      <c r="M43" s="1110"/>
      <c r="N43" s="1110">
        <v>2.1800000000000002</v>
      </c>
      <c r="O43" s="1110"/>
      <c r="P43" s="1111"/>
      <c r="Q43" s="1112">
        <v>3.09</v>
      </c>
      <c r="R43" s="1113">
        <v>100.01000000000002</v>
      </c>
      <c r="S43" s="1077"/>
    </row>
    <row r="44" spans="1:19" ht="13.5" thickBot="1">
      <c r="A44" s="1134" t="s">
        <v>397</v>
      </c>
      <c r="B44" s="1134" t="s">
        <v>398</v>
      </c>
      <c r="C44" s="1077"/>
      <c r="D44" s="1077"/>
      <c r="E44" s="1077"/>
      <c r="F44" s="1077"/>
      <c r="G44" s="1077"/>
      <c r="H44" s="1077"/>
      <c r="I44" s="1077"/>
      <c r="J44" s="1077"/>
      <c r="K44" s="1077"/>
      <c r="L44" s="1077"/>
      <c r="M44" s="1077"/>
      <c r="N44" s="1077"/>
      <c r="O44" s="1077"/>
      <c r="P44" s="1077"/>
      <c r="Q44" s="1077"/>
      <c r="R44" s="1077"/>
      <c r="S44" s="1077"/>
    </row>
    <row r="45" spans="1:19" ht="18.75" thickBot="1">
      <c r="A45" s="1134"/>
      <c r="B45" s="1134"/>
      <c r="C45" s="1079" t="s">
        <v>399</v>
      </c>
      <c r="D45" s="1080"/>
      <c r="E45" s="1080"/>
      <c r="F45" s="1080"/>
      <c r="G45" s="1080"/>
      <c r="H45" s="1080"/>
      <c r="I45" s="1080"/>
      <c r="J45" s="1080"/>
      <c r="K45" s="1080"/>
      <c r="L45" s="1080"/>
      <c r="M45" s="1080"/>
      <c r="N45" s="1080"/>
      <c r="O45" s="1080"/>
      <c r="P45" s="1080"/>
      <c r="Q45" s="1080"/>
      <c r="R45" s="1081"/>
      <c r="S45" s="1077"/>
    </row>
    <row r="46" spans="1:19" ht="13.5" thickBot="1">
      <c r="C46" s="1082"/>
      <c r="D46" s="1083" t="s">
        <v>326</v>
      </c>
      <c r="E46" s="1084" t="s">
        <v>329</v>
      </c>
      <c r="F46" s="1084" t="s">
        <v>330</v>
      </c>
      <c r="G46" s="1084" t="s">
        <v>332</v>
      </c>
      <c r="H46" s="1084" t="s">
        <v>334</v>
      </c>
      <c r="I46" s="1084" t="s">
        <v>335</v>
      </c>
      <c r="J46" s="1084" t="s">
        <v>337</v>
      </c>
      <c r="K46" s="1084" t="s">
        <v>344</v>
      </c>
      <c r="L46" s="1084" t="s">
        <v>345</v>
      </c>
      <c r="M46" s="1084" t="s">
        <v>346</v>
      </c>
      <c r="N46" s="1084" t="s">
        <v>347</v>
      </c>
      <c r="O46" s="1084" t="s">
        <v>348</v>
      </c>
      <c r="P46" s="1085" t="s">
        <v>349</v>
      </c>
      <c r="Q46" s="1085" t="s">
        <v>352</v>
      </c>
      <c r="R46" s="1086" t="s">
        <v>377</v>
      </c>
      <c r="S46" s="1077"/>
    </row>
    <row r="47" spans="1:19">
      <c r="C47" s="1119" t="s">
        <v>400</v>
      </c>
      <c r="D47" s="1120">
        <v>711.25</v>
      </c>
      <c r="E47" s="1121"/>
      <c r="F47" s="1122">
        <v>571</v>
      </c>
      <c r="G47" s="1122"/>
      <c r="H47" s="1122"/>
      <c r="I47" s="1122">
        <v>719.6</v>
      </c>
      <c r="J47" s="1122">
        <v>618</v>
      </c>
      <c r="K47" s="1121">
        <v>577.95000000000005</v>
      </c>
      <c r="L47" s="1121"/>
      <c r="M47" s="1121"/>
      <c r="N47" s="1121">
        <v>462.53</v>
      </c>
      <c r="O47" s="1121"/>
      <c r="P47" s="1121">
        <v>449.75</v>
      </c>
      <c r="Q47" s="1121"/>
      <c r="R47" s="1123">
        <v>633.09339999999997</v>
      </c>
      <c r="S47" s="1077"/>
    </row>
    <row r="48" spans="1:19">
      <c r="A48" s="1139"/>
      <c r="B48" s="1139"/>
      <c r="C48" s="1124" t="s">
        <v>382</v>
      </c>
      <c r="D48" s="1125">
        <v>711.25</v>
      </c>
      <c r="E48" s="1126"/>
      <c r="F48" s="1126">
        <v>569</v>
      </c>
      <c r="G48" s="1126"/>
      <c r="H48" s="1126"/>
      <c r="I48" s="1126">
        <v>717.5</v>
      </c>
      <c r="J48" s="1126">
        <v>618</v>
      </c>
      <c r="K48" s="1126">
        <v>577.95000000000005</v>
      </c>
      <c r="L48" s="1126"/>
      <c r="M48" s="1126"/>
      <c r="N48" s="1126">
        <v>469.92</v>
      </c>
      <c r="O48" s="1126"/>
      <c r="P48" s="1126">
        <v>450.37</v>
      </c>
      <c r="Q48" s="1127"/>
      <c r="R48" s="1128">
        <v>632.44159999999999</v>
      </c>
      <c r="S48" s="1077"/>
    </row>
    <row r="49" spans="1:19">
      <c r="A49" s="1139"/>
      <c r="B49" s="1139"/>
      <c r="C49" s="1093" t="s">
        <v>383</v>
      </c>
      <c r="D49" s="1144">
        <v>0</v>
      </c>
      <c r="E49" s="1146"/>
      <c r="F49" s="1145">
        <v>2</v>
      </c>
      <c r="G49" s="1145"/>
      <c r="H49" s="1145"/>
      <c r="I49" s="1145">
        <v>2.1000000000000227</v>
      </c>
      <c r="J49" s="1145">
        <v>0</v>
      </c>
      <c r="K49" s="1145">
        <v>0</v>
      </c>
      <c r="L49" s="1145"/>
      <c r="M49" s="1145"/>
      <c r="N49" s="1145">
        <v>-7.3900000000000432</v>
      </c>
      <c r="O49" s="1145"/>
      <c r="P49" s="1145">
        <v>-0.62000000000000455</v>
      </c>
      <c r="Q49" s="1148"/>
      <c r="R49" s="1149">
        <v>0.65179999999998017</v>
      </c>
      <c r="S49" s="1077"/>
    </row>
    <row r="50" spans="1:19">
      <c r="A50" s="1150"/>
      <c r="B50" s="1150"/>
      <c r="C50" s="1093" t="s">
        <v>384</v>
      </c>
      <c r="D50" s="1094">
        <v>112.345192668254</v>
      </c>
      <c r="E50" s="1095"/>
      <c r="F50" s="1095">
        <v>90.192063287976154</v>
      </c>
      <c r="G50" s="1095"/>
      <c r="H50" s="1095"/>
      <c r="I50" s="1095">
        <v>113.66411338358606</v>
      </c>
      <c r="J50" s="1095">
        <v>97.615928392240392</v>
      </c>
      <c r="K50" s="1095">
        <v>91.289847595947151</v>
      </c>
      <c r="L50" s="1095"/>
      <c r="M50" s="1095"/>
      <c r="N50" s="1095">
        <v>73.058730354794406</v>
      </c>
      <c r="O50" s="1095"/>
      <c r="P50" s="1095">
        <v>71.040070864741296</v>
      </c>
      <c r="Q50" s="1096"/>
      <c r="R50" s="1118"/>
      <c r="S50" s="1077"/>
    </row>
    <row r="51" spans="1:19" ht="13.5" thickBot="1">
      <c r="C51" s="1108" t="s">
        <v>385</v>
      </c>
      <c r="D51" s="1109">
        <v>7.99</v>
      </c>
      <c r="E51" s="1110"/>
      <c r="F51" s="1110">
        <v>7.91</v>
      </c>
      <c r="G51" s="1110"/>
      <c r="H51" s="1110"/>
      <c r="I51" s="1110">
        <v>28.82</v>
      </c>
      <c r="J51" s="1110">
        <v>15.97</v>
      </c>
      <c r="K51" s="1110">
        <v>37.450000000000003</v>
      </c>
      <c r="L51" s="1110"/>
      <c r="M51" s="1110"/>
      <c r="N51" s="1110">
        <v>1.48</v>
      </c>
      <c r="O51" s="1110"/>
      <c r="P51" s="1111">
        <v>0.37</v>
      </c>
      <c r="Q51" s="1112"/>
      <c r="R51" s="1113">
        <v>99.990000000000009</v>
      </c>
      <c r="S51" s="1077"/>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Q11" sqref="Q11"/>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7" t="s">
        <v>524</v>
      </c>
      <c r="B5" s="1667"/>
      <c r="C5" s="1667"/>
      <c r="D5" s="1667"/>
      <c r="E5" s="1667"/>
      <c r="F5" s="1667"/>
      <c r="H5" s="917" t="s">
        <v>267</v>
      </c>
      <c r="K5" s="3"/>
      <c r="L5" s="3"/>
      <c r="M5" s="3"/>
      <c r="N5" s="3"/>
      <c r="O5" s="3"/>
      <c r="P5" s="3"/>
    </row>
    <row r="6" spans="1:20" ht="15.75" customHeight="1" thickBot="1">
      <c r="A6" s="1668" t="s">
        <v>116</v>
      </c>
      <c r="B6" s="1670" t="s">
        <v>525</v>
      </c>
      <c r="C6" s="1671"/>
      <c r="D6" s="1672"/>
      <c r="E6" s="1673" t="s">
        <v>526</v>
      </c>
      <c r="F6" s="1675" t="s">
        <v>527</v>
      </c>
      <c r="K6" s="3"/>
      <c r="L6" s="3"/>
      <c r="M6" s="3"/>
      <c r="N6" s="3"/>
      <c r="O6" s="3"/>
      <c r="P6" s="3"/>
    </row>
    <row r="7" spans="1:20" ht="21" customHeight="1" thickBot="1">
      <c r="A7" s="1669"/>
      <c r="B7" s="1387" t="s">
        <v>254</v>
      </c>
      <c r="C7" s="1388" t="s">
        <v>257</v>
      </c>
      <c r="D7" s="918" t="s">
        <v>258</v>
      </c>
      <c r="E7" s="1674"/>
      <c r="F7" s="1676"/>
      <c r="K7"/>
      <c r="L7"/>
      <c r="M7"/>
      <c r="N7"/>
      <c r="O7"/>
      <c r="P7" s="3"/>
    </row>
    <row r="8" spans="1:20" ht="17.25" customHeight="1" thickBot="1">
      <c r="A8" s="919" t="s">
        <v>117</v>
      </c>
      <c r="B8" s="924">
        <v>11245.802</v>
      </c>
      <c r="C8" s="933">
        <v>6263.9409999999998</v>
      </c>
      <c r="D8" s="922">
        <f t="shared" ref="D8:D13" si="0">(C8/B8)*100</f>
        <v>55.700260417176118</v>
      </c>
      <c r="E8" s="921">
        <v>11887.241</v>
      </c>
      <c r="F8" s="922">
        <f t="shared" ref="F8:F13" si="1">((B8-E8)/E8)*100</f>
        <v>-5.396029238407805</v>
      </c>
      <c r="H8" s="923" t="s">
        <v>118</v>
      </c>
      <c r="J8"/>
      <c r="K8"/>
      <c r="L8"/>
      <c r="M8"/>
      <c r="N8"/>
      <c r="O8"/>
      <c r="P8"/>
    </row>
    <row r="9" spans="1:20" ht="18" customHeight="1" thickBot="1">
      <c r="A9" s="919" t="s">
        <v>119</v>
      </c>
      <c r="B9" s="924">
        <v>47976</v>
      </c>
      <c r="C9" s="933">
        <v>13676</v>
      </c>
      <c r="D9" s="922">
        <f t="shared" si="0"/>
        <v>28.505919626479908</v>
      </c>
      <c r="E9" s="925">
        <v>40057</v>
      </c>
      <c r="F9" s="922">
        <f t="shared" si="1"/>
        <v>19.769328706593107</v>
      </c>
      <c r="H9" s="926">
        <f>B9-E9</f>
        <v>7919</v>
      </c>
      <c r="J9"/>
      <c r="K9"/>
      <c r="L9"/>
      <c r="M9"/>
      <c r="N9"/>
      <c r="O9"/>
      <c r="P9"/>
      <c r="Q9" s="897"/>
      <c r="R9" s="897"/>
      <c r="S9" s="897"/>
      <c r="T9" s="897"/>
    </row>
    <row r="10" spans="1:20" ht="15" customHeight="1" thickBot="1">
      <c r="A10" s="927" t="s">
        <v>249</v>
      </c>
      <c r="B10" s="924">
        <v>24178</v>
      </c>
      <c r="C10" s="933">
        <v>0</v>
      </c>
      <c r="D10" s="929">
        <f t="shared" si="0"/>
        <v>0</v>
      </c>
      <c r="E10" s="928">
        <v>13351</v>
      </c>
      <c r="F10" s="929">
        <f t="shared" si="1"/>
        <v>81.095049059995503</v>
      </c>
      <c r="J10"/>
      <c r="K10"/>
      <c r="L10"/>
      <c r="M10"/>
      <c r="N10"/>
      <c r="O10"/>
      <c r="P10"/>
      <c r="Q10" s="897"/>
      <c r="R10" s="897"/>
      <c r="S10" s="897"/>
      <c r="T10" s="897"/>
    </row>
    <row r="11" spans="1:20" ht="17.25" customHeight="1" thickBot="1">
      <c r="A11" s="919" t="s">
        <v>120</v>
      </c>
      <c r="B11" s="924">
        <v>269967.26299999998</v>
      </c>
      <c r="C11" s="930">
        <v>51712.188000000002</v>
      </c>
      <c r="D11" s="922">
        <f t="shared" si="0"/>
        <v>19.15498472864838</v>
      </c>
      <c r="E11" s="930">
        <v>234710.27600000001</v>
      </c>
      <c r="F11" s="922">
        <f t="shared" si="1"/>
        <v>15.021492710442708</v>
      </c>
      <c r="J11"/>
      <c r="K11"/>
      <c r="L11"/>
      <c r="M11"/>
      <c r="N11"/>
      <c r="O11"/>
      <c r="P11"/>
      <c r="Q11" s="897"/>
      <c r="R11" s="897"/>
      <c r="S11" s="897"/>
      <c r="T11" s="897"/>
    </row>
    <row r="12" spans="1:20" ht="15" customHeight="1" thickBot="1">
      <c r="A12" s="932" t="s">
        <v>121</v>
      </c>
      <c r="B12" s="924">
        <v>97186.434999999998</v>
      </c>
      <c r="C12" s="933">
        <v>15356.956</v>
      </c>
      <c r="D12" s="922">
        <f t="shared" si="0"/>
        <v>15.801542674139657</v>
      </c>
      <c r="E12" s="933">
        <v>99721.724000000002</v>
      </c>
      <c r="F12" s="922">
        <f t="shared" si="1"/>
        <v>-2.5423637882554098</v>
      </c>
      <c r="J12"/>
      <c r="K12"/>
      <c r="L12"/>
      <c r="M12"/>
      <c r="N12"/>
      <c r="O12"/>
      <c r="P12"/>
      <c r="Q12" s="897"/>
      <c r="R12" s="897"/>
      <c r="S12" s="897"/>
      <c r="T12" s="897"/>
    </row>
    <row r="13" spans="1:20" ht="15" customHeight="1" thickBot="1">
      <c r="A13" s="932" t="s">
        <v>122</v>
      </c>
      <c r="B13" s="924">
        <f>B11+B12</f>
        <v>367153.69799999997</v>
      </c>
      <c r="C13" s="933">
        <f>C11+C12</f>
        <v>67069.144</v>
      </c>
      <c r="D13" s="934">
        <f t="shared" si="0"/>
        <v>18.267320842836778</v>
      </c>
      <c r="E13" s="933">
        <f>E11+E12</f>
        <v>334432</v>
      </c>
      <c r="F13" s="934">
        <f t="shared" si="1"/>
        <v>9.7842604774662636</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667" t="s">
        <v>529</v>
      </c>
      <c r="B18" s="1667"/>
      <c r="C18" s="1667"/>
      <c r="D18" s="1667"/>
      <c r="E18" s="1667"/>
      <c r="F18" s="1667"/>
      <c r="I18"/>
      <c r="J18"/>
      <c r="K18"/>
      <c r="L18"/>
      <c r="M18" s="3"/>
      <c r="N18" s="3"/>
      <c r="O18" s="897"/>
      <c r="P18" s="897"/>
      <c r="Q18" s="897"/>
      <c r="R18" s="897"/>
      <c r="S18" s="897"/>
      <c r="T18" s="897"/>
    </row>
    <row r="19" spans="1:20" ht="16.5" customHeight="1" thickBot="1">
      <c r="A19" s="1677" t="s">
        <v>497</v>
      </c>
      <c r="B19" s="1670" t="s">
        <v>530</v>
      </c>
      <c r="C19" s="1671"/>
      <c r="D19" s="1672"/>
      <c r="E19" s="1673" t="s">
        <v>526</v>
      </c>
      <c r="F19" s="1675" t="s">
        <v>531</v>
      </c>
      <c r="I19"/>
      <c r="J19"/>
      <c r="K19"/>
      <c r="L19"/>
      <c r="M19" s="3"/>
      <c r="N19" s="3"/>
      <c r="O19" s="897"/>
      <c r="P19" s="897"/>
      <c r="Q19" s="897"/>
      <c r="R19" s="897"/>
      <c r="S19" s="897"/>
      <c r="T19" s="897"/>
    </row>
    <row r="20" spans="1:20" ht="21" customHeight="1" thickBot="1">
      <c r="A20" s="1678"/>
      <c r="B20" s="937" t="s">
        <v>254</v>
      </c>
      <c r="C20" s="937" t="s">
        <v>366</v>
      </c>
      <c r="D20" s="937" t="s">
        <v>367</v>
      </c>
      <c r="E20" s="1679"/>
      <c r="F20" s="1680"/>
      <c r="I20"/>
      <c r="J20"/>
      <c r="K20"/>
      <c r="L20"/>
      <c r="M20" s="3"/>
      <c r="N20" s="3"/>
      <c r="O20" s="897"/>
      <c r="P20" s="897"/>
      <c r="Q20" s="897"/>
      <c r="R20" s="897"/>
      <c r="S20" s="897"/>
      <c r="T20" s="897"/>
    </row>
    <row r="21" spans="1:20" ht="15.75" thickBot="1">
      <c r="A21" s="938" t="s">
        <v>117</v>
      </c>
      <c r="B21" s="924">
        <v>57065.66</v>
      </c>
      <c r="C21" s="939">
        <v>0</v>
      </c>
      <c r="D21" s="940">
        <f t="shared" ref="D21:D26" si="2">(C21/B21)*100</f>
        <v>0</v>
      </c>
      <c r="E21" s="933">
        <v>66281.926000000007</v>
      </c>
      <c r="F21" s="940">
        <f t="shared" ref="F21:F26" si="3">((B21-E21)/E21)*100</f>
        <v>-13.904644231370106</v>
      </c>
      <c r="H21" s="923" t="s">
        <v>124</v>
      </c>
      <c r="K21" s="3"/>
      <c r="L21" s="3"/>
      <c r="M21" s="3"/>
      <c r="N21" s="3"/>
      <c r="O21" s="897"/>
      <c r="P21" s="897"/>
      <c r="Q21" s="897"/>
      <c r="R21" s="897"/>
      <c r="S21" s="897"/>
      <c r="T21" s="897"/>
    </row>
    <row r="22" spans="1:20" ht="15.75" thickBot="1">
      <c r="A22" s="938" t="s">
        <v>119</v>
      </c>
      <c r="B22" s="924">
        <v>232187</v>
      </c>
      <c r="C22" s="939">
        <v>0</v>
      </c>
      <c r="D22" s="922">
        <f t="shared" si="2"/>
        <v>0</v>
      </c>
      <c r="E22" s="933">
        <v>250575</v>
      </c>
      <c r="F22" s="922">
        <f t="shared" si="3"/>
        <v>-7.3383218597226376</v>
      </c>
      <c r="H22" s="926">
        <f>B22-E22</f>
        <v>-18388</v>
      </c>
      <c r="K22" s="897"/>
      <c r="L22" s="897"/>
      <c r="M22" s="897"/>
      <c r="O22" s="897"/>
      <c r="P22" s="897"/>
      <c r="Q22" s="897"/>
      <c r="R22" s="897"/>
      <c r="S22" s="897"/>
      <c r="T22" s="897"/>
    </row>
    <row r="23" spans="1:20" ht="15.75" thickBot="1">
      <c r="A23" s="941" t="s">
        <v>249</v>
      </c>
      <c r="B23" s="924">
        <v>74886</v>
      </c>
      <c r="C23" s="942">
        <v>0</v>
      </c>
      <c r="D23" s="922">
        <f t="shared" si="2"/>
        <v>0</v>
      </c>
      <c r="E23" s="928">
        <v>79629</v>
      </c>
      <c r="F23" s="922">
        <f t="shared" si="3"/>
        <v>-5.9563726782955957</v>
      </c>
      <c r="N23" s="897"/>
      <c r="O23" s="897"/>
      <c r="P23" s="897"/>
      <c r="Q23" s="897"/>
      <c r="R23" s="897"/>
      <c r="S23" s="897"/>
      <c r="T23" s="897"/>
    </row>
    <row r="24" spans="1:20" ht="15.75" thickBot="1">
      <c r="A24" s="938" t="s">
        <v>120</v>
      </c>
      <c r="B24" s="924">
        <v>18482.102999999999</v>
      </c>
      <c r="C24" s="943">
        <v>424.00200000000001</v>
      </c>
      <c r="D24" s="929">
        <f t="shared" si="2"/>
        <v>2.294122048773346</v>
      </c>
      <c r="E24" s="933">
        <v>13094.84</v>
      </c>
      <c r="F24" s="929">
        <f t="shared" si="3"/>
        <v>41.140349939365422</v>
      </c>
      <c r="N24" s="897"/>
      <c r="O24" s="897"/>
      <c r="P24" s="897"/>
      <c r="Q24" s="897"/>
      <c r="R24" s="897"/>
      <c r="S24" s="897"/>
      <c r="T24" s="897"/>
    </row>
    <row r="25" spans="1:20" ht="15.75" thickBot="1">
      <c r="A25" s="938" t="s">
        <v>121</v>
      </c>
      <c r="B25" s="924">
        <v>6228.6310000000003</v>
      </c>
      <c r="C25" s="943">
        <v>337.63600000000002</v>
      </c>
      <c r="D25" s="922">
        <f t="shared" si="2"/>
        <v>5.4207096230295226</v>
      </c>
      <c r="E25" s="933">
        <v>9948.2060000000001</v>
      </c>
      <c r="F25" s="922">
        <f t="shared" si="3"/>
        <v>-37.389404682613126</v>
      </c>
      <c r="N25" s="897"/>
      <c r="O25" s="897"/>
      <c r="P25" s="897"/>
      <c r="Q25" s="897"/>
      <c r="R25" s="897"/>
      <c r="S25" s="897"/>
      <c r="T25" s="897"/>
    </row>
    <row r="26" spans="1:20" ht="15.75" thickBot="1">
      <c r="A26" s="938" t="s">
        <v>122</v>
      </c>
      <c r="B26" s="924">
        <f>B24+B25</f>
        <v>24710.734</v>
      </c>
      <c r="C26" s="933">
        <f>C24+C25</f>
        <v>761.63800000000003</v>
      </c>
      <c r="D26" s="934">
        <f t="shared" si="2"/>
        <v>3.0822152025107794</v>
      </c>
      <c r="E26" s="933">
        <f>E24+E25</f>
        <v>23043.046000000002</v>
      </c>
      <c r="F26" s="934">
        <f t="shared" si="3"/>
        <v>7.237272364078942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6"/>
      <c r="D30" s="1666"/>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6"/>
      <c r="C41" s="1666"/>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activeCell="Y25" sqref="Y25"/>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64" t="s">
        <v>247</v>
      </c>
      <c r="B1" s="1065"/>
      <c r="C1" s="1065"/>
      <c r="D1" s="1065"/>
      <c r="E1" s="1065"/>
      <c r="F1" s="1065"/>
      <c r="G1" s="1065"/>
      <c r="H1" s="1065"/>
      <c r="I1" s="1065"/>
      <c r="J1" s="1065"/>
      <c r="K1" s="1065"/>
      <c r="L1" s="1065"/>
      <c r="M1" s="1065"/>
      <c r="N1" s="1065"/>
      <c r="O1" s="1065"/>
      <c r="P1" s="1065"/>
      <c r="Q1" s="1065"/>
      <c r="R1" s="1065"/>
      <c r="S1" s="1065"/>
      <c r="T1" s="1065"/>
      <c r="U1" s="1065"/>
      <c r="V1" s="1065"/>
      <c r="W1" s="1065"/>
      <c r="X1" s="1065"/>
      <c r="Y1" s="1065"/>
      <c r="Z1" s="1065"/>
      <c r="AA1" s="1065"/>
    </row>
    <row r="2" spans="1:27" ht="28.5" customHeight="1">
      <c r="A2" s="1682" t="s">
        <v>522</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c r="Y2" s="1682"/>
      <c r="Z2" s="1682"/>
      <c r="AA2" s="1682"/>
    </row>
    <row r="3" spans="1:27" ht="15.75" customHeight="1">
      <c r="A3" s="1683" t="s">
        <v>523</v>
      </c>
      <c r="B3" s="1683"/>
      <c r="C3" s="1683"/>
      <c r="D3" s="1683"/>
      <c r="E3" s="1683"/>
      <c r="F3" s="1683"/>
      <c r="G3" s="1683"/>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356" t="s">
        <v>125</v>
      </c>
      <c r="B5" s="1681" t="s">
        <v>126</v>
      </c>
      <c r="C5" s="1681"/>
      <c r="D5" s="1357"/>
      <c r="E5" s="1357"/>
      <c r="F5" s="1356" t="s">
        <v>127</v>
      </c>
      <c r="G5" s="1358" t="s">
        <v>128</v>
      </c>
      <c r="H5" s="1359"/>
      <c r="I5" s="1357"/>
      <c r="J5" s="1357"/>
      <c r="K5" s="1356" t="s">
        <v>129</v>
      </c>
      <c r="L5" s="1360" t="s">
        <v>130</v>
      </c>
      <c r="M5" s="1357"/>
      <c r="N5" s="1361"/>
      <c r="O5" s="855"/>
      <c r="P5" s="1356" t="s">
        <v>131</v>
      </c>
      <c r="Q5" s="1360" t="s">
        <v>132</v>
      </c>
      <c r="R5" s="1357"/>
    </row>
    <row r="6" spans="1:27" ht="53.25" customHeight="1" thickBot="1">
      <c r="A6" s="1056" t="s">
        <v>133</v>
      </c>
      <c r="B6" s="1057" t="s">
        <v>134</v>
      </c>
      <c r="C6" s="1058" t="s">
        <v>135</v>
      </c>
      <c r="D6" s="1059" t="s">
        <v>136</v>
      </c>
      <c r="E6" s="1060"/>
      <c r="F6" s="1056" t="s">
        <v>133</v>
      </c>
      <c r="G6" s="1057" t="s">
        <v>134</v>
      </c>
      <c r="H6" s="1061" t="s">
        <v>135</v>
      </c>
      <c r="I6" s="1059" t="s">
        <v>136</v>
      </c>
      <c r="J6" s="1060"/>
      <c r="K6" s="1052" t="s">
        <v>133</v>
      </c>
      <c r="L6" s="1053" t="s">
        <v>134</v>
      </c>
      <c r="M6" s="1054" t="s">
        <v>137</v>
      </c>
      <c r="N6" s="1055" t="s">
        <v>136</v>
      </c>
      <c r="O6" s="855"/>
      <c r="P6" s="1052" t="s">
        <v>133</v>
      </c>
      <c r="Q6" s="1053" t="s">
        <v>505</v>
      </c>
      <c r="R6" s="1054" t="s">
        <v>137</v>
      </c>
      <c r="S6" s="1055" t="s">
        <v>136</v>
      </c>
    </row>
    <row r="7" spans="1:27" ht="15.75">
      <c r="A7" s="981" t="s">
        <v>370</v>
      </c>
      <c r="B7" s="982">
        <v>17617.282999999999</v>
      </c>
      <c r="C7" s="982">
        <v>7795</v>
      </c>
      <c r="D7" s="983">
        <v>4.6653839737088107</v>
      </c>
      <c r="E7" s="1060"/>
      <c r="F7" s="981" t="s">
        <v>138</v>
      </c>
      <c r="G7" s="982">
        <v>4116.3999999999996</v>
      </c>
      <c r="H7" s="982">
        <v>23158</v>
      </c>
      <c r="I7" s="983">
        <v>2.9746320912536532</v>
      </c>
      <c r="J7" s="1060"/>
      <c r="K7" s="978" t="s">
        <v>138</v>
      </c>
      <c r="L7" s="979">
        <v>369972.64899999998</v>
      </c>
      <c r="M7" s="979">
        <v>65638.675000000003</v>
      </c>
      <c r="N7" s="980">
        <v>5.6365039208972449</v>
      </c>
      <c r="O7" s="978"/>
      <c r="P7" s="978" t="s">
        <v>139</v>
      </c>
      <c r="Q7" s="979">
        <v>95863.593999999997</v>
      </c>
      <c r="R7" s="979">
        <v>17980.77</v>
      </c>
      <c r="S7" s="980">
        <v>5.3314509890288342</v>
      </c>
    </row>
    <row r="8" spans="1:27" ht="15.75">
      <c r="A8" s="978" t="s">
        <v>402</v>
      </c>
      <c r="B8" s="979">
        <v>6172.78</v>
      </c>
      <c r="C8" s="979">
        <v>2552</v>
      </c>
      <c r="D8" s="980">
        <v>5.372666401490787</v>
      </c>
      <c r="E8" s="1060"/>
      <c r="F8" s="978" t="s">
        <v>140</v>
      </c>
      <c r="G8" s="979">
        <v>141.66900000000001</v>
      </c>
      <c r="H8" s="979">
        <v>386</v>
      </c>
      <c r="I8" s="980">
        <v>5.0371200000000007</v>
      </c>
      <c r="J8" s="1060"/>
      <c r="K8" s="978" t="s">
        <v>141</v>
      </c>
      <c r="L8" s="979">
        <v>253740.666</v>
      </c>
      <c r="M8" s="979">
        <v>47113.080999999998</v>
      </c>
      <c r="N8" s="980">
        <v>5.3857795035735405</v>
      </c>
      <c r="O8" s="978"/>
      <c r="P8" s="978" t="s">
        <v>140</v>
      </c>
      <c r="Q8" s="979">
        <v>64838.357000000004</v>
      </c>
      <c r="R8" s="979">
        <v>13115.934999999999</v>
      </c>
      <c r="S8" s="980">
        <v>4.9434795918095054</v>
      </c>
    </row>
    <row r="9" spans="1:27" ht="16.5" thickBot="1">
      <c r="A9" s="978" t="s">
        <v>138</v>
      </c>
      <c r="B9" s="979">
        <v>5659.2730000000001</v>
      </c>
      <c r="C9" s="979">
        <v>25937</v>
      </c>
      <c r="D9" s="980">
        <v>3.2713373800620476</v>
      </c>
      <c r="E9" s="1060"/>
      <c r="F9" s="978" t="s">
        <v>159</v>
      </c>
      <c r="G9" s="979">
        <v>73.305000000000007</v>
      </c>
      <c r="H9" s="979">
        <v>564</v>
      </c>
      <c r="I9" s="980">
        <v>1.919984284965951</v>
      </c>
      <c r="J9" s="1060"/>
      <c r="K9" s="978" t="s">
        <v>510</v>
      </c>
      <c r="L9" s="979">
        <v>159605.88399999999</v>
      </c>
      <c r="M9" s="979">
        <v>29584.138999999999</v>
      </c>
      <c r="N9" s="980">
        <v>5.3949815473757745</v>
      </c>
      <c r="O9" s="978"/>
      <c r="P9" s="978" t="s">
        <v>141</v>
      </c>
      <c r="Q9" s="979">
        <v>60562.188000000002</v>
      </c>
      <c r="R9" s="979">
        <v>11910.084000000001</v>
      </c>
      <c r="S9" s="980">
        <v>5.0849505343539141</v>
      </c>
    </row>
    <row r="10" spans="1:27" ht="16.5" thickBot="1">
      <c r="A10" s="978" t="s">
        <v>148</v>
      </c>
      <c r="B10" s="979">
        <v>3345.732</v>
      </c>
      <c r="C10" s="979">
        <v>1801</v>
      </c>
      <c r="D10" s="980">
        <v>3.4546109740697566</v>
      </c>
      <c r="E10" s="1060"/>
      <c r="F10" s="984" t="s">
        <v>259</v>
      </c>
      <c r="G10" s="985">
        <v>4335.9579999999996</v>
      </c>
      <c r="H10" s="985">
        <v>24178</v>
      </c>
      <c r="I10" s="986">
        <v>2.9852923356558616</v>
      </c>
      <c r="J10" s="1060"/>
      <c r="K10" s="978" t="s">
        <v>371</v>
      </c>
      <c r="L10" s="979">
        <v>120341.772</v>
      </c>
      <c r="M10" s="979">
        <v>26962.01</v>
      </c>
      <c r="N10" s="980">
        <v>4.4633828115930525</v>
      </c>
      <c r="O10" s="978"/>
      <c r="P10" s="978" t="s">
        <v>142</v>
      </c>
      <c r="Q10" s="979">
        <v>31077.054</v>
      </c>
      <c r="R10" s="979">
        <v>5180.8969999999999</v>
      </c>
      <c r="S10" s="980">
        <v>5.9983925563469027</v>
      </c>
    </row>
    <row r="11" spans="1:27" ht="15.75">
      <c r="A11" s="978" t="s">
        <v>151</v>
      </c>
      <c r="B11" s="979">
        <v>2911.3530000000001</v>
      </c>
      <c r="C11" s="979">
        <v>1628</v>
      </c>
      <c r="D11" s="980">
        <v>3.3275419864079931</v>
      </c>
      <c r="E11" s="1060"/>
      <c r="F11" s="855"/>
      <c r="G11" s="1060"/>
      <c r="H11" s="1062"/>
      <c r="I11" s="1060"/>
      <c r="J11" s="1060"/>
      <c r="K11" s="978" t="s">
        <v>140</v>
      </c>
      <c r="L11" s="979">
        <v>105624.78</v>
      </c>
      <c r="M11" s="979">
        <v>17255.580000000002</v>
      </c>
      <c r="N11" s="980">
        <v>6.1211955784737455</v>
      </c>
      <c r="O11" s="978"/>
      <c r="P11" s="978" t="s">
        <v>138</v>
      </c>
      <c r="Q11" s="979">
        <v>30519.003000000001</v>
      </c>
      <c r="R11" s="979">
        <v>6269.0309999999999</v>
      </c>
      <c r="S11" s="980">
        <v>4.868216954103433</v>
      </c>
    </row>
    <row r="12" spans="1:27" ht="15.75">
      <c r="A12" s="978" t="s">
        <v>500</v>
      </c>
      <c r="B12" s="979">
        <v>2195.9</v>
      </c>
      <c r="C12" s="979">
        <v>730</v>
      </c>
      <c r="D12" s="980">
        <v>5.9822377203258235</v>
      </c>
      <c r="E12" s="1060"/>
      <c r="F12"/>
      <c r="G12"/>
      <c r="H12"/>
      <c r="I12"/>
      <c r="J12" s="1060"/>
      <c r="K12" s="978" t="s">
        <v>147</v>
      </c>
      <c r="L12" s="979">
        <v>82973.876999999993</v>
      </c>
      <c r="M12" s="979">
        <v>12290.566999999999</v>
      </c>
      <c r="N12" s="980">
        <v>6.751021087961198</v>
      </c>
      <c r="O12" s="978"/>
      <c r="P12" s="978" t="s">
        <v>371</v>
      </c>
      <c r="Q12" s="979">
        <v>30443.833999999999</v>
      </c>
      <c r="R12" s="979">
        <v>6466.3950000000004</v>
      </c>
      <c r="S12" s="980">
        <v>4.7080071662804386</v>
      </c>
    </row>
    <row r="13" spans="1:27" ht="15.75">
      <c r="A13" s="978" t="s">
        <v>146</v>
      </c>
      <c r="B13" s="979">
        <v>2086.3780000000002</v>
      </c>
      <c r="C13" s="979">
        <v>2149</v>
      </c>
      <c r="D13" s="980">
        <v>3.4215762966753096</v>
      </c>
      <c r="E13" s="1060"/>
      <c r="F13"/>
      <c r="G13"/>
      <c r="H13"/>
      <c r="I13"/>
      <c r="J13" s="1060"/>
      <c r="K13" s="978" t="s">
        <v>145</v>
      </c>
      <c r="L13" s="979">
        <v>56060.779000000002</v>
      </c>
      <c r="M13" s="979">
        <v>6617.6580000000004</v>
      </c>
      <c r="N13" s="980">
        <v>8.4713925984086824</v>
      </c>
      <c r="O13" s="978"/>
      <c r="P13" s="978" t="s">
        <v>145</v>
      </c>
      <c r="Q13" s="979">
        <v>29835.048999999999</v>
      </c>
      <c r="R13" s="979">
        <v>3879.5</v>
      </c>
      <c r="S13" s="980">
        <v>7.6904366542080167</v>
      </c>
    </row>
    <row r="14" spans="1:27" ht="15.75">
      <c r="A14" s="978" t="s">
        <v>141</v>
      </c>
      <c r="B14" s="979">
        <v>1939.5650000000001</v>
      </c>
      <c r="C14" s="979">
        <v>1225</v>
      </c>
      <c r="D14" s="980">
        <v>3.4195433709449929</v>
      </c>
      <c r="E14" s="1060"/>
      <c r="F14"/>
      <c r="G14"/>
      <c r="H14"/>
      <c r="I14"/>
      <c r="J14" s="1060"/>
      <c r="K14" s="978" t="s">
        <v>148</v>
      </c>
      <c r="L14" s="979">
        <v>53903.887999999999</v>
      </c>
      <c r="M14" s="979">
        <v>9268.4189999999999</v>
      </c>
      <c r="N14" s="980">
        <v>5.8158665463872534</v>
      </c>
      <c r="O14" s="978"/>
      <c r="P14" s="978" t="s">
        <v>147</v>
      </c>
      <c r="Q14" s="979">
        <v>24908.748</v>
      </c>
      <c r="R14" s="979">
        <v>5197.9129999999996</v>
      </c>
      <c r="S14" s="980">
        <v>4.7920671238629815</v>
      </c>
    </row>
    <row r="15" spans="1:27" ht="15.75">
      <c r="A15" s="978" t="s">
        <v>470</v>
      </c>
      <c r="B15" s="979">
        <v>1612.3</v>
      </c>
      <c r="C15" s="979">
        <v>664</v>
      </c>
      <c r="D15" s="980">
        <v>6.0991110270474742</v>
      </c>
      <c r="E15" s="987"/>
      <c r="J15" s="1060"/>
      <c r="K15" s="978" t="s">
        <v>143</v>
      </c>
      <c r="L15" s="979">
        <v>49222.12</v>
      </c>
      <c r="M15" s="979">
        <v>8833.1209999999992</v>
      </c>
      <c r="N15" s="980">
        <v>5.5724494207653228</v>
      </c>
      <c r="O15" s="978"/>
      <c r="P15" s="978" t="s">
        <v>148</v>
      </c>
      <c r="Q15" s="979">
        <v>15088.63</v>
      </c>
      <c r="R15" s="979">
        <v>2890.98</v>
      </c>
      <c r="S15" s="980">
        <v>5.2192094030397991</v>
      </c>
    </row>
    <row r="16" spans="1:27" ht="15.75">
      <c r="A16" s="978" t="s">
        <v>499</v>
      </c>
      <c r="B16" s="979">
        <v>932.96</v>
      </c>
      <c r="C16" s="979">
        <v>350</v>
      </c>
      <c r="D16" s="980">
        <v>4.7994979088107748</v>
      </c>
      <c r="E16" s="1063"/>
      <c r="J16" s="1060"/>
      <c r="K16" s="978" t="s">
        <v>139</v>
      </c>
      <c r="L16" s="979">
        <v>48587</v>
      </c>
      <c r="M16" s="979">
        <v>7102.2759999999998</v>
      </c>
      <c r="N16" s="980">
        <v>6.8410464476457973</v>
      </c>
      <c r="O16" s="978"/>
      <c r="P16" s="978" t="s">
        <v>275</v>
      </c>
      <c r="Q16" s="979">
        <v>15082.154</v>
      </c>
      <c r="R16" s="979">
        <v>2854.962</v>
      </c>
      <c r="S16" s="980">
        <v>5.2827862507451941</v>
      </c>
    </row>
    <row r="17" spans="1:19" ht="15.75">
      <c r="A17" s="978" t="s">
        <v>308</v>
      </c>
      <c r="B17" s="979">
        <v>752.39300000000003</v>
      </c>
      <c r="C17" s="979">
        <v>339</v>
      </c>
      <c r="D17" s="980">
        <v>4.3191331802525834</v>
      </c>
      <c r="E17" s="1060"/>
      <c r="F17" s="1060"/>
      <c r="G17" s="1060"/>
      <c r="H17" s="1062"/>
      <c r="I17" s="1060"/>
      <c r="J17" s="1060"/>
      <c r="K17" s="978" t="s">
        <v>286</v>
      </c>
      <c r="L17" s="979">
        <v>39541.142</v>
      </c>
      <c r="M17" s="979">
        <v>5148.3029999999999</v>
      </c>
      <c r="N17" s="980">
        <v>7.6804224615373258</v>
      </c>
      <c r="O17" s="978"/>
      <c r="P17" s="978" t="s">
        <v>154</v>
      </c>
      <c r="Q17" s="979">
        <v>12234.531000000001</v>
      </c>
      <c r="R17" s="979">
        <v>2899.674</v>
      </c>
      <c r="S17" s="980">
        <v>4.2192780981586209</v>
      </c>
    </row>
    <row r="18" spans="1:19" ht="15.75">
      <c r="A18" s="978" t="s">
        <v>144</v>
      </c>
      <c r="B18" s="979">
        <v>549.17899999999997</v>
      </c>
      <c r="C18" s="979">
        <v>913</v>
      </c>
      <c r="D18" s="980">
        <v>3.0871657363216802</v>
      </c>
      <c r="E18" s="1060"/>
      <c r="F18" s="1060"/>
      <c r="G18" s="1060"/>
      <c r="H18" s="1062"/>
      <c r="I18" s="1060"/>
      <c r="J18" s="1060"/>
      <c r="K18" s="978" t="s">
        <v>155</v>
      </c>
      <c r="L18" s="979">
        <v>29039.040000000001</v>
      </c>
      <c r="M18" s="979">
        <v>5745.1819999999998</v>
      </c>
      <c r="N18" s="980">
        <v>5.0545030601293401</v>
      </c>
      <c r="O18" s="978"/>
      <c r="P18" s="978" t="s">
        <v>285</v>
      </c>
      <c r="Q18" s="979">
        <v>11221.888000000001</v>
      </c>
      <c r="R18" s="979">
        <v>2059.0250000000001</v>
      </c>
      <c r="S18" s="980">
        <v>5.4500979832687806</v>
      </c>
    </row>
    <row r="19" spans="1:19" ht="15.75">
      <c r="A19" s="978" t="s">
        <v>375</v>
      </c>
      <c r="B19" s="979">
        <v>411.65199999999999</v>
      </c>
      <c r="C19" s="979">
        <v>216</v>
      </c>
      <c r="D19" s="980">
        <v>4.0652972545921386</v>
      </c>
      <c r="E19" s="749"/>
      <c r="F19" s="1060"/>
      <c r="G19" s="1060"/>
      <c r="H19" s="1062"/>
      <c r="I19" s="1060"/>
      <c r="J19" s="1060"/>
      <c r="K19" s="978" t="s">
        <v>146</v>
      </c>
      <c r="L19" s="979">
        <v>27612.276999999998</v>
      </c>
      <c r="M19" s="979">
        <v>5833.5469999999996</v>
      </c>
      <c r="N19" s="980">
        <v>4.7333598237915968</v>
      </c>
      <c r="O19" s="978"/>
      <c r="P19" s="978" t="s">
        <v>156</v>
      </c>
      <c r="Q19" s="979">
        <v>7306.9750000000004</v>
      </c>
      <c r="R19" s="979">
        <v>1695.3009999999999</v>
      </c>
      <c r="S19" s="980">
        <v>4.3101343065331763</v>
      </c>
    </row>
    <row r="20" spans="1:19" ht="15.75">
      <c r="A20" s="978" t="s">
        <v>140</v>
      </c>
      <c r="B20" s="979">
        <v>310.01900000000001</v>
      </c>
      <c r="C20" s="979">
        <v>512</v>
      </c>
      <c r="D20" s="980">
        <v>4.3490075050852219</v>
      </c>
      <c r="E20" s="749"/>
      <c r="F20" s="1060"/>
      <c r="G20" s="1060"/>
      <c r="H20" s="1062"/>
      <c r="I20" s="1060"/>
      <c r="J20" s="1060"/>
      <c r="K20" s="978" t="s">
        <v>153</v>
      </c>
      <c r="L20" s="979">
        <v>19407.810000000001</v>
      </c>
      <c r="M20" s="979">
        <v>3336.8939999999998</v>
      </c>
      <c r="N20" s="980">
        <v>5.8161302097099883</v>
      </c>
      <c r="O20" s="978"/>
      <c r="P20" s="978" t="s">
        <v>152</v>
      </c>
      <c r="Q20" s="979">
        <v>6488.3190000000004</v>
      </c>
      <c r="R20" s="979">
        <v>1305.675</v>
      </c>
      <c r="S20" s="980">
        <v>4.9693216152564768</v>
      </c>
    </row>
    <row r="21" spans="1:19" ht="15.75">
      <c r="A21" s="978" t="s">
        <v>154</v>
      </c>
      <c r="B21" s="979">
        <v>235.98</v>
      </c>
      <c r="C21" s="979">
        <v>193</v>
      </c>
      <c r="D21" s="980">
        <v>3.9186316838259714</v>
      </c>
      <c r="E21" s="749"/>
      <c r="F21" s="1060"/>
      <c r="G21" s="1060"/>
      <c r="H21" s="1062"/>
      <c r="I21" s="1060"/>
      <c r="J21" s="1060"/>
      <c r="K21" s="978" t="s">
        <v>285</v>
      </c>
      <c r="L21" s="979">
        <v>19253.87</v>
      </c>
      <c r="M21" s="979">
        <v>3329.489</v>
      </c>
      <c r="N21" s="980">
        <v>5.7828303382290791</v>
      </c>
      <c r="O21" s="978"/>
      <c r="P21" s="978" t="s">
        <v>286</v>
      </c>
      <c r="Q21" s="979">
        <v>5827.5879999999997</v>
      </c>
      <c r="R21" s="979">
        <v>878.58299999999997</v>
      </c>
      <c r="S21" s="980">
        <v>6.6329396312016051</v>
      </c>
    </row>
    <row r="22" spans="1:19" ht="15.75">
      <c r="A22" s="978" t="s">
        <v>287</v>
      </c>
      <c r="B22" s="979">
        <v>188.619</v>
      </c>
      <c r="C22" s="979">
        <v>203</v>
      </c>
      <c r="D22" s="980">
        <v>3.8202863913474978</v>
      </c>
      <c r="E22" s="749"/>
      <c r="F22" s="1060"/>
      <c r="G22" s="1060"/>
      <c r="H22" s="1060"/>
      <c r="I22" s="1060"/>
      <c r="J22" s="1060"/>
      <c r="K22" s="978" t="s">
        <v>152</v>
      </c>
      <c r="L22" s="979">
        <v>16582.599999999999</v>
      </c>
      <c r="M22" s="979">
        <v>2350.808</v>
      </c>
      <c r="N22" s="980">
        <v>7.0540001565419201</v>
      </c>
      <c r="O22" s="978"/>
      <c r="P22" s="978" t="s">
        <v>158</v>
      </c>
      <c r="Q22" s="979">
        <v>5248.335</v>
      </c>
      <c r="R22" s="979">
        <v>1544.5350000000001</v>
      </c>
      <c r="S22" s="980">
        <v>3.3980032825413473</v>
      </c>
    </row>
    <row r="23" spans="1:19" ht="15.75">
      <c r="A23" s="978" t="s">
        <v>490</v>
      </c>
      <c r="B23" s="979">
        <v>184.78</v>
      </c>
      <c r="C23" s="979">
        <v>66</v>
      </c>
      <c r="D23" s="980">
        <v>5.3652729384436704</v>
      </c>
      <c r="E23" s="749"/>
      <c r="F23" s="1060"/>
      <c r="G23" s="1060"/>
      <c r="H23" s="1060"/>
      <c r="I23" s="1060"/>
      <c r="J23" s="1060"/>
      <c r="K23" s="978" t="s">
        <v>287</v>
      </c>
      <c r="L23" s="979">
        <v>15855.276</v>
      </c>
      <c r="M23" s="979">
        <v>2863.788</v>
      </c>
      <c r="N23" s="980">
        <v>5.5364698783569173</v>
      </c>
      <c r="O23" s="978"/>
      <c r="P23" s="978" t="s">
        <v>143</v>
      </c>
      <c r="Q23" s="979">
        <v>4646.7129999999997</v>
      </c>
      <c r="R23" s="979">
        <v>1327.9480000000001</v>
      </c>
      <c r="S23" s="980">
        <v>3.4991678891040912</v>
      </c>
    </row>
    <row r="24" spans="1:19" ht="16.5" thickBot="1">
      <c r="A24" s="978" t="s">
        <v>159</v>
      </c>
      <c r="B24" s="979">
        <v>73.305000000000007</v>
      </c>
      <c r="C24" s="979">
        <v>564</v>
      </c>
      <c r="D24" s="980">
        <v>1.919984284965951</v>
      </c>
      <c r="E24" s="749"/>
      <c r="F24" s="1060"/>
      <c r="G24" s="1060"/>
      <c r="H24" s="1060"/>
      <c r="I24" s="1060"/>
      <c r="J24" s="1060"/>
      <c r="K24" s="978" t="s">
        <v>142</v>
      </c>
      <c r="L24" s="979">
        <v>15811.365</v>
      </c>
      <c r="M24" s="979">
        <v>2575.3719999999998</v>
      </c>
      <c r="N24" s="980">
        <v>6.139448980574457</v>
      </c>
      <c r="O24" s="978"/>
      <c r="P24" s="978" t="s">
        <v>151</v>
      </c>
      <c r="Q24" s="979">
        <v>4479.0249999999996</v>
      </c>
      <c r="R24" s="979">
        <v>985.26700000000005</v>
      </c>
      <c r="S24" s="980">
        <v>4.5460012362131277</v>
      </c>
    </row>
    <row r="25" spans="1:19" ht="16.5" thickBot="1">
      <c r="A25" s="984" t="s">
        <v>259</v>
      </c>
      <c r="B25" s="985">
        <v>47290.338000000003</v>
      </c>
      <c r="C25" s="985">
        <v>47976</v>
      </c>
      <c r="D25" s="986">
        <v>4.2051547768669595</v>
      </c>
      <c r="E25" s="749"/>
      <c r="F25" s="1060"/>
      <c r="G25" s="1060"/>
      <c r="H25" s="1060"/>
      <c r="I25" s="1060"/>
      <c r="J25" s="1060"/>
      <c r="K25" s="978" t="s">
        <v>144</v>
      </c>
      <c r="L25" s="979">
        <v>10940.665000000001</v>
      </c>
      <c r="M25" s="979">
        <v>2856.8780000000002</v>
      </c>
      <c r="N25" s="980">
        <v>3.8295877527846831</v>
      </c>
      <c r="O25" s="978"/>
      <c r="P25" s="978" t="s">
        <v>157</v>
      </c>
      <c r="Q25" s="979">
        <v>3962.5410000000002</v>
      </c>
      <c r="R25" s="979">
        <v>814.77200000000005</v>
      </c>
      <c r="S25" s="980">
        <v>4.8633740481999874</v>
      </c>
    </row>
    <row r="26" spans="1:19" ht="15.75">
      <c r="A26"/>
      <c r="B26"/>
      <c r="C26"/>
      <c r="D26"/>
      <c r="E26" s="749"/>
      <c r="F26" s="1060"/>
      <c r="G26" s="1060"/>
      <c r="H26" s="1060"/>
      <c r="I26" s="1060"/>
      <c r="J26" s="1060"/>
      <c r="K26" s="978" t="s">
        <v>156</v>
      </c>
      <c r="L26" s="979">
        <v>6790.4960000000001</v>
      </c>
      <c r="M26" s="979">
        <v>1596.6010000000001</v>
      </c>
      <c r="N26" s="980">
        <v>4.2530951690497494</v>
      </c>
      <c r="O26" s="978"/>
      <c r="P26" s="978" t="s">
        <v>159</v>
      </c>
      <c r="Q26" s="979">
        <v>3822.3240000000001</v>
      </c>
      <c r="R26" s="979">
        <v>1021.503</v>
      </c>
      <c r="S26" s="980">
        <v>3.7418627258069725</v>
      </c>
    </row>
    <row r="27" spans="1:19" ht="15.75">
      <c r="A27"/>
      <c r="B27"/>
      <c r="C27"/>
      <c r="D27"/>
      <c r="E27" s="749"/>
      <c r="F27" s="1060"/>
      <c r="G27" s="1060"/>
      <c r="H27" s="1060"/>
      <c r="I27" s="1060"/>
      <c r="J27" s="1060"/>
      <c r="K27" s="978" t="s">
        <v>159</v>
      </c>
      <c r="L27" s="979">
        <v>5327.5680000000002</v>
      </c>
      <c r="M27" s="979">
        <v>1266.2739999999999</v>
      </c>
      <c r="N27" s="980">
        <v>4.2072789933300383</v>
      </c>
      <c r="O27" s="978"/>
      <c r="P27" s="978" t="s">
        <v>155</v>
      </c>
      <c r="Q27" s="979">
        <v>3369.701</v>
      </c>
      <c r="R27" s="979">
        <v>747.827</v>
      </c>
      <c r="S27" s="980">
        <v>4.5059900217563689</v>
      </c>
    </row>
    <row r="28" spans="1:19" ht="15.75">
      <c r="A28"/>
      <c r="B28"/>
      <c r="C28"/>
      <c r="D28"/>
      <c r="E28" s="749"/>
      <c r="F28" s="1060"/>
      <c r="G28" s="1060"/>
      <c r="H28" s="1060"/>
      <c r="I28" s="1060"/>
      <c r="J28" s="1060"/>
      <c r="K28" s="978" t="s">
        <v>151</v>
      </c>
      <c r="L28" s="979">
        <v>4609.6369999999997</v>
      </c>
      <c r="M28" s="979">
        <v>739.76599999999996</v>
      </c>
      <c r="N28" s="980">
        <v>6.2312095987109437</v>
      </c>
      <c r="O28" s="978"/>
      <c r="P28" s="978" t="s">
        <v>153</v>
      </c>
      <c r="Q28" s="979">
        <v>3205.97</v>
      </c>
      <c r="R28" s="979">
        <v>611.11199999999997</v>
      </c>
      <c r="S28" s="980">
        <v>5.2461250965453141</v>
      </c>
    </row>
    <row r="29" spans="1:19" ht="15.75">
      <c r="A29"/>
      <c r="B29"/>
      <c r="C29"/>
      <c r="D29"/>
      <c r="E29" s="749"/>
      <c r="F29" s="1060"/>
      <c r="G29" s="1060"/>
      <c r="H29" s="1060"/>
      <c r="I29" s="1060"/>
      <c r="J29" s="1060"/>
      <c r="K29" s="978" t="s">
        <v>160</v>
      </c>
      <c r="L29" s="979">
        <v>3226.848</v>
      </c>
      <c r="M29" s="979">
        <v>322.80200000000002</v>
      </c>
      <c r="N29" s="980">
        <v>9.9963692913922451</v>
      </c>
      <c r="O29" s="978"/>
      <c r="P29" s="978" t="s">
        <v>413</v>
      </c>
      <c r="Q29" s="979">
        <v>2746.462</v>
      </c>
      <c r="R29" s="979">
        <v>492.58800000000002</v>
      </c>
      <c r="S29" s="980">
        <v>5.5755763437192947</v>
      </c>
    </row>
    <row r="30" spans="1:19" ht="15.75">
      <c r="E30" s="749"/>
      <c r="F30" s="855"/>
      <c r="G30" s="855"/>
      <c r="H30" s="855"/>
      <c r="I30" s="855"/>
      <c r="J30" s="855"/>
      <c r="K30" s="978" t="s">
        <v>412</v>
      </c>
      <c r="L30" s="979">
        <v>2633.136</v>
      </c>
      <c r="M30" s="979">
        <v>285.11500000000001</v>
      </c>
      <c r="N30" s="980">
        <v>9.2353471406274661</v>
      </c>
      <c r="O30" s="978"/>
      <c r="P30" s="978" t="s">
        <v>409</v>
      </c>
      <c r="Q30" s="979">
        <v>2616.3240000000001</v>
      </c>
      <c r="R30" s="979">
        <v>418.53300000000002</v>
      </c>
      <c r="S30" s="980">
        <v>6.2511773265190556</v>
      </c>
    </row>
    <row r="31" spans="1:19" ht="16.5" thickBot="1">
      <c r="A31" s="749"/>
      <c r="B31" s="749"/>
      <c r="C31" s="749"/>
      <c r="D31" s="749"/>
      <c r="E31" s="749"/>
      <c r="F31" s="855"/>
      <c r="G31" s="855"/>
      <c r="H31" s="855"/>
      <c r="I31" s="855"/>
      <c r="J31" s="855"/>
      <c r="K31" s="978" t="s">
        <v>158</v>
      </c>
      <c r="L31" s="979">
        <v>2473.8420000000001</v>
      </c>
      <c r="M31" s="979">
        <v>406.76400000000001</v>
      </c>
      <c r="N31" s="980">
        <v>6.0817623978523176</v>
      </c>
      <c r="O31" s="855"/>
      <c r="P31" s="978" t="s">
        <v>411</v>
      </c>
      <c r="Q31" s="979">
        <v>2598.64</v>
      </c>
      <c r="R31" s="979">
        <v>486.31299999999999</v>
      </c>
      <c r="S31" s="980">
        <v>5.3435544597820748</v>
      </c>
    </row>
    <row r="32" spans="1:19" ht="16.5" thickBot="1">
      <c r="A32" s="855"/>
      <c r="B32" s="855"/>
      <c r="C32" s="855"/>
      <c r="D32" s="855"/>
      <c r="E32" s="855"/>
      <c r="F32" s="855"/>
      <c r="G32" s="855"/>
      <c r="H32" s="855"/>
      <c r="I32" s="855"/>
      <c r="J32" s="855"/>
      <c r="K32" s="984" t="s">
        <v>259</v>
      </c>
      <c r="L32" s="985">
        <v>1522243.7390000001</v>
      </c>
      <c r="M32" s="985">
        <v>269967.26299999998</v>
      </c>
      <c r="N32" s="986">
        <v>5.6386234467250951</v>
      </c>
      <c r="O32" s="855"/>
      <c r="P32" s="978" t="s">
        <v>149</v>
      </c>
      <c r="Q32" s="979">
        <v>2117.056</v>
      </c>
      <c r="R32" s="979">
        <v>742.69600000000003</v>
      </c>
      <c r="S32" s="980">
        <v>2.8505014164611091</v>
      </c>
    </row>
    <row r="33" spans="1:19" ht="15.75">
      <c r="A33" s="989"/>
      <c r="B33" s="989"/>
      <c r="C33" s="897"/>
      <c r="D33" s="897"/>
      <c r="E33" s="897"/>
      <c r="F33" s="897"/>
      <c r="G33" s="897"/>
      <c r="H33" s="897"/>
      <c r="I33" s="897"/>
      <c r="J33" s="897"/>
      <c r="K33"/>
      <c r="L33"/>
      <c r="M33"/>
      <c r="N33"/>
      <c r="O33" s="897"/>
      <c r="P33" s="978" t="s">
        <v>287</v>
      </c>
      <c r="Q33" s="979">
        <v>1878.8040000000001</v>
      </c>
      <c r="R33" s="979">
        <v>332.72199999999998</v>
      </c>
      <c r="S33" s="980">
        <v>5.6467681728289687</v>
      </c>
    </row>
    <row r="34" spans="1:19" ht="15.75">
      <c r="A34" s="944"/>
      <c r="C34" s="897"/>
      <c r="D34" s="897"/>
      <c r="E34" s="897"/>
      <c r="F34" s="897"/>
      <c r="G34" s="897"/>
      <c r="H34" s="897"/>
      <c r="I34" s="897"/>
      <c r="J34"/>
      <c r="K34"/>
      <c r="L34"/>
      <c r="M34"/>
      <c r="N34"/>
      <c r="O34" s="897"/>
      <c r="P34" s="978" t="s">
        <v>410</v>
      </c>
      <c r="Q34" s="979">
        <v>1809.4290000000001</v>
      </c>
      <c r="R34" s="979">
        <v>170.80799999999999</v>
      </c>
      <c r="S34" s="980">
        <v>10.593350428551357</v>
      </c>
    </row>
    <row r="35" spans="1:19" ht="15.75">
      <c r="A35" s="897"/>
      <c r="B35" s="897"/>
      <c r="C35" s="897"/>
      <c r="D35" s="897"/>
      <c r="E35" s="897"/>
      <c r="F35" s="897"/>
      <c r="G35" s="897"/>
      <c r="H35" s="897"/>
      <c r="I35" s="897"/>
      <c r="J35"/>
      <c r="K35"/>
      <c r="L35"/>
      <c r="M35"/>
      <c r="N35"/>
      <c r="O35" s="897"/>
      <c r="P35" s="978" t="s">
        <v>510</v>
      </c>
      <c r="Q35" s="979">
        <v>1381.8789999999999</v>
      </c>
      <c r="R35" s="979">
        <v>141.148</v>
      </c>
      <c r="S35" s="980">
        <v>9.7902839572647142</v>
      </c>
    </row>
    <row r="36" spans="1:19" ht="15.75" customHeight="1">
      <c r="A36"/>
      <c r="B36"/>
      <c r="C36"/>
      <c r="D36"/>
      <c r="E36"/>
      <c r="F36"/>
      <c r="G36"/>
      <c r="H36"/>
      <c r="I36"/>
      <c r="J36"/>
      <c r="K36"/>
      <c r="L36"/>
      <c r="M36"/>
      <c r="N36"/>
      <c r="O36" s="897"/>
      <c r="P36" s="978" t="s">
        <v>375</v>
      </c>
      <c r="Q36" s="979">
        <v>1273.9829999999999</v>
      </c>
      <c r="R36" s="979">
        <v>367.94099999999997</v>
      </c>
      <c r="S36" s="980">
        <v>3.4624654496237168</v>
      </c>
    </row>
    <row r="37" spans="1:19" ht="17.25" customHeight="1" thickBot="1">
      <c r="A37" s="2" t="s">
        <v>369</v>
      </c>
      <c r="B37" s="2"/>
      <c r="C37"/>
      <c r="D37"/>
      <c r="E37"/>
      <c r="F37"/>
      <c r="G37"/>
      <c r="H37"/>
      <c r="I37"/>
      <c r="J37"/>
      <c r="K37"/>
      <c r="L37"/>
      <c r="M37"/>
      <c r="N37"/>
      <c r="O37" s="897"/>
      <c r="P37" s="978" t="s">
        <v>160</v>
      </c>
      <c r="Q37" s="979">
        <v>1136.933</v>
      </c>
      <c r="R37" s="979">
        <v>205.845</v>
      </c>
      <c r="S37" s="980">
        <v>5.5232480750078947</v>
      </c>
    </row>
    <row r="38" spans="1:19" ht="16.5" thickBot="1">
      <c r="A38"/>
      <c r="B38"/>
      <c r="C38"/>
      <c r="D38"/>
      <c r="E38"/>
      <c r="F38"/>
      <c r="G38"/>
      <c r="H38"/>
      <c r="I38"/>
      <c r="J38"/>
      <c r="K38"/>
      <c r="L38"/>
      <c r="M38"/>
      <c r="N38"/>
      <c r="O38" s="897"/>
      <c r="P38" s="984" t="s">
        <v>259</v>
      </c>
      <c r="Q38" s="985">
        <v>494485.42300000001</v>
      </c>
      <c r="R38" s="985">
        <v>97186.434999999998</v>
      </c>
      <c r="S38" s="986">
        <v>5.0880086608794741</v>
      </c>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O42" s="3"/>
      <c r="P42"/>
      <c r="Q42"/>
      <c r="R42"/>
      <c r="S42"/>
    </row>
    <row r="43" spans="1:19">
      <c r="A43"/>
      <c r="B43"/>
      <c r="C43"/>
      <c r="D43"/>
      <c r="E43"/>
      <c r="F43"/>
      <c r="G43"/>
      <c r="H43"/>
      <c r="I43"/>
      <c r="J43"/>
      <c r="K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ht="15.75">
      <c r="A83"/>
      <c r="B83"/>
      <c r="C83"/>
      <c r="D83"/>
      <c r="E83"/>
      <c r="F83"/>
      <c r="G83"/>
      <c r="H83"/>
      <c r="I83"/>
      <c r="J83"/>
      <c r="K83"/>
      <c r="L83" s="1355"/>
      <c r="M83" s="1355"/>
      <c r="N83" s="996"/>
      <c r="O83"/>
      <c r="P83"/>
      <c r="Q83" s="897"/>
      <c r="R83" s="897"/>
    </row>
    <row r="84" spans="1:18" ht="15.75">
      <c r="A84"/>
      <c r="B84"/>
      <c r="C84"/>
      <c r="D84"/>
      <c r="E84"/>
      <c r="F84"/>
      <c r="G84"/>
      <c r="H84"/>
      <c r="I84"/>
      <c r="J84"/>
      <c r="K84"/>
      <c r="L84" s="1355"/>
      <c r="M84" s="1355"/>
      <c r="N84" s="996"/>
      <c r="O84"/>
      <c r="P84"/>
      <c r="Q84" s="897"/>
      <c r="R84" s="897"/>
    </row>
    <row r="85" spans="1:18" ht="15.75">
      <c r="A85"/>
      <c r="B85"/>
      <c r="C85"/>
      <c r="D85"/>
      <c r="E85"/>
      <c r="F85"/>
      <c r="G85"/>
      <c r="H85"/>
      <c r="I85"/>
      <c r="J85"/>
      <c r="K85"/>
      <c r="L85" s="1355"/>
      <c r="M85" s="1355"/>
      <c r="N85" s="996"/>
      <c r="O85"/>
      <c r="P85"/>
      <c r="Q85" s="897"/>
      <c r="R85" s="897"/>
    </row>
    <row r="86" spans="1:18" ht="15.75">
      <c r="A86"/>
      <c r="B86"/>
      <c r="C86"/>
      <c r="D86"/>
      <c r="E86"/>
      <c r="F86"/>
      <c r="G86"/>
      <c r="H86"/>
      <c r="I86"/>
      <c r="J86"/>
      <c r="K86"/>
      <c r="L86" s="1355"/>
      <c r="M86" s="1355"/>
      <c r="N86" s="996"/>
      <c r="O86"/>
      <c r="P86"/>
      <c r="Q86" s="897"/>
      <c r="R86" s="897"/>
    </row>
    <row r="87" spans="1:18" ht="15.75">
      <c r="A87"/>
      <c r="B87"/>
      <c r="C87"/>
      <c r="D87"/>
      <c r="E87"/>
      <c r="F87"/>
      <c r="G87"/>
      <c r="H87"/>
      <c r="I87"/>
      <c r="J87"/>
      <c r="K87"/>
      <c r="L87" s="1355"/>
      <c r="M87" s="1355"/>
      <c r="N87" s="996"/>
      <c r="O87"/>
      <c r="P87"/>
      <c r="Q87" s="897"/>
      <c r="R87" s="897"/>
    </row>
    <row r="88" spans="1:18" ht="15.75">
      <c r="A88"/>
      <c r="B88"/>
      <c r="C88"/>
      <c r="D88"/>
      <c r="E88"/>
      <c r="F88"/>
      <c r="G88"/>
      <c r="H88"/>
      <c r="I88"/>
      <c r="J88"/>
      <c r="K88"/>
      <c r="L88" s="1355"/>
      <c r="M88" s="1355"/>
      <c r="N88" s="996"/>
      <c r="O88"/>
      <c r="P88"/>
      <c r="Q88" s="897"/>
      <c r="R88" s="897"/>
    </row>
    <row r="89" spans="1:18" ht="15.75">
      <c r="A89"/>
      <c r="B89"/>
      <c r="C89"/>
      <c r="D89"/>
      <c r="E89"/>
      <c r="F89"/>
      <c r="G89"/>
      <c r="H89"/>
      <c r="I89"/>
      <c r="J89"/>
      <c r="K89"/>
      <c r="L89" s="1355"/>
      <c r="M89" s="1355"/>
      <c r="N89" s="996"/>
      <c r="O89"/>
      <c r="P89"/>
      <c r="Q89" s="897"/>
      <c r="R89" s="897"/>
    </row>
    <row r="90" spans="1:18" ht="15.75">
      <c r="A90"/>
      <c r="B90"/>
      <c r="C90"/>
      <c r="D90"/>
      <c r="E90"/>
      <c r="F90"/>
      <c r="G90"/>
      <c r="H90"/>
      <c r="I90"/>
      <c r="J90"/>
      <c r="K90"/>
      <c r="L90" s="1355"/>
      <c r="M90" s="1355"/>
      <c r="N90" s="996"/>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61">
    <sortCondition descending="1" ref="Q7:Q61"/>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R23" sqref="R2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9.5703125"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82" t="s">
        <v>528</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c r="Y2" s="1682"/>
      <c r="Z2" s="1682"/>
      <c r="AA2" s="1682"/>
    </row>
    <row r="3" spans="1:27" ht="18" customHeight="1">
      <c r="A3" s="1683" t="s">
        <v>523</v>
      </c>
      <c r="B3" s="1683"/>
      <c r="C3" s="1683"/>
      <c r="D3" s="1683"/>
      <c r="E3" s="1683"/>
      <c r="F3" s="1683"/>
      <c r="G3" s="1683"/>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35868.292999999998</v>
      </c>
      <c r="C8" s="979">
        <v>42265</v>
      </c>
      <c r="D8" s="980">
        <v>2.7532946692081803</v>
      </c>
      <c r="E8" s="995"/>
      <c r="F8" s="978" t="s">
        <v>371</v>
      </c>
      <c r="G8" s="979">
        <v>4903.6850000000004</v>
      </c>
      <c r="H8" s="979">
        <v>12010</v>
      </c>
      <c r="I8" s="980">
        <v>5.2161534566682555</v>
      </c>
      <c r="J8" s="988"/>
      <c r="K8" s="981" t="s">
        <v>141</v>
      </c>
      <c r="L8" s="982">
        <v>27768.423999999999</v>
      </c>
      <c r="M8" s="982">
        <v>6866.3459999999995</v>
      </c>
      <c r="N8" s="983">
        <v>4.0441340998545661</v>
      </c>
      <c r="O8" s="988"/>
      <c r="P8" s="981" t="s">
        <v>371</v>
      </c>
      <c r="Q8" s="982">
        <v>6802.0510000000004</v>
      </c>
      <c r="R8" s="982">
        <v>1235.663</v>
      </c>
      <c r="S8" s="983">
        <v>5.5047784064101624</v>
      </c>
    </row>
    <row r="9" spans="1:27" ht="15.75">
      <c r="A9" s="978" t="s">
        <v>143</v>
      </c>
      <c r="B9" s="979">
        <v>24564.809000000001</v>
      </c>
      <c r="C9" s="979">
        <v>17949</v>
      </c>
      <c r="D9" s="980">
        <v>2.968015741902776</v>
      </c>
      <c r="E9" s="996"/>
      <c r="F9" s="978" t="s">
        <v>156</v>
      </c>
      <c r="G9" s="979">
        <v>4022.8939999999998</v>
      </c>
      <c r="H9" s="979">
        <v>21047</v>
      </c>
      <c r="I9" s="980">
        <v>2.5900298926812182</v>
      </c>
      <c r="J9" s="988"/>
      <c r="K9" s="978" t="s">
        <v>158</v>
      </c>
      <c r="L9" s="979">
        <v>7235.8239999999996</v>
      </c>
      <c r="M9" s="979">
        <v>1116.9259999999999</v>
      </c>
      <c r="N9" s="980">
        <v>6.4783378666088893</v>
      </c>
      <c r="O9" s="988"/>
      <c r="P9" s="978" t="s">
        <v>155</v>
      </c>
      <c r="Q9" s="979">
        <v>6436.6989999999996</v>
      </c>
      <c r="R9" s="979">
        <v>1319.3440000000001</v>
      </c>
      <c r="S9" s="980">
        <v>4.8787116930838348</v>
      </c>
    </row>
    <row r="10" spans="1:27" ht="15.75">
      <c r="A10" s="978" t="s">
        <v>156</v>
      </c>
      <c r="B10" s="979">
        <v>20133.848000000002</v>
      </c>
      <c r="C10" s="979">
        <v>40728</v>
      </c>
      <c r="D10" s="980">
        <v>2.2365599329049175</v>
      </c>
      <c r="E10" s="995"/>
      <c r="F10" s="978" t="s">
        <v>138</v>
      </c>
      <c r="G10" s="979">
        <v>2413.634</v>
      </c>
      <c r="H10" s="979">
        <v>11314</v>
      </c>
      <c r="I10" s="980">
        <v>3.1277532354606747</v>
      </c>
      <c r="J10" s="988"/>
      <c r="K10" s="978" t="s">
        <v>285</v>
      </c>
      <c r="L10" s="979">
        <v>5623.5450000000001</v>
      </c>
      <c r="M10" s="979">
        <v>2150.739</v>
      </c>
      <c r="N10" s="980">
        <v>2.6147035972286736</v>
      </c>
      <c r="O10" s="988"/>
      <c r="P10" s="978" t="s">
        <v>143</v>
      </c>
      <c r="Q10" s="979">
        <v>4849.3940000000002</v>
      </c>
      <c r="R10" s="979">
        <v>972.51499999999999</v>
      </c>
      <c r="S10" s="980">
        <v>4.986446481545272</v>
      </c>
    </row>
    <row r="11" spans="1:27" ht="15.75">
      <c r="A11" s="978" t="s">
        <v>160</v>
      </c>
      <c r="B11" s="979">
        <v>18748.25</v>
      </c>
      <c r="C11" s="979">
        <v>31377</v>
      </c>
      <c r="D11" s="980">
        <v>2.3914047823376166</v>
      </c>
      <c r="E11" s="996"/>
      <c r="F11" s="978" t="s">
        <v>153</v>
      </c>
      <c r="G11" s="979">
        <v>1751.16</v>
      </c>
      <c r="H11" s="979">
        <v>7515</v>
      </c>
      <c r="I11" s="980">
        <v>3.2000380095425882</v>
      </c>
      <c r="J11" s="988"/>
      <c r="K11" s="978" t="s">
        <v>143</v>
      </c>
      <c r="L11" s="979">
        <v>5271.4880000000003</v>
      </c>
      <c r="M11" s="979">
        <v>927.02300000000002</v>
      </c>
      <c r="N11" s="980">
        <v>5.6864694834971736</v>
      </c>
      <c r="O11" s="988"/>
      <c r="P11" s="978" t="s">
        <v>140</v>
      </c>
      <c r="Q11" s="979">
        <v>3033.7429999999999</v>
      </c>
      <c r="R11" s="979">
        <v>517.37900000000002</v>
      </c>
      <c r="S11" s="980">
        <v>5.8636763378490429</v>
      </c>
    </row>
    <row r="12" spans="1:27" ht="15.75">
      <c r="A12" s="978" t="s">
        <v>157</v>
      </c>
      <c r="B12" s="979">
        <v>15854.227000000001</v>
      </c>
      <c r="C12" s="979">
        <v>25894</v>
      </c>
      <c r="D12" s="980">
        <v>2.6977790520983467</v>
      </c>
      <c r="E12" s="996"/>
      <c r="F12" s="978" t="s">
        <v>157</v>
      </c>
      <c r="G12" s="979">
        <v>1561.01</v>
      </c>
      <c r="H12" s="979">
        <v>11889</v>
      </c>
      <c r="I12" s="980">
        <v>2.3642173975600707</v>
      </c>
      <c r="J12" s="988"/>
      <c r="K12" s="978" t="s">
        <v>155</v>
      </c>
      <c r="L12" s="979">
        <v>5009.9930000000004</v>
      </c>
      <c r="M12" s="979">
        <v>666.36199999999997</v>
      </c>
      <c r="N12" s="980">
        <v>7.5184254204171319</v>
      </c>
      <c r="O12" s="988"/>
      <c r="P12" s="978" t="s">
        <v>141</v>
      </c>
      <c r="Q12" s="979">
        <v>2374.6840000000002</v>
      </c>
      <c r="R12" s="979">
        <v>640.70399999999995</v>
      </c>
      <c r="S12" s="980">
        <v>3.7063667465787637</v>
      </c>
    </row>
    <row r="13" spans="1:27" ht="15.75">
      <c r="A13" s="978" t="s">
        <v>371</v>
      </c>
      <c r="B13" s="979">
        <v>15782.674999999999</v>
      </c>
      <c r="C13" s="979">
        <v>31937</v>
      </c>
      <c r="D13" s="980">
        <v>4.3436191957630195</v>
      </c>
      <c r="E13" s="996"/>
      <c r="F13" s="978" t="s">
        <v>160</v>
      </c>
      <c r="G13" s="979">
        <v>970.46199999999999</v>
      </c>
      <c r="H13" s="979">
        <v>8935</v>
      </c>
      <c r="I13" s="980">
        <v>1.8531973441238645</v>
      </c>
      <c r="J13" s="988"/>
      <c r="K13" s="978" t="s">
        <v>160</v>
      </c>
      <c r="L13" s="979">
        <v>4888.1400000000003</v>
      </c>
      <c r="M13" s="979">
        <v>1318.8620000000001</v>
      </c>
      <c r="N13" s="980">
        <v>3.7063316707889076</v>
      </c>
      <c r="O13" s="988"/>
      <c r="P13" s="978" t="s">
        <v>138</v>
      </c>
      <c r="Q13" s="979">
        <v>1406.567</v>
      </c>
      <c r="R13" s="979">
        <v>408.82600000000002</v>
      </c>
      <c r="S13" s="980">
        <v>3.4405028055945559</v>
      </c>
    </row>
    <row r="14" spans="1:27" ht="16.5" thickBot="1">
      <c r="A14" s="978" t="s">
        <v>151</v>
      </c>
      <c r="B14" s="979">
        <v>8505.3719999999994</v>
      </c>
      <c r="C14" s="979">
        <v>7120</v>
      </c>
      <c r="D14" s="980">
        <v>2.4671552029461852</v>
      </c>
      <c r="E14" s="996"/>
      <c r="F14" s="978" t="s">
        <v>143</v>
      </c>
      <c r="G14" s="979">
        <v>270.846</v>
      </c>
      <c r="H14" s="979">
        <v>775</v>
      </c>
      <c r="I14" s="980">
        <v>5.1513180417665181</v>
      </c>
      <c r="J14" s="988"/>
      <c r="K14" s="978" t="s">
        <v>371</v>
      </c>
      <c r="L14" s="979">
        <v>3993.1640000000002</v>
      </c>
      <c r="M14" s="979">
        <v>497.94499999999999</v>
      </c>
      <c r="N14" s="980">
        <v>8.019287270682506</v>
      </c>
      <c r="O14" s="988"/>
      <c r="P14" s="978" t="s">
        <v>158</v>
      </c>
      <c r="Q14" s="979">
        <v>1281.2719999999999</v>
      </c>
      <c r="R14" s="979">
        <v>264.45800000000003</v>
      </c>
      <c r="S14" s="980">
        <v>4.8448978665799478</v>
      </c>
    </row>
    <row r="15" spans="1:27" ht="16.5" thickBot="1">
      <c r="A15" s="978" t="s">
        <v>141</v>
      </c>
      <c r="B15" s="979">
        <v>6104.6319999999996</v>
      </c>
      <c r="C15" s="979">
        <v>5830</v>
      </c>
      <c r="D15" s="980">
        <v>3.2090356752733231</v>
      </c>
      <c r="E15" s="996"/>
      <c r="F15" s="984" t="s">
        <v>259</v>
      </c>
      <c r="G15" s="985">
        <v>16256.665000000001</v>
      </c>
      <c r="H15" s="985">
        <v>74886</v>
      </c>
      <c r="I15" s="986">
        <v>3.1634116668606098</v>
      </c>
      <c r="J15" s="988"/>
      <c r="K15" s="978" t="s">
        <v>156</v>
      </c>
      <c r="L15" s="979">
        <v>3615.4580000000001</v>
      </c>
      <c r="M15" s="979">
        <v>887.08799999999997</v>
      </c>
      <c r="N15" s="980">
        <v>4.0756475118590263</v>
      </c>
      <c r="O15" s="988"/>
      <c r="P15" s="978" t="s">
        <v>511</v>
      </c>
      <c r="Q15" s="979">
        <v>964.87900000000002</v>
      </c>
      <c r="R15" s="979">
        <v>129.245</v>
      </c>
      <c r="S15" s="980">
        <v>7.4655035011025568</v>
      </c>
      <c r="U15" s="897"/>
      <c r="V15" s="897"/>
      <c r="W15" s="897"/>
      <c r="X15" s="897"/>
    </row>
    <row r="16" spans="1:27" ht="15.75">
      <c r="A16" s="978" t="s">
        <v>138</v>
      </c>
      <c r="B16" s="979">
        <v>4496.201</v>
      </c>
      <c r="C16" s="979">
        <v>16892</v>
      </c>
      <c r="D16" s="980">
        <v>3.507040287040287</v>
      </c>
      <c r="E16" s="996"/>
      <c r="F16"/>
      <c r="G16"/>
      <c r="H16"/>
      <c r="I16"/>
      <c r="J16" s="988"/>
      <c r="K16" s="978" t="s">
        <v>138</v>
      </c>
      <c r="L16" s="979">
        <v>3224.335</v>
      </c>
      <c r="M16" s="979">
        <v>997.63199999999995</v>
      </c>
      <c r="N16" s="980">
        <v>3.2319883484090326</v>
      </c>
      <c r="O16" s="988"/>
      <c r="P16" s="978" t="s">
        <v>152</v>
      </c>
      <c r="Q16" s="979">
        <v>706.78499999999997</v>
      </c>
      <c r="R16" s="979">
        <v>245.68899999999999</v>
      </c>
      <c r="S16" s="980">
        <v>2.8767466186927377</v>
      </c>
      <c r="U16" s="897"/>
      <c r="V16" s="897"/>
      <c r="W16" s="897"/>
      <c r="X16" s="897"/>
    </row>
    <row r="17" spans="1:24" ht="15.75">
      <c r="A17" s="978" t="s">
        <v>152</v>
      </c>
      <c r="B17" s="979">
        <v>3692.8159999999998</v>
      </c>
      <c r="C17" s="979">
        <v>2166</v>
      </c>
      <c r="D17" s="980">
        <v>3.4938681592745864</v>
      </c>
      <c r="E17" s="995"/>
      <c r="F17"/>
      <c r="G17"/>
      <c r="H17"/>
      <c r="I17"/>
      <c r="J17" s="988"/>
      <c r="K17" s="978" t="s">
        <v>140</v>
      </c>
      <c r="L17" s="979">
        <v>2972.0169999999998</v>
      </c>
      <c r="M17" s="979">
        <v>768.22</v>
      </c>
      <c r="N17" s="980">
        <v>3.8687055791309777</v>
      </c>
      <c r="O17" s="988"/>
      <c r="P17" s="978" t="s">
        <v>147</v>
      </c>
      <c r="Q17" s="979">
        <v>623.18700000000001</v>
      </c>
      <c r="R17" s="979">
        <v>203.53899999999999</v>
      </c>
      <c r="S17" s="980">
        <v>3.0617572062356602</v>
      </c>
      <c r="U17" s="897"/>
      <c r="V17" s="897"/>
      <c r="W17" s="897"/>
      <c r="X17" s="897"/>
    </row>
    <row r="18" spans="1:24" ht="16.5" thickBot="1">
      <c r="A18" s="978" t="s">
        <v>139</v>
      </c>
      <c r="B18" s="979">
        <v>2841.806</v>
      </c>
      <c r="C18" s="979">
        <v>2744</v>
      </c>
      <c r="D18" s="980">
        <v>3.6017272234135858</v>
      </c>
      <c r="E18" s="1000"/>
      <c r="K18" s="978" t="s">
        <v>147</v>
      </c>
      <c r="L18" s="979">
        <v>1686.2819999999999</v>
      </c>
      <c r="M18" s="979">
        <v>328.22800000000001</v>
      </c>
      <c r="N18" s="980">
        <v>5.1375324469576027</v>
      </c>
      <c r="O18" s="988"/>
      <c r="P18" s="978" t="s">
        <v>156</v>
      </c>
      <c r="Q18" s="979">
        <v>445.64400000000001</v>
      </c>
      <c r="R18" s="979">
        <v>93.631</v>
      </c>
      <c r="S18" s="980">
        <v>4.7595774903610986</v>
      </c>
      <c r="U18" s="897"/>
      <c r="V18" s="897"/>
      <c r="W18" s="897"/>
      <c r="X18" s="897"/>
    </row>
    <row r="19" spans="1:24" ht="16.5" thickBot="1">
      <c r="A19" s="978" t="s">
        <v>158</v>
      </c>
      <c r="B19" s="979">
        <v>1679.143</v>
      </c>
      <c r="C19" s="979">
        <v>4175</v>
      </c>
      <c r="D19" s="980">
        <v>3.5650216027430708</v>
      </c>
      <c r="E19" s="1001"/>
      <c r="J19" s="988"/>
      <c r="K19" s="978" t="s">
        <v>152</v>
      </c>
      <c r="L19" s="979">
        <v>1630.5409999999999</v>
      </c>
      <c r="M19" s="979">
        <v>482.70699999999999</v>
      </c>
      <c r="N19" s="980">
        <v>3.377910409420207</v>
      </c>
      <c r="O19" s="988"/>
      <c r="P19" s="984" t="s">
        <v>259</v>
      </c>
      <c r="Q19" s="985">
        <v>81091.956999999995</v>
      </c>
      <c r="R19" s="985">
        <v>18482.102999999999</v>
      </c>
      <c r="S19" s="986">
        <v>4.3875936088009029</v>
      </c>
      <c r="U19" s="897"/>
      <c r="V19" s="897"/>
      <c r="W19" s="897"/>
      <c r="X19" s="897"/>
    </row>
    <row r="20" spans="1:24" ht="15" customHeight="1" thickBot="1">
      <c r="A20" s="984" t="s">
        <v>259</v>
      </c>
      <c r="B20" s="985">
        <v>159584.39000000001</v>
      </c>
      <c r="C20" s="985">
        <v>232187</v>
      </c>
      <c r="D20" s="986">
        <v>2.7965047631097231</v>
      </c>
      <c r="E20" s="1001"/>
      <c r="F20" s="897"/>
      <c r="G20" s="897"/>
      <c r="H20" s="897"/>
      <c r="J20" s="988"/>
      <c r="K20" s="978" t="s">
        <v>146</v>
      </c>
      <c r="L20" s="979">
        <v>1562.65</v>
      </c>
      <c r="M20" s="979">
        <v>440.762</v>
      </c>
      <c r="N20" s="980">
        <v>3.5453373929694485</v>
      </c>
      <c r="O20" s="988"/>
      <c r="P20"/>
      <c r="Q20"/>
      <c r="R20"/>
      <c r="S20"/>
      <c r="U20" s="897"/>
      <c r="V20" s="897"/>
      <c r="W20" s="897"/>
      <c r="X20" s="897"/>
    </row>
    <row r="21" spans="1:24" ht="15.75">
      <c r="F21" s="897"/>
      <c r="G21" s="897"/>
      <c r="H21" s="897"/>
      <c r="J21" s="988"/>
      <c r="K21" s="978" t="s">
        <v>498</v>
      </c>
      <c r="L21" s="979">
        <v>1255.8679999999999</v>
      </c>
      <c r="M21" s="979">
        <v>40.024000000000001</v>
      </c>
      <c r="N21" s="980">
        <v>31.377873276034379</v>
      </c>
      <c r="P21"/>
      <c r="Q21"/>
      <c r="R21"/>
      <c r="S21"/>
    </row>
    <row r="22" spans="1:24" ht="15.75">
      <c r="A22"/>
      <c r="B22"/>
      <c r="C22"/>
      <c r="D22"/>
      <c r="E22" s="897"/>
      <c r="F22" s="897"/>
      <c r="G22" s="897"/>
      <c r="H22" s="897"/>
      <c r="I22" s="897"/>
      <c r="J22" s="897"/>
      <c r="K22" s="978" t="s">
        <v>153</v>
      </c>
      <c r="L22" s="979">
        <v>992.12300000000005</v>
      </c>
      <c r="M22" s="979">
        <v>281.20699999999999</v>
      </c>
      <c r="N22" s="980">
        <v>3.5280878498757144</v>
      </c>
    </row>
    <row r="23" spans="1:24" ht="15.75">
      <c r="A23"/>
      <c r="B23"/>
      <c r="C23"/>
      <c r="D23"/>
      <c r="E23" s="897"/>
      <c r="F23" s="897"/>
      <c r="G23" s="897"/>
      <c r="H23" s="897"/>
      <c r="I23" s="897"/>
      <c r="J23" s="897"/>
      <c r="K23" s="978" t="s">
        <v>159</v>
      </c>
      <c r="L23" s="979">
        <v>949.26900000000001</v>
      </c>
      <c r="M23" s="979">
        <v>280.68</v>
      </c>
      <c r="N23" s="980">
        <v>3.3820329200513037</v>
      </c>
      <c r="P23"/>
      <c r="Q23"/>
      <c r="R23"/>
      <c r="S23"/>
    </row>
    <row r="24" spans="1:24" ht="15.75">
      <c r="A24"/>
      <c r="B24"/>
      <c r="C24"/>
      <c r="D24"/>
      <c r="E24" s="897"/>
      <c r="F24" s="897"/>
      <c r="G24" s="897"/>
      <c r="H24" s="897"/>
      <c r="I24" s="897"/>
      <c r="J24" s="897"/>
      <c r="K24" s="978" t="s">
        <v>151</v>
      </c>
      <c r="L24" s="979">
        <v>759.20699999999999</v>
      </c>
      <c r="M24" s="979">
        <v>138.501</v>
      </c>
      <c r="N24" s="980">
        <v>5.4815994108345789</v>
      </c>
      <c r="O24"/>
      <c r="P24"/>
      <c r="Q24"/>
      <c r="R24"/>
      <c r="S24"/>
      <c r="T24"/>
    </row>
    <row r="25" spans="1:24" ht="15.75">
      <c r="A25"/>
      <c r="B25"/>
      <c r="C25"/>
      <c r="D25"/>
      <c r="E25"/>
      <c r="F25"/>
      <c r="G25"/>
      <c r="H25" s="897"/>
      <c r="I25" s="897"/>
      <c r="J25" s="897"/>
      <c r="K25" s="978" t="s">
        <v>405</v>
      </c>
      <c r="L25" s="979">
        <v>660.72500000000002</v>
      </c>
      <c r="M25" s="979">
        <v>32.548000000000002</v>
      </c>
      <c r="N25" s="980">
        <v>20.300018434312399</v>
      </c>
      <c r="O25"/>
      <c r="P25"/>
      <c r="Q25"/>
      <c r="R25"/>
      <c r="S25"/>
      <c r="T25"/>
    </row>
    <row r="26" spans="1:24" ht="15.75">
      <c r="E26"/>
      <c r="F26"/>
      <c r="G26"/>
      <c r="H26"/>
      <c r="I26"/>
      <c r="J26" s="897"/>
      <c r="K26" s="978" t="s">
        <v>139</v>
      </c>
      <c r="L26" s="979">
        <v>638.52200000000005</v>
      </c>
      <c r="M26" s="979">
        <v>80.661000000000001</v>
      </c>
      <c r="N26" s="980">
        <v>7.9161180744101864</v>
      </c>
      <c r="O26"/>
      <c r="P26"/>
      <c r="Q26"/>
      <c r="R26"/>
      <c r="S26"/>
      <c r="T26"/>
    </row>
    <row r="27" spans="1:24" ht="16.5" thickBot="1">
      <c r="D27"/>
      <c r="E27"/>
      <c r="F27"/>
      <c r="G27"/>
      <c r="H27"/>
      <c r="I27"/>
      <c r="J27" s="897"/>
      <c r="K27" s="978" t="s">
        <v>287</v>
      </c>
      <c r="L27" s="979">
        <v>554.11</v>
      </c>
      <c r="M27" s="979">
        <v>153.78</v>
      </c>
      <c r="N27" s="980">
        <v>3.6032644036935881</v>
      </c>
      <c r="O27"/>
      <c r="P27"/>
      <c r="Q27"/>
      <c r="R27"/>
      <c r="S27"/>
      <c r="T27"/>
    </row>
    <row r="28" spans="1:24" ht="16.5" thickBot="1">
      <c r="A28"/>
      <c r="B28"/>
      <c r="C28"/>
      <c r="D28"/>
      <c r="E28"/>
      <c r="F28"/>
      <c r="G28"/>
      <c r="H28"/>
      <c r="I28"/>
      <c r="J28" s="897"/>
      <c r="K28" s="984" t="s">
        <v>259</v>
      </c>
      <c r="L28" s="985">
        <v>81091.956999999995</v>
      </c>
      <c r="M28" s="985">
        <v>18482.102999999999</v>
      </c>
      <c r="N28" s="986">
        <v>4.3875936088009029</v>
      </c>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K31"/>
      <c r="L31"/>
      <c r="M31"/>
      <c r="N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row>
    <row r="2" spans="1:20" ht="26.25" customHeight="1">
      <c r="A2" s="916"/>
    </row>
    <row r="5" spans="1:20" ht="38.25" customHeight="1" thickBot="1">
      <c r="A5" s="1667" t="s">
        <v>515</v>
      </c>
      <c r="B5" s="1667"/>
      <c r="C5" s="1667"/>
      <c r="D5" s="1667"/>
      <c r="E5" s="1667"/>
      <c r="F5" s="1667"/>
      <c r="H5" s="917" t="s">
        <v>267</v>
      </c>
      <c r="K5"/>
      <c r="L5"/>
      <c r="M5"/>
      <c r="N5"/>
      <c r="O5"/>
      <c r="P5"/>
    </row>
    <row r="6" spans="1:20" ht="15.75" customHeight="1" thickBot="1">
      <c r="A6" s="1668" t="s">
        <v>116</v>
      </c>
      <c r="B6" s="1670" t="s">
        <v>517</v>
      </c>
      <c r="C6" s="1671"/>
      <c r="D6" s="1672"/>
      <c r="E6" s="1673" t="s">
        <v>501</v>
      </c>
      <c r="F6" s="1675" t="s">
        <v>503</v>
      </c>
      <c r="K6"/>
      <c r="L6"/>
      <c r="M6"/>
      <c r="N6"/>
      <c r="O6"/>
      <c r="P6"/>
    </row>
    <row r="7" spans="1:20" ht="21" customHeight="1" thickBot="1">
      <c r="A7" s="1669"/>
      <c r="B7" s="918" t="s">
        <v>254</v>
      </c>
      <c r="C7" s="918" t="s">
        <v>257</v>
      </c>
      <c r="D7" s="918" t="s">
        <v>258</v>
      </c>
      <c r="E7" s="1674"/>
      <c r="F7" s="1676"/>
      <c r="K7"/>
      <c r="L7"/>
      <c r="M7"/>
      <c r="N7"/>
      <c r="O7"/>
      <c r="P7"/>
    </row>
    <row r="8" spans="1:20" ht="17.25" customHeight="1" thickBot="1">
      <c r="A8" s="919" t="s">
        <v>117</v>
      </c>
      <c r="B8" s="920">
        <v>13363.523999999999</v>
      </c>
      <c r="C8" s="921">
        <v>8053.9229999999998</v>
      </c>
      <c r="D8" s="922">
        <f t="shared" ref="D8:D13" si="0">(C8/B8)*100</f>
        <v>60.267957763236701</v>
      </c>
      <c r="E8" s="921">
        <v>14246.71</v>
      </c>
      <c r="F8" s="922">
        <f t="shared" ref="F8:F13" si="1">((B8-E8)/E8)*100</f>
        <v>-6.1992277515300014</v>
      </c>
      <c r="H8" s="923" t="s">
        <v>118</v>
      </c>
      <c r="K8"/>
      <c r="L8"/>
      <c r="M8"/>
      <c r="N8"/>
      <c r="O8"/>
      <c r="P8"/>
    </row>
    <row r="9" spans="1:20" ht="18" customHeight="1" thickBot="1">
      <c r="A9" s="919" t="s">
        <v>119</v>
      </c>
      <c r="B9" s="924">
        <v>44363</v>
      </c>
      <c r="C9" s="921">
        <v>16424</v>
      </c>
      <c r="D9" s="922">
        <f t="shared" si="0"/>
        <v>37.02184252642968</v>
      </c>
      <c r="E9" s="925">
        <v>53568</v>
      </c>
      <c r="F9" s="922">
        <f t="shared" si="1"/>
        <v>-17.183766427718041</v>
      </c>
      <c r="H9" s="926">
        <f>B9-E9</f>
        <v>-9205</v>
      </c>
      <c r="K9"/>
      <c r="L9"/>
      <c r="M9"/>
      <c r="N9"/>
      <c r="O9"/>
      <c r="P9"/>
      <c r="Q9" s="897"/>
      <c r="R9" s="897"/>
      <c r="S9" s="897"/>
      <c r="T9" s="897"/>
    </row>
    <row r="10" spans="1:20" ht="15" customHeight="1" thickBot="1">
      <c r="A10" s="927" t="s">
        <v>249</v>
      </c>
      <c r="B10" s="924">
        <v>14465</v>
      </c>
      <c r="C10" s="928">
        <v>0</v>
      </c>
      <c r="D10" s="929">
        <f t="shared" si="0"/>
        <v>0</v>
      </c>
      <c r="E10" s="928">
        <v>12047</v>
      </c>
      <c r="F10" s="929">
        <f t="shared" si="1"/>
        <v>20.071387067319666</v>
      </c>
      <c r="K10"/>
      <c r="L10"/>
      <c r="M10"/>
      <c r="N10"/>
      <c r="O10"/>
      <c r="P10" s="897"/>
      <c r="Q10" s="897"/>
      <c r="R10" s="897"/>
      <c r="S10" s="897"/>
      <c r="T10" s="897"/>
    </row>
    <row r="11" spans="1:20" ht="17.25" customHeight="1" thickBot="1">
      <c r="A11" s="919" t="s">
        <v>120</v>
      </c>
      <c r="B11" s="924">
        <v>256407.24600000001</v>
      </c>
      <c r="C11" s="930">
        <v>21590.07</v>
      </c>
      <c r="D11" s="922">
        <f t="shared" si="0"/>
        <v>8.4202261585072371</v>
      </c>
      <c r="E11" s="930">
        <v>267391.217</v>
      </c>
      <c r="F11" s="922">
        <f t="shared" si="1"/>
        <v>-4.107827894735971</v>
      </c>
      <c r="J11" s="931"/>
      <c r="K11"/>
      <c r="L11"/>
      <c r="M11"/>
      <c r="N11"/>
      <c r="O11"/>
      <c r="P11" s="897"/>
      <c r="Q11" s="897"/>
      <c r="R11" s="897"/>
      <c r="S11" s="897"/>
      <c r="T11" s="897"/>
    </row>
    <row r="12" spans="1:20" ht="15" customHeight="1" thickBot="1">
      <c r="A12" s="932" t="s">
        <v>121</v>
      </c>
      <c r="B12" s="924">
        <v>107854.86599999999</v>
      </c>
      <c r="C12" s="933">
        <v>21967.544000000002</v>
      </c>
      <c r="D12" s="922">
        <f t="shared" si="0"/>
        <v>20.367689298320581</v>
      </c>
      <c r="E12" s="933">
        <v>107528.6</v>
      </c>
      <c r="F12" s="922">
        <f t="shared" si="1"/>
        <v>0.30342253130793917</v>
      </c>
      <c r="K12"/>
      <c r="L12"/>
      <c r="M12"/>
      <c r="N12"/>
      <c r="O12"/>
      <c r="P12" s="897"/>
      <c r="Q12" s="897"/>
      <c r="R12" s="897"/>
      <c r="S12" s="897"/>
      <c r="T12" s="897"/>
    </row>
    <row r="13" spans="1:20" ht="15" customHeight="1" thickBot="1">
      <c r="A13" s="932" t="s">
        <v>122</v>
      </c>
      <c r="B13" s="924">
        <f>B11+B12</f>
        <v>364262.11200000002</v>
      </c>
      <c r="C13" s="933">
        <f>C11+C12</f>
        <v>43557.614000000001</v>
      </c>
      <c r="D13" s="934">
        <f t="shared" si="0"/>
        <v>11.957766829178215</v>
      </c>
      <c r="E13" s="933">
        <f>E11+E12</f>
        <v>374919.81700000004</v>
      </c>
      <c r="F13" s="934">
        <f t="shared" si="1"/>
        <v>-2.842662488550189</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67" t="s">
        <v>516</v>
      </c>
      <c r="B18" s="1667"/>
      <c r="C18" s="1667"/>
      <c r="D18" s="1667"/>
      <c r="E18" s="1667"/>
      <c r="F18" s="1667"/>
      <c r="K18"/>
      <c r="L18"/>
      <c r="M18"/>
      <c r="N18"/>
      <c r="O18" s="897"/>
      <c r="P18" s="897"/>
      <c r="Q18" s="897"/>
      <c r="R18" s="897"/>
      <c r="S18" s="897"/>
      <c r="T18" s="897"/>
    </row>
    <row r="19" spans="1:20" ht="16.5" customHeight="1" thickBot="1">
      <c r="A19" s="1677" t="s">
        <v>497</v>
      </c>
      <c r="B19" s="1670" t="s">
        <v>517</v>
      </c>
      <c r="C19" s="1671"/>
      <c r="D19" s="1672"/>
      <c r="E19" s="1673" t="s">
        <v>501</v>
      </c>
      <c r="F19" s="1675" t="s">
        <v>502</v>
      </c>
      <c r="K19"/>
      <c r="L19"/>
      <c r="M19"/>
      <c r="N19"/>
      <c r="O19" s="897"/>
      <c r="P19" s="897"/>
      <c r="Q19" s="897"/>
      <c r="R19" s="897"/>
      <c r="S19" s="897"/>
      <c r="T19" s="897"/>
    </row>
    <row r="20" spans="1:20" ht="21" customHeight="1" thickBot="1">
      <c r="A20" s="1678"/>
      <c r="B20" s="937" t="s">
        <v>254</v>
      </c>
      <c r="C20" s="937" t="s">
        <v>366</v>
      </c>
      <c r="D20" s="937" t="s">
        <v>367</v>
      </c>
      <c r="E20" s="1679"/>
      <c r="F20" s="1680"/>
      <c r="K20"/>
      <c r="L20"/>
      <c r="M20"/>
      <c r="N20"/>
      <c r="O20" s="897"/>
      <c r="P20" s="897"/>
      <c r="Q20" s="897"/>
      <c r="R20" s="897"/>
      <c r="S20" s="897"/>
      <c r="T20" s="897"/>
    </row>
    <row r="21" spans="1:20" ht="15.75" thickBot="1">
      <c r="A21" s="938" t="s">
        <v>117</v>
      </c>
      <c r="B21" s="924">
        <v>71107.375</v>
      </c>
      <c r="C21" s="939">
        <v>0</v>
      </c>
      <c r="D21" s="940">
        <f t="shared" ref="D21:D26" si="2">(C21/B21)*100</f>
        <v>0</v>
      </c>
      <c r="E21" s="933">
        <v>51405.213000000003</v>
      </c>
      <c r="F21" s="940">
        <f t="shared" ref="F21:F26" si="3">((B21-E21)/E21)*100</f>
        <v>38.327167324450137</v>
      </c>
      <c r="H21" s="923" t="s">
        <v>124</v>
      </c>
      <c r="K21"/>
      <c r="L21"/>
      <c r="M21"/>
      <c r="N21"/>
      <c r="O21" s="897"/>
      <c r="P21" s="897"/>
      <c r="Q21" s="897"/>
      <c r="R21" s="897"/>
      <c r="S21" s="897"/>
      <c r="T21" s="897"/>
    </row>
    <row r="22" spans="1:20" ht="15.75" thickBot="1">
      <c r="A22" s="938" t="s">
        <v>119</v>
      </c>
      <c r="B22" s="924">
        <v>266857</v>
      </c>
      <c r="C22" s="939">
        <v>0</v>
      </c>
      <c r="D22" s="922">
        <f t="shared" si="2"/>
        <v>0</v>
      </c>
      <c r="E22" s="933">
        <v>186842</v>
      </c>
      <c r="F22" s="922">
        <f t="shared" si="3"/>
        <v>42.824953704199267</v>
      </c>
      <c r="H22" s="926">
        <f>B22-E22</f>
        <v>80015</v>
      </c>
      <c r="K22" s="897"/>
      <c r="L22" s="897"/>
      <c r="M22" s="897"/>
      <c r="O22" s="897"/>
      <c r="P22" s="897"/>
      <c r="Q22" s="897"/>
      <c r="R22" s="897"/>
      <c r="S22" s="897"/>
      <c r="T22" s="897"/>
    </row>
    <row r="23" spans="1:20" ht="15.75" thickBot="1">
      <c r="A23" s="941" t="s">
        <v>249</v>
      </c>
      <c r="B23" s="924">
        <v>83071</v>
      </c>
      <c r="C23" s="942">
        <v>0</v>
      </c>
      <c r="D23" s="922">
        <f t="shared" si="2"/>
        <v>0</v>
      </c>
      <c r="E23" s="928">
        <v>43472</v>
      </c>
      <c r="F23" s="922">
        <f t="shared" si="3"/>
        <v>91.090817077659182</v>
      </c>
      <c r="N23" s="897"/>
      <c r="O23" s="897"/>
      <c r="P23" s="897"/>
      <c r="Q23" s="897"/>
      <c r="R23" s="897"/>
      <c r="S23" s="897"/>
      <c r="T23" s="897"/>
    </row>
    <row r="24" spans="1:20" ht="15.75" thickBot="1">
      <c r="A24" s="938" t="s">
        <v>120</v>
      </c>
      <c r="B24" s="924">
        <v>14964.701999999999</v>
      </c>
      <c r="C24" s="943">
        <v>198.893</v>
      </c>
      <c r="D24" s="929">
        <f t="shared" si="2"/>
        <v>1.3290809265697372</v>
      </c>
      <c r="E24" s="933">
        <v>15035.19</v>
      </c>
      <c r="F24" s="929">
        <f t="shared" si="3"/>
        <v>-0.46882014793295723</v>
      </c>
      <c r="N24" s="897"/>
      <c r="O24" s="897"/>
      <c r="P24" s="897"/>
      <c r="Q24" s="897"/>
      <c r="R24" s="897"/>
      <c r="S24" s="897"/>
      <c r="T24" s="897"/>
    </row>
    <row r="25" spans="1:20" ht="15.75" thickBot="1">
      <c r="A25" s="938" t="s">
        <v>121</v>
      </c>
      <c r="B25" s="924">
        <v>10667.078</v>
      </c>
      <c r="C25" s="943">
        <v>801.13499999999999</v>
      </c>
      <c r="D25" s="922">
        <f t="shared" si="2"/>
        <v>7.5103510070892892</v>
      </c>
      <c r="E25" s="933">
        <v>7391.2460000000001</v>
      </c>
      <c r="F25" s="922">
        <f t="shared" si="3"/>
        <v>44.320429870687562</v>
      </c>
      <c r="N25" s="897"/>
      <c r="O25" s="897"/>
      <c r="P25" s="897"/>
      <c r="Q25" s="897"/>
      <c r="R25" s="897"/>
      <c r="S25" s="897"/>
      <c r="T25" s="897"/>
    </row>
    <row r="26" spans="1:20" ht="15.75" thickBot="1">
      <c r="A26" s="938" t="s">
        <v>122</v>
      </c>
      <c r="B26" s="924">
        <f>B24+B25</f>
        <v>25631.78</v>
      </c>
      <c r="C26" s="933">
        <f>C24+C25</f>
        <v>1000.028</v>
      </c>
      <c r="D26" s="934">
        <f t="shared" si="2"/>
        <v>3.9015160086423966</v>
      </c>
      <c r="E26" s="933">
        <f>E24+E25</f>
        <v>22426.436000000002</v>
      </c>
      <c r="F26" s="934">
        <f t="shared" si="3"/>
        <v>14.292703486189232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6"/>
      <c r="D30" s="1666"/>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6"/>
      <c r="C41" s="1666"/>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82" t="s">
        <v>514</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row>
    <row r="3" spans="1:24" ht="15.75" customHeight="1">
      <c r="A3" s="1684" t="s">
        <v>513</v>
      </c>
      <c r="B3" s="1684"/>
      <c r="C3" s="1684"/>
      <c r="D3" s="1684"/>
      <c r="E3" s="1684"/>
      <c r="F3" s="1684"/>
      <c r="P3" s="947"/>
    </row>
    <row r="4" spans="1:24" ht="4.5" customHeight="1">
      <c r="A4" s="961"/>
      <c r="B4" s="961"/>
      <c r="C4" s="962"/>
      <c r="D4" s="962"/>
    </row>
    <row r="5" spans="1:24" ht="15.75" thickBot="1">
      <c r="A5" s="963" t="s">
        <v>125</v>
      </c>
      <c r="B5" s="1685" t="s">
        <v>126</v>
      </c>
      <c r="C5" s="1685"/>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1644.181</v>
      </c>
      <c r="H7" s="982">
        <v>7614</v>
      </c>
      <c r="I7" s="1389">
        <v>3.2995607090465038</v>
      </c>
      <c r="K7" s="978" t="s">
        <v>138</v>
      </c>
      <c r="L7" s="979">
        <v>370227.61599999998</v>
      </c>
      <c r="M7" s="979">
        <v>63577.828999999998</v>
      </c>
      <c r="N7" s="980">
        <v>5.8232189085915467</v>
      </c>
      <c r="O7" s="897"/>
      <c r="P7" s="978" t="s">
        <v>139</v>
      </c>
      <c r="Q7" s="979">
        <v>124196.47</v>
      </c>
      <c r="R7" s="979">
        <v>21363.884999999998</v>
      </c>
      <c r="S7" s="980">
        <v>5.8133841293378996</v>
      </c>
    </row>
    <row r="8" spans="1:24" ht="15.75">
      <c r="A8" s="978" t="s">
        <v>138</v>
      </c>
      <c r="B8" s="979">
        <v>6357.5519999999997</v>
      </c>
      <c r="C8" s="979">
        <v>13998</v>
      </c>
      <c r="D8" s="980">
        <v>3.5191772139636708</v>
      </c>
      <c r="F8" s="978" t="s">
        <v>140</v>
      </c>
      <c r="G8" s="979">
        <v>636.04200000000003</v>
      </c>
      <c r="H8" s="979">
        <v>3153</v>
      </c>
      <c r="I8" s="1018">
        <v>2.863390192185622</v>
      </c>
      <c r="K8" s="978" t="s">
        <v>141</v>
      </c>
      <c r="L8" s="979">
        <v>319669.734</v>
      </c>
      <c r="M8" s="979">
        <v>57459.909</v>
      </c>
      <c r="N8" s="980">
        <v>5.5633525977216562</v>
      </c>
      <c r="O8" s="897"/>
      <c r="P8" s="978" t="s">
        <v>141</v>
      </c>
      <c r="Q8" s="979">
        <v>66930.823000000004</v>
      </c>
      <c r="R8" s="979">
        <v>12916.82</v>
      </c>
      <c r="S8" s="980">
        <v>5.1816796239322063</v>
      </c>
    </row>
    <row r="9" spans="1:24" ht="15.75">
      <c r="A9" s="978" t="s">
        <v>402</v>
      </c>
      <c r="B9" s="979">
        <v>4886.4480000000003</v>
      </c>
      <c r="C9" s="979">
        <v>2131</v>
      </c>
      <c r="D9" s="980">
        <v>4.7065994228539072</v>
      </c>
      <c r="F9" s="978" t="s">
        <v>159</v>
      </c>
      <c r="G9" s="979">
        <v>422.66899999999998</v>
      </c>
      <c r="H9" s="979">
        <v>2563</v>
      </c>
      <c r="I9" s="980">
        <v>2.4578065941734022</v>
      </c>
      <c r="K9" s="978" t="s">
        <v>371</v>
      </c>
      <c r="L9" s="979">
        <v>134727.45699999999</v>
      </c>
      <c r="M9" s="979">
        <v>27056.868999999999</v>
      </c>
      <c r="N9" s="980">
        <v>4.979417869820784</v>
      </c>
      <c r="O9" s="897"/>
      <c r="P9" s="978" t="s">
        <v>140</v>
      </c>
      <c r="Q9" s="979">
        <v>54289.232000000004</v>
      </c>
      <c r="R9" s="979">
        <v>10273.647000000001</v>
      </c>
      <c r="S9" s="980">
        <v>5.2843193853166257</v>
      </c>
    </row>
    <row r="10" spans="1:24" ht="16.5" thickBot="1">
      <c r="A10" s="978" t="s">
        <v>148</v>
      </c>
      <c r="B10" s="979">
        <v>4716.08</v>
      </c>
      <c r="C10" s="979">
        <v>2755</v>
      </c>
      <c r="D10" s="980">
        <v>3.1727839495915346</v>
      </c>
      <c r="F10" s="978" t="s">
        <v>371</v>
      </c>
      <c r="G10" s="979">
        <v>112.994</v>
      </c>
      <c r="H10" s="979">
        <v>688</v>
      </c>
      <c r="I10" s="980">
        <v>2.9089177221707341</v>
      </c>
      <c r="K10" s="978" t="s">
        <v>140</v>
      </c>
      <c r="L10" s="979">
        <v>105220.253</v>
      </c>
      <c r="M10" s="979">
        <v>15809.342000000001</v>
      </c>
      <c r="N10" s="980">
        <v>6.6555744698292942</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2904.607</v>
      </c>
      <c r="H11" s="985">
        <v>14465</v>
      </c>
      <c r="I11" s="986">
        <v>3.0182783821501569</v>
      </c>
      <c r="K11" s="978" t="s">
        <v>147</v>
      </c>
      <c r="L11" s="979">
        <v>78183.933999999994</v>
      </c>
      <c r="M11" s="979">
        <v>10956.008</v>
      </c>
      <c r="N11" s="980">
        <v>7.1361698531070799</v>
      </c>
      <c r="O11" s="897"/>
      <c r="P11" s="978" t="s">
        <v>142</v>
      </c>
      <c r="Q11" s="979">
        <v>44754.864999999998</v>
      </c>
      <c r="R11" s="979">
        <v>7123.335</v>
      </c>
      <c r="S11" s="980">
        <v>6.2828527648917252</v>
      </c>
    </row>
    <row r="12" spans="1:24" ht="15.75">
      <c r="A12" s="978" t="s">
        <v>146</v>
      </c>
      <c r="B12" s="979">
        <v>1917.316</v>
      </c>
      <c r="C12" s="979">
        <v>2275</v>
      </c>
      <c r="D12" s="980">
        <v>3.2534489019510691</v>
      </c>
      <c r="F12"/>
      <c r="G12"/>
      <c r="H12"/>
      <c r="I12"/>
      <c r="K12" s="978" t="s">
        <v>145</v>
      </c>
      <c r="L12" s="979">
        <v>62732.385000000002</v>
      </c>
      <c r="M12" s="979">
        <v>7370.3760000000002</v>
      </c>
      <c r="N12" s="980">
        <v>8.5114226194158888</v>
      </c>
      <c r="O12" s="897"/>
      <c r="P12" s="978" t="s">
        <v>275</v>
      </c>
      <c r="Q12" s="979">
        <v>39182.400000000001</v>
      </c>
      <c r="R12" s="979">
        <v>7205.17</v>
      </c>
      <c r="S12" s="980">
        <v>5.4380951455690845</v>
      </c>
    </row>
    <row r="13" spans="1:24" ht="15.75">
      <c r="A13" s="978" t="s">
        <v>151</v>
      </c>
      <c r="B13" s="979">
        <v>1064.06</v>
      </c>
      <c r="C13" s="979">
        <v>633</v>
      </c>
      <c r="D13" s="980">
        <v>2.9913357360126391</v>
      </c>
      <c r="F13"/>
      <c r="G13"/>
      <c r="H13"/>
      <c r="I13"/>
      <c r="K13" s="978" t="s">
        <v>139</v>
      </c>
      <c r="L13" s="979">
        <v>57452.887999999999</v>
      </c>
      <c r="M13" s="979">
        <v>8523.3209999999999</v>
      </c>
      <c r="N13" s="980">
        <v>6.7406692766821754</v>
      </c>
      <c r="O13" s="897"/>
      <c r="P13" s="978" t="s">
        <v>138</v>
      </c>
      <c r="Q13" s="979">
        <v>34347.535000000003</v>
      </c>
      <c r="R13" s="979">
        <v>6396.357</v>
      </c>
      <c r="S13" s="980">
        <v>5.3698589681595328</v>
      </c>
    </row>
    <row r="14" spans="1:24" ht="15.75">
      <c r="A14" s="978" t="s">
        <v>375</v>
      </c>
      <c r="B14" s="979">
        <v>912.45500000000004</v>
      </c>
      <c r="C14" s="979">
        <v>419</v>
      </c>
      <c r="D14" s="980">
        <v>4.3149220911261912</v>
      </c>
      <c r="K14" s="978" t="s">
        <v>143</v>
      </c>
      <c r="L14" s="979">
        <v>56349.718000000001</v>
      </c>
      <c r="M14" s="979">
        <v>9916.7919999999995</v>
      </c>
      <c r="N14" s="980">
        <v>5.682252688167706</v>
      </c>
      <c r="O14" s="897"/>
      <c r="P14" s="978" t="s">
        <v>371</v>
      </c>
      <c r="Q14" s="979">
        <v>32754.63</v>
      </c>
      <c r="R14" s="979">
        <v>6315.3429999999998</v>
      </c>
      <c r="S14" s="980">
        <v>5.1865163934880503</v>
      </c>
    </row>
    <row r="15" spans="1:24" ht="15.75">
      <c r="A15" s="978" t="s">
        <v>490</v>
      </c>
      <c r="B15" s="979">
        <v>874.6</v>
      </c>
      <c r="C15" s="979">
        <v>412</v>
      </c>
      <c r="D15" s="980">
        <v>4.1747016706443913</v>
      </c>
      <c r="E15" s="987"/>
      <c r="F15" s="897"/>
      <c r="K15" s="978" t="s">
        <v>148</v>
      </c>
      <c r="L15" s="979">
        <v>48360.302000000003</v>
      </c>
      <c r="M15" s="979">
        <v>8107.6819999999998</v>
      </c>
      <c r="N15" s="980">
        <v>5.9647507141992007</v>
      </c>
      <c r="O15" s="897"/>
      <c r="P15" s="978" t="s">
        <v>147</v>
      </c>
      <c r="Q15" s="979">
        <v>23512.32</v>
      </c>
      <c r="R15" s="979">
        <v>4556.0320000000002</v>
      </c>
      <c r="S15" s="980">
        <v>5.1607012417823226</v>
      </c>
    </row>
    <row r="16" spans="1:24" ht="15.75">
      <c r="A16" s="978" t="s">
        <v>140</v>
      </c>
      <c r="B16" s="979">
        <v>762.99699999999996</v>
      </c>
      <c r="C16" s="979">
        <v>3220</v>
      </c>
      <c r="D16" s="980">
        <v>2.9275214960729614</v>
      </c>
      <c r="E16" s="988"/>
      <c r="F16" s="897"/>
      <c r="K16" s="978" t="s">
        <v>155</v>
      </c>
      <c r="L16" s="979">
        <v>45476.239000000001</v>
      </c>
      <c r="M16" s="979">
        <v>8755.0949999999993</v>
      </c>
      <c r="N16" s="980">
        <v>5.1942599137987653</v>
      </c>
      <c r="O16" s="897"/>
      <c r="P16" s="978" t="s">
        <v>148</v>
      </c>
      <c r="Q16" s="979">
        <v>13921.575999999999</v>
      </c>
      <c r="R16" s="979">
        <v>2390.3090000000002</v>
      </c>
      <c r="S16" s="980">
        <v>5.8241741967251928</v>
      </c>
    </row>
    <row r="17" spans="1:19" ht="15.75">
      <c r="A17" s="978" t="s">
        <v>150</v>
      </c>
      <c r="B17" s="979">
        <v>534.08600000000001</v>
      </c>
      <c r="C17" s="979">
        <v>247</v>
      </c>
      <c r="D17" s="980">
        <v>3.3501188661610937</v>
      </c>
      <c r="K17" s="978" t="s">
        <v>286</v>
      </c>
      <c r="L17" s="979">
        <v>38574.637000000002</v>
      </c>
      <c r="M17" s="979">
        <v>4629.491</v>
      </c>
      <c r="N17" s="980">
        <v>8.3323710965201148</v>
      </c>
      <c r="O17" s="897"/>
      <c r="P17" s="978" t="s">
        <v>154</v>
      </c>
      <c r="Q17" s="979">
        <v>11438.147999999999</v>
      </c>
      <c r="R17" s="979">
        <v>2386.5230000000001</v>
      </c>
      <c r="S17" s="980">
        <v>4.7928086173902358</v>
      </c>
    </row>
    <row r="18" spans="1:19" ht="15.75">
      <c r="A18" s="978" t="s">
        <v>141</v>
      </c>
      <c r="B18" s="979">
        <v>523.952</v>
      </c>
      <c r="C18" s="979">
        <v>361</v>
      </c>
      <c r="D18" s="980">
        <v>4.4591280074212136</v>
      </c>
      <c r="K18" s="978" t="s">
        <v>152</v>
      </c>
      <c r="L18" s="979">
        <v>31834.467000000001</v>
      </c>
      <c r="M18" s="979">
        <v>5088.1719999999996</v>
      </c>
      <c r="N18" s="980">
        <v>6.2565626712304541</v>
      </c>
      <c r="O18" s="897"/>
      <c r="P18" s="978" t="s">
        <v>152</v>
      </c>
      <c r="Q18" s="979">
        <v>8593.6910000000007</v>
      </c>
      <c r="R18" s="979">
        <v>1899.57</v>
      </c>
      <c r="S18" s="980">
        <v>4.5240191201166589</v>
      </c>
    </row>
    <row r="19" spans="1:19" ht="15.75">
      <c r="A19" s="978" t="s">
        <v>144</v>
      </c>
      <c r="B19" s="979">
        <v>510.858</v>
      </c>
      <c r="C19" s="979">
        <v>1066</v>
      </c>
      <c r="D19" s="980">
        <v>2.9447829420275653</v>
      </c>
      <c r="K19" s="978" t="s">
        <v>146</v>
      </c>
      <c r="L19" s="979">
        <v>22901.766</v>
      </c>
      <c r="M19" s="979">
        <v>4858.3779999999997</v>
      </c>
      <c r="N19" s="980">
        <v>4.7138707609823696</v>
      </c>
      <c r="O19" s="897"/>
      <c r="P19" s="978" t="s">
        <v>156</v>
      </c>
      <c r="Q19" s="979">
        <v>8357.8080000000009</v>
      </c>
      <c r="R19" s="979">
        <v>1734.34</v>
      </c>
      <c r="S19" s="980">
        <v>4.8190135728865169</v>
      </c>
    </row>
    <row r="20" spans="1:19" ht="15.75">
      <c r="A20" s="978" t="s">
        <v>156</v>
      </c>
      <c r="B20" s="979">
        <v>499.04300000000001</v>
      </c>
      <c r="C20" s="979">
        <v>558</v>
      </c>
      <c r="D20" s="980">
        <v>2.5982350184828449</v>
      </c>
      <c r="K20" s="978" t="s">
        <v>153</v>
      </c>
      <c r="L20" s="979">
        <v>20548.574000000001</v>
      </c>
      <c r="M20" s="979">
        <v>3741.3009999999999</v>
      </c>
      <c r="N20" s="980">
        <v>5.4923605451686459</v>
      </c>
      <c r="O20" s="897"/>
      <c r="P20" s="978" t="s">
        <v>286</v>
      </c>
      <c r="Q20" s="979">
        <v>7971.1859999999997</v>
      </c>
      <c r="R20" s="979">
        <v>1288.4780000000001</v>
      </c>
      <c r="S20" s="980">
        <v>6.1865130797731895</v>
      </c>
    </row>
    <row r="21" spans="1:19" ht="15.75">
      <c r="A21" s="978" t="s">
        <v>159</v>
      </c>
      <c r="B21" s="979">
        <v>422.66899999999998</v>
      </c>
      <c r="C21" s="979">
        <v>2563</v>
      </c>
      <c r="D21" s="980">
        <v>2.4578065941734022</v>
      </c>
      <c r="K21" s="978" t="s">
        <v>156</v>
      </c>
      <c r="L21" s="979">
        <v>20503.981</v>
      </c>
      <c r="M21" s="979">
        <v>5088.26</v>
      </c>
      <c r="N21" s="980">
        <v>4.0296645611662925</v>
      </c>
      <c r="O21" s="897"/>
      <c r="P21" s="978" t="s">
        <v>157</v>
      </c>
      <c r="Q21" s="979">
        <v>7568.4750000000004</v>
      </c>
      <c r="R21" s="979">
        <v>1405.7449999999999</v>
      </c>
      <c r="S21" s="980">
        <v>5.3839601065627134</v>
      </c>
    </row>
    <row r="22" spans="1:19" ht="15.75">
      <c r="A22" s="978" t="s">
        <v>287</v>
      </c>
      <c r="B22" s="979">
        <v>382.28399999999999</v>
      </c>
      <c r="C22" s="979">
        <v>397</v>
      </c>
      <c r="D22" s="980">
        <v>3.4139205915447679</v>
      </c>
      <c r="H22" s="915"/>
      <c r="K22" s="978" t="s">
        <v>285</v>
      </c>
      <c r="L22" s="979">
        <v>17472.686000000002</v>
      </c>
      <c r="M22" s="979">
        <v>2908.5639999999999</v>
      </c>
      <c r="N22" s="980">
        <v>6.0073238890394034</v>
      </c>
      <c r="O22" s="897"/>
      <c r="P22" s="978" t="s">
        <v>155</v>
      </c>
      <c r="Q22" s="979">
        <v>7380.558</v>
      </c>
      <c r="R22" s="979">
        <v>1514.96</v>
      </c>
      <c r="S22" s="980">
        <v>4.8717840735068911</v>
      </c>
    </row>
    <row r="23" spans="1:19" ht="15.75">
      <c r="A23" s="978" t="s">
        <v>153</v>
      </c>
      <c r="B23" s="979">
        <v>304.25700000000001</v>
      </c>
      <c r="C23" s="979">
        <v>254</v>
      </c>
      <c r="D23" s="980">
        <v>3.4788131717356507</v>
      </c>
      <c r="H23" s="915"/>
      <c r="K23" s="978" t="s">
        <v>142</v>
      </c>
      <c r="L23" s="979">
        <v>15077.405000000001</v>
      </c>
      <c r="M23" s="979">
        <v>2226.4969999999998</v>
      </c>
      <c r="N23" s="980">
        <v>6.7718056660305415</v>
      </c>
      <c r="O23" s="897"/>
      <c r="P23" s="978" t="s">
        <v>285</v>
      </c>
      <c r="Q23" s="979">
        <v>6542.0020000000004</v>
      </c>
      <c r="R23" s="979">
        <v>1174.711</v>
      </c>
      <c r="S23" s="980">
        <v>5.5690310212469285</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413</v>
      </c>
      <c r="Q24" s="979">
        <v>5097.95</v>
      </c>
      <c r="R24" s="979">
        <v>942.62300000000005</v>
      </c>
      <c r="S24" s="980">
        <v>5.4082597178299272</v>
      </c>
    </row>
    <row r="25" spans="1:19" ht="15.75">
      <c r="A25" s="978" t="s">
        <v>499</v>
      </c>
      <c r="B25" s="979">
        <v>167.43</v>
      </c>
      <c r="C25" s="979">
        <v>64</v>
      </c>
      <c r="D25" s="980">
        <v>4.8001720183486238</v>
      </c>
      <c r="H25" s="915"/>
      <c r="K25" s="978" t="s">
        <v>151</v>
      </c>
      <c r="L25" s="979">
        <v>10157.24</v>
      </c>
      <c r="M25" s="979">
        <v>1874.9010000000001</v>
      </c>
      <c r="N25" s="980">
        <v>5.4174807096481361</v>
      </c>
      <c r="O25" s="897"/>
      <c r="P25" s="978" t="s">
        <v>143</v>
      </c>
      <c r="Q25" s="979">
        <v>5019.3429999999998</v>
      </c>
      <c r="R25" s="979">
        <v>1222.4939999999999</v>
      </c>
      <c r="S25" s="980">
        <v>4.1058221962643584</v>
      </c>
    </row>
    <row r="26" spans="1:19" ht="15.75">
      <c r="A26" s="978" t="s">
        <v>285</v>
      </c>
      <c r="B26" s="979">
        <v>166.417</v>
      </c>
      <c r="C26" s="979">
        <v>117</v>
      </c>
      <c r="D26" s="980">
        <v>3.0493266147503433</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5.75">
      <c r="A27" s="978" t="s">
        <v>500</v>
      </c>
      <c r="B27" s="979">
        <v>149.80000000000001</v>
      </c>
      <c r="C27" s="979">
        <v>68</v>
      </c>
      <c r="D27" s="980">
        <v>4.4058823529411768</v>
      </c>
      <c r="H27" s="915"/>
      <c r="K27" s="978" t="s">
        <v>159</v>
      </c>
      <c r="L27" s="979">
        <v>3834.4850000000001</v>
      </c>
      <c r="M27" s="979">
        <v>879.09400000000005</v>
      </c>
      <c r="N27" s="980">
        <v>4.3618600513710701</v>
      </c>
      <c r="O27" s="897"/>
      <c r="P27" s="978" t="s">
        <v>151</v>
      </c>
      <c r="Q27" s="979">
        <v>4273.4859999999999</v>
      </c>
      <c r="R27" s="979">
        <v>843.27</v>
      </c>
      <c r="S27" s="980">
        <v>5.0677552859700929</v>
      </c>
    </row>
    <row r="28" spans="1:19" ht="15.75">
      <c r="A28" s="978" t="s">
        <v>154</v>
      </c>
      <c r="B28" s="979">
        <v>140.54599999999999</v>
      </c>
      <c r="C28" s="979">
        <v>120</v>
      </c>
      <c r="D28" s="980">
        <v>3.84215418261345</v>
      </c>
      <c r="H28" s="915"/>
      <c r="K28" s="978" t="s">
        <v>412</v>
      </c>
      <c r="L28" s="979">
        <v>3725.44</v>
      </c>
      <c r="M28" s="979">
        <v>439.50799999999998</v>
      </c>
      <c r="N28" s="980">
        <v>8.4763872329968972</v>
      </c>
      <c r="O28" s="897"/>
      <c r="P28" s="978" t="s">
        <v>159</v>
      </c>
      <c r="Q28" s="979">
        <v>3874.0650000000001</v>
      </c>
      <c r="R28" s="979">
        <v>1048.374</v>
      </c>
      <c r="S28" s="980">
        <v>3.6953081629265889</v>
      </c>
    </row>
    <row r="29" spans="1:19" ht="16.5" thickBot="1">
      <c r="A29" s="997" t="s">
        <v>371</v>
      </c>
      <c r="B29" s="998">
        <v>112.994</v>
      </c>
      <c r="C29" s="998">
        <v>688</v>
      </c>
      <c r="D29" s="999">
        <v>2.9089177221707341</v>
      </c>
      <c r="H29" s="915"/>
      <c r="K29" s="978" t="s">
        <v>160</v>
      </c>
      <c r="L29" s="979">
        <v>3463.8389999999999</v>
      </c>
      <c r="M29" s="979">
        <v>472.24700000000001</v>
      </c>
      <c r="N29" s="980">
        <v>7.334803609128274</v>
      </c>
      <c r="O29" s="897"/>
      <c r="P29" s="978" t="s">
        <v>153</v>
      </c>
      <c r="Q29" s="979">
        <v>3454.0320000000002</v>
      </c>
      <c r="R29" s="979">
        <v>694.11300000000006</v>
      </c>
      <c r="S29" s="980">
        <v>4.9761811117210017</v>
      </c>
    </row>
    <row r="30" spans="1:19" ht="16.5" thickBot="1">
      <c r="A30" s="984" t="s">
        <v>259</v>
      </c>
      <c r="B30" s="985">
        <v>52002.462</v>
      </c>
      <c r="C30" s="985">
        <v>44363</v>
      </c>
      <c r="D30" s="986">
        <v>3.8913734131805353</v>
      </c>
      <c r="E30" s="897"/>
      <c r="F30" s="897"/>
      <c r="G30" s="897"/>
      <c r="H30" s="897"/>
      <c r="I30" s="897"/>
      <c r="J30" s="897"/>
      <c r="K30" s="984" t="s">
        <v>259</v>
      </c>
      <c r="L30" s="985">
        <v>1498942.6259999999</v>
      </c>
      <c r="M30" s="985">
        <v>256407.24600000001</v>
      </c>
      <c r="N30" s="986">
        <v>5.8459448763004138</v>
      </c>
      <c r="O30" s="897"/>
      <c r="P30" s="978" t="s">
        <v>411</v>
      </c>
      <c r="Q30" s="979">
        <v>2745.3009999999999</v>
      </c>
      <c r="R30" s="979">
        <v>492.98700000000002</v>
      </c>
      <c r="S30" s="980">
        <v>5.5687087083432214</v>
      </c>
    </row>
    <row r="31" spans="1:19" ht="15.75">
      <c r="A31" s="897"/>
      <c r="B31" s="897"/>
      <c r="C31" s="897"/>
      <c r="D31" s="897"/>
      <c r="E31" s="897"/>
      <c r="F31" s="897"/>
      <c r="G31" s="897"/>
      <c r="H31" s="897"/>
      <c r="I31" s="897"/>
      <c r="J31" s="897"/>
      <c r="K31"/>
      <c r="L31"/>
      <c r="M31"/>
      <c r="N31"/>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6.5" thickBot="1">
      <c r="A34" s="944"/>
      <c r="C34" s="897"/>
      <c r="D34" s="897"/>
      <c r="E34" s="897"/>
      <c r="F34" s="897"/>
      <c r="G34" s="897"/>
      <c r="H34" s="897"/>
      <c r="I34" s="897"/>
      <c r="J34" s="897"/>
      <c r="O34" s="897"/>
      <c r="P34" s="978" t="s">
        <v>287</v>
      </c>
      <c r="Q34" s="979">
        <v>1895.682</v>
      </c>
      <c r="R34" s="979">
        <v>278.92200000000003</v>
      </c>
      <c r="S34" s="980">
        <v>6.7964592251597216</v>
      </c>
    </row>
    <row r="35" spans="1:19" ht="16.5" thickBot="1">
      <c r="A35" s="897"/>
      <c r="B35" s="897"/>
      <c r="C35" s="897"/>
      <c r="D35" s="897"/>
      <c r="E35" s="897"/>
      <c r="F35" s="897"/>
      <c r="G35" s="897"/>
      <c r="H35" s="897"/>
      <c r="I35" s="897"/>
      <c r="J35" s="897"/>
      <c r="K35"/>
      <c r="L35"/>
      <c r="M35"/>
      <c r="N35"/>
      <c r="O35" s="897"/>
      <c r="P35" s="984" t="s">
        <v>259</v>
      </c>
      <c r="Q35" s="985">
        <v>590361.348</v>
      </c>
      <c r="R35" s="985">
        <v>107854.86599999999</v>
      </c>
      <c r="S35" s="986">
        <v>5.4736644705487842</v>
      </c>
    </row>
    <row r="36" spans="1:19">
      <c r="A36"/>
      <c r="B36"/>
      <c r="C36"/>
      <c r="D36"/>
      <c r="E36"/>
      <c r="F36"/>
      <c r="G36"/>
      <c r="H36"/>
      <c r="I36"/>
      <c r="J36"/>
      <c r="K36"/>
      <c r="L36"/>
      <c r="M36"/>
      <c r="N36"/>
      <c r="O36" s="897"/>
      <c r="P36"/>
      <c r="Q36"/>
      <c r="R36"/>
      <c r="S36"/>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3"/>
      <c r="G44" s="3"/>
      <c r="H44" s="3"/>
      <c r="I44"/>
      <c r="J44"/>
      <c r="K44"/>
      <c r="L44"/>
      <c r="M44"/>
      <c r="N44"/>
      <c r="O44"/>
      <c r="P44"/>
      <c r="Q44"/>
      <c r="R44"/>
      <c r="S44"/>
    </row>
    <row r="45" spans="1:19">
      <c r="A45"/>
      <c r="B45"/>
      <c r="C45"/>
      <c r="D45"/>
      <c r="E45"/>
      <c r="F45" s="3"/>
      <c r="G45" s="3"/>
      <c r="H45" s="3"/>
      <c r="I45"/>
      <c r="J45"/>
      <c r="K45"/>
      <c r="L45"/>
      <c r="M45"/>
      <c r="N45"/>
      <c r="O45"/>
      <c r="P45"/>
      <c r="Q45"/>
      <c r="R45"/>
      <c r="S45"/>
    </row>
    <row r="46" spans="1:19">
      <c r="A46"/>
      <c r="B46"/>
      <c r="C46"/>
      <c r="D46"/>
      <c r="E46"/>
      <c r="F46" s="3"/>
      <c r="G46" s="3"/>
      <c r="H46" s="3"/>
      <c r="I46"/>
      <c r="J46"/>
      <c r="K46"/>
      <c r="L46"/>
      <c r="M46"/>
      <c r="N46"/>
      <c r="O46"/>
      <c r="P46"/>
      <c r="Q46"/>
      <c r="R46"/>
      <c r="S46"/>
    </row>
    <row r="47" spans="1:19">
      <c r="A47"/>
      <c r="B47"/>
      <c r="C47"/>
      <c r="D47"/>
      <c r="E47"/>
      <c r="F47" s="3"/>
      <c r="G47" s="3"/>
      <c r="H47" s="3"/>
      <c r="I47"/>
      <c r="J47"/>
      <c r="K47"/>
      <c r="L47"/>
      <c r="M47"/>
      <c r="N47"/>
      <c r="O47"/>
      <c r="P47"/>
      <c r="Q47"/>
      <c r="R47"/>
      <c r="S47"/>
    </row>
    <row r="48" spans="1:19" ht="14.25" customHeight="1">
      <c r="A48"/>
      <c r="B48"/>
      <c r="C48"/>
      <c r="D48"/>
      <c r="E48"/>
      <c r="F48" s="3"/>
      <c r="G48" s="3"/>
      <c r="H48" s="3"/>
      <c r="I48"/>
      <c r="J48"/>
      <c r="K48"/>
      <c r="L48"/>
      <c r="M48"/>
      <c r="N48"/>
      <c r="O48"/>
      <c r="P48"/>
      <c r="Q48"/>
      <c r="R48"/>
      <c r="S48"/>
    </row>
    <row r="49" spans="1:19">
      <c r="A49"/>
      <c r="B49"/>
      <c r="C49"/>
      <c r="D49"/>
      <c r="E49"/>
      <c r="F49" s="3"/>
      <c r="G49" s="3"/>
      <c r="H49" s="3"/>
      <c r="I49"/>
      <c r="J49"/>
      <c r="K49"/>
      <c r="L49"/>
      <c r="M49"/>
      <c r="N49"/>
      <c r="O49"/>
      <c r="P49"/>
      <c r="Q49"/>
      <c r="R49"/>
      <c r="S49"/>
    </row>
    <row r="50" spans="1:19">
      <c r="A50"/>
      <c r="B50"/>
      <c r="C50"/>
      <c r="D50"/>
      <c r="E50"/>
      <c r="F50" s="3"/>
      <c r="G50" s="3"/>
      <c r="H50" s="3"/>
      <c r="I50"/>
      <c r="J50"/>
      <c r="K50"/>
      <c r="L50"/>
      <c r="M50"/>
      <c r="N50"/>
      <c r="O50"/>
      <c r="P50"/>
      <c r="Q50"/>
      <c r="R50"/>
      <c r="S50"/>
    </row>
    <row r="51" spans="1:19">
      <c r="A51"/>
      <c r="B51"/>
      <c r="C51"/>
      <c r="D51"/>
      <c r="E51"/>
      <c r="F51" s="3"/>
      <c r="G51" s="3"/>
      <c r="H51" s="3"/>
      <c r="I51"/>
      <c r="J51"/>
      <c r="K51"/>
      <c r="L51"/>
      <c r="M51"/>
      <c r="N51"/>
      <c r="O51"/>
      <c r="P51"/>
      <c r="Q51"/>
      <c r="R51"/>
      <c r="S51"/>
    </row>
    <row r="52" spans="1:19">
      <c r="A52"/>
      <c r="B52"/>
      <c r="C52"/>
      <c r="D52"/>
      <c r="E52"/>
      <c r="F52" s="3"/>
      <c r="G52" s="3"/>
      <c r="H52" s="3"/>
      <c r="I52"/>
      <c r="J52"/>
      <c r="K52"/>
      <c r="L52"/>
      <c r="M52"/>
      <c r="N52"/>
      <c r="O52"/>
      <c r="P52"/>
      <c r="Q52"/>
      <c r="R52"/>
      <c r="S52"/>
    </row>
    <row r="53" spans="1:19">
      <c r="A53"/>
      <c r="B53"/>
      <c r="C53"/>
      <c r="D53"/>
      <c r="E53"/>
      <c r="F53" s="3"/>
      <c r="G53" s="3"/>
      <c r="H53" s="3"/>
      <c r="I53"/>
      <c r="J53"/>
      <c r="K53"/>
      <c r="L53"/>
      <c r="M53"/>
      <c r="N53"/>
      <c r="O53"/>
      <c r="P53"/>
      <c r="Q53"/>
      <c r="R53"/>
      <c r="S53"/>
    </row>
    <row r="54" spans="1:19">
      <c r="A54"/>
      <c r="B54"/>
      <c r="C54"/>
      <c r="D54"/>
      <c r="E54"/>
      <c r="F54" s="3"/>
      <c r="G54" s="3"/>
      <c r="H54" s="3"/>
      <c r="I54"/>
      <c r="J54"/>
      <c r="K54"/>
      <c r="L54"/>
      <c r="M54"/>
      <c r="N54"/>
      <c r="O54"/>
      <c r="P54"/>
      <c r="Q54"/>
      <c r="R54"/>
      <c r="S54"/>
    </row>
    <row r="55" spans="1:19">
      <c r="A55"/>
      <c r="B55"/>
      <c r="C55"/>
      <c r="D55"/>
      <c r="E55"/>
      <c r="F55" s="3"/>
      <c r="G55" s="3"/>
      <c r="H55" s="3"/>
      <c r="I55"/>
      <c r="J55"/>
      <c r="K55"/>
      <c r="L55"/>
      <c r="M55"/>
      <c r="N55"/>
      <c r="O55"/>
      <c r="P55"/>
      <c r="Q55"/>
      <c r="R55"/>
      <c r="S55"/>
    </row>
    <row r="56" spans="1:19">
      <c r="A56"/>
      <c r="B56"/>
      <c r="C56"/>
      <c r="D56"/>
      <c r="E56"/>
      <c r="F56" s="3"/>
      <c r="G56" s="3"/>
      <c r="H56" s="3"/>
      <c r="I56"/>
      <c r="J56"/>
      <c r="K56"/>
      <c r="L56"/>
      <c r="M56"/>
      <c r="N56"/>
      <c r="O56"/>
      <c r="P56"/>
      <c r="Q56"/>
      <c r="R56"/>
      <c r="S56"/>
    </row>
    <row r="57" spans="1:19">
      <c r="A57"/>
      <c r="B57"/>
      <c r="C57"/>
      <c r="D57"/>
      <c r="E57"/>
      <c r="F57" s="3"/>
      <c r="G57" s="3"/>
      <c r="H57" s="3"/>
      <c r="I57"/>
      <c r="J57"/>
      <c r="K57"/>
      <c r="L57"/>
      <c r="M57"/>
      <c r="N57"/>
      <c r="O57"/>
      <c r="P57"/>
      <c r="Q57"/>
      <c r="R57"/>
      <c r="S57"/>
    </row>
    <row r="58" spans="1:19">
      <c r="A58"/>
      <c r="B58"/>
      <c r="C58"/>
      <c r="D58"/>
      <c r="E58"/>
      <c r="F58" s="3"/>
      <c r="G58" s="3"/>
      <c r="H58" s="3"/>
      <c r="I58"/>
      <c r="J58"/>
      <c r="K58"/>
      <c r="L58"/>
      <c r="M58"/>
      <c r="N58"/>
      <c r="O58"/>
      <c r="P58"/>
      <c r="Q58"/>
      <c r="R58"/>
      <c r="S58"/>
    </row>
    <row r="59" spans="1:19">
      <c r="A59"/>
      <c r="B59"/>
      <c r="C59"/>
      <c r="D59"/>
      <c r="E59"/>
      <c r="F59" s="3"/>
      <c r="G59" s="3"/>
      <c r="H59" s="3"/>
      <c r="I59"/>
      <c r="J59"/>
      <c r="K59"/>
      <c r="L59"/>
      <c r="M59"/>
      <c r="N59"/>
      <c r="O59"/>
      <c r="P59"/>
      <c r="Q59"/>
      <c r="R59"/>
      <c r="S59"/>
    </row>
    <row r="60" spans="1:19">
      <c r="A60"/>
      <c r="B60"/>
      <c r="C60"/>
      <c r="D60"/>
      <c r="E60"/>
      <c r="F60" s="3"/>
      <c r="G60" s="3"/>
      <c r="H60" s="3"/>
      <c r="I60"/>
      <c r="J60"/>
      <c r="K60"/>
      <c r="L60"/>
      <c r="M60"/>
      <c r="N60"/>
      <c r="O60"/>
      <c r="P60"/>
      <c r="Q60"/>
      <c r="R60"/>
      <c r="S60"/>
    </row>
    <row r="61" spans="1:19">
      <c r="A61"/>
      <c r="B61"/>
      <c r="C61"/>
      <c r="D61"/>
      <c r="E61"/>
      <c r="F61" s="3"/>
      <c r="G61" s="3"/>
      <c r="H61" s="3"/>
      <c r="I61"/>
      <c r="J61"/>
      <c r="K61"/>
      <c r="L61"/>
      <c r="M61"/>
      <c r="N61"/>
      <c r="O61"/>
      <c r="P61"/>
      <c r="Q61"/>
      <c r="R61"/>
      <c r="S61"/>
    </row>
    <row r="62" spans="1:19">
      <c r="A62"/>
      <c r="B62"/>
      <c r="C62"/>
      <c r="D62"/>
      <c r="E62"/>
      <c r="F62" s="3"/>
      <c r="G62" s="3"/>
      <c r="H62" s="3"/>
      <c r="I62"/>
      <c r="J62"/>
      <c r="K62"/>
      <c r="L62"/>
      <c r="M62"/>
      <c r="N62"/>
      <c r="O62"/>
      <c r="P62"/>
      <c r="Q62"/>
      <c r="R62"/>
      <c r="S62"/>
    </row>
    <row r="63" spans="1:19">
      <c r="A63"/>
      <c r="B63"/>
      <c r="C63"/>
      <c r="D63"/>
      <c r="E63"/>
      <c r="F63" s="3"/>
      <c r="G63" s="3"/>
      <c r="H63" s="3"/>
      <c r="I63"/>
      <c r="J63"/>
      <c r="K63"/>
      <c r="L63"/>
      <c r="M63"/>
      <c r="N63"/>
      <c r="O63"/>
      <c r="P63"/>
      <c r="Q63"/>
      <c r="R63"/>
      <c r="S63"/>
    </row>
    <row r="64" spans="1:19">
      <c r="A64"/>
      <c r="B64"/>
      <c r="C64"/>
      <c r="D64"/>
      <c r="E64"/>
      <c r="F64" s="3"/>
      <c r="G64" s="3"/>
      <c r="H64" s="3"/>
      <c r="I64"/>
      <c r="J64"/>
      <c r="K64"/>
      <c r="L64"/>
      <c r="M64"/>
      <c r="N64"/>
      <c r="O64"/>
      <c r="P64"/>
      <c r="Q64"/>
      <c r="R64"/>
      <c r="S64"/>
    </row>
    <row r="65" spans="1:19">
      <c r="A65"/>
      <c r="B65"/>
      <c r="C65"/>
      <c r="D65"/>
      <c r="E65"/>
      <c r="F65" s="3"/>
      <c r="G65" s="3"/>
      <c r="H65" s="3"/>
      <c r="I65"/>
      <c r="J65"/>
      <c r="K65"/>
      <c r="L65"/>
      <c r="M65"/>
      <c r="N65"/>
      <c r="O65"/>
      <c r="P65"/>
      <c r="Q65"/>
      <c r="R65"/>
      <c r="S65"/>
    </row>
    <row r="66" spans="1:19">
      <c r="A66"/>
      <c r="B66"/>
      <c r="C66"/>
      <c r="D66"/>
      <c r="E66"/>
      <c r="F66" s="3"/>
      <c r="G66" s="3"/>
      <c r="H66" s="3"/>
      <c r="I66"/>
      <c r="J66"/>
      <c r="K66"/>
      <c r="L66"/>
      <c r="M66"/>
      <c r="N66"/>
      <c r="O66"/>
      <c r="P66"/>
      <c r="Q66"/>
      <c r="R66"/>
      <c r="S66"/>
    </row>
    <row r="67" spans="1:19">
      <c r="A67"/>
      <c r="B67"/>
      <c r="C67"/>
      <c r="D67"/>
      <c r="E67"/>
      <c r="F67" s="3"/>
      <c r="G67" s="3"/>
      <c r="H67" s="3"/>
      <c r="I67"/>
      <c r="J67"/>
      <c r="K67"/>
      <c r="L67"/>
      <c r="M67"/>
      <c r="N67"/>
      <c r="O67"/>
      <c r="P67"/>
      <c r="Q67"/>
      <c r="R67"/>
      <c r="S67"/>
    </row>
    <row r="68" spans="1:19">
      <c r="A68"/>
      <c r="B68"/>
      <c r="C68"/>
      <c r="D68"/>
      <c r="E68"/>
      <c r="F68" s="3"/>
      <c r="G68" s="3"/>
      <c r="H68" s="3"/>
      <c r="I68"/>
      <c r="J68"/>
      <c r="K68"/>
      <c r="L68"/>
      <c r="M68"/>
      <c r="N68"/>
      <c r="O68"/>
      <c r="P68"/>
      <c r="Q68"/>
      <c r="R68"/>
      <c r="S68"/>
    </row>
    <row r="69" spans="1:19">
      <c r="A69"/>
      <c r="B69"/>
      <c r="C69"/>
      <c r="D69"/>
      <c r="E69"/>
      <c r="F69" s="3"/>
      <c r="G69" s="3"/>
      <c r="H69" s="3"/>
      <c r="I69"/>
      <c r="J69"/>
      <c r="K69"/>
      <c r="L69"/>
      <c r="M69"/>
      <c r="N69"/>
      <c r="O69"/>
    </row>
    <row r="70" spans="1:19">
      <c r="A70"/>
      <c r="B70"/>
      <c r="C70"/>
      <c r="D70"/>
      <c r="E70"/>
      <c r="F70" s="3"/>
      <c r="G70" s="3"/>
      <c r="H70" s="3"/>
      <c r="I70"/>
      <c r="J70"/>
      <c r="K70"/>
      <c r="L70"/>
      <c r="M70"/>
      <c r="N70"/>
      <c r="O70"/>
      <c r="P70"/>
      <c r="Q70"/>
      <c r="R70"/>
      <c r="S70"/>
    </row>
    <row r="71" spans="1:19">
      <c r="A71"/>
      <c r="B71"/>
      <c r="C71"/>
      <c r="D71"/>
      <c r="E71"/>
      <c r="F71" s="3"/>
      <c r="G71" s="3"/>
      <c r="H71" s="3"/>
      <c r="I71"/>
      <c r="J71"/>
      <c r="K71"/>
      <c r="L71"/>
      <c r="M71"/>
      <c r="N71"/>
      <c r="O71"/>
      <c r="P71"/>
      <c r="Q71"/>
      <c r="R71"/>
      <c r="S71"/>
    </row>
    <row r="72" spans="1:19">
      <c r="A72"/>
      <c r="B72"/>
      <c r="C72"/>
      <c r="D72"/>
      <c r="E72"/>
      <c r="F72" s="3"/>
      <c r="G72" s="3"/>
      <c r="H72" s="3"/>
      <c r="I72"/>
      <c r="J72"/>
      <c r="K72"/>
      <c r="L72"/>
      <c r="M72"/>
      <c r="N72"/>
      <c r="O72"/>
      <c r="P72"/>
      <c r="Q72"/>
      <c r="R72"/>
      <c r="S72"/>
    </row>
    <row r="73" spans="1:19">
      <c r="A73"/>
      <c r="B73"/>
      <c r="C73"/>
      <c r="D73"/>
      <c r="E73"/>
      <c r="F73" s="3"/>
      <c r="G73" s="3"/>
      <c r="H73" s="3"/>
      <c r="I73"/>
      <c r="J73"/>
      <c r="K73"/>
      <c r="L73"/>
      <c r="M73"/>
      <c r="N73"/>
      <c r="O73"/>
      <c r="P73"/>
      <c r="Q73"/>
      <c r="R73"/>
      <c r="S73"/>
    </row>
    <row r="74" spans="1:19">
      <c r="A74"/>
      <c r="B74"/>
      <c r="C74"/>
      <c r="D74"/>
      <c r="E74"/>
      <c r="F74" s="3"/>
      <c r="G74" s="3"/>
      <c r="H74" s="3"/>
      <c r="I74"/>
      <c r="J74"/>
      <c r="K74"/>
      <c r="L74"/>
      <c r="M74"/>
      <c r="N74"/>
      <c r="O74"/>
    </row>
    <row r="75" spans="1:19">
      <c r="A75"/>
      <c r="B75"/>
      <c r="C75"/>
      <c r="D75"/>
      <c r="E75"/>
      <c r="F75" s="3"/>
      <c r="G75" s="3"/>
      <c r="H75" s="3"/>
      <c r="I75"/>
      <c r="J75"/>
      <c r="K75"/>
      <c r="L75"/>
      <c r="M75"/>
      <c r="N75"/>
      <c r="O75"/>
      <c r="P75"/>
      <c r="Q75" s="897"/>
      <c r="R75" s="897"/>
    </row>
    <row r="76" spans="1:19">
      <c r="A76"/>
      <c r="B76"/>
      <c r="C76"/>
      <c r="D76"/>
      <c r="E76"/>
      <c r="F76" s="3"/>
      <c r="G76" s="3"/>
      <c r="H76" s="3"/>
      <c r="I76"/>
      <c r="J76"/>
      <c r="K76"/>
      <c r="L76"/>
      <c r="M76"/>
      <c r="N76"/>
      <c r="O76"/>
      <c r="P76"/>
      <c r="Q76" s="897"/>
      <c r="R76" s="897"/>
    </row>
    <row r="77" spans="1:19">
      <c r="A77"/>
      <c r="B77"/>
      <c r="C77"/>
      <c r="D77"/>
      <c r="E77"/>
      <c r="F77" s="3"/>
      <c r="G77" s="3"/>
      <c r="H77" s="3"/>
      <c r="I77"/>
      <c r="J77"/>
      <c r="K77"/>
      <c r="L77"/>
      <c r="M77"/>
      <c r="N77"/>
      <c r="O77"/>
      <c r="P77"/>
      <c r="Q77" s="897"/>
      <c r="R77" s="897"/>
    </row>
    <row r="78" spans="1:19">
      <c r="A78"/>
      <c r="B78"/>
      <c r="C78"/>
      <c r="D78"/>
      <c r="E78"/>
      <c r="F78" s="3"/>
      <c r="G78" s="3"/>
      <c r="H78" s="3"/>
      <c r="I78"/>
      <c r="J78"/>
      <c r="K78"/>
      <c r="L78"/>
      <c r="M78"/>
      <c r="N78"/>
      <c r="O78"/>
      <c r="P78"/>
      <c r="Q78" s="897"/>
      <c r="R78" s="897"/>
    </row>
    <row r="79" spans="1:19">
      <c r="A79"/>
      <c r="B79"/>
      <c r="C79"/>
      <c r="D79"/>
      <c r="E79"/>
      <c r="F79" s="3"/>
      <c r="G79" s="3"/>
      <c r="H79" s="3"/>
      <c r="I79"/>
      <c r="J79"/>
      <c r="K79"/>
      <c r="L79"/>
      <c r="M79"/>
      <c r="N79"/>
      <c r="O79"/>
      <c r="P79"/>
      <c r="Q79" s="897"/>
      <c r="R79" s="897"/>
    </row>
    <row r="80" spans="1:19">
      <c r="A80"/>
      <c r="B80"/>
      <c r="C80"/>
      <c r="D80"/>
      <c r="E80"/>
      <c r="F80" s="3"/>
      <c r="G80" s="3"/>
      <c r="H80" s="3"/>
      <c r="I80"/>
      <c r="J80"/>
      <c r="K80"/>
      <c r="L80"/>
      <c r="M80"/>
      <c r="N80"/>
      <c r="O80"/>
      <c r="P80"/>
      <c r="Q80" s="897"/>
      <c r="R80" s="897"/>
    </row>
    <row r="81" spans="1:18">
      <c r="A81"/>
      <c r="B81"/>
      <c r="C81"/>
      <c r="D81"/>
      <c r="E81"/>
      <c r="F81" s="3"/>
      <c r="G81" s="3"/>
      <c r="H81" s="3"/>
      <c r="I81"/>
      <c r="J81"/>
      <c r="K81"/>
      <c r="L81"/>
      <c r="M81"/>
      <c r="N81"/>
      <c r="O81"/>
      <c r="P81"/>
      <c r="Q81" s="897"/>
      <c r="R81" s="897"/>
    </row>
    <row r="82" spans="1:18">
      <c r="A82"/>
      <c r="B82"/>
      <c r="C82"/>
      <c r="D82"/>
      <c r="E82"/>
      <c r="F82" s="3"/>
      <c r="G82" s="3"/>
      <c r="H82" s="3"/>
      <c r="I82"/>
      <c r="J82"/>
      <c r="K82"/>
      <c r="L82"/>
      <c r="M82"/>
      <c r="N82"/>
      <c r="O82"/>
      <c r="P82"/>
      <c r="Q82" s="897"/>
      <c r="R82" s="897"/>
    </row>
    <row r="83" spans="1:18">
      <c r="A83"/>
      <c r="B83"/>
      <c r="C83"/>
      <c r="D83"/>
      <c r="E83"/>
      <c r="F83" s="3"/>
      <c r="G83" s="3"/>
      <c r="H83" s="3"/>
      <c r="I83"/>
      <c r="J83"/>
      <c r="K83"/>
      <c r="L83"/>
      <c r="M83"/>
      <c r="N83"/>
      <c r="O83"/>
      <c r="P83"/>
      <c r="Q83" s="897"/>
      <c r="R83" s="897"/>
    </row>
    <row r="84" spans="1:18">
      <c r="A84"/>
      <c r="B84"/>
      <c r="C84"/>
      <c r="D84"/>
      <c r="E84"/>
      <c r="F84" s="3"/>
      <c r="G84" s="3"/>
      <c r="H84" s="3"/>
      <c r="I84"/>
      <c r="J84"/>
      <c r="K84"/>
      <c r="L84"/>
      <c r="M84"/>
      <c r="N84"/>
      <c r="O84"/>
      <c r="P84"/>
      <c r="Q84" s="897"/>
      <c r="R84" s="897"/>
    </row>
    <row r="85" spans="1:18">
      <c r="A85"/>
      <c r="B85"/>
      <c r="C85"/>
      <c r="D85"/>
      <c r="E85"/>
      <c r="F85" s="3"/>
      <c r="G85" s="3"/>
      <c r="H85" s="3"/>
      <c r="I85"/>
      <c r="J85"/>
      <c r="K85"/>
      <c r="L85"/>
      <c r="M85"/>
      <c r="N85"/>
      <c r="O85"/>
      <c r="P85"/>
      <c r="Q85" s="897"/>
      <c r="R85" s="897"/>
    </row>
    <row r="86" spans="1:18">
      <c r="A86"/>
      <c r="B86"/>
      <c r="C86"/>
      <c r="D86"/>
      <c r="E86"/>
      <c r="F86" s="3"/>
      <c r="G86" s="3"/>
      <c r="H86" s="3"/>
      <c r="I86"/>
      <c r="J86"/>
      <c r="K86"/>
      <c r="L86"/>
      <c r="M86"/>
      <c r="N86"/>
      <c r="O86"/>
      <c r="P86"/>
      <c r="Q86" s="897"/>
      <c r="R86" s="897"/>
    </row>
    <row r="87" spans="1:18">
      <c r="A87"/>
      <c r="B87"/>
      <c r="C87"/>
      <c r="D87"/>
      <c r="E87"/>
      <c r="F87" s="3"/>
      <c r="G87" s="3"/>
      <c r="H87" s="3"/>
      <c r="I87"/>
      <c r="J87"/>
      <c r="K87"/>
      <c r="L87"/>
      <c r="M87"/>
      <c r="N87"/>
      <c r="O87"/>
      <c r="P87"/>
      <c r="Q87" s="897"/>
      <c r="R87" s="897"/>
    </row>
    <row r="88" spans="1:18">
      <c r="A88"/>
      <c r="B88"/>
      <c r="C88"/>
      <c r="D88"/>
      <c r="E88"/>
      <c r="F88" s="3"/>
      <c r="G88" s="3"/>
      <c r="H88" s="3"/>
      <c r="I88"/>
      <c r="J88"/>
      <c r="K88"/>
      <c r="L88"/>
      <c r="M88"/>
      <c r="N88"/>
      <c r="O88"/>
      <c r="P88"/>
      <c r="Q88" s="897"/>
      <c r="R88" s="897"/>
    </row>
    <row r="89" spans="1:18">
      <c r="A89"/>
      <c r="B89"/>
      <c r="C89"/>
      <c r="D89"/>
      <c r="E89"/>
      <c r="F89" s="3"/>
      <c r="G89" s="3"/>
      <c r="H89" s="3"/>
      <c r="I89"/>
      <c r="J89"/>
      <c r="K89"/>
      <c r="L89"/>
      <c r="M89"/>
      <c r="N89"/>
      <c r="O89"/>
      <c r="P89"/>
      <c r="Q89" s="897"/>
      <c r="R89" s="897"/>
    </row>
    <row r="90" spans="1:18">
      <c r="A90"/>
      <c r="B90"/>
      <c r="C90"/>
      <c r="D90"/>
      <c r="E90"/>
      <c r="F90" s="3"/>
      <c r="G90" s="3"/>
      <c r="H90" s="3"/>
      <c r="I90"/>
      <c r="J90"/>
      <c r="K90"/>
      <c r="L90"/>
      <c r="M90"/>
      <c r="N90"/>
      <c r="O90"/>
      <c r="P90"/>
      <c r="Q90" s="897"/>
      <c r="R90" s="897"/>
    </row>
    <row r="91" spans="1:18">
      <c r="A91"/>
      <c r="B91"/>
      <c r="C91"/>
      <c r="D91"/>
      <c r="E91"/>
      <c r="F91" s="3"/>
      <c r="G91" s="3"/>
      <c r="H91" s="3"/>
      <c r="I91"/>
      <c r="J91"/>
      <c r="K91"/>
      <c r="L91"/>
      <c r="M91"/>
      <c r="N91"/>
      <c r="O91"/>
      <c r="P91"/>
      <c r="Q91" s="897"/>
      <c r="R91" s="897"/>
    </row>
    <row r="92" spans="1:18">
      <c r="A92"/>
      <c r="B92"/>
      <c r="C92"/>
      <c r="D92"/>
      <c r="E92"/>
      <c r="F92" s="3"/>
      <c r="G92" s="3"/>
      <c r="H92" s="3"/>
      <c r="I92"/>
      <c r="J92"/>
      <c r="K92"/>
      <c r="L92"/>
      <c r="M92"/>
      <c r="N92"/>
      <c r="O92"/>
      <c r="P92"/>
      <c r="Q92" s="897"/>
      <c r="R92" s="897"/>
    </row>
    <row r="93" spans="1:18">
      <c r="A93"/>
      <c r="B93"/>
      <c r="C93"/>
      <c r="D93"/>
      <c r="E93"/>
      <c r="F93" s="3"/>
      <c r="G93" s="3"/>
      <c r="H93" s="3"/>
      <c r="I93"/>
      <c r="J93"/>
      <c r="K93"/>
      <c r="L93"/>
      <c r="M93"/>
      <c r="N93"/>
      <c r="O93"/>
      <c r="P93"/>
      <c r="Q93" s="897"/>
      <c r="R93" s="897"/>
    </row>
    <row r="94" spans="1:18">
      <c r="A94"/>
      <c r="B94"/>
      <c r="C94"/>
      <c r="D94"/>
      <c r="E94"/>
      <c r="F94" s="3"/>
      <c r="G94" s="3"/>
      <c r="H94" s="3"/>
      <c r="I94"/>
      <c r="J94"/>
      <c r="K94"/>
      <c r="L94"/>
      <c r="M94"/>
      <c r="N94"/>
      <c r="O94"/>
      <c r="P94"/>
      <c r="Q94" s="897"/>
      <c r="R94" s="897"/>
    </row>
    <row r="95" spans="1:18">
      <c r="A95"/>
      <c r="B95"/>
      <c r="C95"/>
      <c r="D95"/>
      <c r="E95"/>
      <c r="F95" s="3"/>
      <c r="G95" s="3"/>
      <c r="H95" s="3"/>
      <c r="I95"/>
      <c r="J95"/>
      <c r="K95"/>
      <c r="L95"/>
      <c r="M95"/>
      <c r="N95"/>
      <c r="O95"/>
      <c r="P95"/>
      <c r="Q95" s="897"/>
      <c r="R95" s="897"/>
    </row>
    <row r="96" spans="1:18">
      <c r="A96"/>
      <c r="B96"/>
      <c r="C96"/>
      <c r="D96"/>
      <c r="E96"/>
      <c r="F96" s="3"/>
      <c r="G96" s="3"/>
      <c r="H96" s="3"/>
      <c r="I96"/>
      <c r="J96"/>
      <c r="K96"/>
      <c r="L96"/>
      <c r="M96"/>
      <c r="N96"/>
      <c r="O96"/>
      <c r="P96"/>
      <c r="Q96" s="897"/>
      <c r="R96" s="897"/>
    </row>
    <row r="97" spans="1:16">
      <c r="A97"/>
      <c r="B97"/>
      <c r="C97"/>
      <c r="D97"/>
      <c r="E97"/>
      <c r="F97" s="3"/>
      <c r="G97" s="3"/>
      <c r="H97" s="3"/>
      <c r="I97"/>
      <c r="J97"/>
      <c r="K97"/>
      <c r="L97"/>
      <c r="M97"/>
      <c r="N97"/>
      <c r="O97"/>
      <c r="P97"/>
    </row>
    <row r="98" spans="1:16">
      <c r="A98"/>
      <c r="B98"/>
      <c r="C98"/>
      <c r="D98"/>
      <c r="E98"/>
      <c r="F98" s="3"/>
      <c r="G98" s="3"/>
      <c r="H98" s="3"/>
      <c r="I98"/>
      <c r="J98"/>
      <c r="K98"/>
      <c r="L98"/>
      <c r="M98"/>
      <c r="N98"/>
      <c r="O98"/>
      <c r="P98"/>
    </row>
    <row r="99" spans="1:16">
      <c r="A99"/>
      <c r="B99"/>
      <c r="C99"/>
      <c r="D99"/>
      <c r="E99"/>
      <c r="F99" s="3"/>
      <c r="G99" s="3"/>
      <c r="H99" s="3"/>
      <c r="I99"/>
      <c r="J99"/>
      <c r="K99"/>
      <c r="L99"/>
      <c r="M99"/>
      <c r="N99"/>
      <c r="O99"/>
      <c r="P99"/>
    </row>
    <row r="100" spans="1:16">
      <c r="A100"/>
      <c r="B100"/>
      <c r="C100"/>
      <c r="D100"/>
      <c r="E100"/>
      <c r="F100" s="3"/>
      <c r="G100" s="3"/>
      <c r="H100" s="3"/>
      <c r="I100"/>
      <c r="J100"/>
      <c r="K100"/>
      <c r="L100"/>
      <c r="M100"/>
      <c r="N100"/>
      <c r="O100"/>
      <c r="P100"/>
    </row>
    <row r="101" spans="1:16">
      <c r="A101"/>
      <c r="B101"/>
      <c r="C101"/>
      <c r="D101"/>
      <c r="E101"/>
      <c r="F101" s="3"/>
      <c r="G101" s="3"/>
      <c r="H101" s="3"/>
      <c r="I101"/>
      <c r="J101"/>
      <c r="K101"/>
      <c r="L101"/>
      <c r="M101"/>
      <c r="N101"/>
      <c r="O101"/>
      <c r="P101"/>
    </row>
    <row r="102" spans="1:16">
      <c r="A102"/>
      <c r="B102"/>
      <c r="C102"/>
      <c r="D102"/>
      <c r="E102"/>
      <c r="F102" s="3"/>
      <c r="G102" s="3"/>
      <c r="H102" s="3"/>
      <c r="I102"/>
      <c r="J102"/>
      <c r="K102"/>
      <c r="L102"/>
      <c r="M102"/>
      <c r="N102"/>
      <c r="O102"/>
      <c r="P102"/>
    </row>
    <row r="103" spans="1:16">
      <c r="A103"/>
      <c r="B103"/>
      <c r="C103"/>
      <c r="D103"/>
      <c r="E103"/>
      <c r="F103" s="3"/>
      <c r="G103" s="3"/>
      <c r="H103" s="3"/>
      <c r="I103"/>
      <c r="J103"/>
      <c r="K103"/>
      <c r="L103"/>
      <c r="M103"/>
      <c r="N103"/>
      <c r="O103"/>
      <c r="P103"/>
    </row>
    <row r="104" spans="1:16">
      <c r="A104"/>
      <c r="B104"/>
      <c r="C104"/>
      <c r="D104"/>
      <c r="E104"/>
      <c r="F104" s="3"/>
      <c r="G104" s="3"/>
      <c r="H104" s="3"/>
      <c r="I104"/>
      <c r="J104"/>
      <c r="K104"/>
      <c r="L104"/>
      <c r="M104"/>
      <c r="N104"/>
      <c r="O104"/>
      <c r="P104"/>
    </row>
    <row r="105" spans="1:16">
      <c r="A105"/>
      <c r="B105"/>
      <c r="C105"/>
      <c r="D105"/>
      <c r="E105"/>
      <c r="F105" s="3"/>
      <c r="G105" s="3"/>
      <c r="H105" s="3"/>
      <c r="I105"/>
      <c r="J105"/>
      <c r="K105"/>
      <c r="L105"/>
      <c r="M105"/>
      <c r="N105"/>
      <c r="O105"/>
      <c r="P105"/>
    </row>
    <row r="106" spans="1:16">
      <c r="A106"/>
      <c r="B106"/>
      <c r="C106"/>
      <c r="D106"/>
      <c r="E106"/>
      <c r="F106" s="3"/>
      <c r="G106" s="3"/>
      <c r="H106" s="3"/>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row>
    <row r="2" spans="1:27" ht="18" customHeight="1">
      <c r="A2" s="1682" t="s">
        <v>512</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c r="Y2" s="1682"/>
      <c r="Z2" s="1682"/>
      <c r="AA2" s="1682"/>
    </row>
    <row r="3" spans="1:27" ht="18" customHeight="1">
      <c r="A3" s="1683" t="s">
        <v>513</v>
      </c>
      <c r="B3" s="1683"/>
      <c r="C3" s="1683"/>
      <c r="D3" s="1683"/>
      <c r="E3" s="1683"/>
      <c r="F3" s="1683"/>
      <c r="G3" s="1683"/>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44575.875999999997</v>
      </c>
      <c r="C8" s="979">
        <v>46685</v>
      </c>
      <c r="D8" s="980">
        <v>2.7203782566620798</v>
      </c>
      <c r="E8" s="995"/>
      <c r="F8" s="978" t="s">
        <v>371</v>
      </c>
      <c r="G8" s="979">
        <v>6298.6170000000002</v>
      </c>
      <c r="H8" s="979">
        <v>18718</v>
      </c>
      <c r="I8" s="980">
        <v>4.4831769215165007</v>
      </c>
      <c r="J8" s="988"/>
      <c r="K8" s="981" t="s">
        <v>141</v>
      </c>
      <c r="L8" s="982">
        <v>24459.469000000001</v>
      </c>
      <c r="M8" s="982">
        <v>5321.1329999999998</v>
      </c>
      <c r="N8" s="983">
        <v>4.5966655973455284</v>
      </c>
      <c r="O8" s="988"/>
      <c r="P8" s="981" t="s">
        <v>143</v>
      </c>
      <c r="Q8" s="982">
        <v>7816.665</v>
      </c>
      <c r="R8" s="982">
        <v>1504.66</v>
      </c>
      <c r="S8" s="983">
        <v>5.1949709568939157</v>
      </c>
    </row>
    <row r="9" spans="1:27" ht="15.75">
      <c r="A9" s="978" t="s">
        <v>151</v>
      </c>
      <c r="B9" s="979">
        <v>36067.987999999998</v>
      </c>
      <c r="C9" s="979">
        <v>26608</v>
      </c>
      <c r="D9" s="980">
        <v>2.4378951281622334</v>
      </c>
      <c r="E9" s="996"/>
      <c r="F9" s="978" t="s">
        <v>156</v>
      </c>
      <c r="G9" s="979">
        <v>6058.2910000000002</v>
      </c>
      <c r="H9" s="979">
        <v>34356</v>
      </c>
      <c r="I9" s="980">
        <v>2.9354588626685034</v>
      </c>
      <c r="J9" s="988"/>
      <c r="K9" s="978" t="s">
        <v>143</v>
      </c>
      <c r="L9" s="979">
        <v>10919.285</v>
      </c>
      <c r="M9" s="979">
        <v>1928.511</v>
      </c>
      <c r="N9" s="980">
        <v>5.6620288917200892</v>
      </c>
      <c r="O9" s="988"/>
      <c r="P9" s="978" t="s">
        <v>371</v>
      </c>
      <c r="Q9" s="979">
        <v>7749.6229999999996</v>
      </c>
      <c r="R9" s="979">
        <v>1481.8109999999999</v>
      </c>
      <c r="S9" s="980">
        <v>5.2298322795552199</v>
      </c>
    </row>
    <row r="10" spans="1:27" ht="15.75">
      <c r="A10" s="978" t="s">
        <v>371</v>
      </c>
      <c r="B10" s="979">
        <v>21176.702000000001</v>
      </c>
      <c r="C10" s="979">
        <v>47776</v>
      </c>
      <c r="D10" s="980">
        <v>3.9521594786069585</v>
      </c>
      <c r="E10" s="995"/>
      <c r="F10" s="978" t="s">
        <v>138</v>
      </c>
      <c r="G10" s="979">
        <v>2089.8710000000001</v>
      </c>
      <c r="H10" s="979">
        <v>9056</v>
      </c>
      <c r="I10" s="980">
        <v>3.3114631232352303</v>
      </c>
      <c r="J10" s="988"/>
      <c r="K10" s="978" t="s">
        <v>158</v>
      </c>
      <c r="L10" s="979">
        <v>6954.6040000000003</v>
      </c>
      <c r="M10" s="979">
        <v>1187.444</v>
      </c>
      <c r="N10" s="980">
        <v>5.856784825221232</v>
      </c>
      <c r="O10" s="988"/>
      <c r="P10" s="978" t="s">
        <v>155</v>
      </c>
      <c r="Q10" s="979">
        <v>6833.8459999999995</v>
      </c>
      <c r="R10" s="979">
        <v>1361.454</v>
      </c>
      <c r="S10" s="980">
        <v>5.0195203069659344</v>
      </c>
    </row>
    <row r="11" spans="1:27" ht="15.75">
      <c r="A11" s="978" t="s">
        <v>156</v>
      </c>
      <c r="B11" s="979">
        <v>18890.097000000002</v>
      </c>
      <c r="C11" s="979">
        <v>49327</v>
      </c>
      <c r="D11" s="980">
        <v>2.5737247082434385</v>
      </c>
      <c r="E11" s="996"/>
      <c r="F11" s="978" t="s">
        <v>153</v>
      </c>
      <c r="G11" s="979">
        <v>1629.607</v>
      </c>
      <c r="H11" s="979">
        <v>7729</v>
      </c>
      <c r="I11" s="980">
        <v>2.9367315126012561</v>
      </c>
      <c r="J11" s="988"/>
      <c r="K11" s="978" t="s">
        <v>371</v>
      </c>
      <c r="L11" s="979">
        <v>6021.0780000000004</v>
      </c>
      <c r="M11" s="979">
        <v>859.83699999999999</v>
      </c>
      <c r="N11" s="980">
        <v>7.0025807216949261</v>
      </c>
      <c r="O11" s="988"/>
      <c r="P11" s="978" t="s">
        <v>141</v>
      </c>
      <c r="Q11" s="979">
        <v>6502.9269999999997</v>
      </c>
      <c r="R11" s="979">
        <v>1901.5340000000001</v>
      </c>
      <c r="S11" s="980">
        <v>3.4198320934571766</v>
      </c>
    </row>
    <row r="12" spans="1:27" ht="15.75">
      <c r="A12" s="978" t="s">
        <v>160</v>
      </c>
      <c r="B12" s="979">
        <v>17539.192999999999</v>
      </c>
      <c r="C12" s="979">
        <v>29721</v>
      </c>
      <c r="D12" s="980">
        <v>2.2461437290775019</v>
      </c>
      <c r="E12" s="996"/>
      <c r="F12" s="978" t="s">
        <v>160</v>
      </c>
      <c r="G12" s="979">
        <v>1086.9860000000001</v>
      </c>
      <c r="H12" s="979">
        <v>8665</v>
      </c>
      <c r="I12" s="980">
        <v>2.1314119658655959</v>
      </c>
      <c r="J12" s="988"/>
      <c r="K12" s="978" t="s">
        <v>159</v>
      </c>
      <c r="L12" s="979">
        <v>4438.915</v>
      </c>
      <c r="M12" s="979">
        <v>1180.932</v>
      </c>
      <c r="N12" s="980">
        <v>3.7588235393739859</v>
      </c>
      <c r="O12" s="988"/>
      <c r="P12" s="978" t="s">
        <v>140</v>
      </c>
      <c r="Q12" s="979">
        <v>3419.1469999999999</v>
      </c>
      <c r="R12" s="979">
        <v>577.86800000000005</v>
      </c>
      <c r="S12" s="980">
        <v>5.9168304872392996</v>
      </c>
    </row>
    <row r="13" spans="1:27" ht="15.75">
      <c r="A13" s="978" t="s">
        <v>157</v>
      </c>
      <c r="B13" s="979">
        <v>16951.991000000002</v>
      </c>
      <c r="C13" s="979">
        <v>20653</v>
      </c>
      <c r="D13" s="980">
        <v>2.5788830260208404</v>
      </c>
      <c r="E13" s="996"/>
      <c r="F13" s="978" t="s">
        <v>155</v>
      </c>
      <c r="G13" s="979">
        <v>514.98599999999999</v>
      </c>
      <c r="H13" s="979">
        <v>2381</v>
      </c>
      <c r="I13" s="980">
        <v>3.3893590975503809</v>
      </c>
      <c r="J13" s="988"/>
      <c r="K13" s="978" t="s">
        <v>156</v>
      </c>
      <c r="L13" s="979">
        <v>3407.7040000000002</v>
      </c>
      <c r="M13" s="979">
        <v>779.77499999999998</v>
      </c>
      <c r="N13" s="980">
        <v>4.3701118912506818</v>
      </c>
      <c r="O13" s="988"/>
      <c r="P13" s="978" t="s">
        <v>138</v>
      </c>
      <c r="Q13" s="979">
        <v>1976.0039999999999</v>
      </c>
      <c r="R13" s="979">
        <v>511.94900000000001</v>
      </c>
      <c r="S13" s="980">
        <v>3.859767281506556</v>
      </c>
    </row>
    <row r="14" spans="1:27" ht="16.5" thickBot="1">
      <c r="A14" s="978" t="s">
        <v>143</v>
      </c>
      <c r="B14" s="979">
        <v>15190.829</v>
      </c>
      <c r="C14" s="979">
        <v>14626</v>
      </c>
      <c r="D14" s="980">
        <v>2.561359938773518</v>
      </c>
      <c r="E14" s="996"/>
      <c r="F14" s="978" t="s">
        <v>143</v>
      </c>
      <c r="G14" s="979">
        <v>260.40499999999997</v>
      </c>
      <c r="H14" s="979">
        <v>877</v>
      </c>
      <c r="I14" s="980">
        <v>4.0935815006366623</v>
      </c>
      <c r="J14" s="988"/>
      <c r="K14" s="978" t="s">
        <v>140</v>
      </c>
      <c r="L14" s="979">
        <v>3289.4360000000001</v>
      </c>
      <c r="M14" s="979">
        <v>712.45</v>
      </c>
      <c r="N14" s="980">
        <v>4.6170762860551617</v>
      </c>
      <c r="O14" s="988"/>
      <c r="P14" s="978" t="s">
        <v>159</v>
      </c>
      <c r="Q14" s="979">
        <v>1663.5329999999999</v>
      </c>
      <c r="R14" s="979">
        <v>493.47800000000001</v>
      </c>
      <c r="S14" s="980">
        <v>3.3710378172887139</v>
      </c>
    </row>
    <row r="15" spans="1:27" ht="16.5" thickBot="1">
      <c r="A15" s="978" t="s">
        <v>141</v>
      </c>
      <c r="B15" s="979">
        <v>6293.4369999999999</v>
      </c>
      <c r="C15" s="979">
        <v>5231</v>
      </c>
      <c r="D15" s="980">
        <v>2.9118770702248971</v>
      </c>
      <c r="E15" s="996"/>
      <c r="F15" s="984" t="s">
        <v>259</v>
      </c>
      <c r="G15" s="985">
        <v>18232.07</v>
      </c>
      <c r="H15" s="985">
        <v>83071</v>
      </c>
      <c r="I15" s="986">
        <v>3.3363203704340787</v>
      </c>
      <c r="J15" s="988"/>
      <c r="K15" s="978" t="s">
        <v>155</v>
      </c>
      <c r="L15" s="979">
        <v>2542.1010000000001</v>
      </c>
      <c r="M15" s="979">
        <v>523.23800000000006</v>
      </c>
      <c r="N15" s="980">
        <v>4.8584028682932043</v>
      </c>
      <c r="O15" s="988"/>
      <c r="P15" s="997" t="s">
        <v>156</v>
      </c>
      <c r="Q15" s="998">
        <v>1534.3620000000001</v>
      </c>
      <c r="R15" s="998">
        <v>601.18299999999999</v>
      </c>
      <c r="S15" s="999">
        <v>2.5522378377299426</v>
      </c>
      <c r="U15" s="897"/>
      <c r="V15" s="897"/>
      <c r="W15" s="897"/>
      <c r="X15" s="897"/>
    </row>
    <row r="16" spans="1:27" ht="15.75">
      <c r="A16" s="978" t="s">
        <v>152</v>
      </c>
      <c r="B16" s="979">
        <v>4758.3019999999997</v>
      </c>
      <c r="C16" s="979">
        <v>2795</v>
      </c>
      <c r="D16" s="980">
        <v>3.6061210740071856</v>
      </c>
      <c r="E16" s="996"/>
      <c r="F16"/>
      <c r="G16"/>
      <c r="H16"/>
      <c r="I16"/>
      <c r="J16" s="988"/>
      <c r="K16" s="978" t="s">
        <v>152</v>
      </c>
      <c r="L16" s="979">
        <v>2257.9360000000001</v>
      </c>
      <c r="M16" s="979">
        <v>318.887</v>
      </c>
      <c r="N16" s="980">
        <v>7.080677481364873</v>
      </c>
      <c r="O16" s="988"/>
      <c r="P16" s="997" t="s">
        <v>152</v>
      </c>
      <c r="Q16" s="998">
        <v>1344.8610000000001</v>
      </c>
      <c r="R16" s="998">
        <v>360.41</v>
      </c>
      <c r="S16" s="999">
        <v>3.731475264282345</v>
      </c>
      <c r="U16" s="897"/>
      <c r="V16" s="897"/>
      <c r="W16" s="897"/>
      <c r="X16" s="897"/>
    </row>
    <row r="17" spans="1:24" ht="15.75">
      <c r="A17" s="978" t="s">
        <v>138</v>
      </c>
      <c r="B17" s="979">
        <v>4041.5610000000001</v>
      </c>
      <c r="C17" s="979">
        <v>14583</v>
      </c>
      <c r="D17" s="980">
        <v>3.587552627444297</v>
      </c>
      <c r="E17" s="995"/>
      <c r="F17"/>
      <c r="G17"/>
      <c r="H17"/>
      <c r="I17"/>
      <c r="J17" s="988"/>
      <c r="K17" s="978" t="s">
        <v>151</v>
      </c>
      <c r="L17" s="979">
        <v>2003.8779999999999</v>
      </c>
      <c r="M17" s="979">
        <v>432.23200000000003</v>
      </c>
      <c r="N17" s="980">
        <v>4.6361167150974474</v>
      </c>
      <c r="O17" s="988"/>
      <c r="P17" s="978" t="s">
        <v>139</v>
      </c>
      <c r="Q17" s="979">
        <v>1263.674</v>
      </c>
      <c r="R17" s="979">
        <v>423.83199999999999</v>
      </c>
      <c r="S17" s="980">
        <v>2.9815445742652749</v>
      </c>
      <c r="U17" s="897"/>
      <c r="V17" s="897"/>
      <c r="W17" s="897"/>
      <c r="X17" s="897"/>
    </row>
    <row r="18" spans="1:24" ht="15.75">
      <c r="A18" s="978" t="s">
        <v>146</v>
      </c>
      <c r="B18" s="979">
        <v>1592.07</v>
      </c>
      <c r="C18" s="979">
        <v>678</v>
      </c>
      <c r="D18" s="980">
        <v>3.6880107855673541</v>
      </c>
      <c r="E18" s="1000"/>
      <c r="F18"/>
      <c r="G18"/>
      <c r="H18"/>
      <c r="I18"/>
      <c r="K18" s="997" t="s">
        <v>138</v>
      </c>
      <c r="L18" s="998">
        <v>1665.114</v>
      </c>
      <c r="M18" s="998">
        <v>479.32799999999997</v>
      </c>
      <c r="N18" s="999">
        <v>3.4738508912477473</v>
      </c>
      <c r="O18" s="988"/>
      <c r="P18" s="978" t="s">
        <v>158</v>
      </c>
      <c r="Q18" s="979">
        <v>928.995</v>
      </c>
      <c r="R18" s="979">
        <v>170.809</v>
      </c>
      <c r="S18" s="980">
        <v>5.4387942087360734</v>
      </c>
      <c r="U18" s="897"/>
      <c r="V18" s="897"/>
      <c r="W18" s="897"/>
      <c r="X18" s="897"/>
    </row>
    <row r="19" spans="1:24" ht="15.75">
      <c r="A19" s="978" t="s">
        <v>140</v>
      </c>
      <c r="B19" s="979">
        <v>1317.6010000000001</v>
      </c>
      <c r="C19" s="979">
        <v>1813</v>
      </c>
      <c r="D19" s="980">
        <v>1.6588683796710719</v>
      </c>
      <c r="E19" s="1001"/>
      <c r="J19" s="988"/>
      <c r="K19" s="978" t="s">
        <v>498</v>
      </c>
      <c r="L19" s="979">
        <v>1305.816</v>
      </c>
      <c r="M19" s="979">
        <v>64.218999999999994</v>
      </c>
      <c r="N19" s="980">
        <v>20.333795294227567</v>
      </c>
      <c r="O19" s="988"/>
      <c r="P19" s="978" t="s">
        <v>151</v>
      </c>
      <c r="Q19" s="979">
        <v>563.28099999999995</v>
      </c>
      <c r="R19" s="979">
        <v>109.608</v>
      </c>
      <c r="S19" s="980">
        <v>5.1390500693380039</v>
      </c>
      <c r="U19" s="897"/>
      <c r="V19" s="897"/>
      <c r="W19" s="897"/>
      <c r="X19" s="897"/>
    </row>
    <row r="20" spans="1:24" ht="15" customHeight="1">
      <c r="A20" s="978" t="s">
        <v>158</v>
      </c>
      <c r="B20" s="979">
        <v>1243.5809999999999</v>
      </c>
      <c r="C20" s="979">
        <v>2099</v>
      </c>
      <c r="D20" s="980">
        <v>3.4941080279173264</v>
      </c>
      <c r="E20" s="1001"/>
      <c r="F20" s="897"/>
      <c r="G20" s="897"/>
      <c r="H20" s="897"/>
      <c r="J20" s="988"/>
      <c r="K20" s="978" t="s">
        <v>146</v>
      </c>
      <c r="L20" s="979">
        <v>1197.2360000000001</v>
      </c>
      <c r="M20" s="979">
        <v>297.89</v>
      </c>
      <c r="N20" s="980">
        <v>4.0190540132263592</v>
      </c>
      <c r="O20" s="988"/>
      <c r="P20" s="978" t="s">
        <v>361</v>
      </c>
      <c r="Q20" s="979">
        <v>508.57799999999997</v>
      </c>
      <c r="R20" s="979">
        <v>111.68300000000001</v>
      </c>
      <c r="S20" s="980">
        <v>4.5537637778354805</v>
      </c>
      <c r="U20" s="897"/>
      <c r="V20" s="897"/>
      <c r="W20" s="897"/>
      <c r="X20" s="897"/>
    </row>
    <row r="21" spans="1:24" ht="15.75">
      <c r="A21" s="978" t="s">
        <v>139</v>
      </c>
      <c r="B21" s="979">
        <v>608.24699999999996</v>
      </c>
      <c r="C21" s="979">
        <v>487</v>
      </c>
      <c r="D21" s="980">
        <v>2.672051064652313</v>
      </c>
      <c r="E21" s="1002"/>
      <c r="F21" s="897"/>
      <c r="G21" s="897"/>
      <c r="H21" s="897"/>
      <c r="J21" s="988"/>
      <c r="K21" s="978" t="s">
        <v>285</v>
      </c>
      <c r="L21" s="979">
        <v>775.66700000000003</v>
      </c>
      <c r="M21" s="979">
        <v>296.72500000000002</v>
      </c>
      <c r="N21" s="980">
        <v>2.6140938579492796</v>
      </c>
      <c r="P21" s="978" t="s">
        <v>147</v>
      </c>
      <c r="Q21" s="979">
        <v>498.40499999999997</v>
      </c>
      <c r="R21" s="979">
        <v>239.38800000000001</v>
      </c>
      <c r="S21" s="980">
        <v>2.0819965913078349</v>
      </c>
    </row>
    <row r="22" spans="1:24" ht="16.5" thickBot="1">
      <c r="A22" s="978" t="s">
        <v>155</v>
      </c>
      <c r="B22" s="979">
        <v>567.29100000000005</v>
      </c>
      <c r="C22" s="979">
        <v>2412</v>
      </c>
      <c r="D22" s="980">
        <v>3.391124235595115</v>
      </c>
      <c r="E22" s="897"/>
      <c r="F22" s="897"/>
      <c r="G22" s="897"/>
      <c r="H22" s="897"/>
      <c r="I22" s="897"/>
      <c r="J22" s="897"/>
      <c r="K22" s="978" t="s">
        <v>139</v>
      </c>
      <c r="L22" s="979">
        <v>696.37599999999998</v>
      </c>
      <c r="M22" s="979">
        <v>124.70399999999999</v>
      </c>
      <c r="N22" s="980">
        <v>5.5842314600975111</v>
      </c>
      <c r="P22" s="978" t="s">
        <v>285</v>
      </c>
      <c r="Q22" s="979">
        <v>487.72800000000001</v>
      </c>
      <c r="R22" s="979">
        <v>74.037000000000006</v>
      </c>
      <c r="S22" s="980">
        <v>6.5876251063657358</v>
      </c>
    </row>
    <row r="23" spans="1:24" ht="16.5" thickBot="1">
      <c r="A23" s="984" t="s">
        <v>259</v>
      </c>
      <c r="B23" s="985">
        <v>191915.215</v>
      </c>
      <c r="C23" s="985">
        <v>266857</v>
      </c>
      <c r="D23" s="986">
        <v>2.6989495112145541</v>
      </c>
      <c r="E23" s="897"/>
      <c r="F23" s="897"/>
      <c r="G23" s="897"/>
      <c r="H23" s="897"/>
      <c r="I23" s="897"/>
      <c r="J23" s="897"/>
      <c r="K23" s="978" t="s">
        <v>153</v>
      </c>
      <c r="L23" s="979">
        <v>633.41</v>
      </c>
      <c r="M23" s="979">
        <v>187.226</v>
      </c>
      <c r="N23" s="980">
        <v>3.3831305481076344</v>
      </c>
      <c r="P23" s="997" t="s">
        <v>450</v>
      </c>
      <c r="Q23" s="998">
        <v>450.73500000000001</v>
      </c>
      <c r="R23" s="998">
        <v>81.7</v>
      </c>
      <c r="S23" s="999">
        <v>5.5169522643818851</v>
      </c>
    </row>
    <row r="24" spans="1:24" ht="15.75">
      <c r="A24"/>
      <c r="B24"/>
      <c r="C24"/>
      <c r="D24"/>
      <c r="E24" s="897"/>
      <c r="F24" s="897"/>
      <c r="G24" s="897"/>
      <c r="H24" s="897"/>
      <c r="I24" s="897"/>
      <c r="J24" s="897"/>
      <c r="K24" s="978" t="s">
        <v>405</v>
      </c>
      <c r="L24" s="979">
        <v>599.28099999999995</v>
      </c>
      <c r="M24" s="979">
        <v>26.681999999999999</v>
      </c>
      <c r="N24" s="980">
        <v>22.460122929315641</v>
      </c>
      <c r="P24" s="978" t="s">
        <v>375</v>
      </c>
      <c r="Q24" s="979">
        <v>411.298</v>
      </c>
      <c r="R24" s="979">
        <v>347.279</v>
      </c>
      <c r="S24" s="980">
        <v>1.1843445759749367</v>
      </c>
    </row>
    <row r="25" spans="1:24" ht="15.75">
      <c r="A25"/>
      <c r="B25"/>
      <c r="C25"/>
      <c r="D25"/>
      <c r="E25" s="897"/>
      <c r="F25" s="897"/>
      <c r="G25" s="897"/>
      <c r="H25" s="897"/>
      <c r="I25" s="897"/>
      <c r="J25" s="897"/>
      <c r="K25" s="978" t="s">
        <v>275</v>
      </c>
      <c r="L25" s="979">
        <v>312.78899999999999</v>
      </c>
      <c r="M25" s="979">
        <v>3.8159999999999998</v>
      </c>
      <c r="N25" s="980">
        <v>81.967767295597483</v>
      </c>
      <c r="P25" s="997" t="s">
        <v>148</v>
      </c>
      <c r="Q25" s="998">
        <v>409.66399999999999</v>
      </c>
      <c r="R25" s="998">
        <v>45.607999999999997</v>
      </c>
      <c r="S25" s="999">
        <v>8.9822838098579201</v>
      </c>
    </row>
    <row r="26" spans="1:24" ht="15.75">
      <c r="A26"/>
      <c r="B26"/>
      <c r="C26"/>
      <c r="D26"/>
      <c r="E26" s="897"/>
      <c r="F26" s="897"/>
      <c r="G26" s="897"/>
      <c r="H26" s="897"/>
      <c r="I26" s="897"/>
      <c r="J26" s="897"/>
      <c r="K26" s="997" t="s">
        <v>287</v>
      </c>
      <c r="L26" s="998">
        <v>305.16300000000001</v>
      </c>
      <c r="M26" s="998">
        <v>81.399000000000001</v>
      </c>
      <c r="N26" s="999">
        <v>3.7489772601629014</v>
      </c>
      <c r="P26" s="997" t="s">
        <v>160</v>
      </c>
      <c r="Q26" s="998">
        <v>285.44299999999998</v>
      </c>
      <c r="R26" s="998">
        <v>55.469000000000001</v>
      </c>
      <c r="S26" s="999">
        <v>5.145991454686401</v>
      </c>
    </row>
    <row r="27" spans="1:24" ht="16.5" thickBot="1">
      <c r="E27" s="897"/>
      <c r="F27" s="897"/>
      <c r="G27" s="897"/>
      <c r="H27" s="897"/>
      <c r="I27" s="897"/>
      <c r="J27" s="897"/>
      <c r="K27" s="978" t="s">
        <v>147</v>
      </c>
      <c r="L27" s="979">
        <v>227.53399999999999</v>
      </c>
      <c r="M27" s="979">
        <v>67.307000000000002</v>
      </c>
      <c r="N27" s="980">
        <v>3.3805399141248307</v>
      </c>
      <c r="O27" s="897"/>
      <c r="P27" s="978" t="s">
        <v>511</v>
      </c>
      <c r="Q27" s="979">
        <v>184.249</v>
      </c>
      <c r="R27" s="979">
        <v>10.736000000000001</v>
      </c>
      <c r="S27" s="980">
        <v>17.16179210134128</v>
      </c>
    </row>
    <row r="28" spans="1:24" ht="16.5" thickBot="1">
      <c r="A28" s="897"/>
      <c r="B28" s="897"/>
      <c r="C28" s="897"/>
      <c r="D28" s="897"/>
      <c r="E28" s="897"/>
      <c r="F28" s="897"/>
      <c r="G28" s="897"/>
      <c r="H28" s="897"/>
      <c r="I28" s="897"/>
      <c r="J28" s="897"/>
      <c r="K28" s="984" t="s">
        <v>259</v>
      </c>
      <c r="L28" s="985">
        <v>74696.667000000001</v>
      </c>
      <c r="M28" s="985">
        <v>14964.701999999999</v>
      </c>
      <c r="N28" s="986">
        <v>4.9915238539330753</v>
      </c>
      <c r="O28" s="897"/>
      <c r="P28" s="984" t="s">
        <v>259</v>
      </c>
      <c r="Q28" s="985">
        <v>45208.245999999999</v>
      </c>
      <c r="R28" s="985">
        <v>10667.078</v>
      </c>
      <c r="S28" s="986">
        <v>4.2381096303973775</v>
      </c>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L31"/>
      <c r="M31"/>
      <c r="N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A3" sqref="A3:L13"/>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86" t="s">
        <v>64</v>
      </c>
      <c r="B1" s="1586"/>
      <c r="C1" s="1586"/>
      <c r="D1" s="1586"/>
      <c r="E1" s="1586"/>
      <c r="F1" s="1586"/>
      <c r="G1" s="1586"/>
      <c r="H1" s="1586"/>
      <c r="I1" s="1586"/>
      <c r="J1" s="1586"/>
      <c r="K1" s="1586"/>
      <c r="L1" s="1586"/>
      <c r="M1" s="792"/>
    </row>
    <row r="2" spans="1:18" ht="31.5" customHeight="1" thickBot="1">
      <c r="A2" s="1585" t="s">
        <v>542</v>
      </c>
      <c r="B2" s="1585"/>
      <c r="C2" s="1585"/>
      <c r="D2" s="1585"/>
      <c r="E2" s="1585"/>
      <c r="F2" s="1585"/>
      <c r="G2" s="1585"/>
      <c r="H2" s="1585"/>
      <c r="I2" s="1585"/>
      <c r="J2" s="1585"/>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92" t="s">
        <v>72</v>
      </c>
      <c r="C4" s="1593"/>
      <c r="D4" s="1593"/>
      <c r="E4" s="1593"/>
      <c r="F4" s="1593"/>
      <c r="G4" s="1594"/>
      <c r="H4" s="1588" t="s">
        <v>51</v>
      </c>
      <c r="I4" s="1589"/>
      <c r="J4" s="1595" t="s">
        <v>478</v>
      </c>
      <c r="K4" s="1590" t="s">
        <v>52</v>
      </c>
      <c r="L4" s="1591"/>
      <c r="M4" s="861"/>
    </row>
    <row r="5" spans="1:18" ht="31.5">
      <c r="A5" s="794" t="s">
        <v>53</v>
      </c>
      <c r="B5" s="795" t="s">
        <v>54</v>
      </c>
      <c r="C5" s="796" t="s">
        <v>61</v>
      </c>
      <c r="D5" s="796" t="s">
        <v>62</v>
      </c>
      <c r="E5" s="797"/>
      <c r="F5" s="798" t="s">
        <v>374</v>
      </c>
      <c r="G5" s="799"/>
      <c r="H5" s="800" t="s">
        <v>55</v>
      </c>
      <c r="I5" s="801" t="s">
        <v>66</v>
      </c>
      <c r="J5" s="1596"/>
      <c r="K5" s="802" t="s">
        <v>50</v>
      </c>
      <c r="L5" s="803" t="s">
        <v>58</v>
      </c>
      <c r="M5" s="861"/>
      <c r="O5" s="861"/>
    </row>
    <row r="6" spans="1:18" ht="21" customHeight="1" thickBot="1">
      <c r="A6" s="804"/>
      <c r="B6" s="1030" t="s">
        <v>534</v>
      </c>
      <c r="C6" s="1030" t="s">
        <v>534</v>
      </c>
      <c r="D6" s="1030" t="s">
        <v>534</v>
      </c>
      <c r="E6" s="805" t="s">
        <v>98</v>
      </c>
      <c r="F6" s="806" t="s">
        <v>373</v>
      </c>
      <c r="G6" s="807" t="s">
        <v>56</v>
      </c>
      <c r="H6" s="1030" t="s">
        <v>534</v>
      </c>
      <c r="I6" s="808" t="s">
        <v>65</v>
      </c>
      <c r="J6" s="809"/>
      <c r="K6" s="1030" t="s">
        <v>534</v>
      </c>
      <c r="L6" s="810" t="s">
        <v>57</v>
      </c>
      <c r="M6" s="861"/>
    </row>
    <row r="7" spans="1:18" ht="28.5" customHeight="1" thickBot="1">
      <c r="A7" s="862" t="s">
        <v>18</v>
      </c>
      <c r="B7" s="811">
        <v>9.8969413715096888</v>
      </c>
      <c r="C7" s="812">
        <v>19106.064423763877</v>
      </c>
      <c r="D7" s="812">
        <v>19488.185712239156</v>
      </c>
      <c r="E7" s="813">
        <v>0.28017688441360006</v>
      </c>
      <c r="F7" s="814">
        <v>0.56852825778876925</v>
      </c>
      <c r="G7" s="815">
        <v>-7.1641503649345601</v>
      </c>
      <c r="H7" s="816">
        <v>316.37439783661404</v>
      </c>
      <c r="I7" s="813">
        <v>-0.14073321760341717</v>
      </c>
      <c r="J7" s="816">
        <v>-2.7164270419088408</v>
      </c>
      <c r="K7" s="817">
        <v>100</v>
      </c>
      <c r="L7" s="818" t="s">
        <v>19</v>
      </c>
    </row>
    <row r="8" spans="1:18" ht="25.5" customHeight="1">
      <c r="A8" s="863" t="s">
        <v>75</v>
      </c>
      <c r="B8" s="819">
        <v>9.5583811831495087</v>
      </c>
      <c r="C8" s="820">
        <v>17733.545794340462</v>
      </c>
      <c r="D8" s="820">
        <v>18088.216710227272</v>
      </c>
      <c r="E8" s="821">
        <v>-4.6154187101605775</v>
      </c>
      <c r="F8" s="822">
        <v>-7.5338837800870513</v>
      </c>
      <c r="G8" s="823">
        <v>-13.524823215525553</v>
      </c>
      <c r="H8" s="824">
        <v>185.24736842105261</v>
      </c>
      <c r="I8" s="822">
        <v>-19.451412131540131</v>
      </c>
      <c r="J8" s="825">
        <v>-32.142857142857146</v>
      </c>
      <c r="K8" s="825">
        <v>0.11948934029306334</v>
      </c>
      <c r="L8" s="826">
        <v>-5.1816869557043718E-2</v>
      </c>
    </row>
    <row r="9" spans="1:18" ht="24" customHeight="1">
      <c r="A9" s="864" t="s">
        <v>76</v>
      </c>
      <c r="B9" s="827">
        <v>10.966266750288266</v>
      </c>
      <c r="C9" s="828">
        <v>20574.609287595245</v>
      </c>
      <c r="D9" s="828">
        <v>20986.101473347149</v>
      </c>
      <c r="E9" s="829">
        <v>0.20113954494013153</v>
      </c>
      <c r="F9" s="830">
        <v>-0.49566931418428795</v>
      </c>
      <c r="G9" s="831">
        <v>-4.8499373551394918</v>
      </c>
      <c r="H9" s="832">
        <v>354.36341769504287</v>
      </c>
      <c r="I9" s="833">
        <v>0.7985532180780186</v>
      </c>
      <c r="J9" s="834">
        <v>-5.2329038652130819</v>
      </c>
      <c r="K9" s="834">
        <v>30.067291365322934</v>
      </c>
      <c r="L9" s="835">
        <v>-0.79841680231243117</v>
      </c>
      <c r="R9" s="861"/>
    </row>
    <row r="10" spans="1:18" ht="24" customHeight="1">
      <c r="A10" s="864" t="s">
        <v>77</v>
      </c>
      <c r="B10" s="827">
        <v>10.892701158283701</v>
      </c>
      <c r="C10" s="828">
        <v>20436.587538993812</v>
      </c>
      <c r="D10" s="828">
        <v>20845.319289773688</v>
      </c>
      <c r="E10" s="829">
        <v>0.56818057249975995</v>
      </c>
      <c r="F10" s="830">
        <v>1.4123856121427067</v>
      </c>
      <c r="G10" s="831">
        <v>-4.0517029822510331</v>
      </c>
      <c r="H10" s="836">
        <v>390.49348722176421</v>
      </c>
      <c r="I10" s="830">
        <v>-1.3022863669456466</v>
      </c>
      <c r="J10" s="837">
        <v>0.74750830564784054</v>
      </c>
      <c r="K10" s="837">
        <v>7.628451040815043</v>
      </c>
      <c r="L10" s="838">
        <v>0.2622840172604386</v>
      </c>
    </row>
    <row r="11" spans="1:18" ht="24" customHeight="1">
      <c r="A11" s="864" t="s">
        <v>78</v>
      </c>
      <c r="B11" s="839" t="s">
        <v>73</v>
      </c>
      <c r="C11" s="840" t="s">
        <v>518</v>
      </c>
      <c r="D11" s="840" t="s">
        <v>518</v>
      </c>
      <c r="E11" s="841" t="s">
        <v>73</v>
      </c>
      <c r="F11" s="842" t="s">
        <v>73</v>
      </c>
      <c r="G11" s="843" t="s">
        <v>73</v>
      </c>
      <c r="H11" s="844" t="s">
        <v>518</v>
      </c>
      <c r="I11" s="841" t="s">
        <v>73</v>
      </c>
      <c r="J11" s="845" t="s">
        <v>73</v>
      </c>
      <c r="K11" s="845" t="s">
        <v>73</v>
      </c>
      <c r="L11" s="846" t="s">
        <v>73</v>
      </c>
    </row>
    <row r="12" spans="1:18" ht="24" customHeight="1">
      <c r="A12" s="864" t="s">
        <v>71</v>
      </c>
      <c r="B12" s="827">
        <v>7.8638604829200993</v>
      </c>
      <c r="C12" s="828">
        <v>16147.557459794865</v>
      </c>
      <c r="D12" s="828">
        <v>16470.508608990764</v>
      </c>
      <c r="E12" s="829">
        <v>-5.3380196858407621E-2</v>
      </c>
      <c r="F12" s="830">
        <v>3.2615793146343512</v>
      </c>
      <c r="G12" s="831">
        <v>-9.4359361095450147</v>
      </c>
      <c r="H12" s="836">
        <v>286.48548741341443</v>
      </c>
      <c r="I12" s="830">
        <v>-0.32356941814134282</v>
      </c>
      <c r="J12" s="837">
        <v>-3.6777868185516684</v>
      </c>
      <c r="K12" s="837">
        <v>37.224073957612731</v>
      </c>
      <c r="L12" s="838">
        <v>-0.37152102556255073</v>
      </c>
    </row>
    <row r="13" spans="1:18" ht="24" customHeight="1" thickBot="1">
      <c r="A13" s="865" t="s">
        <v>79</v>
      </c>
      <c r="B13" s="847">
        <v>10.74645529452753</v>
      </c>
      <c r="C13" s="848">
        <v>20746.052692138088</v>
      </c>
      <c r="D13" s="848">
        <v>21160.973745980849</v>
      </c>
      <c r="E13" s="849">
        <v>0.28808342898060013</v>
      </c>
      <c r="F13" s="850">
        <v>1.5917856769242498</v>
      </c>
      <c r="G13" s="851">
        <v>-6.1354817184736206</v>
      </c>
      <c r="H13" s="852">
        <v>292.40434338272871</v>
      </c>
      <c r="I13" s="850">
        <v>-0.3898446096601178</v>
      </c>
      <c r="J13" s="853">
        <v>1.6623376623376624</v>
      </c>
      <c r="K13" s="853">
        <v>24.614804100371046</v>
      </c>
      <c r="L13" s="854">
        <v>1.0602002459813242</v>
      </c>
    </row>
    <row r="14" spans="1:18">
      <c r="A14" s="866"/>
      <c r="B14" s="867"/>
    </row>
    <row r="15" spans="1:18" ht="46.5" customHeight="1">
      <c r="A15" s="1587" t="s">
        <v>487</v>
      </c>
      <c r="B15" s="1587"/>
      <c r="C15" s="1587"/>
      <c r="D15" s="1587"/>
      <c r="E15" s="1587"/>
      <c r="F15" s="1587"/>
      <c r="G15" s="1587"/>
      <c r="H15" s="1587"/>
      <c r="I15" s="1587"/>
      <c r="J15" s="1587"/>
      <c r="K15" s="1587"/>
      <c r="L15" s="1587"/>
    </row>
    <row r="16" spans="1:18" ht="33.75" customHeight="1">
      <c r="A16" s="1587" t="s">
        <v>488</v>
      </c>
      <c r="B16" s="1587"/>
      <c r="C16" s="1587"/>
      <c r="D16" s="1587"/>
      <c r="E16" s="1587"/>
      <c r="F16" s="1587"/>
      <c r="G16" s="1587"/>
      <c r="H16" s="1587"/>
      <c r="I16" s="1587"/>
      <c r="J16" s="1587"/>
      <c r="K16" s="1587"/>
      <c r="L16" s="1587"/>
    </row>
    <row r="17" spans="1:12">
      <c r="A17" s="1587" t="s">
        <v>115</v>
      </c>
      <c r="B17" s="1587"/>
      <c r="C17" s="1587"/>
      <c r="D17" s="1587"/>
      <c r="E17" s="1587"/>
      <c r="F17" s="1587"/>
      <c r="G17" s="1587"/>
      <c r="H17" s="1587"/>
      <c r="I17" s="1587"/>
      <c r="J17" s="1587"/>
      <c r="K17" s="1587"/>
      <c r="L17" s="1587"/>
    </row>
    <row r="18" spans="1:12">
      <c r="A18" s="868" t="s">
        <v>489</v>
      </c>
      <c r="B18" s="868"/>
      <c r="C18" s="868"/>
      <c r="D18" s="868"/>
      <c r="E18" s="868"/>
      <c r="F18" s="868"/>
      <c r="G18" s="868"/>
    </row>
    <row r="19" spans="1:12">
      <c r="A19" s="868"/>
    </row>
    <row r="23" spans="1:12">
      <c r="A23" s="1585"/>
      <c r="B23" s="1585"/>
      <c r="C23" s="1585"/>
      <c r="D23" s="1585"/>
      <c r="E23" s="1585"/>
      <c r="F23" s="1585"/>
      <c r="G23" s="1585"/>
      <c r="H23" s="1585"/>
      <c r="I23" s="1585"/>
      <c r="J23" s="1585"/>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86" t="s">
        <v>452</v>
      </c>
      <c r="B5" s="1686"/>
      <c r="C5" s="1686"/>
      <c r="D5" s="1686"/>
      <c r="E5" s="1686"/>
      <c r="F5" s="1686"/>
      <c r="H5" s="474" t="s">
        <v>267</v>
      </c>
    </row>
    <row r="6" spans="1:20" ht="15.75" customHeight="1" thickBot="1">
      <c r="A6" s="1687" t="s">
        <v>116</v>
      </c>
      <c r="B6" s="1689" t="s">
        <v>453</v>
      </c>
      <c r="C6" s="1690"/>
      <c r="D6" s="1691"/>
      <c r="E6" s="1692" t="s">
        <v>454</v>
      </c>
      <c r="F6" s="1694" t="s">
        <v>455</v>
      </c>
    </row>
    <row r="7" spans="1:20" ht="21" customHeight="1" thickBot="1">
      <c r="A7" s="1688"/>
      <c r="B7" s="755" t="s">
        <v>254</v>
      </c>
      <c r="C7" s="755" t="s">
        <v>257</v>
      </c>
      <c r="D7" s="755" t="s">
        <v>258</v>
      </c>
      <c r="E7" s="1693"/>
      <c r="F7" s="1695"/>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86" t="s">
        <v>458</v>
      </c>
      <c r="B18" s="1686"/>
      <c r="C18" s="1686"/>
      <c r="D18" s="1686"/>
      <c r="E18" s="1686"/>
      <c r="F18" s="1686"/>
      <c r="K18"/>
      <c r="L18"/>
      <c r="M18"/>
      <c r="O18" s="3"/>
      <c r="P18" s="3"/>
      <c r="Q18" s="3"/>
      <c r="R18" s="3"/>
      <c r="S18" s="3"/>
      <c r="T18" s="3"/>
    </row>
    <row r="19" spans="1:20" ht="16.5" customHeight="1" thickBot="1">
      <c r="A19" s="1697" t="s">
        <v>123</v>
      </c>
      <c r="B19" s="1689" t="s">
        <v>453</v>
      </c>
      <c r="C19" s="1690"/>
      <c r="D19" s="1691"/>
      <c r="E19" s="1692" t="s">
        <v>454</v>
      </c>
      <c r="F19" s="1694" t="s">
        <v>455</v>
      </c>
      <c r="K19"/>
      <c r="L19"/>
      <c r="M19"/>
      <c r="O19" s="3"/>
      <c r="P19" s="3"/>
      <c r="Q19" s="3"/>
      <c r="R19" s="3"/>
      <c r="S19" s="3"/>
      <c r="T19" s="3"/>
    </row>
    <row r="20" spans="1:20" ht="21" customHeight="1" thickBot="1">
      <c r="A20" s="1698"/>
      <c r="B20" s="570" t="s">
        <v>254</v>
      </c>
      <c r="C20" s="570" t="s">
        <v>366</v>
      </c>
      <c r="D20" s="570" t="s">
        <v>367</v>
      </c>
      <c r="E20" s="1699"/>
      <c r="F20" s="1700"/>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96"/>
      <c r="D30" s="1696"/>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96"/>
      <c r="C41" s="1696"/>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01" t="s">
        <v>456</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row>
    <row r="3" spans="1:24" ht="15.75" customHeight="1">
      <c r="A3" s="1702" t="s">
        <v>457</v>
      </c>
      <c r="B3" s="1702"/>
      <c r="C3" s="1702"/>
      <c r="D3" s="1702"/>
      <c r="E3" s="1702"/>
      <c r="F3" s="1702"/>
      <c r="P3" s="448"/>
    </row>
    <row r="4" spans="1:24" ht="4.5" customHeight="1">
      <c r="A4" s="449"/>
      <c r="B4" s="449"/>
      <c r="C4" s="447"/>
      <c r="D4" s="447"/>
    </row>
    <row r="5" spans="1:24" ht="15.75" thickBot="1">
      <c r="A5" s="450" t="s">
        <v>125</v>
      </c>
      <c r="B5" s="1703" t="s">
        <v>126</v>
      </c>
      <c r="C5" s="1703"/>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701" t="s">
        <v>459</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c r="Y2" s="1701"/>
      <c r="Z2" s="1701"/>
      <c r="AA2" s="1701"/>
    </row>
    <row r="3" spans="1:27" ht="18" customHeight="1">
      <c r="A3" s="1704" t="s">
        <v>457</v>
      </c>
      <c r="B3" s="1704"/>
      <c r="C3" s="1704"/>
      <c r="D3" s="1704"/>
      <c r="E3" s="1704"/>
      <c r="F3" s="1704"/>
      <c r="G3" s="170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86" t="s">
        <v>462</v>
      </c>
      <c r="B5" s="1686"/>
      <c r="C5" s="1686"/>
      <c r="D5" s="1686"/>
      <c r="E5" s="1686"/>
      <c r="F5" s="1686"/>
      <c r="H5" s="474" t="s">
        <v>267</v>
      </c>
    </row>
    <row r="6" spans="1:20" ht="15.75" customHeight="1" thickBot="1">
      <c r="A6" s="1687" t="s">
        <v>116</v>
      </c>
      <c r="B6" s="1689" t="s">
        <v>464</v>
      </c>
      <c r="C6" s="1690"/>
      <c r="D6" s="1691"/>
      <c r="E6" s="1692" t="s">
        <v>407</v>
      </c>
      <c r="F6" s="1694" t="s">
        <v>408</v>
      </c>
    </row>
    <row r="7" spans="1:20" ht="21" customHeight="1" thickBot="1">
      <c r="A7" s="1706"/>
      <c r="B7" s="650" t="s">
        <v>254</v>
      </c>
      <c r="C7" s="650" t="s">
        <v>257</v>
      </c>
      <c r="D7" s="650" t="s">
        <v>258</v>
      </c>
      <c r="E7" s="1699"/>
      <c r="F7" s="1700"/>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86" t="s">
        <v>463</v>
      </c>
      <c r="B18" s="1686"/>
      <c r="C18" s="1686"/>
      <c r="D18" s="1686"/>
      <c r="E18" s="1686"/>
      <c r="F18" s="1686"/>
      <c r="K18" s="3"/>
      <c r="L18" s="3"/>
      <c r="M18" s="3"/>
      <c r="N18" s="3"/>
      <c r="O18" s="3"/>
      <c r="P18" s="3"/>
      <c r="Q18"/>
      <c r="R18"/>
      <c r="S18"/>
      <c r="T18"/>
    </row>
    <row r="19" spans="1:20" ht="16.5" customHeight="1" thickBot="1">
      <c r="A19" s="1697" t="s">
        <v>123</v>
      </c>
      <c r="B19" s="1689" t="s">
        <v>464</v>
      </c>
      <c r="C19" s="1690"/>
      <c r="D19" s="1691"/>
      <c r="E19" s="1692" t="s">
        <v>407</v>
      </c>
      <c r="F19" s="1694" t="s">
        <v>408</v>
      </c>
      <c r="I19"/>
      <c r="J19"/>
      <c r="K19"/>
      <c r="L19" s="3"/>
      <c r="M19" s="3"/>
      <c r="N19" s="3"/>
      <c r="O19" s="3"/>
      <c r="P19" s="3"/>
      <c r="Q19"/>
      <c r="R19"/>
      <c r="S19"/>
      <c r="T19"/>
    </row>
    <row r="20" spans="1:20" ht="21" customHeight="1" thickBot="1">
      <c r="A20" s="1698"/>
      <c r="B20" s="570" t="s">
        <v>254</v>
      </c>
      <c r="C20" s="570" t="s">
        <v>366</v>
      </c>
      <c r="D20" s="570" t="s">
        <v>367</v>
      </c>
      <c r="E20" s="1699"/>
      <c r="F20" s="1700"/>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5"/>
      <c r="B27" s="1705"/>
      <c r="C27" s="1705"/>
      <c r="D27" s="1705"/>
      <c r="E27" s="1705"/>
      <c r="F27" s="1705"/>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96"/>
      <c r="D32" s="1696"/>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96"/>
      <c r="C43" s="1696"/>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01" t="s">
        <v>460</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row>
    <row r="3" spans="1:24" ht="15.75" customHeight="1">
      <c r="A3" s="1702" t="s">
        <v>461</v>
      </c>
      <c r="B3" s="1702"/>
      <c r="C3" s="1702"/>
      <c r="D3" s="1702"/>
      <c r="E3" s="1702"/>
      <c r="F3" s="1702"/>
      <c r="P3" s="448"/>
    </row>
    <row r="4" spans="1:24" ht="4.5" customHeight="1">
      <c r="A4" s="449"/>
      <c r="B4" s="449"/>
      <c r="C4" s="447"/>
      <c r="D4" s="447"/>
    </row>
    <row r="5" spans="1:24" ht="15.75" thickBot="1">
      <c r="A5" s="450" t="s">
        <v>125</v>
      </c>
      <c r="B5" s="1703" t="s">
        <v>126</v>
      </c>
      <c r="C5" s="1703"/>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701" t="s">
        <v>465</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c r="Y2" s="1701"/>
      <c r="Z2" s="1701"/>
      <c r="AA2" s="1701"/>
    </row>
    <row r="3" spans="1:27" ht="18" customHeight="1">
      <c r="A3" s="1707" t="s">
        <v>466</v>
      </c>
      <c r="B3" s="1707"/>
      <c r="C3" s="1707"/>
      <c r="D3" s="1707"/>
      <c r="E3" s="1707"/>
      <c r="F3" s="1707"/>
      <c r="G3" s="170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86" t="s">
        <v>444</v>
      </c>
      <c r="B5" s="1686"/>
      <c r="C5" s="1686"/>
      <c r="D5" s="1686"/>
      <c r="E5" s="1686"/>
      <c r="F5" s="1686"/>
      <c r="H5" s="474" t="s">
        <v>267</v>
      </c>
    </row>
    <row r="6" spans="1:20" ht="15.75" customHeight="1" thickBot="1">
      <c r="A6" s="1687" t="s">
        <v>116</v>
      </c>
      <c r="B6" s="1689" t="s">
        <v>443</v>
      </c>
      <c r="C6" s="1690"/>
      <c r="D6" s="1691"/>
      <c r="E6" s="1692" t="s">
        <v>437</v>
      </c>
      <c r="F6" s="1694" t="s">
        <v>438</v>
      </c>
    </row>
    <row r="7" spans="1:20" ht="21" customHeight="1" thickBot="1">
      <c r="A7" s="1706"/>
      <c r="B7" s="650" t="s">
        <v>254</v>
      </c>
      <c r="C7" s="650" t="s">
        <v>257</v>
      </c>
      <c r="D7" s="650" t="s">
        <v>258</v>
      </c>
      <c r="E7" s="1699"/>
      <c r="F7" s="1700"/>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86" t="s">
        <v>445</v>
      </c>
      <c r="B18" s="1686"/>
      <c r="C18" s="1686"/>
      <c r="D18" s="1686"/>
      <c r="E18" s="1686"/>
      <c r="F18" s="1686"/>
      <c r="O18" s="3"/>
      <c r="P18" s="3"/>
      <c r="Q18" s="3"/>
      <c r="R18" s="3"/>
      <c r="S18" s="3"/>
      <c r="T18" s="3"/>
    </row>
    <row r="19" spans="1:20" ht="16.5" customHeight="1" thickBot="1">
      <c r="A19" s="1697" t="s">
        <v>123</v>
      </c>
      <c r="B19" s="1689" t="s">
        <v>443</v>
      </c>
      <c r="C19" s="1690"/>
      <c r="D19" s="1691"/>
      <c r="E19" s="1692" t="s">
        <v>437</v>
      </c>
      <c r="F19" s="1694" t="s">
        <v>438</v>
      </c>
      <c r="K19" s="3"/>
      <c r="L19" s="3"/>
      <c r="M19" s="3"/>
      <c r="O19" s="3"/>
      <c r="P19" s="3"/>
      <c r="Q19" s="3"/>
      <c r="R19" s="3"/>
      <c r="S19" s="3"/>
      <c r="T19" s="3"/>
    </row>
    <row r="20" spans="1:20" ht="21" customHeight="1" thickBot="1">
      <c r="A20" s="1698"/>
      <c r="B20" s="570" t="s">
        <v>254</v>
      </c>
      <c r="C20" s="570" t="s">
        <v>366</v>
      </c>
      <c r="D20" s="570" t="s">
        <v>367</v>
      </c>
      <c r="E20" s="1699"/>
      <c r="F20" s="1700"/>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5"/>
      <c r="B27" s="1705"/>
      <c r="C27" s="1705"/>
      <c r="D27" s="1705"/>
      <c r="E27" s="1705"/>
      <c r="F27" s="1705"/>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96"/>
      <c r="D32" s="1696"/>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96"/>
      <c r="C43" s="1696"/>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01" t="s">
        <v>436</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row>
    <row r="3" spans="1:24" ht="15.75" customHeight="1">
      <c r="A3" s="1702" t="s">
        <v>435</v>
      </c>
      <c r="B3" s="1702"/>
      <c r="C3" s="1702"/>
      <c r="D3" s="1702"/>
      <c r="E3" s="1702"/>
      <c r="F3" s="1702"/>
      <c r="P3" s="448"/>
    </row>
    <row r="4" spans="1:24" ht="4.5" customHeight="1">
      <c r="A4" s="449"/>
      <c r="B4" s="449"/>
      <c r="C4" s="447"/>
      <c r="D4" s="447"/>
    </row>
    <row r="5" spans="1:24" ht="15.75" thickBot="1">
      <c r="A5" s="450" t="s">
        <v>125</v>
      </c>
      <c r="B5" s="1703" t="s">
        <v>126</v>
      </c>
      <c r="C5" s="1703"/>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701" t="s">
        <v>440</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c r="Y2" s="1701"/>
      <c r="Z2" s="1701"/>
      <c r="AA2" s="1701"/>
    </row>
    <row r="3" spans="1:27" ht="18" customHeight="1">
      <c r="A3" s="1707" t="s">
        <v>441</v>
      </c>
      <c r="B3" s="1707"/>
      <c r="C3" s="1707"/>
      <c r="D3" s="1707"/>
      <c r="E3" s="1707"/>
      <c r="F3" s="1707"/>
      <c r="G3" s="170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64" zoomScale="80" zoomScaleNormal="80" workbookViewId="0">
      <selection activeCell="N894" sqref="N894"/>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43" t="s">
        <v>201</v>
      </c>
      <c r="C5" s="1743"/>
      <c r="D5" s="1743"/>
      <c r="E5" s="1743"/>
      <c r="F5" s="1743"/>
      <c r="G5" s="1743"/>
      <c r="H5" s="1743"/>
      <c r="I5" s="1743"/>
      <c r="J5" s="1743"/>
      <c r="K5" s="1743"/>
      <c r="L5" s="1743"/>
    </row>
    <row r="6" spans="2:13" ht="18">
      <c r="B6" s="484"/>
      <c r="C6" s="484"/>
      <c r="D6" s="484"/>
      <c r="E6" s="484"/>
      <c r="F6" s="300" t="s">
        <v>202</v>
      </c>
      <c r="G6" s="484"/>
      <c r="H6" s="484"/>
      <c r="I6" s="484"/>
      <c r="J6" s="484"/>
      <c r="K6" s="484"/>
      <c r="L6" s="484"/>
    </row>
    <row r="7" spans="2:13" s="301" customFormat="1" ht="15">
      <c r="B7" s="1744" t="s">
        <v>203</v>
      </c>
      <c r="C7" s="1746" t="s">
        <v>18</v>
      </c>
      <c r="D7" s="1746" t="s">
        <v>204</v>
      </c>
      <c r="E7" s="1748" t="s">
        <v>205</v>
      </c>
      <c r="F7" s="1749"/>
      <c r="G7" s="1750"/>
      <c r="H7" s="1751" t="s">
        <v>206</v>
      </c>
      <c r="I7" s="1753" t="s">
        <v>207</v>
      </c>
      <c r="J7" s="1754"/>
      <c r="K7" s="1754"/>
      <c r="L7" s="1744"/>
    </row>
    <row r="8" spans="2:13">
      <c r="B8" s="1745"/>
      <c r="C8" s="1747"/>
      <c r="D8" s="1747"/>
      <c r="E8" s="1755" t="s">
        <v>208</v>
      </c>
      <c r="F8" s="1746" t="s">
        <v>209</v>
      </c>
      <c r="G8" s="1746" t="s">
        <v>210</v>
      </c>
      <c r="H8" s="1752"/>
      <c r="I8" s="1755" t="s">
        <v>211</v>
      </c>
      <c r="J8" s="1755" t="s">
        <v>20</v>
      </c>
      <c r="K8" s="1746" t="s">
        <v>212</v>
      </c>
      <c r="L8" s="1755" t="s">
        <v>213</v>
      </c>
    </row>
    <row r="9" spans="2:13">
      <c r="B9" s="1745"/>
      <c r="C9" s="1747"/>
      <c r="D9" s="1747"/>
      <c r="E9" s="1756"/>
      <c r="F9" s="1747"/>
      <c r="G9" s="1747"/>
      <c r="H9" s="1752"/>
      <c r="I9" s="1756"/>
      <c r="J9" s="1756"/>
      <c r="K9" s="1771"/>
      <c r="L9" s="1756"/>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42"/>
      <c r="O105" s="1742"/>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42"/>
      <c r="O121" s="1742"/>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42"/>
      <c r="O145" s="1742"/>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42"/>
      <c r="O171" s="1742"/>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76" t="s">
        <v>239</v>
      </c>
      <c r="D177" s="1776"/>
      <c r="E177" s="1776"/>
      <c r="F177" s="1776"/>
      <c r="G177" s="1776"/>
      <c r="H177" s="1776"/>
      <c r="I177" s="1776"/>
      <c r="J177" s="1776"/>
      <c r="K177" s="1776"/>
      <c r="L177" s="1777"/>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57" t="s">
        <v>203</v>
      </c>
      <c r="C194" s="1759" t="s">
        <v>18</v>
      </c>
      <c r="D194" s="1759" t="s">
        <v>204</v>
      </c>
      <c r="E194" s="1761" t="s">
        <v>205</v>
      </c>
      <c r="F194" s="1762"/>
      <c r="G194" s="1763"/>
      <c r="H194" s="1764" t="s">
        <v>206</v>
      </c>
      <c r="I194" s="1766" t="s">
        <v>207</v>
      </c>
      <c r="J194" s="1767"/>
      <c r="K194" s="1767"/>
      <c r="L194" s="1768"/>
    </row>
    <row r="195" spans="2:12" ht="12.75" customHeight="1">
      <c r="B195" s="1758"/>
      <c r="C195" s="1760"/>
      <c r="D195" s="1760"/>
      <c r="E195" s="1769" t="s">
        <v>208</v>
      </c>
      <c r="F195" s="1759" t="s">
        <v>209</v>
      </c>
      <c r="G195" s="1759" t="s">
        <v>210</v>
      </c>
      <c r="H195" s="1765"/>
      <c r="I195" s="1769" t="s">
        <v>211</v>
      </c>
      <c r="J195" s="1769" t="s">
        <v>20</v>
      </c>
      <c r="K195" s="1759" t="s">
        <v>212</v>
      </c>
      <c r="L195" s="1774" t="s">
        <v>213</v>
      </c>
    </row>
    <row r="196" spans="2:12" ht="12.75" customHeight="1">
      <c r="B196" s="1758"/>
      <c r="C196" s="1760"/>
      <c r="D196" s="1760"/>
      <c r="E196" s="1770"/>
      <c r="F196" s="1760"/>
      <c r="G196" s="1760"/>
      <c r="H196" s="1765"/>
      <c r="I196" s="1772"/>
      <c r="J196" s="1772"/>
      <c r="K196" s="1773"/>
      <c r="L196" s="1775"/>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76" t="s">
        <v>240</v>
      </c>
      <c r="D199" s="1776"/>
      <c r="E199" s="1776"/>
      <c r="F199" s="1776"/>
      <c r="G199" s="1776"/>
      <c r="H199" s="1776"/>
      <c r="I199" s="1776"/>
      <c r="J199" s="1776"/>
      <c r="K199" s="1776"/>
      <c r="L199" s="1777"/>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80" t="s">
        <v>203</v>
      </c>
      <c r="C234" s="1759" t="s">
        <v>18</v>
      </c>
      <c r="D234" s="1759" t="s">
        <v>204</v>
      </c>
      <c r="E234" s="1761" t="s">
        <v>205</v>
      </c>
      <c r="F234" s="1762"/>
      <c r="G234" s="1763"/>
      <c r="H234" s="1764" t="s">
        <v>206</v>
      </c>
      <c r="I234" s="1761" t="s">
        <v>207</v>
      </c>
      <c r="J234" s="1762"/>
      <c r="K234" s="1762"/>
      <c r="L234" s="1762"/>
    </row>
    <row r="235" spans="2:12">
      <c r="B235" s="1781"/>
      <c r="C235" s="1760"/>
      <c r="D235" s="1760"/>
      <c r="E235" s="1769" t="s">
        <v>208</v>
      </c>
      <c r="F235" s="1759" t="s">
        <v>209</v>
      </c>
      <c r="G235" s="1759" t="s">
        <v>210</v>
      </c>
      <c r="H235" s="1765"/>
      <c r="I235" s="1769" t="s">
        <v>211</v>
      </c>
      <c r="J235" s="1769" t="s">
        <v>20</v>
      </c>
      <c r="K235" s="1759" t="s">
        <v>212</v>
      </c>
      <c r="L235" s="1766" t="s">
        <v>213</v>
      </c>
    </row>
    <row r="236" spans="2:12">
      <c r="B236" s="1781"/>
      <c r="C236" s="1760"/>
      <c r="D236" s="1760"/>
      <c r="E236" s="1770"/>
      <c r="F236" s="1760"/>
      <c r="G236" s="1760"/>
      <c r="H236" s="1765"/>
      <c r="I236" s="1770"/>
      <c r="J236" s="1770"/>
      <c r="K236" s="1760"/>
      <c r="L236" s="1778"/>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9" t="s">
        <v>214</v>
      </c>
      <c r="D239" s="1779"/>
      <c r="E239" s="1779"/>
      <c r="F239" s="1779"/>
      <c r="G239" s="1779"/>
      <c r="H239" s="1779"/>
      <c r="I239" s="1779"/>
      <c r="J239" s="1779"/>
      <c r="K239" s="1779"/>
      <c r="L239" s="1779"/>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76" t="s">
        <v>239</v>
      </c>
      <c r="D256" s="1776"/>
      <c r="E256" s="1776"/>
      <c r="F256" s="1776"/>
      <c r="G256" s="1776"/>
      <c r="H256" s="1776"/>
      <c r="I256" s="1776"/>
      <c r="J256" s="1776"/>
      <c r="K256" s="1776"/>
      <c r="L256" s="1776"/>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2" t="s">
        <v>203</v>
      </c>
      <c r="C273" s="1759" t="s">
        <v>18</v>
      </c>
      <c r="D273" s="1759" t="s">
        <v>204</v>
      </c>
      <c r="E273" s="1761" t="s">
        <v>205</v>
      </c>
      <c r="F273" s="1762"/>
      <c r="G273" s="1763"/>
      <c r="H273" s="1764" t="s">
        <v>206</v>
      </c>
      <c r="I273" s="1766" t="s">
        <v>207</v>
      </c>
      <c r="J273" s="1767"/>
      <c r="K273" s="1767"/>
      <c r="L273" s="1767"/>
    </row>
    <row r="274" spans="2:12" ht="11.25" customHeight="1">
      <c r="B274" s="1783"/>
      <c r="C274" s="1760"/>
      <c r="D274" s="1760"/>
      <c r="E274" s="1769" t="s">
        <v>208</v>
      </c>
      <c r="F274" s="1759" t="s">
        <v>209</v>
      </c>
      <c r="G274" s="1759" t="s">
        <v>210</v>
      </c>
      <c r="H274" s="1765"/>
      <c r="I274" s="1769" t="s">
        <v>211</v>
      </c>
      <c r="J274" s="1769" t="s">
        <v>20</v>
      </c>
      <c r="K274" s="1759" t="s">
        <v>212</v>
      </c>
      <c r="L274" s="1766" t="s">
        <v>213</v>
      </c>
    </row>
    <row r="275" spans="2:12" ht="11.25" customHeight="1">
      <c r="B275" s="1783"/>
      <c r="C275" s="1760"/>
      <c r="D275" s="1760"/>
      <c r="E275" s="1770"/>
      <c r="F275" s="1760"/>
      <c r="G275" s="1760"/>
      <c r="H275" s="1765"/>
      <c r="I275" s="1772"/>
      <c r="J275" s="1772"/>
      <c r="K275" s="1773"/>
      <c r="L275" s="1778"/>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76" t="s">
        <v>240</v>
      </c>
      <c r="D278" s="1776"/>
      <c r="E278" s="1776"/>
      <c r="F278" s="1776"/>
      <c r="G278" s="1776"/>
      <c r="H278" s="1776"/>
      <c r="I278" s="1776"/>
      <c r="J278" s="1776"/>
      <c r="K278" s="1776"/>
      <c r="L278" s="1776"/>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69" t="s">
        <v>203</v>
      </c>
      <c r="C313" s="1759" t="s">
        <v>18</v>
      </c>
      <c r="D313" s="1759" t="s">
        <v>204</v>
      </c>
      <c r="E313" s="1761" t="s">
        <v>205</v>
      </c>
      <c r="F313" s="1762"/>
      <c r="G313" s="1763"/>
      <c r="H313" s="1759" t="s">
        <v>206</v>
      </c>
      <c r="I313" s="1761" t="s">
        <v>207</v>
      </c>
      <c r="J313" s="1762"/>
      <c r="K313" s="1762"/>
      <c r="L313" s="1763"/>
    </row>
    <row r="314" spans="2:12" ht="11.25" customHeight="1">
      <c r="B314" s="1770"/>
      <c r="C314" s="1760"/>
      <c r="D314" s="1760"/>
      <c r="E314" s="1786" t="s">
        <v>244</v>
      </c>
      <c r="F314" s="1789" t="s">
        <v>245</v>
      </c>
      <c r="G314" s="1789" t="s">
        <v>246</v>
      </c>
      <c r="H314" s="1760"/>
      <c r="I314" s="1769" t="s">
        <v>211</v>
      </c>
      <c r="J314" s="1769" t="s">
        <v>20</v>
      </c>
      <c r="K314" s="1759" t="s">
        <v>212</v>
      </c>
      <c r="L314" s="1769" t="s">
        <v>213</v>
      </c>
    </row>
    <row r="315" spans="2:12" ht="11.25" customHeight="1">
      <c r="B315" s="1772"/>
      <c r="C315" s="1773"/>
      <c r="D315" s="1773"/>
      <c r="E315" s="1788"/>
      <c r="F315" s="1790"/>
      <c r="G315" s="1790"/>
      <c r="H315" s="1773"/>
      <c r="I315" s="1772"/>
      <c r="J315" s="1772"/>
      <c r="K315" s="1773"/>
      <c r="L315" s="1772"/>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79" t="s">
        <v>214</v>
      </c>
      <c r="D318" s="1779"/>
      <c r="E318" s="1779"/>
      <c r="F318" s="1779"/>
      <c r="G318" s="1779"/>
      <c r="H318" s="1779"/>
      <c r="I318" s="1779"/>
      <c r="J318" s="1779"/>
      <c r="K318" s="1779"/>
      <c r="L318" s="1792"/>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76" t="s">
        <v>239</v>
      </c>
      <c r="D335" s="1776"/>
      <c r="E335" s="1776"/>
      <c r="F335" s="1776"/>
      <c r="G335" s="1776"/>
      <c r="H335" s="1776"/>
      <c r="I335" s="1776"/>
      <c r="J335" s="1776"/>
      <c r="K335" s="1776"/>
      <c r="L335" s="1793"/>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84" t="s">
        <v>203</v>
      </c>
      <c r="C352" s="1759" t="s">
        <v>18</v>
      </c>
      <c r="D352" s="1759" t="s">
        <v>204</v>
      </c>
      <c r="E352" s="1761" t="s">
        <v>205</v>
      </c>
      <c r="F352" s="1762"/>
      <c r="G352" s="1763"/>
      <c r="H352" s="1764" t="s">
        <v>206</v>
      </c>
      <c r="I352" s="1766" t="s">
        <v>207</v>
      </c>
      <c r="J352" s="1767"/>
      <c r="K352" s="1767"/>
      <c r="L352" s="1780"/>
    </row>
    <row r="353" spans="2:12" ht="11.25" customHeight="1">
      <c r="B353" s="1785"/>
      <c r="C353" s="1760"/>
      <c r="D353" s="1760"/>
      <c r="E353" s="1786" t="s">
        <v>244</v>
      </c>
      <c r="F353" s="1789" t="s">
        <v>245</v>
      </c>
      <c r="G353" s="1789" t="s">
        <v>246</v>
      </c>
      <c r="H353" s="1765"/>
      <c r="I353" s="1769" t="s">
        <v>211</v>
      </c>
      <c r="J353" s="1769" t="s">
        <v>20</v>
      </c>
      <c r="K353" s="1759" t="s">
        <v>212</v>
      </c>
      <c r="L353" s="1769" t="s">
        <v>213</v>
      </c>
    </row>
    <row r="354" spans="2:12" ht="11.25" customHeight="1">
      <c r="B354" s="1785"/>
      <c r="C354" s="1760"/>
      <c r="D354" s="1760"/>
      <c r="E354" s="1787"/>
      <c r="F354" s="1791"/>
      <c r="G354" s="1791"/>
      <c r="H354" s="1765"/>
      <c r="I354" s="1772"/>
      <c r="J354" s="1772"/>
      <c r="K354" s="1773"/>
      <c r="L354" s="1772"/>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76" t="s">
        <v>240</v>
      </c>
      <c r="D357" s="1776"/>
      <c r="E357" s="1776"/>
      <c r="F357" s="1776"/>
      <c r="G357" s="1776"/>
      <c r="H357" s="1776"/>
      <c r="I357" s="1776"/>
      <c r="J357" s="1776"/>
      <c r="K357" s="1776"/>
      <c r="L357" s="1793"/>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24" t="s">
        <v>203</v>
      </c>
      <c r="C393" s="1714" t="s">
        <v>18</v>
      </c>
      <c r="D393" s="1714" t="s">
        <v>204</v>
      </c>
      <c r="E393" s="1716" t="s">
        <v>205</v>
      </c>
      <c r="F393" s="1717"/>
      <c r="G393" s="1718"/>
      <c r="H393" s="1719" t="s">
        <v>206</v>
      </c>
      <c r="I393" s="1716" t="s">
        <v>207</v>
      </c>
      <c r="J393" s="1717"/>
      <c r="K393" s="1717"/>
      <c r="L393" s="1718"/>
    </row>
    <row r="394" spans="2:12" ht="11.25" customHeight="1">
      <c r="B394" s="1725"/>
      <c r="C394" s="1715"/>
      <c r="D394" s="1715"/>
      <c r="E394" s="1795" t="s">
        <v>244</v>
      </c>
      <c r="F394" s="1797" t="s">
        <v>245</v>
      </c>
      <c r="G394" s="1797" t="s">
        <v>246</v>
      </c>
      <c r="H394" s="1720"/>
      <c r="I394" s="1724" t="s">
        <v>211</v>
      </c>
      <c r="J394" s="1724" t="s">
        <v>20</v>
      </c>
      <c r="K394" s="1714" t="s">
        <v>212</v>
      </c>
      <c r="L394" s="1724" t="s">
        <v>213</v>
      </c>
    </row>
    <row r="395" spans="2:12" ht="11.25" customHeight="1">
      <c r="B395" s="1725"/>
      <c r="C395" s="1715"/>
      <c r="D395" s="1715"/>
      <c r="E395" s="1796"/>
      <c r="F395" s="1798"/>
      <c r="G395" s="1798"/>
      <c r="H395" s="1720"/>
      <c r="I395" s="1725"/>
      <c r="J395" s="1725"/>
      <c r="K395" s="1715"/>
      <c r="L395" s="1726"/>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10" t="s">
        <v>214</v>
      </c>
      <c r="D398" s="1710"/>
      <c r="E398" s="1710"/>
      <c r="F398" s="1710"/>
      <c r="G398" s="1710"/>
      <c r="H398" s="1710"/>
      <c r="I398" s="1710"/>
      <c r="J398" s="1710"/>
      <c r="K398" s="1710"/>
      <c r="L398" s="1794"/>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8" t="s">
        <v>239</v>
      </c>
      <c r="D415" s="1708"/>
      <c r="E415" s="1708"/>
      <c r="F415" s="1708"/>
      <c r="G415" s="1708"/>
      <c r="H415" s="1708"/>
      <c r="I415" s="1708"/>
      <c r="J415" s="1708"/>
      <c r="K415" s="1708"/>
      <c r="L415" s="1799"/>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800" t="s">
        <v>203</v>
      </c>
      <c r="C432" s="1714" t="s">
        <v>18</v>
      </c>
      <c r="D432" s="1714" t="s">
        <v>204</v>
      </c>
      <c r="E432" s="1716" t="s">
        <v>205</v>
      </c>
      <c r="F432" s="1717"/>
      <c r="G432" s="1718"/>
      <c r="H432" s="1719" t="s">
        <v>206</v>
      </c>
      <c r="I432" s="1721" t="s">
        <v>207</v>
      </c>
      <c r="J432" s="1722"/>
      <c r="K432" s="1722"/>
      <c r="L432" s="1802"/>
    </row>
    <row r="433" spans="2:12" ht="11.25" customHeight="1">
      <c r="B433" s="1801"/>
      <c r="C433" s="1715"/>
      <c r="D433" s="1715"/>
      <c r="E433" s="1795" t="s">
        <v>244</v>
      </c>
      <c r="F433" s="1797" t="s">
        <v>245</v>
      </c>
      <c r="G433" s="1797" t="s">
        <v>246</v>
      </c>
      <c r="H433" s="1720"/>
      <c r="I433" s="1724" t="s">
        <v>211</v>
      </c>
      <c r="J433" s="1724" t="s">
        <v>20</v>
      </c>
      <c r="K433" s="1714" t="s">
        <v>212</v>
      </c>
      <c r="L433" s="1724" t="s">
        <v>213</v>
      </c>
    </row>
    <row r="434" spans="2:12" ht="11.25" customHeight="1">
      <c r="B434" s="1801"/>
      <c r="C434" s="1715"/>
      <c r="D434" s="1715"/>
      <c r="E434" s="1796"/>
      <c r="F434" s="1798"/>
      <c r="G434" s="1798"/>
      <c r="H434" s="1720"/>
      <c r="I434" s="1726"/>
      <c r="J434" s="1726"/>
      <c r="K434" s="1803"/>
      <c r="L434" s="1726"/>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8" t="s">
        <v>240</v>
      </c>
      <c r="D437" s="1708"/>
      <c r="E437" s="1708"/>
      <c r="F437" s="1708"/>
      <c r="G437" s="1708"/>
      <c r="H437" s="1708"/>
      <c r="I437" s="1708"/>
      <c r="J437" s="1708"/>
      <c r="K437" s="1708"/>
      <c r="L437" s="1799"/>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24" t="s">
        <v>203</v>
      </c>
      <c r="C475" s="1714" t="s">
        <v>18</v>
      </c>
      <c r="D475" s="1714" t="s">
        <v>204</v>
      </c>
      <c r="E475" s="1716" t="s">
        <v>205</v>
      </c>
      <c r="F475" s="1717"/>
      <c r="G475" s="1718"/>
      <c r="H475" s="1719" t="s">
        <v>206</v>
      </c>
      <c r="I475" s="1716" t="s">
        <v>207</v>
      </c>
      <c r="J475" s="1717"/>
      <c r="K475" s="1717"/>
      <c r="L475" s="1718"/>
    </row>
    <row r="476" spans="2:12" ht="11.25" customHeight="1">
      <c r="B476" s="1725"/>
      <c r="C476" s="1715"/>
      <c r="D476" s="1715"/>
      <c r="E476" s="1795" t="s">
        <v>244</v>
      </c>
      <c r="F476" s="1797" t="s">
        <v>245</v>
      </c>
      <c r="G476" s="1797" t="s">
        <v>246</v>
      </c>
      <c r="H476" s="1720"/>
      <c r="I476" s="1724" t="s">
        <v>211</v>
      </c>
      <c r="J476" s="1724" t="s">
        <v>20</v>
      </c>
      <c r="K476" s="1714" t="s">
        <v>212</v>
      </c>
      <c r="L476" s="1724" t="s">
        <v>213</v>
      </c>
    </row>
    <row r="477" spans="2:12" ht="11.25" customHeight="1">
      <c r="B477" s="1725"/>
      <c r="C477" s="1715"/>
      <c r="D477" s="1715"/>
      <c r="E477" s="1796"/>
      <c r="F477" s="1798"/>
      <c r="G477" s="1798"/>
      <c r="H477" s="1720"/>
      <c r="I477" s="1725"/>
      <c r="J477" s="1725"/>
      <c r="K477" s="1715"/>
      <c r="L477" s="1726"/>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10" t="s">
        <v>214</v>
      </c>
      <c r="D480" s="1710"/>
      <c r="E480" s="1710"/>
      <c r="F480" s="1710"/>
      <c r="G480" s="1710"/>
      <c r="H480" s="1710"/>
      <c r="I480" s="1710"/>
      <c r="J480" s="1710"/>
      <c r="K480" s="1710"/>
      <c r="L480" s="1794"/>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8" t="s">
        <v>239</v>
      </c>
      <c r="D497" s="1708"/>
      <c r="E497" s="1708"/>
      <c r="F497" s="1708"/>
      <c r="G497" s="1708"/>
      <c r="H497" s="1708"/>
      <c r="I497" s="1708"/>
      <c r="J497" s="1708"/>
      <c r="K497" s="1708"/>
      <c r="L497" s="1799"/>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800" t="s">
        <v>203</v>
      </c>
      <c r="C514" s="1714" t="s">
        <v>18</v>
      </c>
      <c r="D514" s="1714" t="s">
        <v>204</v>
      </c>
      <c r="E514" s="1716" t="s">
        <v>205</v>
      </c>
      <c r="F514" s="1717"/>
      <c r="G514" s="1718"/>
      <c r="H514" s="1719" t="s">
        <v>206</v>
      </c>
      <c r="I514" s="1721" t="s">
        <v>207</v>
      </c>
      <c r="J514" s="1722"/>
      <c r="K514" s="1722"/>
      <c r="L514" s="1802"/>
    </row>
    <row r="515" spans="2:12" ht="11.25" customHeight="1">
      <c r="B515" s="1801"/>
      <c r="C515" s="1715"/>
      <c r="D515" s="1715"/>
      <c r="E515" s="1795" t="s">
        <v>244</v>
      </c>
      <c r="F515" s="1797" t="s">
        <v>245</v>
      </c>
      <c r="G515" s="1797" t="s">
        <v>246</v>
      </c>
      <c r="H515" s="1720"/>
      <c r="I515" s="1724" t="s">
        <v>211</v>
      </c>
      <c r="J515" s="1724" t="s">
        <v>20</v>
      </c>
      <c r="K515" s="1714" t="s">
        <v>212</v>
      </c>
      <c r="L515" s="1724" t="s">
        <v>213</v>
      </c>
    </row>
    <row r="516" spans="2:12" ht="11.25" customHeight="1">
      <c r="B516" s="1801"/>
      <c r="C516" s="1715"/>
      <c r="D516" s="1715"/>
      <c r="E516" s="1796"/>
      <c r="F516" s="1798"/>
      <c r="G516" s="1798"/>
      <c r="H516" s="1720"/>
      <c r="I516" s="1726"/>
      <c r="J516" s="1726"/>
      <c r="K516" s="1803"/>
      <c r="L516" s="1726"/>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8" t="s">
        <v>240</v>
      </c>
      <c r="D519" s="1708"/>
      <c r="E519" s="1708"/>
      <c r="F519" s="1708"/>
      <c r="G519" s="1708"/>
      <c r="H519" s="1708"/>
      <c r="I519" s="1708"/>
      <c r="J519" s="1708"/>
      <c r="K519" s="1708"/>
      <c r="L519" s="1799"/>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802" t="s">
        <v>203</v>
      </c>
      <c r="C558" s="1714" t="s">
        <v>18</v>
      </c>
      <c r="D558" s="1714" t="s">
        <v>204</v>
      </c>
      <c r="E558" s="1716" t="s">
        <v>205</v>
      </c>
      <c r="F558" s="1717"/>
      <c r="G558" s="1718"/>
      <c r="H558" s="1719" t="s">
        <v>206</v>
      </c>
      <c r="I558" s="1716" t="s">
        <v>207</v>
      </c>
      <c r="J558" s="1717"/>
      <c r="K558" s="1717"/>
      <c r="L558"/>
    </row>
    <row r="559" spans="2:12" ht="12.75" customHeight="1">
      <c r="B559" s="1806"/>
      <c r="C559" s="1715"/>
      <c r="D559" s="1715"/>
      <c r="E559" s="1724" t="s">
        <v>244</v>
      </c>
      <c r="F559" s="1714" t="s">
        <v>245</v>
      </c>
      <c r="G559" s="1714" t="s">
        <v>246</v>
      </c>
      <c r="H559" s="1720"/>
      <c r="I559" s="1724" t="s">
        <v>211</v>
      </c>
      <c r="J559" s="1724" t="s">
        <v>20</v>
      </c>
      <c r="K559" s="1714" t="s">
        <v>283</v>
      </c>
      <c r="L559"/>
    </row>
    <row r="560" spans="2:12" ht="12.75">
      <c r="B560" s="1806"/>
      <c r="C560" s="1715"/>
      <c r="D560" s="1715"/>
      <c r="E560" s="1725"/>
      <c r="F560" s="1715"/>
      <c r="G560" s="1715"/>
      <c r="H560" s="1720"/>
      <c r="I560" s="1725"/>
      <c r="J560" s="1725"/>
      <c r="K560" s="1715"/>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10" t="s">
        <v>214</v>
      </c>
      <c r="D563" s="1710"/>
      <c r="E563" s="1710"/>
      <c r="F563" s="1710"/>
      <c r="G563" s="1710"/>
      <c r="H563" s="1710"/>
      <c r="I563" s="1710"/>
      <c r="J563" s="1710"/>
      <c r="K563" s="1710"/>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8" t="s">
        <v>239</v>
      </c>
      <c r="D580" s="1708"/>
      <c r="E580" s="1708"/>
      <c r="F580" s="1708"/>
      <c r="G580" s="1708"/>
      <c r="H580" s="1708"/>
      <c r="I580" s="1708"/>
      <c r="J580" s="1708"/>
      <c r="K580" s="1708"/>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804" t="s">
        <v>203</v>
      </c>
      <c r="C597" s="1714" t="s">
        <v>18</v>
      </c>
      <c r="D597" s="1714" t="s">
        <v>204</v>
      </c>
      <c r="E597" s="1716" t="s">
        <v>205</v>
      </c>
      <c r="F597" s="1717"/>
      <c r="G597" s="1718"/>
      <c r="H597" s="1719" t="s">
        <v>206</v>
      </c>
      <c r="I597" s="1721" t="s">
        <v>207</v>
      </c>
      <c r="J597" s="1722"/>
      <c r="K597" s="1722"/>
      <c r="L597"/>
    </row>
    <row r="598" spans="2:12" ht="12.75" customHeight="1">
      <c r="B598" s="1805"/>
      <c r="C598" s="1715"/>
      <c r="D598" s="1715"/>
      <c r="E598" s="1724" t="s">
        <v>244</v>
      </c>
      <c r="F598" s="1714" t="s">
        <v>245</v>
      </c>
      <c r="G598" s="1714" t="s">
        <v>246</v>
      </c>
      <c r="H598" s="1720"/>
      <c r="I598" s="1724" t="s">
        <v>211</v>
      </c>
      <c r="J598" s="1724" t="s">
        <v>20</v>
      </c>
      <c r="K598" s="1714" t="s">
        <v>212</v>
      </c>
      <c r="L598"/>
    </row>
    <row r="599" spans="2:12" ht="12.75" customHeight="1">
      <c r="B599" s="1805"/>
      <c r="C599" s="1715"/>
      <c r="D599" s="1715"/>
      <c r="E599" s="1725"/>
      <c r="F599" s="1715"/>
      <c r="G599" s="1715"/>
      <c r="H599" s="1720"/>
      <c r="I599" s="1726"/>
      <c r="J599" s="1726"/>
      <c r="K599" s="1803"/>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8" t="s">
        <v>240</v>
      </c>
      <c r="D602" s="1708"/>
      <c r="E602" s="1708"/>
      <c r="F602" s="1708"/>
      <c r="G602" s="1708"/>
      <c r="H602" s="1708"/>
      <c r="I602" s="1708"/>
      <c r="J602" s="1708"/>
      <c r="K602" s="1708"/>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29" t="s">
        <v>368</v>
      </c>
      <c r="C636" s="1729"/>
      <c r="D636" s="1729"/>
      <c r="E636" s="1729"/>
      <c r="F636" s="1729"/>
      <c r="G636" s="1729"/>
      <c r="H636" s="1729"/>
      <c r="I636" s="1729"/>
      <c r="J636" s="1729"/>
      <c r="K636" s="1729"/>
    </row>
    <row r="637" spans="2:12" ht="18.75" thickBot="1">
      <c r="B637" s="557"/>
      <c r="C637" s="557"/>
      <c r="D637" s="557"/>
      <c r="E637" s="557"/>
      <c r="F637" s="558" t="s">
        <v>202</v>
      </c>
      <c r="G637" s="557"/>
      <c r="H637" s="557"/>
      <c r="I637" s="557"/>
      <c r="J637" s="557"/>
      <c r="K637" s="557"/>
    </row>
    <row r="638" spans="2:12" ht="12.75" customHeight="1">
      <c r="B638" s="1730" t="s">
        <v>203</v>
      </c>
      <c r="C638" s="1733" t="s">
        <v>18</v>
      </c>
      <c r="D638" s="1733" t="s">
        <v>204</v>
      </c>
      <c r="E638" s="1807" t="s">
        <v>205</v>
      </c>
      <c r="F638" s="1808"/>
      <c r="G638" s="1809"/>
      <c r="H638" s="1810" t="s">
        <v>206</v>
      </c>
      <c r="I638" s="1807" t="s">
        <v>207</v>
      </c>
      <c r="J638" s="1808"/>
      <c r="K638" s="1811"/>
    </row>
    <row r="639" spans="2:12" ht="11.25" customHeight="1">
      <c r="B639" s="1731"/>
      <c r="C639" s="1715"/>
      <c r="D639" s="1715"/>
      <c r="E639" s="1724" t="s">
        <v>244</v>
      </c>
      <c r="F639" s="1714" t="s">
        <v>245</v>
      </c>
      <c r="G639" s="1714" t="s">
        <v>246</v>
      </c>
      <c r="H639" s="1720"/>
      <c r="I639" s="1724" t="s">
        <v>211</v>
      </c>
      <c r="J639" s="1724" t="s">
        <v>20</v>
      </c>
      <c r="K639" s="1727" t="s">
        <v>283</v>
      </c>
    </row>
    <row r="640" spans="2:12" ht="11.25" customHeight="1">
      <c r="B640" s="1731"/>
      <c r="C640" s="1715"/>
      <c r="D640" s="1715"/>
      <c r="E640" s="1725"/>
      <c r="F640" s="1715"/>
      <c r="G640" s="1715"/>
      <c r="H640" s="1720"/>
      <c r="I640" s="1725"/>
      <c r="J640" s="1725"/>
      <c r="K640" s="1740"/>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10" t="s">
        <v>214</v>
      </c>
      <c r="D643" s="1710"/>
      <c r="E643" s="1710"/>
      <c r="F643" s="1710"/>
      <c r="G643" s="1710"/>
      <c r="H643" s="1710"/>
      <c r="I643" s="1710"/>
      <c r="J643" s="1710"/>
      <c r="K643" s="1711"/>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08" t="s">
        <v>239</v>
      </c>
      <c r="D660" s="1708"/>
      <c r="E660" s="1708"/>
      <c r="F660" s="1708"/>
      <c r="G660" s="1708"/>
      <c r="H660" s="1708"/>
      <c r="I660" s="1708"/>
      <c r="J660" s="1708"/>
      <c r="K660" s="1709"/>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12" t="s">
        <v>203</v>
      </c>
      <c r="C677" s="1714" t="s">
        <v>18</v>
      </c>
      <c r="D677" s="1714" t="s">
        <v>204</v>
      </c>
      <c r="E677" s="1716" t="s">
        <v>205</v>
      </c>
      <c r="F677" s="1717"/>
      <c r="G677" s="1718"/>
      <c r="H677" s="1719" t="s">
        <v>206</v>
      </c>
      <c r="I677" s="1721" t="s">
        <v>207</v>
      </c>
      <c r="J677" s="1722"/>
      <c r="K677" s="1723"/>
    </row>
    <row r="678" spans="2:14" ht="11.25" customHeight="1">
      <c r="B678" s="1713"/>
      <c r="C678" s="1715"/>
      <c r="D678" s="1715"/>
      <c r="E678" s="1724" t="s">
        <v>244</v>
      </c>
      <c r="F678" s="1714" t="s">
        <v>245</v>
      </c>
      <c r="G678" s="1714" t="s">
        <v>246</v>
      </c>
      <c r="H678" s="1720"/>
      <c r="I678" s="1724" t="s">
        <v>211</v>
      </c>
      <c r="J678" s="1724" t="s">
        <v>20</v>
      </c>
      <c r="K678" s="1727" t="s">
        <v>212</v>
      </c>
    </row>
    <row r="679" spans="2:14" ht="11.25" customHeight="1">
      <c r="B679" s="1713"/>
      <c r="C679" s="1715"/>
      <c r="D679" s="1715"/>
      <c r="E679" s="1725"/>
      <c r="F679" s="1715"/>
      <c r="G679" s="1715"/>
      <c r="H679" s="1720"/>
      <c r="I679" s="1726"/>
      <c r="J679" s="1726"/>
      <c r="K679" s="1728"/>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08" t="s">
        <v>240</v>
      </c>
      <c r="D682" s="1708"/>
      <c r="E682" s="1708"/>
      <c r="F682" s="1708"/>
      <c r="G682" s="1708"/>
      <c r="H682" s="1708"/>
      <c r="I682" s="1708"/>
      <c r="J682" s="1708"/>
      <c r="K682" s="1709"/>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9" t="s">
        <v>415</v>
      </c>
      <c r="C715" s="1729"/>
      <c r="D715" s="1729"/>
      <c r="E715" s="1729"/>
      <c r="F715" s="1729"/>
      <c r="G715" s="1729"/>
      <c r="H715" s="1729"/>
      <c r="I715" s="1729"/>
      <c r="J715" s="1729"/>
      <c r="K715" s="1729"/>
      <c r="L715"/>
    </row>
    <row r="716" spans="2:12" ht="18.75" thickBot="1">
      <c r="B716" s="689"/>
      <c r="C716" s="689"/>
      <c r="D716" s="689"/>
      <c r="E716" s="689"/>
      <c r="F716" s="558" t="s">
        <v>202</v>
      </c>
      <c r="G716" s="689"/>
      <c r="H716" s="689"/>
      <c r="I716" s="689"/>
      <c r="J716" s="689"/>
      <c r="K716" s="689"/>
    </row>
    <row r="717" spans="2:12" ht="12.75" customHeight="1">
      <c r="B717" s="1730" t="s">
        <v>203</v>
      </c>
      <c r="C717" s="1733" t="s">
        <v>18</v>
      </c>
      <c r="D717" s="1733" t="s">
        <v>204</v>
      </c>
      <c r="E717" s="1735" t="s">
        <v>205</v>
      </c>
      <c r="F717" s="1736"/>
      <c r="G717" s="1737"/>
      <c r="H717" s="1733" t="s">
        <v>206</v>
      </c>
      <c r="I717" s="1735" t="s">
        <v>207</v>
      </c>
      <c r="J717" s="1736"/>
      <c r="K717" s="1738"/>
    </row>
    <row r="718" spans="2:12" ht="11.25" customHeight="1">
      <c r="B718" s="1731"/>
      <c r="C718" s="1715"/>
      <c r="D718" s="1715"/>
      <c r="E718" s="1725" t="s">
        <v>244</v>
      </c>
      <c r="F718" s="1715" t="s">
        <v>245</v>
      </c>
      <c r="G718" s="1715" t="s">
        <v>246</v>
      </c>
      <c r="H718" s="1715"/>
      <c r="I718" s="1725" t="s">
        <v>211</v>
      </c>
      <c r="J718" s="1725" t="s">
        <v>20</v>
      </c>
      <c r="K718" s="1740" t="s">
        <v>283</v>
      </c>
    </row>
    <row r="719" spans="2:12" ht="17.25" customHeight="1">
      <c r="B719" s="1731"/>
      <c r="C719" s="1715"/>
      <c r="D719" s="1715"/>
      <c r="E719" s="1725"/>
      <c r="F719" s="1715"/>
      <c r="G719" s="1715"/>
      <c r="H719" s="1715"/>
      <c r="I719" s="1725"/>
      <c r="J719" s="1725"/>
      <c r="K719" s="1740"/>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10" t="s">
        <v>214</v>
      </c>
      <c r="D722" s="1710"/>
      <c r="E722" s="1710"/>
      <c r="F722" s="1710"/>
      <c r="G722" s="1710"/>
      <c r="H722" s="1710"/>
      <c r="I722" s="1710"/>
      <c r="J722" s="1710"/>
      <c r="K722" s="1711"/>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08" t="s">
        <v>239</v>
      </c>
      <c r="D739" s="1708"/>
      <c r="E739" s="1708"/>
      <c r="F739" s="1708"/>
      <c r="G739" s="1708"/>
      <c r="H739" s="1708"/>
      <c r="I739" s="1708"/>
      <c r="J739" s="1708"/>
      <c r="K739" s="1709"/>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12" t="s">
        <v>203</v>
      </c>
      <c r="C756" s="1714" t="s">
        <v>18</v>
      </c>
      <c r="D756" s="1714" t="s">
        <v>204</v>
      </c>
      <c r="E756" s="1716" t="s">
        <v>205</v>
      </c>
      <c r="F756" s="1717"/>
      <c r="G756" s="1718"/>
      <c r="H756" s="1719" t="s">
        <v>206</v>
      </c>
      <c r="I756" s="1721" t="s">
        <v>207</v>
      </c>
      <c r="J756" s="1722"/>
      <c r="K756" s="1723"/>
    </row>
    <row r="757" spans="2:11" ht="11.25" customHeight="1">
      <c r="B757" s="1713"/>
      <c r="C757" s="1715"/>
      <c r="D757" s="1715"/>
      <c r="E757" s="1724" t="s">
        <v>244</v>
      </c>
      <c r="F757" s="1714" t="s">
        <v>245</v>
      </c>
      <c r="G757" s="1714" t="s">
        <v>246</v>
      </c>
      <c r="H757" s="1720"/>
      <c r="I757" s="1724" t="s">
        <v>211</v>
      </c>
      <c r="J757" s="1724" t="s">
        <v>20</v>
      </c>
      <c r="K757" s="1727" t="s">
        <v>212</v>
      </c>
    </row>
    <row r="758" spans="2:11" ht="11.25" customHeight="1">
      <c r="B758" s="1713"/>
      <c r="C758" s="1715"/>
      <c r="D758" s="1715"/>
      <c r="E758" s="1725"/>
      <c r="F758" s="1715"/>
      <c r="G758" s="1715"/>
      <c r="H758" s="1720"/>
      <c r="I758" s="1726"/>
      <c r="J758" s="1726"/>
      <c r="K758" s="1728"/>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08" t="s">
        <v>240</v>
      </c>
      <c r="D761" s="1708"/>
      <c r="E761" s="1708"/>
      <c r="F761" s="1708"/>
      <c r="G761" s="1708"/>
      <c r="H761" s="1708"/>
      <c r="I761" s="1708"/>
      <c r="J761" s="1708"/>
      <c r="K761" s="1709"/>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29" t="s">
        <v>476</v>
      </c>
      <c r="C795" s="1729"/>
      <c r="D795" s="1729"/>
      <c r="E795" s="1729"/>
      <c r="F795" s="1729"/>
      <c r="G795" s="1729"/>
      <c r="H795" s="1729"/>
      <c r="I795" s="1729"/>
      <c r="J795" s="1729"/>
      <c r="K795" s="1729"/>
    </row>
    <row r="796" spans="2:11" ht="18.75" thickBot="1">
      <c r="B796" s="787"/>
      <c r="C796" s="787"/>
      <c r="D796" s="787"/>
      <c r="E796" s="787"/>
      <c r="F796" s="558" t="s">
        <v>202</v>
      </c>
      <c r="G796" s="787"/>
      <c r="H796" s="787"/>
      <c r="I796" s="787"/>
      <c r="J796" s="787"/>
      <c r="K796" s="787"/>
    </row>
    <row r="797" spans="2:11" ht="12.75">
      <c r="B797" s="1730" t="s">
        <v>203</v>
      </c>
      <c r="C797" s="1733" t="s">
        <v>18</v>
      </c>
      <c r="D797" s="1733" t="s">
        <v>204</v>
      </c>
      <c r="E797" s="1735" t="s">
        <v>205</v>
      </c>
      <c r="F797" s="1736"/>
      <c r="G797" s="1737"/>
      <c r="H797" s="1733" t="s">
        <v>206</v>
      </c>
      <c r="I797" s="1735" t="s">
        <v>207</v>
      </c>
      <c r="J797" s="1736"/>
      <c r="K797" s="1738"/>
    </row>
    <row r="798" spans="2:11">
      <c r="B798" s="1731"/>
      <c r="C798" s="1715"/>
      <c r="D798" s="1715"/>
      <c r="E798" s="1725" t="s">
        <v>244</v>
      </c>
      <c r="F798" s="1715" t="s">
        <v>245</v>
      </c>
      <c r="G798" s="1715" t="s">
        <v>246</v>
      </c>
      <c r="H798" s="1715"/>
      <c r="I798" s="1725" t="s">
        <v>211</v>
      </c>
      <c r="J798" s="1725" t="s">
        <v>20</v>
      </c>
      <c r="K798" s="1740" t="s">
        <v>283</v>
      </c>
    </row>
    <row r="799" spans="2:11" ht="12" thickBot="1">
      <c r="B799" s="1732"/>
      <c r="C799" s="1734"/>
      <c r="D799" s="1734"/>
      <c r="E799" s="1739"/>
      <c r="F799" s="1734"/>
      <c r="G799" s="1734"/>
      <c r="H799" s="1734"/>
      <c r="I799" s="1739"/>
      <c r="J799" s="1739"/>
      <c r="K799" s="1741"/>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10" t="s">
        <v>214</v>
      </c>
      <c r="D802" s="1710"/>
      <c r="E802" s="1710"/>
      <c r="F802" s="1710"/>
      <c r="G802" s="1710"/>
      <c r="H802" s="1710"/>
      <c r="I802" s="1710"/>
      <c r="J802" s="1710"/>
      <c r="K802" s="1711"/>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08" t="s">
        <v>239</v>
      </c>
      <c r="D819" s="1708"/>
      <c r="E819" s="1708"/>
      <c r="F819" s="1708"/>
      <c r="G819" s="1708"/>
      <c r="H819" s="1708"/>
      <c r="I819" s="1708"/>
      <c r="J819" s="1708"/>
      <c r="K819" s="1709"/>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12" t="s">
        <v>203</v>
      </c>
      <c r="C836" s="1714" t="s">
        <v>18</v>
      </c>
      <c r="D836" s="1714" t="s">
        <v>204</v>
      </c>
      <c r="E836" s="1716" t="s">
        <v>205</v>
      </c>
      <c r="F836" s="1717"/>
      <c r="G836" s="1718"/>
      <c r="H836" s="1719" t="s">
        <v>206</v>
      </c>
      <c r="I836" s="1721" t="s">
        <v>207</v>
      </c>
      <c r="J836" s="1722"/>
      <c r="K836" s="1723"/>
    </row>
    <row r="837" spans="2:11" ht="11.25" customHeight="1">
      <c r="B837" s="1713"/>
      <c r="C837" s="1715"/>
      <c r="D837" s="1715"/>
      <c r="E837" s="1724" t="s">
        <v>244</v>
      </c>
      <c r="F837" s="1714" t="s">
        <v>245</v>
      </c>
      <c r="G837" s="1714" t="s">
        <v>246</v>
      </c>
      <c r="H837" s="1720"/>
      <c r="I837" s="1724" t="s">
        <v>211</v>
      </c>
      <c r="J837" s="1724" t="s">
        <v>20</v>
      </c>
      <c r="K837" s="1727" t="s">
        <v>212</v>
      </c>
    </row>
    <row r="838" spans="2:11" ht="11.25" customHeight="1">
      <c r="B838" s="1713"/>
      <c r="C838" s="1715"/>
      <c r="D838" s="1715"/>
      <c r="E838" s="1725"/>
      <c r="F838" s="1715"/>
      <c r="G838" s="1715"/>
      <c r="H838" s="1720"/>
      <c r="I838" s="1726"/>
      <c r="J838" s="1726"/>
      <c r="K838" s="1728"/>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08" t="s">
        <v>240</v>
      </c>
      <c r="D841" s="1708"/>
      <c r="E841" s="1708"/>
      <c r="F841" s="1708"/>
      <c r="G841" s="1708"/>
      <c r="H841" s="1708"/>
      <c r="I841" s="1708"/>
      <c r="J841" s="1708"/>
      <c r="K841" s="1709"/>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812" t="s">
        <v>507</v>
      </c>
      <c r="C875" s="1813"/>
      <c r="D875" s="1813"/>
      <c r="E875" s="1813"/>
      <c r="F875" s="1813"/>
      <c r="G875" s="1813"/>
      <c r="H875" s="1813"/>
      <c r="I875" s="1813"/>
      <c r="J875" s="1813"/>
      <c r="K875" s="1814"/>
    </row>
    <row r="876" spans="2:11" ht="18">
      <c r="B876" s="1462"/>
      <c r="C876" s="1463"/>
      <c r="D876" s="1463"/>
      <c r="E876" s="1463"/>
      <c r="F876" s="1033" t="s">
        <v>202</v>
      </c>
      <c r="G876" s="1463"/>
      <c r="H876" s="1463"/>
      <c r="I876" s="1463"/>
      <c r="J876" s="1463"/>
      <c r="K876" s="1464"/>
    </row>
    <row r="877" spans="2:11" ht="12.75">
      <c r="B877" s="1815" t="s">
        <v>203</v>
      </c>
      <c r="C877" s="1714" t="s">
        <v>18</v>
      </c>
      <c r="D877" s="1714" t="s">
        <v>204</v>
      </c>
      <c r="E877" s="1716" t="s">
        <v>205</v>
      </c>
      <c r="F877" s="1717"/>
      <c r="G877" s="1718"/>
      <c r="H877" s="1719" t="s">
        <v>206</v>
      </c>
      <c r="I877" s="1716" t="s">
        <v>207</v>
      </c>
      <c r="J877" s="1717"/>
      <c r="K877" s="1816"/>
    </row>
    <row r="878" spans="2:11">
      <c r="B878" s="1731"/>
      <c r="C878" s="1715"/>
      <c r="D878" s="1715"/>
      <c r="E878" s="1724" t="s">
        <v>244</v>
      </c>
      <c r="F878" s="1714" t="s">
        <v>245</v>
      </c>
      <c r="G878" s="1714" t="s">
        <v>246</v>
      </c>
      <c r="H878" s="1720"/>
      <c r="I878" s="1724" t="s">
        <v>211</v>
      </c>
      <c r="J878" s="1724" t="s">
        <v>20</v>
      </c>
      <c r="K878" s="1727" t="s">
        <v>283</v>
      </c>
    </row>
    <row r="879" spans="2:11">
      <c r="B879" s="1731"/>
      <c r="C879" s="1715"/>
      <c r="D879" s="1715"/>
      <c r="E879" s="1725"/>
      <c r="F879" s="1715"/>
      <c r="G879" s="1715"/>
      <c r="H879" s="1720"/>
      <c r="I879" s="1725"/>
      <c r="J879" s="1725"/>
      <c r="K879" s="1740"/>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10" t="s">
        <v>214</v>
      </c>
      <c r="D882" s="1710"/>
      <c r="E882" s="1710"/>
      <c r="F882" s="1710"/>
      <c r="G882" s="1710"/>
      <c r="H882" s="1710"/>
      <c r="I882" s="1710"/>
      <c r="J882" s="1710"/>
      <c r="K882" s="1711"/>
    </row>
    <row r="883" spans="2:11" ht="12.75">
      <c r="B883" s="661"/>
      <c r="C883" s="503"/>
      <c r="D883" s="503"/>
      <c r="E883" s="503"/>
      <c r="F883" s="503"/>
      <c r="G883" s="503"/>
      <c r="H883" s="503"/>
      <c r="I883" s="503"/>
      <c r="J883" s="503"/>
      <c r="K883" s="662"/>
    </row>
    <row r="884" spans="2:11" ht="12.75">
      <c r="B884" s="690" t="s">
        <v>215</v>
      </c>
      <c r="C884" s="676">
        <f>SUM(D884+H884)</f>
        <v>136406</v>
      </c>
      <c r="D884" s="676">
        <v>2862</v>
      </c>
      <c r="E884" s="676">
        <v>1106</v>
      </c>
      <c r="F884" s="676">
        <v>1311</v>
      </c>
      <c r="G884" s="676">
        <v>445</v>
      </c>
      <c r="H884" s="676">
        <v>133544</v>
      </c>
      <c r="I884" s="676">
        <v>24250</v>
      </c>
      <c r="J884" s="676">
        <v>40380</v>
      </c>
      <c r="K884" s="697">
        <v>68914</v>
      </c>
    </row>
    <row r="885" spans="2:11" ht="12.75">
      <c r="B885" s="690" t="s">
        <v>216</v>
      </c>
      <c r="C885" s="676">
        <f t="shared" ref="C885:C895" si="97">SUM(D885+H885)</f>
        <v>142255</v>
      </c>
      <c r="D885" s="676">
        <v>3597</v>
      </c>
      <c r="E885" s="676">
        <v>2031</v>
      </c>
      <c r="F885" s="676">
        <v>1290</v>
      </c>
      <c r="G885" s="676">
        <v>276</v>
      </c>
      <c r="H885" s="676">
        <v>138658</v>
      </c>
      <c r="I885" s="676">
        <v>24835</v>
      </c>
      <c r="J885" s="676">
        <v>39907</v>
      </c>
      <c r="K885" s="697">
        <v>73916</v>
      </c>
    </row>
    <row r="886" spans="2:11" ht="12.75">
      <c r="B886" s="690" t="s">
        <v>217</v>
      </c>
      <c r="C886" s="676">
        <f t="shared" si="97"/>
        <v>170008</v>
      </c>
      <c r="D886" s="678">
        <v>3972</v>
      </c>
      <c r="E886" s="678">
        <v>2161</v>
      </c>
      <c r="F886" s="678">
        <v>1402</v>
      </c>
      <c r="G886" s="679">
        <v>409</v>
      </c>
      <c r="H886" s="676">
        <v>166036</v>
      </c>
      <c r="I886" s="678">
        <v>28907</v>
      </c>
      <c r="J886" s="678">
        <v>44929</v>
      </c>
      <c r="K886" s="692">
        <v>92200</v>
      </c>
    </row>
    <row r="887" spans="2:11" ht="12.75">
      <c r="B887" s="690" t="s">
        <v>218</v>
      </c>
      <c r="C887" s="676">
        <f>SUM(D887+H887)</f>
        <v>124444</v>
      </c>
      <c r="D887" s="676">
        <v>2810</v>
      </c>
      <c r="E887" s="677">
        <v>1441</v>
      </c>
      <c r="F887" s="677">
        <v>987</v>
      </c>
      <c r="G887" s="676">
        <v>382</v>
      </c>
      <c r="H887" s="676">
        <v>121634</v>
      </c>
      <c r="I887" s="676">
        <v>20977</v>
      </c>
      <c r="J887" s="676">
        <v>36045</v>
      </c>
      <c r="K887" s="697">
        <v>64612</v>
      </c>
    </row>
    <row r="888" spans="2:11" ht="12.75">
      <c r="B888" s="690" t="s">
        <v>219</v>
      </c>
      <c r="C888" s="676">
        <f>SUM(D888+H888)</f>
        <v>151047</v>
      </c>
      <c r="D888" s="1470">
        <v>2945</v>
      </c>
      <c r="E888" s="1066">
        <v>1490</v>
      </c>
      <c r="F888" s="1067">
        <v>1101</v>
      </c>
      <c r="G888" s="1067">
        <v>354</v>
      </c>
      <c r="H888" s="1470">
        <v>148102</v>
      </c>
      <c r="I888" s="1066">
        <v>27100</v>
      </c>
      <c r="J888" s="1066">
        <v>38353</v>
      </c>
      <c r="K888" s="1471">
        <v>82649</v>
      </c>
    </row>
    <row r="889" spans="2:11" ht="12.75">
      <c r="B889" s="690" t="s">
        <v>220</v>
      </c>
      <c r="C889" s="676">
        <f t="shared" si="97"/>
        <v>147309</v>
      </c>
      <c r="D889" s="676">
        <v>3287</v>
      </c>
      <c r="E889" s="677">
        <v>1703</v>
      </c>
      <c r="F889" s="677">
        <v>1175</v>
      </c>
      <c r="G889" s="676">
        <v>409</v>
      </c>
      <c r="H889" s="676">
        <v>144022</v>
      </c>
      <c r="I889" s="676">
        <v>27906</v>
      </c>
      <c r="J889" s="676">
        <v>39280</v>
      </c>
      <c r="K889" s="697">
        <v>76836</v>
      </c>
    </row>
    <row r="890" spans="2:11" ht="12.75">
      <c r="B890" s="690" t="s">
        <v>221</v>
      </c>
      <c r="C890" s="676">
        <f>SUM(D890+H890)</f>
        <v>114652</v>
      </c>
      <c r="D890" s="530">
        <v>2668</v>
      </c>
      <c r="E890" s="678">
        <v>1596</v>
      </c>
      <c r="F890" s="679">
        <v>843</v>
      </c>
      <c r="G890" s="679">
        <v>229</v>
      </c>
      <c r="H890" s="676">
        <v>111984</v>
      </c>
      <c r="I890" s="678">
        <v>20935</v>
      </c>
      <c r="J890" s="678">
        <v>33872</v>
      </c>
      <c r="K890" s="692">
        <v>57177</v>
      </c>
    </row>
    <row r="891" spans="2:11" ht="12.75">
      <c r="B891" s="690" t="s">
        <v>222</v>
      </c>
      <c r="C891" s="676">
        <f t="shared" si="97"/>
        <v>153768</v>
      </c>
      <c r="D891" s="530">
        <v>4721</v>
      </c>
      <c r="E891" s="678">
        <v>2979</v>
      </c>
      <c r="F891" s="678">
        <v>1478</v>
      </c>
      <c r="G891" s="679">
        <v>264</v>
      </c>
      <c r="H891" s="676">
        <v>149047</v>
      </c>
      <c r="I891" s="678">
        <v>25537</v>
      </c>
      <c r="J891" s="678">
        <v>47842</v>
      </c>
      <c r="K891" s="692">
        <v>75668</v>
      </c>
    </row>
    <row r="892" spans="2:11" ht="12.75">
      <c r="B892" s="690" t="s">
        <v>223</v>
      </c>
      <c r="C892" s="676">
        <f t="shared" si="97"/>
        <v>147951</v>
      </c>
      <c r="D892" s="676">
        <v>4816</v>
      </c>
      <c r="E892" s="677">
        <v>2506</v>
      </c>
      <c r="F892" s="677">
        <v>2026</v>
      </c>
      <c r="G892" s="676">
        <v>284</v>
      </c>
      <c r="H892" s="676">
        <v>143135</v>
      </c>
      <c r="I892" s="676">
        <v>24522</v>
      </c>
      <c r="J892" s="676">
        <v>47621</v>
      </c>
      <c r="K892" s="697">
        <v>70992</v>
      </c>
    </row>
    <row r="893" spans="2:11" ht="12.75">
      <c r="B893" s="694" t="s">
        <v>224</v>
      </c>
      <c r="C893" s="676">
        <f>SUM(D893+H893)</f>
        <v>158309</v>
      </c>
      <c r="D893" s="530">
        <v>4413</v>
      </c>
      <c r="E893" s="678">
        <v>2190</v>
      </c>
      <c r="F893" s="678">
        <v>1960</v>
      </c>
      <c r="G893" s="678">
        <v>263</v>
      </c>
      <c r="H893" s="677">
        <v>153896</v>
      </c>
      <c r="I893" s="678">
        <v>26643</v>
      </c>
      <c r="J893" s="678">
        <v>52393</v>
      </c>
      <c r="K893" s="692">
        <v>74860</v>
      </c>
    </row>
    <row r="894" spans="2:11" ht="12.75">
      <c r="B894" s="695" t="s">
        <v>225</v>
      </c>
      <c r="C894" s="676">
        <f>SUM(D894+H894)</f>
        <v>150128</v>
      </c>
      <c r="D894" s="678">
        <v>4496</v>
      </c>
      <c r="E894" s="678">
        <v>2577</v>
      </c>
      <c r="F894" s="678">
        <v>1678</v>
      </c>
      <c r="G894" s="678">
        <v>241</v>
      </c>
      <c r="H894" s="678">
        <v>145632</v>
      </c>
      <c r="I894" s="678">
        <v>26044</v>
      </c>
      <c r="J894" s="678">
        <v>50043</v>
      </c>
      <c r="K894" s="692">
        <v>69545</v>
      </c>
    </row>
    <row r="895" spans="2:11" ht="12.75">
      <c r="B895" s="695" t="s">
        <v>226</v>
      </c>
      <c r="C895" s="676">
        <f t="shared" si="97"/>
        <v>0</v>
      </c>
      <c r="D895" s="678"/>
      <c r="E895" s="678"/>
      <c r="F895" s="678"/>
      <c r="G895" s="678"/>
      <c r="H895" s="678"/>
      <c r="I895" s="678"/>
      <c r="J895" s="678"/>
      <c r="K895" s="692"/>
    </row>
    <row r="896" spans="2:11" ht="15">
      <c r="B896" s="696"/>
      <c r="C896" s="677"/>
      <c r="D896" s="677"/>
      <c r="E896" s="677"/>
      <c r="F896" s="677"/>
      <c r="G896" s="677"/>
      <c r="H896" s="677"/>
      <c r="I896" s="677"/>
      <c r="J896" s="677"/>
      <c r="K896" s="697"/>
    </row>
    <row r="897" spans="2:11" ht="12.75">
      <c r="B897" s="698">
        <v>2023</v>
      </c>
      <c r="C897" s="670">
        <f t="shared" ref="C897:K897" si="98">SUM(C884:C895)</f>
        <v>1596277</v>
      </c>
      <c r="D897" s="670">
        <f>SUM(D884:D895)</f>
        <v>40587</v>
      </c>
      <c r="E897" s="670">
        <f t="shared" si="98"/>
        <v>21780</v>
      </c>
      <c r="F897" s="670">
        <f t="shared" si="98"/>
        <v>15251</v>
      </c>
      <c r="G897" s="670">
        <f>SUM(G884:G895)</f>
        <v>3556</v>
      </c>
      <c r="H897" s="670">
        <f t="shared" si="98"/>
        <v>1555690</v>
      </c>
      <c r="I897" s="670">
        <f t="shared" si="98"/>
        <v>277656</v>
      </c>
      <c r="J897" s="670">
        <f t="shared" si="98"/>
        <v>470665</v>
      </c>
      <c r="K897" s="699">
        <f t="shared" si="98"/>
        <v>807369</v>
      </c>
    </row>
    <row r="898" spans="2:11" ht="12.75">
      <c r="B898" s="663"/>
      <c r="C898" s="664"/>
      <c r="D898" s="664"/>
      <c r="E898" s="664"/>
      <c r="F898" s="664"/>
      <c r="G898" s="664"/>
      <c r="H898" s="664"/>
      <c r="I898" s="664"/>
      <c r="J898" s="664"/>
      <c r="K898" s="700"/>
    </row>
    <row r="899" spans="2:11" ht="12.75">
      <c r="B899" s="663"/>
      <c r="C899" s="1708" t="s">
        <v>239</v>
      </c>
      <c r="D899" s="1708"/>
      <c r="E899" s="1708"/>
      <c r="F899" s="1708"/>
      <c r="G899" s="1708"/>
      <c r="H899" s="1708"/>
      <c r="I899" s="1708"/>
      <c r="J899" s="1708"/>
      <c r="K899" s="1709"/>
    </row>
    <row r="900" spans="2:11" ht="12.75">
      <c r="B900" s="661"/>
      <c r="C900" s="664"/>
      <c r="D900" s="664"/>
      <c r="E900" s="664"/>
      <c r="F900" s="664"/>
      <c r="G900" s="664"/>
      <c r="H900" s="664"/>
      <c r="I900" s="664"/>
      <c r="J900" s="664"/>
      <c r="K900" s="700"/>
    </row>
    <row r="901" spans="2:11" ht="12.75">
      <c r="B901" s="701" t="s">
        <v>215</v>
      </c>
      <c r="C901" s="676">
        <f t="shared" ref="C901:C912" si="99">SUM(D901+H901)</f>
        <v>41875161</v>
      </c>
      <c r="D901" s="676">
        <v>166464</v>
      </c>
      <c r="E901" s="676">
        <v>37540</v>
      </c>
      <c r="F901" s="676">
        <v>69789</v>
      </c>
      <c r="G901" s="676">
        <v>59135</v>
      </c>
      <c r="H901" s="676">
        <v>41708697</v>
      </c>
      <c r="I901" s="676">
        <v>6589712</v>
      </c>
      <c r="J901" s="676">
        <v>11200727</v>
      </c>
      <c r="K901" s="697">
        <v>23918258</v>
      </c>
    </row>
    <row r="902" spans="2:11" ht="12.75">
      <c r="B902" s="701" t="s">
        <v>216</v>
      </c>
      <c r="C902" s="676">
        <f t="shared" si="99"/>
        <v>43603104</v>
      </c>
      <c r="D902" s="676">
        <v>190586</v>
      </c>
      <c r="E902" s="676">
        <v>71187</v>
      </c>
      <c r="F902" s="676">
        <v>81341</v>
      </c>
      <c r="G902" s="676">
        <v>38058</v>
      </c>
      <c r="H902" s="676">
        <v>43412518</v>
      </c>
      <c r="I902" s="676">
        <v>6818261</v>
      </c>
      <c r="J902" s="676">
        <v>11488074</v>
      </c>
      <c r="K902" s="697">
        <v>25106183</v>
      </c>
    </row>
    <row r="903" spans="2:11" ht="12.75">
      <c r="B903" s="701" t="s">
        <v>217</v>
      </c>
      <c r="C903" s="676">
        <f t="shared" si="99"/>
        <v>52008659</v>
      </c>
      <c r="D903" s="678">
        <v>219548</v>
      </c>
      <c r="E903" s="678">
        <v>73576</v>
      </c>
      <c r="F903" s="678">
        <v>84974</v>
      </c>
      <c r="G903" s="679">
        <v>60998</v>
      </c>
      <c r="H903" s="676">
        <v>51789111</v>
      </c>
      <c r="I903" s="678">
        <v>7941153</v>
      </c>
      <c r="J903" s="678">
        <v>12679449</v>
      </c>
      <c r="K903" s="692">
        <v>31168509</v>
      </c>
    </row>
    <row r="904" spans="2:11" ht="12.75">
      <c r="B904" s="701" t="s">
        <v>218</v>
      </c>
      <c r="C904" s="676">
        <f t="shared" si="99"/>
        <v>37386240</v>
      </c>
      <c r="D904" s="676">
        <v>157815</v>
      </c>
      <c r="E904" s="677">
        <v>49559</v>
      </c>
      <c r="F904" s="677">
        <v>55423</v>
      </c>
      <c r="G904" s="676">
        <v>52833</v>
      </c>
      <c r="H904" s="676">
        <v>37228425</v>
      </c>
      <c r="I904" s="676">
        <v>5723266</v>
      </c>
      <c r="J904" s="676">
        <v>10257464</v>
      </c>
      <c r="K904" s="697">
        <v>21247695</v>
      </c>
    </row>
    <row r="905" spans="2:11" ht="12.75">
      <c r="B905" s="701" t="s">
        <v>219</v>
      </c>
      <c r="C905" s="676">
        <f t="shared" si="99"/>
        <v>45856347</v>
      </c>
      <c r="D905" s="1066">
        <v>162284</v>
      </c>
      <c r="E905" s="1066">
        <v>51355</v>
      </c>
      <c r="F905" s="1066">
        <v>63157</v>
      </c>
      <c r="G905" s="1066">
        <v>47772</v>
      </c>
      <c r="H905" s="1066">
        <v>45694063</v>
      </c>
      <c r="I905" s="1066">
        <v>7461819</v>
      </c>
      <c r="J905" s="1066">
        <v>10755546</v>
      </c>
      <c r="K905" s="1471">
        <v>27476698</v>
      </c>
    </row>
    <row r="906" spans="2:11" ht="12.75">
      <c r="B906" s="701" t="s">
        <v>220</v>
      </c>
      <c r="C906" s="676">
        <f t="shared" si="99"/>
        <v>44416300</v>
      </c>
      <c r="D906" s="676">
        <v>186959</v>
      </c>
      <c r="E906" s="677">
        <v>59830</v>
      </c>
      <c r="F906" s="677">
        <v>66966</v>
      </c>
      <c r="G906" s="676">
        <v>60163</v>
      </c>
      <c r="H906" s="676">
        <v>44229341</v>
      </c>
      <c r="I906" s="676">
        <v>7717640</v>
      </c>
      <c r="J906" s="676">
        <v>10956225</v>
      </c>
      <c r="K906" s="697">
        <v>25555476</v>
      </c>
    </row>
    <row r="907" spans="2:11" ht="12.75">
      <c r="B907" s="701" t="s">
        <v>221</v>
      </c>
      <c r="C907" s="676">
        <f t="shared" si="99"/>
        <v>34088970</v>
      </c>
      <c r="D907" s="678">
        <v>145531</v>
      </c>
      <c r="E907" s="678">
        <v>56488</v>
      </c>
      <c r="F907" s="678">
        <v>54073</v>
      </c>
      <c r="G907" s="679">
        <v>34970</v>
      </c>
      <c r="H907" s="676">
        <v>33943439</v>
      </c>
      <c r="I907" s="678">
        <v>5731809</v>
      </c>
      <c r="J907" s="678">
        <v>9205678</v>
      </c>
      <c r="K907" s="692">
        <v>19005952</v>
      </c>
    </row>
    <row r="908" spans="2:11" ht="12.75">
      <c r="B908" s="701" t="s">
        <v>222</v>
      </c>
      <c r="C908" s="676">
        <f t="shared" si="99"/>
        <v>44345158</v>
      </c>
      <c r="D908" s="678">
        <v>235600</v>
      </c>
      <c r="E908" s="678">
        <v>104752</v>
      </c>
      <c r="F908" s="678">
        <v>89155</v>
      </c>
      <c r="G908" s="679">
        <v>41693</v>
      </c>
      <c r="H908" s="676">
        <v>44109558</v>
      </c>
      <c r="I908" s="678">
        <v>6929909</v>
      </c>
      <c r="J908" s="678">
        <v>13061277</v>
      </c>
      <c r="K908" s="692">
        <v>24118372</v>
      </c>
    </row>
    <row r="909" spans="2:11" ht="12.75">
      <c r="B909" s="701" t="s">
        <v>223</v>
      </c>
      <c r="C909" s="676">
        <f t="shared" si="99"/>
        <v>43014730</v>
      </c>
      <c r="D909" s="678">
        <v>238111</v>
      </c>
      <c r="E909" s="678">
        <v>85028</v>
      </c>
      <c r="F909" s="678">
        <v>112456</v>
      </c>
      <c r="G909" s="679">
        <v>40627</v>
      </c>
      <c r="H909" s="676">
        <v>42776619</v>
      </c>
      <c r="I909" s="678">
        <v>6581453</v>
      </c>
      <c r="J909" s="678">
        <v>13017944</v>
      </c>
      <c r="K909" s="692">
        <v>23177222</v>
      </c>
    </row>
    <row r="910" spans="2:11" ht="12.75">
      <c r="B910" s="701" t="s">
        <v>224</v>
      </c>
      <c r="C910" s="676">
        <f>SUM(D910+H910)</f>
        <v>45960353</v>
      </c>
      <c r="D910" s="678">
        <v>222743</v>
      </c>
      <c r="E910" s="678">
        <v>70275</v>
      </c>
      <c r="F910" s="678">
        <v>109087</v>
      </c>
      <c r="G910" s="678">
        <v>43381</v>
      </c>
      <c r="H910" s="677">
        <v>45737610</v>
      </c>
      <c r="I910" s="678">
        <v>6685809</v>
      </c>
      <c r="J910" s="678">
        <v>14432323</v>
      </c>
      <c r="K910" s="692">
        <v>24619478</v>
      </c>
    </row>
    <row r="911" spans="2:11" ht="12.75">
      <c r="B911" s="701" t="s">
        <v>225</v>
      </c>
      <c r="C911" s="676">
        <f>SUM(D911+H911)</f>
        <v>44707242</v>
      </c>
      <c r="D911" s="678">
        <v>210085</v>
      </c>
      <c r="E911" s="678">
        <v>80335</v>
      </c>
      <c r="F911" s="678">
        <v>97708</v>
      </c>
      <c r="G911" s="678">
        <v>32042</v>
      </c>
      <c r="H911" s="677">
        <v>44497157</v>
      </c>
      <c r="I911" s="678">
        <v>7112649</v>
      </c>
      <c r="J911" s="678">
        <v>14040276</v>
      </c>
      <c r="K911" s="692">
        <v>23344232</v>
      </c>
    </row>
    <row r="912" spans="2:11" ht="12.75">
      <c r="B912" s="701" t="s">
        <v>226</v>
      </c>
      <c r="C912" s="676">
        <f t="shared" si="99"/>
        <v>0</v>
      </c>
      <c r="D912" s="678"/>
      <c r="E912" s="678"/>
      <c r="F912" s="678"/>
      <c r="G912" s="678"/>
      <c r="H912" s="678"/>
      <c r="I912" s="678"/>
      <c r="J912" s="678"/>
      <c r="K912" s="692"/>
    </row>
    <row r="913" spans="2:11" ht="12.75">
      <c r="B913" s="663"/>
      <c r="C913" s="677"/>
      <c r="D913" s="677"/>
      <c r="E913" s="677"/>
      <c r="F913" s="677"/>
      <c r="G913" s="677"/>
      <c r="H913" s="677"/>
      <c r="I913" s="677"/>
      <c r="J913" s="677"/>
      <c r="K913" s="697"/>
    </row>
    <row r="914" spans="2:11" ht="12.75">
      <c r="B914" s="698">
        <v>2023</v>
      </c>
      <c r="C914" s="670">
        <f t="shared" ref="C914:K914" si="100">SUM(C901:C912)</f>
        <v>477262264</v>
      </c>
      <c r="D914" s="670">
        <f t="shared" si="100"/>
        <v>2135726</v>
      </c>
      <c r="E914" s="670">
        <f t="shared" si="100"/>
        <v>739925</v>
      </c>
      <c r="F914" s="670">
        <f t="shared" si="100"/>
        <v>884129</v>
      </c>
      <c r="G914" s="670">
        <f t="shared" si="100"/>
        <v>511672</v>
      </c>
      <c r="H914" s="670">
        <f t="shared" si="100"/>
        <v>475126538</v>
      </c>
      <c r="I914" s="670">
        <f t="shared" si="100"/>
        <v>75293480</v>
      </c>
      <c r="J914" s="670">
        <f t="shared" si="100"/>
        <v>131094983</v>
      </c>
      <c r="K914" s="699">
        <f t="shared" si="100"/>
        <v>268738075</v>
      </c>
    </row>
    <row r="915" spans="2:11" ht="12.75">
      <c r="B915" s="702"/>
      <c r="C915" s="665"/>
      <c r="D915" s="665"/>
      <c r="E915" s="665"/>
      <c r="F915" s="665"/>
      <c r="G915" s="665"/>
      <c r="H915" s="665"/>
      <c r="I915" s="665"/>
      <c r="J915" s="665"/>
      <c r="K915" s="703"/>
    </row>
    <row r="916" spans="2:11" ht="12.75" customHeight="1">
      <c r="B916" s="1712" t="s">
        <v>203</v>
      </c>
      <c r="C916" s="1714" t="s">
        <v>18</v>
      </c>
      <c r="D916" s="1714" t="s">
        <v>204</v>
      </c>
      <c r="E916" s="1716" t="s">
        <v>205</v>
      </c>
      <c r="F916" s="1717"/>
      <c r="G916" s="1718"/>
      <c r="H916" s="1719" t="s">
        <v>206</v>
      </c>
      <c r="I916" s="1721" t="s">
        <v>207</v>
      </c>
      <c r="J916" s="1722"/>
      <c r="K916" s="1723"/>
    </row>
    <row r="917" spans="2:11" ht="11.25" customHeight="1">
      <c r="B917" s="1713"/>
      <c r="C917" s="1715"/>
      <c r="D917" s="1715"/>
      <c r="E917" s="1724" t="s">
        <v>244</v>
      </c>
      <c r="F917" s="1714" t="s">
        <v>245</v>
      </c>
      <c r="G917" s="1714" t="s">
        <v>246</v>
      </c>
      <c r="H917" s="1720"/>
      <c r="I917" s="1724" t="s">
        <v>211</v>
      </c>
      <c r="J917" s="1724" t="s">
        <v>20</v>
      </c>
      <c r="K917" s="1727" t="s">
        <v>212</v>
      </c>
    </row>
    <row r="918" spans="2:11" ht="11.25" customHeight="1">
      <c r="B918" s="1713"/>
      <c r="C918" s="1715"/>
      <c r="D918" s="1715"/>
      <c r="E918" s="1725"/>
      <c r="F918" s="1715"/>
      <c r="G918" s="1715"/>
      <c r="H918" s="1720"/>
      <c r="I918" s="1726"/>
      <c r="J918" s="1726"/>
      <c r="K918" s="1728"/>
    </row>
    <row r="919" spans="2:11" ht="12.75">
      <c r="B919" s="659">
        <v>0</v>
      </c>
      <c r="C919" s="666">
        <v>1</v>
      </c>
      <c r="D919" s="666">
        <v>2</v>
      </c>
      <c r="E919" s="667">
        <v>3</v>
      </c>
      <c r="F919" s="667">
        <v>4</v>
      </c>
      <c r="G919" s="666">
        <v>5</v>
      </c>
      <c r="H919" s="666">
        <v>6</v>
      </c>
      <c r="I919" s="666">
        <v>7</v>
      </c>
      <c r="J919" s="666">
        <v>8</v>
      </c>
      <c r="K919" s="704">
        <v>9</v>
      </c>
    </row>
    <row r="920" spans="2:11" ht="12.75">
      <c r="B920" s="661"/>
      <c r="C920" s="664"/>
      <c r="D920" s="664"/>
      <c r="E920" s="664"/>
      <c r="F920" s="664"/>
      <c r="G920" s="664"/>
      <c r="H920" s="664"/>
      <c r="I920" s="664"/>
      <c r="J920" s="664"/>
      <c r="K920" s="700"/>
    </row>
    <row r="921" spans="2:11" ht="12.75">
      <c r="B921" s="663"/>
      <c r="C921" s="1708" t="s">
        <v>240</v>
      </c>
      <c r="D921" s="1708"/>
      <c r="E921" s="1708"/>
      <c r="F921" s="1708"/>
      <c r="G921" s="1708"/>
      <c r="H921" s="1708"/>
      <c r="I921" s="1708"/>
      <c r="J921" s="1708"/>
      <c r="K921" s="1709"/>
    </row>
    <row r="922" spans="2:11" ht="12.75">
      <c r="B922" s="663"/>
      <c r="C922" s="668"/>
      <c r="D922" s="668"/>
      <c r="E922" s="668"/>
      <c r="F922" s="668"/>
      <c r="G922" s="668"/>
      <c r="H922" s="668"/>
      <c r="I922" s="668"/>
      <c r="J922" s="668"/>
      <c r="K922" s="705"/>
    </row>
    <row r="923" spans="2:11" ht="12.75">
      <c r="B923" s="701" t="s">
        <v>215</v>
      </c>
      <c r="C923" s="676">
        <f>SUM(D923+H923)</f>
        <v>82232796</v>
      </c>
      <c r="D923" s="676">
        <v>292452</v>
      </c>
      <c r="E923" s="676">
        <v>66662</v>
      </c>
      <c r="F923" s="676">
        <v>122698</v>
      </c>
      <c r="G923" s="676">
        <v>103092</v>
      </c>
      <c r="H923" s="676">
        <v>81940344</v>
      </c>
      <c r="I923" s="676">
        <v>12916031</v>
      </c>
      <c r="J923" s="676">
        <v>23130603</v>
      </c>
      <c r="K923" s="697">
        <v>45893710</v>
      </c>
    </row>
    <row r="924" spans="2:11" ht="12.75">
      <c r="B924" s="701" t="s">
        <v>216</v>
      </c>
      <c r="C924" s="676">
        <f t="shared" ref="C924:C934" si="101">SUM(D924+H924)</f>
        <v>85559327</v>
      </c>
      <c r="D924" s="676">
        <v>333298</v>
      </c>
      <c r="E924" s="676">
        <v>123595</v>
      </c>
      <c r="F924" s="676">
        <v>142589</v>
      </c>
      <c r="G924" s="676">
        <v>67114</v>
      </c>
      <c r="H924" s="676">
        <v>85226029</v>
      </c>
      <c r="I924" s="676">
        <v>13445997</v>
      </c>
      <c r="J924" s="676">
        <v>23365433</v>
      </c>
      <c r="K924" s="697">
        <v>48414599</v>
      </c>
    </row>
    <row r="925" spans="2:11" ht="12.75">
      <c r="B925" s="701" t="s">
        <v>217</v>
      </c>
      <c r="C925" s="676">
        <f t="shared" si="101"/>
        <v>102255160</v>
      </c>
      <c r="D925" s="678">
        <v>388716</v>
      </c>
      <c r="E925" s="678">
        <v>131033</v>
      </c>
      <c r="F925" s="678">
        <v>150134</v>
      </c>
      <c r="G925" s="679">
        <v>107549</v>
      </c>
      <c r="H925" s="676">
        <v>101866444</v>
      </c>
      <c r="I925" s="678">
        <v>15571385</v>
      </c>
      <c r="J925" s="678">
        <v>26337677</v>
      </c>
      <c r="K925" s="692">
        <v>59957382</v>
      </c>
    </row>
    <row r="926" spans="2:11" ht="12.75">
      <c r="B926" s="701" t="s">
        <v>218</v>
      </c>
      <c r="C926" s="676">
        <f t="shared" si="101"/>
        <v>73943235</v>
      </c>
      <c r="D926" s="676">
        <v>280459</v>
      </c>
      <c r="E926" s="677">
        <v>88055</v>
      </c>
      <c r="F926" s="677">
        <v>98461</v>
      </c>
      <c r="G926" s="677">
        <v>93943</v>
      </c>
      <c r="H926" s="676">
        <v>73662776</v>
      </c>
      <c r="I926" s="677">
        <v>11314944</v>
      </c>
      <c r="J926" s="677">
        <v>20993447</v>
      </c>
      <c r="K926" s="697">
        <v>41354385</v>
      </c>
    </row>
    <row r="927" spans="2:11" ht="12.75">
      <c r="B927" s="701" t="s">
        <v>219</v>
      </c>
      <c r="C927" s="676">
        <f t="shared" si="101"/>
        <v>90424682</v>
      </c>
      <c r="D927" s="1066">
        <v>286702</v>
      </c>
      <c r="E927" s="1066">
        <v>91156</v>
      </c>
      <c r="F927" s="1066">
        <v>111222</v>
      </c>
      <c r="G927" s="1066">
        <v>84324</v>
      </c>
      <c r="H927" s="1066">
        <v>90137980</v>
      </c>
      <c r="I927" s="1066">
        <v>14710488</v>
      </c>
      <c r="J927" s="1066">
        <v>22097348</v>
      </c>
      <c r="K927" s="1471">
        <v>53330144</v>
      </c>
    </row>
    <row r="928" spans="2:11" ht="12.75">
      <c r="B928" s="701" t="s">
        <v>220</v>
      </c>
      <c r="C928" s="676">
        <f t="shared" si="101"/>
        <v>87226474</v>
      </c>
      <c r="D928" s="676">
        <v>327409</v>
      </c>
      <c r="E928" s="677">
        <v>105784</v>
      </c>
      <c r="F928" s="677">
        <v>117190</v>
      </c>
      <c r="G928" s="677">
        <v>104435</v>
      </c>
      <c r="H928" s="676">
        <v>86899065</v>
      </c>
      <c r="I928" s="677">
        <v>15181025</v>
      </c>
      <c r="J928" s="677">
        <v>22263181</v>
      </c>
      <c r="K928" s="697">
        <v>49454859</v>
      </c>
    </row>
    <row r="929" spans="2:11" ht="12.75">
      <c r="B929" s="701" t="s">
        <v>221</v>
      </c>
      <c r="C929" s="676">
        <f>SUM(D929+H929)</f>
        <v>67084106</v>
      </c>
      <c r="D929" s="678">
        <v>255222</v>
      </c>
      <c r="E929" s="678">
        <v>99432</v>
      </c>
      <c r="F929" s="678">
        <v>95147</v>
      </c>
      <c r="G929" s="679">
        <v>60643</v>
      </c>
      <c r="H929" s="676">
        <v>66828884</v>
      </c>
      <c r="I929" s="678">
        <v>11329513</v>
      </c>
      <c r="J929" s="678">
        <v>18691865</v>
      </c>
      <c r="K929" s="692">
        <v>36807506</v>
      </c>
    </row>
    <row r="930" spans="2:11" ht="12.75">
      <c r="B930" s="701" t="s">
        <v>222</v>
      </c>
      <c r="C930" s="676">
        <f>SUM(D930+H930)</f>
        <v>87504925</v>
      </c>
      <c r="D930" s="678">
        <v>408448</v>
      </c>
      <c r="E930" s="678">
        <v>181673</v>
      </c>
      <c r="F930" s="678">
        <v>154525</v>
      </c>
      <c r="G930" s="679">
        <v>72250</v>
      </c>
      <c r="H930" s="676">
        <v>87096477</v>
      </c>
      <c r="I930" s="678">
        <v>13609989</v>
      </c>
      <c r="J930" s="678">
        <v>27054053</v>
      </c>
      <c r="K930" s="692">
        <v>46432435</v>
      </c>
    </row>
    <row r="931" spans="2:11" ht="12.75">
      <c r="B931" s="701" t="s">
        <v>223</v>
      </c>
      <c r="C931" s="676">
        <f t="shared" si="101"/>
        <v>85307117</v>
      </c>
      <c r="D931" s="676">
        <v>416958</v>
      </c>
      <c r="E931" s="677">
        <v>148013</v>
      </c>
      <c r="F931" s="677">
        <v>195362</v>
      </c>
      <c r="G931" s="677">
        <v>73583</v>
      </c>
      <c r="H931" s="676">
        <v>84890159</v>
      </c>
      <c r="I931" s="677">
        <v>12993781</v>
      </c>
      <c r="J931" s="677">
        <v>26847702</v>
      </c>
      <c r="K931" s="697">
        <v>45048676</v>
      </c>
    </row>
    <row r="932" spans="2:11" ht="12.75">
      <c r="B932" s="701" t="s">
        <v>224</v>
      </c>
      <c r="C932" s="676">
        <f t="shared" si="101"/>
        <v>91912277</v>
      </c>
      <c r="D932" s="678">
        <v>395451</v>
      </c>
      <c r="E932" s="678">
        <v>124985</v>
      </c>
      <c r="F932" s="678">
        <v>194401</v>
      </c>
      <c r="G932" s="678">
        <v>76065</v>
      </c>
      <c r="H932" s="677">
        <v>91516826</v>
      </c>
      <c r="I932" s="678">
        <v>14059039</v>
      </c>
      <c r="J932" s="678">
        <v>29871706</v>
      </c>
      <c r="K932" s="692">
        <v>47586081</v>
      </c>
    </row>
    <row r="933" spans="2:11" ht="12.75">
      <c r="B933" s="701" t="s">
        <v>225</v>
      </c>
      <c r="C933" s="676">
        <f t="shared" si="101"/>
        <v>88278076</v>
      </c>
      <c r="D933" s="678">
        <v>371252</v>
      </c>
      <c r="E933" s="678">
        <v>142084</v>
      </c>
      <c r="F933" s="678">
        <v>171656</v>
      </c>
      <c r="G933" s="678">
        <v>57512</v>
      </c>
      <c r="H933" s="677">
        <v>87906824</v>
      </c>
      <c r="I933" s="678">
        <v>14008707</v>
      </c>
      <c r="J933" s="678">
        <v>28970586</v>
      </c>
      <c r="K933" s="692">
        <v>44927531</v>
      </c>
    </row>
    <row r="934" spans="2:11" ht="12.75">
      <c r="B934" s="701" t="s">
        <v>226</v>
      </c>
      <c r="C934" s="676">
        <f t="shared" si="101"/>
        <v>0</v>
      </c>
      <c r="D934" s="678"/>
      <c r="E934" s="678"/>
      <c r="F934" s="678"/>
      <c r="G934" s="679"/>
      <c r="H934" s="680"/>
      <c r="I934" s="678"/>
      <c r="J934" s="678"/>
      <c r="K934" s="692"/>
    </row>
    <row r="935" spans="2:11" ht="12.75">
      <c r="B935" s="701"/>
      <c r="C935" s="675"/>
      <c r="D935" s="672"/>
      <c r="E935" s="673"/>
      <c r="F935" s="673"/>
      <c r="G935" s="673"/>
      <c r="H935" s="672"/>
      <c r="I935" s="673"/>
      <c r="J935" s="673"/>
      <c r="K935" s="706"/>
    </row>
    <row r="936" spans="2:11" ht="13.5" thickBot="1">
      <c r="B936" s="698">
        <v>2023</v>
      </c>
      <c r="C936" s="674">
        <f t="shared" ref="C936:K936" si="102">SUM(C923:C934)</f>
        <v>941728175</v>
      </c>
      <c r="D936" s="674">
        <f t="shared" si="102"/>
        <v>3756367</v>
      </c>
      <c r="E936" s="674">
        <f t="shared" si="102"/>
        <v>1302472</v>
      </c>
      <c r="F936" s="674">
        <f t="shared" si="102"/>
        <v>1553385</v>
      </c>
      <c r="G936" s="674">
        <f t="shared" si="102"/>
        <v>900510</v>
      </c>
      <c r="H936" s="674">
        <f t="shared" si="102"/>
        <v>937971808</v>
      </c>
      <c r="I936" s="674">
        <f t="shared" si="102"/>
        <v>149140899</v>
      </c>
      <c r="J936" s="674">
        <f t="shared" si="102"/>
        <v>269623601</v>
      </c>
      <c r="K936" s="707">
        <f t="shared" si="102"/>
        <v>519207308</v>
      </c>
    </row>
    <row r="937" spans="2:11">
      <c r="B937" s="1034"/>
      <c r="C937" s="344"/>
      <c r="D937" s="344"/>
      <c r="E937" s="344"/>
      <c r="F937" s="344"/>
      <c r="G937" s="344"/>
      <c r="H937" s="344"/>
      <c r="I937" s="344"/>
      <c r="J937" s="344"/>
      <c r="K937" s="1035"/>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f t="shared" si="105"/>
        <v>576.59033734141713</v>
      </c>
      <c r="D947" s="424">
        <f t="shared" si="105"/>
        <v>86.577657807308967</v>
      </c>
      <c r="E947" s="424">
        <f t="shared" si="105"/>
        <v>59.0634477254589</v>
      </c>
      <c r="F947" s="424">
        <f t="shared" si="105"/>
        <v>96.427443237907212</v>
      </c>
      <c r="G947" s="424">
        <f t="shared" si="105"/>
        <v>259.09507042253523</v>
      </c>
      <c r="H947" s="424">
        <f t="shared" si="105"/>
        <v>593.07757711251611</v>
      </c>
      <c r="I947" s="424">
        <f t="shared" si="105"/>
        <v>529.88259522061821</v>
      </c>
      <c r="J947" s="424">
        <f t="shared" si="105"/>
        <v>563.77862707628992</v>
      </c>
      <c r="K947" s="656">
        <f t="shared" si="105"/>
        <v>634.55989407257152</v>
      </c>
    </row>
    <row r="948" spans="2:11" ht="15.75">
      <c r="B948" s="394" t="s">
        <v>224</v>
      </c>
      <c r="C948" s="424">
        <f t="shared" si="105"/>
        <v>580.58781875951468</v>
      </c>
      <c r="D948" s="424">
        <f t="shared" si="105"/>
        <v>89.610469068660777</v>
      </c>
      <c r="E948" s="424">
        <f t="shared" si="105"/>
        <v>57.070776255707763</v>
      </c>
      <c r="F948" s="424">
        <f t="shared" si="105"/>
        <v>99.184183673469391</v>
      </c>
      <c r="G948" s="424">
        <f t="shared" si="105"/>
        <v>289.22053231939162</v>
      </c>
      <c r="H948" s="424">
        <f t="shared" si="105"/>
        <v>594.66669699017518</v>
      </c>
      <c r="I948" s="424">
        <f t="shared" si="105"/>
        <v>527.68228052396501</v>
      </c>
      <c r="J948" s="424">
        <f t="shared" si="105"/>
        <v>570.14688985169778</v>
      </c>
      <c r="K948" s="656">
        <f t="shared" si="105"/>
        <v>635.66765963131184</v>
      </c>
    </row>
    <row r="949" spans="2:11" ht="15.75">
      <c r="B949" s="394" t="s">
        <v>225</v>
      </c>
      <c r="C949" s="424">
        <f t="shared" si="105"/>
        <v>588.01873068315035</v>
      </c>
      <c r="D949" s="424">
        <f t="shared" si="105"/>
        <v>82.57384341637011</v>
      </c>
      <c r="E949" s="424">
        <f t="shared" si="105"/>
        <v>55.135428793170355</v>
      </c>
      <c r="F949" s="424">
        <f t="shared" si="105"/>
        <v>102.29797377830751</v>
      </c>
      <c r="G949" s="424">
        <f t="shared" si="105"/>
        <v>238.6390041493776</v>
      </c>
      <c r="H949" s="424">
        <f t="shared" si="105"/>
        <v>603.6229949461657</v>
      </c>
      <c r="I949" s="424">
        <f t="shared" si="105"/>
        <v>537.88615420058363</v>
      </c>
      <c r="J949" s="424">
        <f t="shared" si="105"/>
        <v>578.91385408548649</v>
      </c>
      <c r="K949" s="656">
        <f t="shared" si="105"/>
        <v>646.02100798044432</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topLeftCell="A10" workbookViewId="0">
      <selection activeCell="Z29" sqref="Z29"/>
    </sheetView>
  </sheetViews>
  <sheetFormatPr defaultRowHeight="12.75"/>
  <cols>
    <col min="1" max="16384" width="9.140625" style="3"/>
  </cols>
  <sheetData>
    <row r="9" spans="24:26" ht="18">
      <c r="X9" s="1038"/>
      <c r="Y9" s="1038"/>
      <c r="Z9" s="1038"/>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topLeftCell="A43" workbookViewId="0">
      <selection activeCell="V71" sqref="V71"/>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17" t="s">
        <v>508</v>
      </c>
      <c r="B1" s="1817"/>
      <c r="C1" s="1817"/>
      <c r="D1" s="1817"/>
      <c r="E1" s="1817"/>
      <c r="F1" s="1817"/>
      <c r="G1" s="1817"/>
      <c r="H1" s="1817"/>
      <c r="I1" s="1817"/>
      <c r="J1" s="1817"/>
      <c r="K1" s="1817"/>
      <c r="L1" s="1817"/>
      <c r="M1" s="1817"/>
      <c r="N1" s="1817"/>
    </row>
    <row r="2" spans="1:14" ht="15.75" thickBot="1">
      <c r="G2" s="1238" t="s">
        <v>278</v>
      </c>
    </row>
    <row r="3" spans="1:14" ht="15.75" thickBot="1">
      <c r="A3" s="1239" t="s">
        <v>279</v>
      </c>
      <c r="B3" s="1240" t="s">
        <v>166</v>
      </c>
      <c r="C3" s="1240" t="s">
        <v>167</v>
      </c>
      <c r="D3" s="1240" t="s">
        <v>168</v>
      </c>
      <c r="E3" s="1240" t="s">
        <v>169</v>
      </c>
      <c r="F3" s="1240" t="s">
        <v>170</v>
      </c>
      <c r="G3" s="1240" t="s">
        <v>171</v>
      </c>
      <c r="H3" s="1240" t="s">
        <v>172</v>
      </c>
      <c r="I3" s="1240" t="s">
        <v>173</v>
      </c>
      <c r="J3" s="1240" t="s">
        <v>174</v>
      </c>
      <c r="K3" s="1240" t="s">
        <v>175</v>
      </c>
      <c r="L3" s="1240" t="s">
        <v>176</v>
      </c>
      <c r="M3" s="1240" t="s">
        <v>177</v>
      </c>
      <c r="N3" s="1240" t="s">
        <v>184</v>
      </c>
    </row>
    <row r="4" spans="1:14">
      <c r="A4" s="1241">
        <v>2004</v>
      </c>
      <c r="B4" s="1242">
        <v>299.39999999999998</v>
      </c>
      <c r="C4" s="1242">
        <v>296.39999999999998</v>
      </c>
      <c r="D4" s="1242">
        <v>293.7</v>
      </c>
      <c r="E4" s="1242">
        <v>293.5</v>
      </c>
      <c r="F4" s="1242">
        <v>293.5</v>
      </c>
      <c r="G4" s="1242">
        <v>291.60000000000002</v>
      </c>
      <c r="H4" s="1242">
        <v>290.2</v>
      </c>
      <c r="I4" s="1242">
        <v>286.3</v>
      </c>
      <c r="J4" s="1242">
        <v>285.39999999999998</v>
      </c>
      <c r="K4" s="1242">
        <v>285.10000000000002</v>
      </c>
      <c r="L4" s="1242">
        <v>291.2</v>
      </c>
      <c r="M4" s="1242">
        <v>297.8</v>
      </c>
      <c r="N4" s="1243">
        <v>291.3</v>
      </c>
    </row>
    <row r="5" spans="1:14">
      <c r="A5" s="1244">
        <v>2005</v>
      </c>
      <c r="B5" s="1245">
        <v>304.10000000000002</v>
      </c>
      <c r="C5" s="1245">
        <v>308.10000000000002</v>
      </c>
      <c r="D5" s="1245">
        <v>308.2</v>
      </c>
      <c r="E5" s="1245">
        <v>310.89999999999998</v>
      </c>
      <c r="F5" s="1245">
        <v>309.89999999999998</v>
      </c>
      <c r="G5" s="1245">
        <v>309.10000000000002</v>
      </c>
      <c r="H5" s="1245">
        <v>307</v>
      </c>
      <c r="I5" s="1245">
        <v>300.60000000000002</v>
      </c>
      <c r="J5" s="1245">
        <v>303.3</v>
      </c>
      <c r="K5" s="1245">
        <v>304.3</v>
      </c>
      <c r="L5" s="1245">
        <v>311.8</v>
      </c>
      <c r="M5" s="1245">
        <v>315.5</v>
      </c>
      <c r="N5" s="1246">
        <v>307.60000000000002</v>
      </c>
    </row>
    <row r="6" spans="1:14">
      <c r="A6" s="1244">
        <v>2006</v>
      </c>
      <c r="B6" s="1245">
        <v>317.10000000000002</v>
      </c>
      <c r="C6" s="1245">
        <v>319.89999999999998</v>
      </c>
      <c r="D6" s="1245">
        <v>324</v>
      </c>
      <c r="E6" s="1245">
        <v>319.5</v>
      </c>
      <c r="F6" s="1245">
        <v>325.8</v>
      </c>
      <c r="G6" s="1245">
        <v>323.8</v>
      </c>
      <c r="H6" s="1245">
        <v>312.8</v>
      </c>
      <c r="I6" s="1245">
        <v>313</v>
      </c>
      <c r="J6" s="1245">
        <v>315.2</v>
      </c>
      <c r="K6" s="1245">
        <v>311.2</v>
      </c>
      <c r="L6" s="1245">
        <v>316.2</v>
      </c>
      <c r="M6" s="1245">
        <v>321.8</v>
      </c>
      <c r="N6" s="1246">
        <v>318.7</v>
      </c>
    </row>
    <row r="7" spans="1:14">
      <c r="A7" s="1244">
        <v>2007</v>
      </c>
      <c r="B7" s="1245">
        <v>325.7</v>
      </c>
      <c r="C7" s="1245">
        <v>327.9</v>
      </c>
      <c r="D7" s="1245">
        <v>329.1</v>
      </c>
      <c r="E7" s="1245">
        <v>329.9</v>
      </c>
      <c r="F7" s="1245">
        <v>328.7</v>
      </c>
      <c r="G7" s="1245">
        <v>330</v>
      </c>
      <c r="H7" s="1245">
        <v>327.9</v>
      </c>
      <c r="I7" s="1245">
        <v>324</v>
      </c>
      <c r="J7" s="1245">
        <v>329.3</v>
      </c>
      <c r="K7" s="1245">
        <v>312.8</v>
      </c>
      <c r="L7" s="1245">
        <v>317.5</v>
      </c>
      <c r="M7" s="1245">
        <v>319</v>
      </c>
      <c r="N7" s="1246">
        <v>325.39999999999998</v>
      </c>
    </row>
    <row r="8" spans="1:14">
      <c r="A8" s="1244">
        <v>2008</v>
      </c>
      <c r="B8" s="1245">
        <v>326.5</v>
      </c>
      <c r="C8" s="1245">
        <v>327</v>
      </c>
      <c r="D8" s="1245">
        <v>324.5</v>
      </c>
      <c r="E8" s="1245">
        <v>322.60000000000002</v>
      </c>
      <c r="F8" s="1245">
        <v>325.7</v>
      </c>
      <c r="G8" s="1245">
        <v>323.8</v>
      </c>
      <c r="H8" s="1245">
        <v>317</v>
      </c>
      <c r="I8" s="1245">
        <v>314.39999999999998</v>
      </c>
      <c r="J8" s="1245">
        <v>314.60000000000002</v>
      </c>
      <c r="K8" s="1245">
        <v>310.5</v>
      </c>
      <c r="L8" s="1245">
        <v>315.10000000000002</v>
      </c>
      <c r="M8" s="1245">
        <v>321.7</v>
      </c>
      <c r="N8" s="1246">
        <v>320.39999999999998</v>
      </c>
    </row>
    <row r="9" spans="1:14">
      <c r="A9" s="1244">
        <v>2009</v>
      </c>
      <c r="B9" s="1245">
        <v>322.2</v>
      </c>
      <c r="C9" s="1245">
        <v>324.3</v>
      </c>
      <c r="D9" s="1245">
        <v>325.89999999999998</v>
      </c>
      <c r="E9" s="1245">
        <v>324.2</v>
      </c>
      <c r="F9" s="1245">
        <v>325.3</v>
      </c>
      <c r="G9" s="1245">
        <v>324.5</v>
      </c>
      <c r="H9" s="1245">
        <v>323.3</v>
      </c>
      <c r="I9" s="1245">
        <v>316.2</v>
      </c>
      <c r="J9" s="1245">
        <v>320.10000000000002</v>
      </c>
      <c r="K9" s="1245">
        <v>320</v>
      </c>
      <c r="L9" s="1245">
        <v>324.5</v>
      </c>
      <c r="M9" s="1245">
        <v>330</v>
      </c>
      <c r="N9" s="1247">
        <v>323.60000000000002</v>
      </c>
    </row>
    <row r="10" spans="1:14">
      <c r="A10" s="1244">
        <v>2010</v>
      </c>
      <c r="B10" s="1245">
        <v>333.4</v>
      </c>
      <c r="C10" s="1245">
        <v>341.3</v>
      </c>
      <c r="D10" s="1245">
        <v>335.1</v>
      </c>
      <c r="E10" s="1245">
        <v>343.1</v>
      </c>
      <c r="F10" s="1245">
        <v>346.2</v>
      </c>
      <c r="G10" s="1245">
        <v>345.9</v>
      </c>
      <c r="H10" s="1245">
        <v>340.4</v>
      </c>
      <c r="I10" s="1245">
        <v>336.9</v>
      </c>
      <c r="J10" s="1245">
        <v>334.2</v>
      </c>
      <c r="K10" s="1245">
        <v>325.7</v>
      </c>
      <c r="L10" s="1245">
        <v>326.39999999999998</v>
      </c>
      <c r="M10" s="1245">
        <v>326.3</v>
      </c>
      <c r="N10" s="1247">
        <v>335.8</v>
      </c>
    </row>
    <row r="11" spans="1:14">
      <c r="A11" s="1244">
        <v>2011</v>
      </c>
      <c r="B11" s="1245">
        <v>325.60000000000002</v>
      </c>
      <c r="C11" s="1245">
        <v>323.5</v>
      </c>
      <c r="D11" s="1245">
        <v>322.8</v>
      </c>
      <c r="E11" s="1245">
        <v>323</v>
      </c>
      <c r="F11" s="1245">
        <v>326.89999999999998</v>
      </c>
      <c r="G11" s="1245">
        <v>323.39999999999998</v>
      </c>
      <c r="H11" s="1245">
        <v>321.10000000000002</v>
      </c>
      <c r="I11" s="1245">
        <v>317.7</v>
      </c>
      <c r="J11" s="1245">
        <v>313</v>
      </c>
      <c r="K11" s="1245">
        <v>312.89999999999998</v>
      </c>
      <c r="L11" s="1245">
        <v>315.60000000000002</v>
      </c>
      <c r="M11" s="1245">
        <v>322.10000000000002</v>
      </c>
      <c r="N11" s="1247">
        <v>320.7</v>
      </c>
    </row>
    <row r="12" spans="1:14">
      <c r="A12" s="1248">
        <v>2012</v>
      </c>
      <c r="B12" s="1249">
        <v>324.89999999999998</v>
      </c>
      <c r="C12" s="1249">
        <v>327.2</v>
      </c>
      <c r="D12" s="1249">
        <v>329</v>
      </c>
      <c r="E12" s="1249">
        <v>329.8</v>
      </c>
      <c r="F12" s="1249">
        <v>334.6</v>
      </c>
      <c r="G12" s="1249">
        <v>336.3</v>
      </c>
      <c r="H12" s="1249">
        <v>330.7</v>
      </c>
      <c r="I12" s="1249">
        <v>326.3</v>
      </c>
      <c r="J12" s="1249">
        <v>325.7</v>
      </c>
      <c r="K12" s="1249">
        <v>322</v>
      </c>
      <c r="L12" s="1249">
        <v>327.2</v>
      </c>
      <c r="M12" s="1249">
        <v>330.6</v>
      </c>
      <c r="N12" s="1250">
        <v>328.9</v>
      </c>
    </row>
    <row r="13" spans="1:14">
      <c r="A13" s="1248">
        <v>2013</v>
      </c>
      <c r="B13" s="1249">
        <v>334</v>
      </c>
      <c r="C13" s="1249">
        <v>336.5</v>
      </c>
      <c r="D13" s="1249">
        <v>334.9</v>
      </c>
      <c r="E13" s="1249">
        <v>338</v>
      </c>
      <c r="F13" s="1249">
        <v>338.8</v>
      </c>
      <c r="G13" s="1249">
        <v>343</v>
      </c>
      <c r="H13" s="1249">
        <v>338.6</v>
      </c>
      <c r="I13" s="1249">
        <v>334</v>
      </c>
      <c r="J13" s="1249">
        <v>329.8</v>
      </c>
      <c r="K13" s="1249">
        <v>328.9</v>
      </c>
      <c r="L13" s="1249">
        <v>331</v>
      </c>
      <c r="M13" s="1249">
        <v>333.1</v>
      </c>
      <c r="N13" s="1250">
        <v>335.2</v>
      </c>
    </row>
    <row r="14" spans="1:14">
      <c r="A14" s="1248">
        <v>2014</v>
      </c>
      <c r="B14" s="1249">
        <v>335.3</v>
      </c>
      <c r="C14" s="1249">
        <v>339.5</v>
      </c>
      <c r="D14" s="1249">
        <v>336</v>
      </c>
      <c r="E14" s="1249">
        <v>338.1</v>
      </c>
      <c r="F14" s="1249">
        <v>336</v>
      </c>
      <c r="G14" s="1249">
        <v>336.1</v>
      </c>
      <c r="H14" s="1249">
        <v>331.4</v>
      </c>
      <c r="I14" s="1249">
        <v>332.4</v>
      </c>
      <c r="J14" s="1249">
        <v>327.3</v>
      </c>
      <c r="K14" s="1249">
        <v>326.3</v>
      </c>
      <c r="L14" s="1249">
        <v>328.5</v>
      </c>
      <c r="M14" s="1249">
        <v>340.6</v>
      </c>
      <c r="N14" s="1250">
        <v>333.6</v>
      </c>
    </row>
    <row r="15" spans="1:14">
      <c r="A15" s="1251">
        <v>2015</v>
      </c>
      <c r="B15" s="1252">
        <v>336</v>
      </c>
      <c r="C15" s="1252">
        <v>338.9</v>
      </c>
      <c r="D15" s="1252">
        <v>339.7</v>
      </c>
      <c r="E15" s="1252">
        <v>340.8</v>
      </c>
      <c r="F15" s="1252">
        <v>346.1</v>
      </c>
      <c r="G15" s="1252">
        <v>343.9</v>
      </c>
      <c r="H15" s="1252">
        <v>339.4</v>
      </c>
      <c r="I15" s="1252">
        <v>334</v>
      </c>
      <c r="J15" s="1252">
        <v>332.9</v>
      </c>
      <c r="K15" s="1252">
        <v>331.2</v>
      </c>
      <c r="L15" s="1252">
        <v>332.8</v>
      </c>
      <c r="M15" s="1252">
        <v>335.4</v>
      </c>
      <c r="N15" s="1253">
        <v>337.6</v>
      </c>
    </row>
    <row r="16" spans="1:14">
      <c r="A16" s="1251">
        <v>2016</v>
      </c>
      <c r="B16" s="1252">
        <v>335.2</v>
      </c>
      <c r="C16" s="1252">
        <v>337.7</v>
      </c>
      <c r="D16" s="1252">
        <v>338.5</v>
      </c>
      <c r="E16" s="1252">
        <v>340.3</v>
      </c>
      <c r="F16" s="1252">
        <v>345.4</v>
      </c>
      <c r="G16" s="1252">
        <v>342.5</v>
      </c>
      <c r="H16" s="1252">
        <v>339.1</v>
      </c>
      <c r="I16" s="1252">
        <v>336.7</v>
      </c>
      <c r="J16" s="1252">
        <v>336</v>
      </c>
      <c r="K16" s="1252">
        <v>338.1</v>
      </c>
      <c r="L16" s="1252">
        <v>339.8</v>
      </c>
      <c r="M16" s="1252">
        <v>343.5</v>
      </c>
      <c r="N16" s="1253">
        <v>339.5</v>
      </c>
    </row>
    <row r="17" spans="1:14">
      <c r="A17" s="1251">
        <v>2017</v>
      </c>
      <c r="B17" s="1252">
        <v>343.84877560849145</v>
      </c>
      <c r="C17" s="1252">
        <v>344.01260355448568</v>
      </c>
      <c r="D17" s="1252">
        <v>345.08323788722237</v>
      </c>
      <c r="E17" s="1252">
        <v>349.4260933003689</v>
      </c>
      <c r="F17" s="1252">
        <v>351.85998819252393</v>
      </c>
      <c r="G17" s="1252">
        <v>351.12109667545815</v>
      </c>
      <c r="H17" s="1252">
        <v>346.75726994620067</v>
      </c>
      <c r="I17" s="1252">
        <v>344.85589941972938</v>
      </c>
      <c r="J17" s="1252">
        <v>342.09908231074832</v>
      </c>
      <c r="K17" s="1252">
        <v>340.25607000681453</v>
      </c>
      <c r="L17" s="1252">
        <v>343.96423731809307</v>
      </c>
      <c r="M17" s="1252">
        <v>345.17611667491775</v>
      </c>
      <c r="N17" s="1253">
        <v>345.73613890143946</v>
      </c>
    </row>
    <row r="18" spans="1:14">
      <c r="A18" s="1251">
        <v>2018</v>
      </c>
      <c r="B18" s="1252">
        <v>328.68883172082138</v>
      </c>
      <c r="C18" s="1252">
        <v>335.33083028686195</v>
      </c>
      <c r="D18" s="1252">
        <v>339.13477331184731</v>
      </c>
      <c r="E18" s="1252">
        <v>352.1288362407397</v>
      </c>
      <c r="F18" s="1252">
        <v>354.40806226015781</v>
      </c>
      <c r="G18" s="1252">
        <v>352.31798629918734</v>
      </c>
      <c r="H18" s="1252">
        <v>349.02563708344542</v>
      </c>
      <c r="I18" s="1252">
        <v>347.00933631012759</v>
      </c>
      <c r="J18" s="1252">
        <v>345.11329021489684</v>
      </c>
      <c r="K18" s="1252">
        <v>347.11988043981063</v>
      </c>
      <c r="L18" s="1252">
        <v>349.40972512323503</v>
      </c>
      <c r="M18" s="1252">
        <v>350.98601398601369</v>
      </c>
      <c r="N18" s="1253">
        <v>345.25543478260863</v>
      </c>
    </row>
    <row r="19" spans="1:14">
      <c r="A19" s="1254">
        <v>2019</v>
      </c>
      <c r="B19" s="1255">
        <v>354.37491656654714</v>
      </c>
      <c r="C19" s="1255">
        <v>356.43838796545651</v>
      </c>
      <c r="D19" s="1255">
        <v>357.2969949465724</v>
      </c>
      <c r="E19" s="1255">
        <v>357.47446683623537</v>
      </c>
      <c r="F19" s="1255">
        <v>361.2054005838466</v>
      </c>
      <c r="G19" s="1255">
        <v>357.93540852897377</v>
      </c>
      <c r="H19" s="1255">
        <v>354.2490676912646</v>
      </c>
      <c r="I19" s="1255">
        <v>353.13528487554794</v>
      </c>
      <c r="J19" s="1255">
        <v>352.05841293166753</v>
      </c>
      <c r="K19" s="1255">
        <v>345</v>
      </c>
      <c r="L19" s="1255">
        <v>349.6</v>
      </c>
      <c r="M19" s="1255">
        <v>354.4</v>
      </c>
      <c r="N19" s="1256">
        <v>354.2</v>
      </c>
    </row>
    <row r="20" spans="1:14">
      <c r="A20" s="1254">
        <v>2020</v>
      </c>
      <c r="B20" s="1255">
        <v>354.8</v>
      </c>
      <c r="C20" s="1255">
        <v>355</v>
      </c>
      <c r="D20" s="1255">
        <v>356.13</v>
      </c>
      <c r="E20" s="1255">
        <v>354.02</v>
      </c>
      <c r="F20" s="1255">
        <v>356.2</v>
      </c>
      <c r="G20" s="1255">
        <v>358.1</v>
      </c>
      <c r="H20" s="1255">
        <v>352.8</v>
      </c>
      <c r="I20" s="1255">
        <v>350.8</v>
      </c>
      <c r="J20" s="1255">
        <v>346.7</v>
      </c>
      <c r="K20" s="1255">
        <v>345</v>
      </c>
      <c r="L20" s="1255">
        <v>347.8</v>
      </c>
      <c r="M20" s="1255">
        <v>347.4</v>
      </c>
      <c r="N20" s="1256">
        <v>352.3</v>
      </c>
    </row>
    <row r="21" spans="1:14">
      <c r="A21" s="1254">
        <v>2021</v>
      </c>
      <c r="B21" s="1255">
        <v>350.5</v>
      </c>
      <c r="C21" s="1255">
        <v>354.1</v>
      </c>
      <c r="D21" s="1255">
        <v>354.1</v>
      </c>
      <c r="E21" s="1255">
        <v>354.4</v>
      </c>
      <c r="F21" s="1255">
        <v>353.4</v>
      </c>
      <c r="G21" s="1255">
        <v>352.5</v>
      </c>
      <c r="H21" s="1255">
        <v>348.2</v>
      </c>
      <c r="I21" s="1255">
        <v>348.4</v>
      </c>
      <c r="J21" s="1255">
        <v>343.2</v>
      </c>
      <c r="K21" s="1255">
        <v>402.6</v>
      </c>
      <c r="L21" s="1255">
        <v>345.6</v>
      </c>
      <c r="M21" s="1255">
        <v>347</v>
      </c>
      <c r="N21" s="1256">
        <v>349.8</v>
      </c>
    </row>
    <row r="22" spans="1:14">
      <c r="A22" s="1254">
        <v>2022</v>
      </c>
      <c r="B22" s="1255">
        <v>350.1</v>
      </c>
      <c r="C22" s="1255">
        <v>354.4</v>
      </c>
      <c r="D22" s="1255">
        <v>351</v>
      </c>
      <c r="E22" s="1255">
        <v>354.6</v>
      </c>
      <c r="F22" s="1255">
        <v>353.3</v>
      </c>
      <c r="G22" s="1255">
        <v>351.4</v>
      </c>
      <c r="H22" s="1255">
        <v>352</v>
      </c>
      <c r="I22" s="1255">
        <v>350.9</v>
      </c>
      <c r="J22" s="1255">
        <v>347.5</v>
      </c>
      <c r="K22" s="1255">
        <v>349.1</v>
      </c>
      <c r="L22" s="1255">
        <v>348</v>
      </c>
      <c r="M22" s="1255">
        <v>348.7</v>
      </c>
      <c r="N22" s="1256">
        <v>351</v>
      </c>
    </row>
    <row r="23" spans="1:14" ht="15.75" thickBot="1">
      <c r="A23" s="1257">
        <v>2023</v>
      </c>
      <c r="B23" s="1258">
        <v>352.3</v>
      </c>
      <c r="C23" s="1258">
        <v>353.3</v>
      </c>
      <c r="D23" s="1258">
        <v>354.9</v>
      </c>
      <c r="E23" s="1258">
        <v>351.4</v>
      </c>
      <c r="F23" s="1258">
        <v>285.10000000000002</v>
      </c>
      <c r="G23" s="1258">
        <v>350</v>
      </c>
      <c r="H23" s="1258">
        <v>343.9</v>
      </c>
      <c r="I23" s="1258">
        <v>349.2</v>
      </c>
      <c r="J23" s="1258">
        <v>346.2</v>
      </c>
      <c r="K23" s="1258">
        <v>347.6</v>
      </c>
      <c r="L23" s="1258">
        <v>349.6</v>
      </c>
      <c r="M23" s="1258">
        <v>347.9</v>
      </c>
      <c r="N23" s="1259">
        <v>350.3</v>
      </c>
    </row>
    <row r="25" spans="1:14" ht="15.75" thickBot="1">
      <c r="G25" s="1260" t="s">
        <v>280</v>
      </c>
      <c r="N25" s="1261"/>
    </row>
    <row r="26" spans="1:14" ht="15.75" thickBot="1">
      <c r="A26" s="1239" t="s">
        <v>279</v>
      </c>
      <c r="B26" s="1240" t="s">
        <v>166</v>
      </c>
      <c r="C26" s="1240" t="s">
        <v>167</v>
      </c>
      <c r="D26" s="1240" t="s">
        <v>168</v>
      </c>
      <c r="E26" s="1240" t="s">
        <v>169</v>
      </c>
      <c r="F26" s="1240" t="s">
        <v>170</v>
      </c>
      <c r="G26" s="1240" t="s">
        <v>171</v>
      </c>
      <c r="H26" s="1240" t="s">
        <v>172</v>
      </c>
      <c r="I26" s="1240" t="s">
        <v>173</v>
      </c>
      <c r="J26" s="1240" t="s">
        <v>174</v>
      </c>
      <c r="K26" s="1240" t="s">
        <v>175</v>
      </c>
      <c r="L26" s="1240" t="s">
        <v>176</v>
      </c>
      <c r="M26" s="1240" t="s">
        <v>177</v>
      </c>
      <c r="N26" s="1240" t="s">
        <v>184</v>
      </c>
    </row>
    <row r="27" spans="1:14">
      <c r="A27" s="1241">
        <v>2004</v>
      </c>
      <c r="B27" s="1242">
        <v>272.2</v>
      </c>
      <c r="C27" s="1242">
        <v>271.5</v>
      </c>
      <c r="D27" s="1242">
        <v>272</v>
      </c>
      <c r="E27" s="1242">
        <v>273.10000000000002</v>
      </c>
      <c r="F27" s="1242">
        <v>267.2</v>
      </c>
      <c r="G27" s="1242">
        <v>269.60000000000002</v>
      </c>
      <c r="H27" s="1242">
        <v>261.5</v>
      </c>
      <c r="I27" s="1242">
        <v>261.39999999999998</v>
      </c>
      <c r="J27" s="1242">
        <v>264.8</v>
      </c>
      <c r="K27" s="1242">
        <v>267</v>
      </c>
      <c r="L27" s="1242">
        <v>266.39999999999998</v>
      </c>
      <c r="M27" s="1242">
        <v>271.3</v>
      </c>
      <c r="N27" s="1243">
        <v>267.3</v>
      </c>
    </row>
    <row r="28" spans="1:14">
      <c r="A28" s="1244">
        <v>2005</v>
      </c>
      <c r="B28" s="1245">
        <v>272.10000000000002</v>
      </c>
      <c r="C28" s="1245">
        <v>274.8</v>
      </c>
      <c r="D28" s="1245">
        <v>271.8</v>
      </c>
      <c r="E28" s="1245">
        <v>273.39999999999998</v>
      </c>
      <c r="F28" s="1245">
        <v>271</v>
      </c>
      <c r="G28" s="1245">
        <v>266.39999999999998</v>
      </c>
      <c r="H28" s="1245">
        <v>264.60000000000002</v>
      </c>
      <c r="I28" s="1245">
        <v>261.10000000000002</v>
      </c>
      <c r="J28" s="1245">
        <v>266.60000000000002</v>
      </c>
      <c r="K28" s="1245">
        <v>272.5</v>
      </c>
      <c r="L28" s="1245">
        <v>270.60000000000002</v>
      </c>
      <c r="M28" s="1245">
        <v>272.39999999999998</v>
      </c>
      <c r="N28" s="1246">
        <v>269.2</v>
      </c>
    </row>
    <row r="29" spans="1:14">
      <c r="A29" s="1244">
        <v>2006</v>
      </c>
      <c r="B29" s="1245">
        <v>275.10000000000002</v>
      </c>
      <c r="C29" s="1245">
        <v>273.39999999999998</v>
      </c>
      <c r="D29" s="1245">
        <v>273.39999999999998</v>
      </c>
      <c r="E29" s="1245">
        <v>272.89999999999998</v>
      </c>
      <c r="F29" s="1245">
        <v>270.39999999999998</v>
      </c>
      <c r="G29" s="1245">
        <v>264.2</v>
      </c>
      <c r="H29" s="1245">
        <v>260.2</v>
      </c>
      <c r="I29" s="1245">
        <v>258.10000000000002</v>
      </c>
      <c r="J29" s="1245">
        <v>263.5</v>
      </c>
      <c r="K29" s="1245">
        <v>263.89999999999998</v>
      </c>
      <c r="L29" s="1245">
        <v>264.89999999999998</v>
      </c>
      <c r="M29" s="1245">
        <v>266.89999999999998</v>
      </c>
      <c r="N29" s="1246">
        <v>267.5</v>
      </c>
    </row>
    <row r="30" spans="1:14">
      <c r="A30" s="1244">
        <v>2007</v>
      </c>
      <c r="B30" s="1245">
        <v>274.10000000000002</v>
      </c>
      <c r="C30" s="1245">
        <v>274.89999999999998</v>
      </c>
      <c r="D30" s="1245">
        <v>274</v>
      </c>
      <c r="E30" s="1245">
        <v>272.3</v>
      </c>
      <c r="F30" s="1245">
        <v>271.89999999999998</v>
      </c>
      <c r="G30" s="1245">
        <v>269.2</v>
      </c>
      <c r="H30" s="1245">
        <v>267.89999999999998</v>
      </c>
      <c r="I30" s="1245">
        <v>264.60000000000002</v>
      </c>
      <c r="J30" s="1245">
        <v>266</v>
      </c>
      <c r="K30" s="1245">
        <v>268.8</v>
      </c>
      <c r="L30" s="1245">
        <v>269.10000000000002</v>
      </c>
      <c r="M30" s="1245">
        <v>271.60000000000002</v>
      </c>
      <c r="N30" s="1246">
        <v>270.2</v>
      </c>
    </row>
    <row r="31" spans="1:14">
      <c r="A31" s="1244">
        <v>2008</v>
      </c>
      <c r="B31" s="1245">
        <v>273.89999999999998</v>
      </c>
      <c r="C31" s="1245">
        <v>274.89999999999998</v>
      </c>
      <c r="D31" s="1245">
        <v>273.8</v>
      </c>
      <c r="E31" s="1245">
        <v>270</v>
      </c>
      <c r="F31" s="1245">
        <v>271.89999999999998</v>
      </c>
      <c r="G31" s="1245">
        <v>270.5</v>
      </c>
      <c r="H31" s="1245">
        <v>268.60000000000002</v>
      </c>
      <c r="I31" s="1245">
        <v>265</v>
      </c>
      <c r="J31" s="1245">
        <v>266.5</v>
      </c>
      <c r="K31" s="1245">
        <v>266.60000000000002</v>
      </c>
      <c r="L31" s="1245">
        <v>269.7</v>
      </c>
      <c r="M31" s="1245">
        <v>274.60000000000002</v>
      </c>
      <c r="N31" s="1246">
        <v>270.3</v>
      </c>
    </row>
    <row r="32" spans="1:14">
      <c r="A32" s="1244">
        <v>2009</v>
      </c>
      <c r="B32" s="1245">
        <v>276.8</v>
      </c>
      <c r="C32" s="1245">
        <v>274.3</v>
      </c>
      <c r="D32" s="1245">
        <v>276.39999999999998</v>
      </c>
      <c r="E32" s="1245">
        <v>273.60000000000002</v>
      </c>
      <c r="F32" s="1245">
        <v>273.8</v>
      </c>
      <c r="G32" s="1245">
        <v>272.10000000000002</v>
      </c>
      <c r="H32" s="1245">
        <v>268.60000000000002</v>
      </c>
      <c r="I32" s="1245">
        <v>266.8</v>
      </c>
      <c r="J32" s="1245">
        <v>269.5</v>
      </c>
      <c r="K32" s="1245">
        <v>271.39999999999998</v>
      </c>
      <c r="L32" s="1245">
        <v>275.60000000000002</v>
      </c>
      <c r="M32" s="1245">
        <v>277.10000000000002</v>
      </c>
      <c r="N32" s="1247">
        <v>272.8</v>
      </c>
    </row>
    <row r="33" spans="1:14">
      <c r="A33" s="1244">
        <v>2010</v>
      </c>
      <c r="B33" s="1245">
        <v>278.5</v>
      </c>
      <c r="C33" s="1245">
        <v>282.10000000000002</v>
      </c>
      <c r="D33" s="1245">
        <v>281.7</v>
      </c>
      <c r="E33" s="1245">
        <v>280.5</v>
      </c>
      <c r="F33" s="1245">
        <v>280.89999999999998</v>
      </c>
      <c r="G33" s="1245">
        <v>279</v>
      </c>
      <c r="H33" s="1245">
        <v>275</v>
      </c>
      <c r="I33" s="1245">
        <v>272.89999999999998</v>
      </c>
      <c r="J33" s="1245">
        <v>275.5</v>
      </c>
      <c r="K33" s="1245">
        <v>275.10000000000002</v>
      </c>
      <c r="L33" s="1245">
        <v>275</v>
      </c>
      <c r="M33" s="1245">
        <v>277.5</v>
      </c>
      <c r="N33" s="1247">
        <v>277.8</v>
      </c>
    </row>
    <row r="34" spans="1:14">
      <c r="A34" s="1244">
        <v>2011</v>
      </c>
      <c r="B34" s="1245">
        <v>280.2</v>
      </c>
      <c r="C34" s="1245">
        <v>279.3</v>
      </c>
      <c r="D34" s="1245">
        <v>279.5</v>
      </c>
      <c r="E34" s="1245">
        <v>281.39999999999998</v>
      </c>
      <c r="F34" s="1245">
        <v>279.7</v>
      </c>
      <c r="G34" s="1245">
        <v>275.89999999999998</v>
      </c>
      <c r="H34" s="1245">
        <v>274.2</v>
      </c>
      <c r="I34" s="1245">
        <v>268.2</v>
      </c>
      <c r="J34" s="1245">
        <v>259.3</v>
      </c>
      <c r="K34" s="1245">
        <v>260.89999999999998</v>
      </c>
      <c r="L34" s="1245">
        <v>262.89999999999998</v>
      </c>
      <c r="M34" s="1245">
        <v>267.2</v>
      </c>
      <c r="N34" s="1247">
        <v>271.2</v>
      </c>
    </row>
    <row r="35" spans="1:14">
      <c r="A35" s="1248">
        <v>2012</v>
      </c>
      <c r="B35" s="1249">
        <v>270.2</v>
      </c>
      <c r="C35" s="1249">
        <v>267.8</v>
      </c>
      <c r="D35" s="1249">
        <v>269.60000000000002</v>
      </c>
      <c r="E35" s="1249">
        <v>266.2</v>
      </c>
      <c r="F35" s="1249">
        <v>265.3</v>
      </c>
      <c r="G35" s="1249">
        <v>265.10000000000002</v>
      </c>
      <c r="H35" s="1249">
        <v>259.10000000000002</v>
      </c>
      <c r="I35" s="1249">
        <v>258.3</v>
      </c>
      <c r="J35" s="1249">
        <v>258.89999999999998</v>
      </c>
      <c r="K35" s="1249">
        <v>261.60000000000002</v>
      </c>
      <c r="L35" s="1249">
        <v>263.2</v>
      </c>
      <c r="M35" s="1249">
        <v>267</v>
      </c>
      <c r="N35" s="1250">
        <v>264</v>
      </c>
    </row>
    <row r="36" spans="1:14">
      <c r="A36" s="1248">
        <v>2013</v>
      </c>
      <c r="B36" s="1249">
        <v>269.39999999999998</v>
      </c>
      <c r="C36" s="1249">
        <v>271.89999999999998</v>
      </c>
      <c r="D36" s="1249">
        <v>270.60000000000002</v>
      </c>
      <c r="E36" s="1249">
        <v>270.89999999999998</v>
      </c>
      <c r="F36" s="1249">
        <v>266.89999999999998</v>
      </c>
      <c r="G36" s="1249">
        <v>265.89999999999998</v>
      </c>
      <c r="H36" s="1249">
        <v>262.5</v>
      </c>
      <c r="I36" s="1249">
        <v>259.3</v>
      </c>
      <c r="J36" s="1249">
        <v>261.2</v>
      </c>
      <c r="K36" s="1249">
        <v>263.10000000000002</v>
      </c>
      <c r="L36" s="1249">
        <v>265.5</v>
      </c>
      <c r="M36" s="1249">
        <v>270.2</v>
      </c>
      <c r="N36" s="1250">
        <v>266.10000000000002</v>
      </c>
    </row>
    <row r="37" spans="1:14">
      <c r="A37" s="1248">
        <v>2014</v>
      </c>
      <c r="B37" s="1249">
        <v>273</v>
      </c>
      <c r="C37" s="1249">
        <v>274.60000000000002</v>
      </c>
      <c r="D37" s="1249">
        <v>271.8</v>
      </c>
      <c r="E37" s="1249">
        <v>270.39999999999998</v>
      </c>
      <c r="F37" s="1249">
        <v>268.39999999999998</v>
      </c>
      <c r="G37" s="1249">
        <v>268.60000000000002</v>
      </c>
      <c r="H37" s="1249">
        <v>264.5</v>
      </c>
      <c r="I37" s="1249">
        <v>259.7</v>
      </c>
      <c r="J37" s="1249">
        <v>261.60000000000002</v>
      </c>
      <c r="K37" s="1249">
        <v>263.39999999999998</v>
      </c>
      <c r="L37" s="1249">
        <v>264.39999999999998</v>
      </c>
      <c r="M37" s="1249">
        <v>264.8</v>
      </c>
      <c r="N37" s="1250">
        <v>267</v>
      </c>
    </row>
    <row r="38" spans="1:14">
      <c r="A38" s="1251">
        <v>2015</v>
      </c>
      <c r="B38" s="1252">
        <v>270.5</v>
      </c>
      <c r="C38" s="1252">
        <v>271.5</v>
      </c>
      <c r="D38" s="1252">
        <v>272.60000000000002</v>
      </c>
      <c r="E38" s="1252">
        <v>270.89999999999998</v>
      </c>
      <c r="F38" s="1252">
        <v>273.3</v>
      </c>
      <c r="G38" s="1252">
        <v>272</v>
      </c>
      <c r="H38" s="1252">
        <v>267.8</v>
      </c>
      <c r="I38" s="1252">
        <v>262.10000000000002</v>
      </c>
      <c r="J38" s="1252">
        <v>261.39999999999998</v>
      </c>
      <c r="K38" s="1252">
        <v>264.5</v>
      </c>
      <c r="L38" s="1252">
        <v>266.60000000000002</v>
      </c>
      <c r="M38" s="1252">
        <v>268.10000000000002</v>
      </c>
      <c r="N38" s="1253">
        <v>267.89999999999998</v>
      </c>
    </row>
    <row r="39" spans="1:14">
      <c r="A39" s="1251">
        <v>2016</v>
      </c>
      <c r="B39" s="1252">
        <v>270.10000000000002</v>
      </c>
      <c r="C39" s="1252">
        <v>272.10000000000002</v>
      </c>
      <c r="D39" s="1252">
        <v>268.7</v>
      </c>
      <c r="E39" s="1252">
        <v>267.7</v>
      </c>
      <c r="F39" s="1252">
        <v>266.10000000000002</v>
      </c>
      <c r="G39" s="1252">
        <v>263.60000000000002</v>
      </c>
      <c r="H39" s="1252">
        <v>259.10000000000002</v>
      </c>
      <c r="I39" s="1252">
        <v>256.7</v>
      </c>
      <c r="J39" s="1252">
        <v>259.60000000000002</v>
      </c>
      <c r="K39" s="1252">
        <v>263.8</v>
      </c>
      <c r="L39" s="1252">
        <v>267.10000000000002</v>
      </c>
      <c r="M39" s="1252">
        <v>271.10000000000002</v>
      </c>
      <c r="N39" s="1253">
        <v>265.2</v>
      </c>
    </row>
    <row r="40" spans="1:14">
      <c r="A40" s="1251">
        <v>2017</v>
      </c>
      <c r="B40" s="1252">
        <v>272.88640213541373</v>
      </c>
      <c r="C40" s="1252">
        <v>276.25085307594861</v>
      </c>
      <c r="D40" s="1252">
        <v>274.85711246631678</v>
      </c>
      <c r="E40" s="1252">
        <v>274.82589285714283</v>
      </c>
      <c r="F40" s="1252">
        <v>275.79789937320038</v>
      </c>
      <c r="G40" s="1252">
        <v>275.68322171001125</v>
      </c>
      <c r="H40" s="1252">
        <v>271.12366069701773</v>
      </c>
      <c r="I40" s="1252">
        <v>265.89233861961111</v>
      </c>
      <c r="J40" s="1252">
        <v>268.51868601734992</v>
      </c>
      <c r="K40" s="1252">
        <v>269.27624185210152</v>
      </c>
      <c r="L40" s="1252">
        <v>272.87214014486779</v>
      </c>
      <c r="M40" s="1252">
        <v>275.60365369340764</v>
      </c>
      <c r="N40" s="1253">
        <v>272.59345923219968</v>
      </c>
    </row>
    <row r="41" spans="1:14">
      <c r="A41" s="1251">
        <v>2018</v>
      </c>
      <c r="B41" s="1252">
        <v>271.81169536218374</v>
      </c>
      <c r="C41" s="1252">
        <v>271.62933094384721</v>
      </c>
      <c r="D41" s="1252">
        <v>275.82298136645966</v>
      </c>
      <c r="E41" s="1252">
        <v>276.47664184157117</v>
      </c>
      <c r="F41" s="1252">
        <v>276.53879641485253</v>
      </c>
      <c r="G41" s="1252">
        <v>273.5957050315024</v>
      </c>
      <c r="H41" s="1252">
        <v>267.18371383829231</v>
      </c>
      <c r="I41" s="1252">
        <v>262.45748745224398</v>
      </c>
      <c r="J41" s="1252">
        <v>265.66096423017115</v>
      </c>
      <c r="K41" s="1252">
        <v>270.12991512212</v>
      </c>
      <c r="L41" s="1252">
        <v>273.99583766909478</v>
      </c>
      <c r="M41" s="1252">
        <v>277.44326025733028</v>
      </c>
      <c r="N41" s="1253">
        <v>271.5347702055667</v>
      </c>
    </row>
    <row r="42" spans="1:14">
      <c r="A42" s="1254">
        <v>2019</v>
      </c>
      <c r="B42" s="1255">
        <v>281.27826336739287</v>
      </c>
      <c r="C42" s="1255">
        <v>284.30536717690359</v>
      </c>
      <c r="D42" s="1255">
        <v>286.22046450702811</v>
      </c>
      <c r="E42" s="1255">
        <v>290.8767352564733</v>
      </c>
      <c r="F42" s="1255">
        <v>285.31500572737696</v>
      </c>
      <c r="G42" s="1255">
        <v>281.29946839929153</v>
      </c>
      <c r="H42" s="1255">
        <v>274.8623926185175</v>
      </c>
      <c r="I42" s="1255">
        <v>271.9152332887009</v>
      </c>
      <c r="J42" s="1255">
        <v>273.41321243523339</v>
      </c>
      <c r="K42" s="1255">
        <v>276.3</v>
      </c>
      <c r="L42" s="1255">
        <v>279.2</v>
      </c>
      <c r="M42" s="1255">
        <v>286.5</v>
      </c>
      <c r="N42" s="1256">
        <v>286.2</v>
      </c>
    </row>
    <row r="43" spans="1:14">
      <c r="A43" s="1254">
        <v>2020</v>
      </c>
      <c r="B43" s="1255">
        <v>286.2</v>
      </c>
      <c r="C43" s="1255">
        <v>288.2</v>
      </c>
      <c r="D43" s="1255">
        <v>287.13</v>
      </c>
      <c r="E43" s="1255">
        <v>286.24</v>
      </c>
      <c r="F43" s="1255">
        <v>285.8</v>
      </c>
      <c r="G43" s="1255">
        <v>286</v>
      </c>
      <c r="H43" s="1255">
        <v>280.5</v>
      </c>
      <c r="I43" s="1255">
        <v>277.2</v>
      </c>
      <c r="J43" s="1255">
        <v>277.2</v>
      </c>
      <c r="K43" s="1255">
        <v>277.7</v>
      </c>
      <c r="L43" s="1255">
        <v>281.60000000000002</v>
      </c>
      <c r="M43" s="1255">
        <v>284.8</v>
      </c>
      <c r="N43" s="1256">
        <v>282.8</v>
      </c>
    </row>
    <row r="44" spans="1:14">
      <c r="A44" s="1254">
        <v>2021</v>
      </c>
      <c r="B44" s="1255">
        <v>288.3</v>
      </c>
      <c r="C44" s="1255">
        <v>294.5</v>
      </c>
      <c r="D44" s="1255">
        <v>289.10000000000002</v>
      </c>
      <c r="E44" s="1255">
        <v>288.5</v>
      </c>
      <c r="F44" s="1255">
        <v>287.5</v>
      </c>
      <c r="G44" s="1255">
        <v>281.89999999999998</v>
      </c>
      <c r="H44" s="1255">
        <v>275.89999999999998</v>
      </c>
      <c r="I44" s="1255">
        <v>274.10000000000002</v>
      </c>
      <c r="J44" s="1255">
        <v>275.2</v>
      </c>
      <c r="K44" s="1255">
        <v>279.5</v>
      </c>
      <c r="L44" s="1255">
        <v>281.5</v>
      </c>
      <c r="M44" s="1255">
        <v>283</v>
      </c>
      <c r="N44" s="1256">
        <v>283</v>
      </c>
    </row>
    <row r="45" spans="1:14">
      <c r="A45" s="1254">
        <v>2022</v>
      </c>
      <c r="B45" s="1255">
        <v>285.2</v>
      </c>
      <c r="C45" s="1255">
        <v>286.8</v>
      </c>
      <c r="D45" s="1255">
        <v>286.5</v>
      </c>
      <c r="E45" s="1255">
        <v>288.10000000000002</v>
      </c>
      <c r="F45" s="1255">
        <v>285.7</v>
      </c>
      <c r="G45" s="1255">
        <v>281.39999999999998</v>
      </c>
      <c r="H45" s="1255">
        <v>278</v>
      </c>
      <c r="I45" s="1255">
        <v>274.3</v>
      </c>
      <c r="J45" s="1255">
        <v>275.60000000000002</v>
      </c>
      <c r="K45" s="1255">
        <v>279.60000000000002</v>
      </c>
      <c r="L45" s="1255">
        <v>281.3</v>
      </c>
      <c r="M45" s="1255">
        <v>283</v>
      </c>
      <c r="N45" s="1256">
        <v>281.89999999999998</v>
      </c>
    </row>
    <row r="46" spans="1:14" ht="15.75" thickBot="1">
      <c r="A46" s="1257">
        <v>2023</v>
      </c>
      <c r="B46" s="1258">
        <v>287</v>
      </c>
      <c r="C46" s="1258">
        <v>289.5</v>
      </c>
      <c r="D46" s="1258">
        <v>286.60000000000002</v>
      </c>
      <c r="E46" s="1258">
        <v>285.39999999999998</v>
      </c>
      <c r="F46" s="1258">
        <v>285.10000000000002</v>
      </c>
      <c r="G46" s="1258">
        <v>281.89999999999998</v>
      </c>
      <c r="H46" s="1258">
        <v>277.39999999999998</v>
      </c>
      <c r="I46" s="1258">
        <v>273.5</v>
      </c>
      <c r="J46" s="1258">
        <v>277.10000000000002</v>
      </c>
      <c r="K46" s="1258">
        <v>277.5</v>
      </c>
      <c r="L46" s="1258">
        <v>280.8</v>
      </c>
      <c r="M46" s="1258">
        <v>282.60000000000002</v>
      </c>
      <c r="N46" s="1259">
        <v>281.89999999999998</v>
      </c>
    </row>
    <row r="48" spans="1:14" ht="15.75" thickBot="1">
      <c r="G48" s="1260" t="s">
        <v>281</v>
      </c>
      <c r="N48" s="1261"/>
    </row>
    <row r="49" spans="1:14" ht="15.75" thickBot="1">
      <c r="A49" s="1239" t="s">
        <v>279</v>
      </c>
      <c r="B49" s="1240" t="s">
        <v>166</v>
      </c>
      <c r="C49" s="1240" t="s">
        <v>167</v>
      </c>
      <c r="D49" s="1240" t="s">
        <v>168</v>
      </c>
      <c r="E49" s="1240" t="s">
        <v>169</v>
      </c>
      <c r="F49" s="1240" t="s">
        <v>170</v>
      </c>
      <c r="G49" s="1240" t="s">
        <v>171</v>
      </c>
      <c r="H49" s="1240" t="s">
        <v>172</v>
      </c>
      <c r="I49" s="1240" t="s">
        <v>173</v>
      </c>
      <c r="J49" s="1240" t="s">
        <v>174</v>
      </c>
      <c r="K49" s="1240" t="s">
        <v>175</v>
      </c>
      <c r="L49" s="1240" t="s">
        <v>176</v>
      </c>
      <c r="M49" s="1240" t="s">
        <v>177</v>
      </c>
      <c r="N49" s="1240" t="s">
        <v>184</v>
      </c>
    </row>
    <row r="50" spans="1:14">
      <c r="A50" s="1241">
        <v>2004</v>
      </c>
      <c r="B50" s="1242">
        <v>240.7</v>
      </c>
      <c r="C50" s="1242">
        <v>241.7</v>
      </c>
      <c r="D50" s="1242">
        <v>243.7</v>
      </c>
      <c r="E50" s="1242">
        <v>237.7</v>
      </c>
      <c r="F50" s="1242">
        <v>240.8</v>
      </c>
      <c r="G50" s="1242">
        <v>241.5</v>
      </c>
      <c r="H50" s="1242">
        <v>243.3</v>
      </c>
      <c r="I50" s="1242">
        <v>237.1</v>
      </c>
      <c r="J50" s="1242">
        <v>241.6</v>
      </c>
      <c r="K50" s="1242">
        <v>238.8</v>
      </c>
      <c r="L50" s="1242">
        <v>245.7</v>
      </c>
      <c r="M50" s="1242">
        <v>249.9</v>
      </c>
      <c r="N50" s="1243">
        <v>242.4</v>
      </c>
    </row>
    <row r="51" spans="1:14">
      <c r="A51" s="1244">
        <v>2005</v>
      </c>
      <c r="B51" s="1245">
        <v>253.1</v>
      </c>
      <c r="C51" s="1245">
        <v>256.89999999999998</v>
      </c>
      <c r="D51" s="1245">
        <v>255</v>
      </c>
      <c r="E51" s="1245">
        <v>253.3</v>
      </c>
      <c r="F51" s="1245">
        <v>253</v>
      </c>
      <c r="G51" s="1245">
        <v>252.2</v>
      </c>
      <c r="H51" s="1245">
        <v>251.1</v>
      </c>
      <c r="I51" s="1245">
        <v>247.9</v>
      </c>
      <c r="J51" s="1245">
        <v>246.7</v>
      </c>
      <c r="K51" s="1245">
        <v>249.2</v>
      </c>
      <c r="L51" s="1245">
        <v>250.4</v>
      </c>
      <c r="M51" s="1245">
        <v>256.2</v>
      </c>
      <c r="N51" s="1246">
        <v>251.9</v>
      </c>
    </row>
    <row r="52" spans="1:14">
      <c r="A52" s="1244">
        <v>2006</v>
      </c>
      <c r="B52" s="1245">
        <v>257.8</v>
      </c>
      <c r="C52" s="1245">
        <v>258.60000000000002</v>
      </c>
      <c r="D52" s="1245">
        <v>259.39999999999998</v>
      </c>
      <c r="E52" s="1245">
        <v>256.39999999999998</v>
      </c>
      <c r="F52" s="1245">
        <v>257.60000000000002</v>
      </c>
      <c r="G52" s="1245">
        <v>256.10000000000002</v>
      </c>
      <c r="H52" s="1245">
        <v>250.4</v>
      </c>
      <c r="I52" s="1245">
        <v>248.4</v>
      </c>
      <c r="J52" s="1245">
        <v>249.2</v>
      </c>
      <c r="K52" s="1245">
        <v>246.2</v>
      </c>
      <c r="L52" s="1245">
        <v>246.3</v>
      </c>
      <c r="M52" s="1245">
        <v>251</v>
      </c>
      <c r="N52" s="1246">
        <v>253.1</v>
      </c>
    </row>
    <row r="53" spans="1:14">
      <c r="A53" s="1244">
        <v>2007</v>
      </c>
      <c r="B53" s="1245">
        <v>257</v>
      </c>
      <c r="C53" s="1245">
        <v>258.60000000000002</v>
      </c>
      <c r="D53" s="1245">
        <v>258.5</v>
      </c>
      <c r="E53" s="1245">
        <v>260.5</v>
      </c>
      <c r="F53" s="1245">
        <v>258.8</v>
      </c>
      <c r="G53" s="1245">
        <v>257.5</v>
      </c>
      <c r="H53" s="1245">
        <v>254.5</v>
      </c>
      <c r="I53" s="1245">
        <v>250.9</v>
      </c>
      <c r="J53" s="1245">
        <v>249.3</v>
      </c>
      <c r="K53" s="1245">
        <v>246.9</v>
      </c>
      <c r="L53" s="1245">
        <v>251.1</v>
      </c>
      <c r="M53" s="1245">
        <v>253</v>
      </c>
      <c r="N53" s="1246">
        <v>254.3</v>
      </c>
    </row>
    <row r="54" spans="1:14">
      <c r="A54" s="1244">
        <v>2008</v>
      </c>
      <c r="B54" s="1245">
        <v>260</v>
      </c>
      <c r="C54" s="1245">
        <v>259.7</v>
      </c>
      <c r="D54" s="1245">
        <v>256.5</v>
      </c>
      <c r="E54" s="1245">
        <v>253.2</v>
      </c>
      <c r="F54" s="1245">
        <v>257.89999999999998</v>
      </c>
      <c r="G54" s="1245">
        <v>255.5</v>
      </c>
      <c r="H54" s="1245">
        <v>249</v>
      </c>
      <c r="I54" s="1245">
        <v>247.1</v>
      </c>
      <c r="J54" s="1245">
        <v>246.8</v>
      </c>
      <c r="K54" s="1245">
        <v>243.8</v>
      </c>
      <c r="L54" s="1245">
        <v>247.6</v>
      </c>
      <c r="M54" s="1245">
        <v>252.5</v>
      </c>
      <c r="N54" s="1246">
        <v>252.2</v>
      </c>
    </row>
    <row r="55" spans="1:14">
      <c r="A55" s="1244">
        <v>2009</v>
      </c>
      <c r="B55" s="1245">
        <v>254.8</v>
      </c>
      <c r="C55" s="1245">
        <v>256.39999999999998</v>
      </c>
      <c r="D55" s="1245">
        <v>258.2</v>
      </c>
      <c r="E55" s="1245">
        <v>257.39999999999998</v>
      </c>
      <c r="F55" s="1245">
        <v>257.39999999999998</v>
      </c>
      <c r="G55" s="1245">
        <v>255.2</v>
      </c>
      <c r="H55" s="1245">
        <v>253.6</v>
      </c>
      <c r="I55" s="1245">
        <v>250.6</v>
      </c>
      <c r="J55" s="1245">
        <v>251.8</v>
      </c>
      <c r="K55" s="1245">
        <v>252.9</v>
      </c>
      <c r="L55" s="1245">
        <v>255.6</v>
      </c>
      <c r="M55" s="1245">
        <v>260.8</v>
      </c>
      <c r="N55" s="1246">
        <v>255.4</v>
      </c>
    </row>
    <row r="56" spans="1:14">
      <c r="A56" s="1244">
        <v>2010</v>
      </c>
      <c r="B56" s="1245">
        <v>261.8</v>
      </c>
      <c r="C56" s="1245">
        <v>267.39999999999998</v>
      </c>
      <c r="D56" s="1245">
        <v>265.7</v>
      </c>
      <c r="E56" s="1245">
        <v>267.89999999999998</v>
      </c>
      <c r="F56" s="1245">
        <v>268.8</v>
      </c>
      <c r="G56" s="1245">
        <v>266.89999999999998</v>
      </c>
      <c r="H56" s="1245">
        <v>264.39999999999998</v>
      </c>
      <c r="I56" s="1245">
        <v>259.89999999999998</v>
      </c>
      <c r="J56" s="1245">
        <v>258.10000000000002</v>
      </c>
      <c r="K56" s="1245">
        <v>254.5</v>
      </c>
      <c r="L56" s="1245">
        <v>258.10000000000002</v>
      </c>
      <c r="M56" s="1245">
        <v>262.5</v>
      </c>
      <c r="N56" s="1246">
        <v>262.8</v>
      </c>
    </row>
    <row r="57" spans="1:14">
      <c r="A57" s="1244">
        <v>2011</v>
      </c>
      <c r="B57" s="1245">
        <v>262.7</v>
      </c>
      <c r="C57" s="1245">
        <v>262.60000000000002</v>
      </c>
      <c r="D57" s="1245">
        <v>262.2</v>
      </c>
      <c r="E57" s="1245">
        <v>261.5</v>
      </c>
      <c r="F57" s="1245">
        <v>261.2</v>
      </c>
      <c r="G57" s="1245">
        <v>258</v>
      </c>
      <c r="H57" s="1245">
        <v>256.2</v>
      </c>
      <c r="I57" s="1245">
        <v>251.1</v>
      </c>
      <c r="J57" s="1245">
        <v>250.5</v>
      </c>
      <c r="K57" s="1245">
        <v>251.1</v>
      </c>
      <c r="L57" s="1245">
        <v>253.3</v>
      </c>
      <c r="M57" s="1245">
        <v>259.5</v>
      </c>
      <c r="N57" s="1246">
        <v>257.2</v>
      </c>
    </row>
    <row r="58" spans="1:14">
      <c r="A58" s="1244">
        <v>2012</v>
      </c>
      <c r="B58" s="1245">
        <v>263.39999999999998</v>
      </c>
      <c r="C58" s="1245">
        <v>263.8</v>
      </c>
      <c r="D58" s="1245">
        <v>264</v>
      </c>
      <c r="E58" s="1245">
        <v>262.5</v>
      </c>
      <c r="F58" s="1245">
        <v>265.3</v>
      </c>
      <c r="G58" s="1245">
        <v>262.2</v>
      </c>
      <c r="H58" s="1245">
        <v>260.3</v>
      </c>
      <c r="I58" s="1245">
        <v>256</v>
      </c>
      <c r="J58" s="1245">
        <v>256.2</v>
      </c>
      <c r="K58" s="1245">
        <v>257.60000000000002</v>
      </c>
      <c r="L58" s="1245">
        <v>260.7</v>
      </c>
      <c r="M58" s="1245">
        <v>263.5</v>
      </c>
      <c r="N58" s="1246">
        <v>261.3</v>
      </c>
    </row>
    <row r="59" spans="1:14">
      <c r="A59" s="1244">
        <v>2013</v>
      </c>
      <c r="B59" s="1245">
        <v>263.7</v>
      </c>
      <c r="C59" s="1245">
        <v>268.2</v>
      </c>
      <c r="D59" s="1245">
        <v>266.3</v>
      </c>
      <c r="E59" s="1245">
        <v>267.2</v>
      </c>
      <c r="F59" s="1245">
        <v>267</v>
      </c>
      <c r="G59" s="1245">
        <v>269.39999999999998</v>
      </c>
      <c r="H59" s="1245">
        <v>265.3</v>
      </c>
      <c r="I59" s="1245">
        <v>261.7</v>
      </c>
      <c r="J59" s="1245">
        <v>261.2</v>
      </c>
      <c r="K59" s="1245">
        <v>259.89999999999998</v>
      </c>
      <c r="L59" s="1245">
        <v>263.3</v>
      </c>
      <c r="M59" s="1245">
        <v>265.8</v>
      </c>
      <c r="N59" s="1246">
        <v>264.8</v>
      </c>
    </row>
    <row r="60" spans="1:14">
      <c r="A60" s="1248">
        <v>2014</v>
      </c>
      <c r="B60" s="1245">
        <v>267.7</v>
      </c>
      <c r="C60" s="1245">
        <v>270.8</v>
      </c>
      <c r="D60" s="1245">
        <v>267.3</v>
      </c>
      <c r="E60" s="1245">
        <v>267.2</v>
      </c>
      <c r="F60" s="1245">
        <v>267.7</v>
      </c>
      <c r="G60" s="1245">
        <v>267.39999999999998</v>
      </c>
      <c r="H60" s="1245">
        <v>264.89999999999998</v>
      </c>
      <c r="I60" s="1245">
        <v>263.3</v>
      </c>
      <c r="J60" s="1245">
        <v>260.39999999999998</v>
      </c>
      <c r="K60" s="1245">
        <v>262</v>
      </c>
      <c r="L60" s="1245">
        <v>263.3</v>
      </c>
      <c r="M60" s="1245">
        <v>267.89999999999998</v>
      </c>
      <c r="N60" s="1246">
        <v>265.7</v>
      </c>
    </row>
    <row r="61" spans="1:14">
      <c r="A61" s="1251">
        <v>2015</v>
      </c>
      <c r="B61" s="1262">
        <v>270.89999999999998</v>
      </c>
      <c r="C61" s="1262">
        <v>271.7</v>
      </c>
      <c r="D61" s="1262">
        <v>270.89999999999998</v>
      </c>
      <c r="E61" s="1262">
        <v>272.5</v>
      </c>
      <c r="F61" s="1262">
        <v>274.8</v>
      </c>
      <c r="G61" s="1262">
        <v>275.7</v>
      </c>
      <c r="H61" s="1262">
        <v>272.39999999999998</v>
      </c>
      <c r="I61" s="1262">
        <v>268.60000000000002</v>
      </c>
      <c r="J61" s="1262">
        <v>266.3</v>
      </c>
      <c r="K61" s="1262">
        <v>266.10000000000002</v>
      </c>
      <c r="L61" s="1262">
        <v>268.7</v>
      </c>
      <c r="M61" s="1262">
        <v>270.39999999999998</v>
      </c>
      <c r="N61" s="1263">
        <v>270.5</v>
      </c>
    </row>
    <row r="62" spans="1:14">
      <c r="A62" s="1251">
        <v>2016</v>
      </c>
      <c r="B62" s="1262">
        <v>271.7</v>
      </c>
      <c r="C62" s="1262">
        <v>271.89999999999998</v>
      </c>
      <c r="D62" s="1262">
        <v>270.2</v>
      </c>
      <c r="E62" s="1262">
        <v>272.2</v>
      </c>
      <c r="F62" s="1262">
        <v>275.5</v>
      </c>
      <c r="G62" s="1262">
        <v>274.2</v>
      </c>
      <c r="H62" s="1262">
        <v>270.5</v>
      </c>
      <c r="I62" s="1262">
        <v>268.7</v>
      </c>
      <c r="J62" s="1262">
        <v>268</v>
      </c>
      <c r="K62" s="1262">
        <v>270</v>
      </c>
      <c r="L62" s="1262">
        <v>273.2</v>
      </c>
      <c r="M62" s="1262">
        <v>276.5</v>
      </c>
      <c r="N62" s="1263">
        <v>271.8</v>
      </c>
    </row>
    <row r="63" spans="1:14">
      <c r="A63" s="1251">
        <v>2017</v>
      </c>
      <c r="B63" s="1262">
        <v>276.69926282533487</v>
      </c>
      <c r="C63" s="1262">
        <v>276.47892871209154</v>
      </c>
      <c r="D63" s="1262">
        <v>278.22339935513622</v>
      </c>
      <c r="E63" s="1262">
        <v>279.34229084700496</v>
      </c>
      <c r="F63" s="1262">
        <v>281.69560720701139</v>
      </c>
      <c r="G63" s="1262">
        <v>282.87137778735314</v>
      </c>
      <c r="H63" s="1262">
        <v>277.47576558713354</v>
      </c>
      <c r="I63" s="1262">
        <v>274.10388337620998</v>
      </c>
      <c r="J63" s="1262">
        <v>273.58284883720944</v>
      </c>
      <c r="K63" s="1262">
        <v>274.03936753791561</v>
      </c>
      <c r="L63" s="1262">
        <v>275.29776603686923</v>
      </c>
      <c r="M63" s="1262">
        <v>280.80114332380572</v>
      </c>
      <c r="N63" s="1253">
        <v>277.62487398742144</v>
      </c>
    </row>
    <row r="64" spans="1:14">
      <c r="A64" s="1251">
        <v>2018</v>
      </c>
      <c r="B64" s="1252">
        <v>279.54637865311327</v>
      </c>
      <c r="C64" s="1252">
        <v>282.17688062735988</v>
      </c>
      <c r="D64" s="1252">
        <v>283.66516998075673</v>
      </c>
      <c r="E64" s="1252">
        <v>284.39577732607717</v>
      </c>
      <c r="F64" s="1252">
        <v>286.91837000390598</v>
      </c>
      <c r="G64" s="1252">
        <v>286.16812790097981</v>
      </c>
      <c r="H64" s="1252">
        <v>281.7233466698047</v>
      </c>
      <c r="I64" s="1252">
        <v>279.00896414342645</v>
      </c>
      <c r="J64" s="1252">
        <v>276.36222177119254</v>
      </c>
      <c r="K64" s="1252">
        <v>278.71065267650755</v>
      </c>
      <c r="L64" s="1252">
        <v>284.00026838432649</v>
      </c>
      <c r="M64" s="1252">
        <v>284.93782985955824</v>
      </c>
      <c r="N64" s="1253">
        <v>282.28926615670917</v>
      </c>
    </row>
    <row r="65" spans="1:14">
      <c r="A65" s="1254">
        <v>2019</v>
      </c>
      <c r="B65" s="1255">
        <v>287.03444832750858</v>
      </c>
      <c r="C65" s="1255">
        <v>289.1459538749898</v>
      </c>
      <c r="D65" s="1255">
        <v>288.5072199817875</v>
      </c>
      <c r="E65" s="1255">
        <v>290.10412746204969</v>
      </c>
      <c r="F65" s="1255">
        <v>292.71949231485786</v>
      </c>
      <c r="G65" s="1255">
        <v>289.1722528130237</v>
      </c>
      <c r="H65" s="1255">
        <v>284.60732456803191</v>
      </c>
      <c r="I65" s="1255">
        <v>281.83476394849748</v>
      </c>
      <c r="J65" s="1255">
        <v>281.74347936186393</v>
      </c>
      <c r="K65" s="1255">
        <v>280</v>
      </c>
      <c r="L65" s="1255">
        <v>283.39999999999998</v>
      </c>
      <c r="M65" s="1255">
        <v>281.7</v>
      </c>
      <c r="N65" s="1256">
        <v>280.2</v>
      </c>
    </row>
    <row r="66" spans="1:14">
      <c r="A66" s="1254">
        <v>2020</v>
      </c>
      <c r="B66" s="1255">
        <v>288.10000000000002</v>
      </c>
      <c r="C66" s="1255">
        <v>289.7</v>
      </c>
      <c r="D66" s="1255">
        <v>291.47000000000003</v>
      </c>
      <c r="E66" s="1255">
        <v>290.86</v>
      </c>
      <c r="F66" s="1255">
        <v>294.3</v>
      </c>
      <c r="G66" s="1255">
        <v>295</v>
      </c>
      <c r="H66" s="1255">
        <v>291.7</v>
      </c>
      <c r="I66" s="1255">
        <v>288</v>
      </c>
      <c r="J66" s="1255">
        <v>285</v>
      </c>
      <c r="K66" s="1255">
        <v>289.7</v>
      </c>
      <c r="L66" s="1255">
        <v>286</v>
      </c>
      <c r="M66" s="1255">
        <v>288.2</v>
      </c>
      <c r="N66" s="1256">
        <v>289.89999999999998</v>
      </c>
    </row>
    <row r="67" spans="1:14">
      <c r="A67" s="1251">
        <v>2021</v>
      </c>
      <c r="B67" s="1262">
        <v>291.3</v>
      </c>
      <c r="C67" s="1262">
        <v>293.10000000000002</v>
      </c>
      <c r="D67" s="1262">
        <v>291.60000000000002</v>
      </c>
      <c r="E67" s="1262">
        <v>294.10000000000002</v>
      </c>
      <c r="F67" s="1262">
        <v>295.60000000000002</v>
      </c>
      <c r="G67" s="1262">
        <v>294.60000000000002</v>
      </c>
      <c r="H67" s="1262">
        <v>290.5</v>
      </c>
      <c r="I67" s="1262">
        <v>288.2</v>
      </c>
      <c r="J67" s="1262">
        <v>286.10000000000002</v>
      </c>
      <c r="K67" s="1262">
        <v>286</v>
      </c>
      <c r="L67" s="1262">
        <v>287.7</v>
      </c>
      <c r="M67" s="1262">
        <v>289.5</v>
      </c>
      <c r="N67" s="1263">
        <v>290.60000000000002</v>
      </c>
    </row>
    <row r="68" spans="1:14">
      <c r="A68" s="1254">
        <v>2022</v>
      </c>
      <c r="B68" s="1255">
        <v>292.2</v>
      </c>
      <c r="C68" s="1255">
        <v>293.10000000000002</v>
      </c>
      <c r="D68" s="1255">
        <v>290.8</v>
      </c>
      <c r="E68" s="1255">
        <v>293.3</v>
      </c>
      <c r="F68" s="1255">
        <v>295.8</v>
      </c>
      <c r="G68" s="1255">
        <v>295.2</v>
      </c>
      <c r="H68" s="1255">
        <v>290.10000000000002</v>
      </c>
      <c r="I68" s="1255">
        <v>287.8</v>
      </c>
      <c r="J68" s="1255">
        <v>288.10000000000002</v>
      </c>
      <c r="K68" s="1255">
        <v>288.5</v>
      </c>
      <c r="L68" s="1255">
        <v>292.5</v>
      </c>
      <c r="M68" s="1255">
        <v>291.5</v>
      </c>
      <c r="N68" s="1256">
        <v>291.7</v>
      </c>
    </row>
    <row r="69" spans="1:14" ht="15.75" thickBot="1">
      <c r="A69" s="1257">
        <v>2023</v>
      </c>
      <c r="B69" s="1258">
        <v>292.2</v>
      </c>
      <c r="C69" s="1258">
        <v>296.10000000000002</v>
      </c>
      <c r="D69" s="1258">
        <v>294.5</v>
      </c>
      <c r="E69" s="1258">
        <v>293.3</v>
      </c>
      <c r="F69" s="1258">
        <v>295.7</v>
      </c>
      <c r="G69" s="1258">
        <v>292.39999999999998</v>
      </c>
      <c r="H69" s="1258">
        <v>289.8</v>
      </c>
      <c r="I69" s="1258">
        <v>288.39999999999998</v>
      </c>
      <c r="J69" s="1258">
        <v>289.39999999999998</v>
      </c>
      <c r="K69" s="1258">
        <v>289.3</v>
      </c>
      <c r="L69" s="1258">
        <v>289.39999999999998</v>
      </c>
      <c r="M69" s="1258">
        <v>290.5</v>
      </c>
      <c r="N69" s="1259">
        <v>292.10000000000002</v>
      </c>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81" zoomScale="75" workbookViewId="0">
      <selection activeCell="AD213" sqref="AD213"/>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9" t="s">
        <v>509</v>
      </c>
      <c r="B1" s="1819"/>
      <c r="C1" s="1819"/>
      <c r="D1" s="1819"/>
      <c r="E1" s="1819"/>
      <c r="F1" s="1819"/>
      <c r="G1" s="1819"/>
      <c r="H1" s="1819"/>
      <c r="I1" s="1819"/>
      <c r="J1" s="1819"/>
      <c r="K1" s="1819"/>
      <c r="L1" s="1819"/>
      <c r="M1" s="1819"/>
    </row>
    <row r="2" spans="1:29" ht="12.75" hidden="1" customHeight="1">
      <c r="A2" s="1819"/>
      <c r="B2" s="1819"/>
      <c r="C2" s="1819"/>
      <c r="D2" s="1819"/>
      <c r="E2" s="1819"/>
      <c r="F2" s="1819"/>
      <c r="G2" s="1819"/>
      <c r="H2" s="1819"/>
      <c r="I2" s="1819"/>
      <c r="J2" s="1819"/>
      <c r="K2" s="1819"/>
      <c r="L2" s="1819"/>
      <c r="M2" s="1819"/>
    </row>
    <row r="3" spans="1:29" ht="12.75" hidden="1" customHeight="1">
      <c r="A3" s="1819"/>
      <c r="B3" s="1819"/>
      <c r="C3" s="1819"/>
      <c r="D3" s="1819"/>
      <c r="E3" s="1819"/>
      <c r="F3" s="1819"/>
      <c r="G3" s="1819"/>
      <c r="H3" s="1819"/>
      <c r="I3" s="1819"/>
      <c r="J3" s="1819"/>
      <c r="K3" s="1819"/>
      <c r="L3" s="1819"/>
      <c r="M3" s="1819"/>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18" t="s">
        <v>163</v>
      </c>
      <c r="R6" s="1818"/>
      <c r="S6" s="1818"/>
      <c r="T6" s="642"/>
      <c r="U6" s="7">
        <v>2003</v>
      </c>
      <c r="V6" s="1818" t="s">
        <v>164</v>
      </c>
      <c r="W6" s="1820"/>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8" t="s">
        <v>163</v>
      </c>
      <c r="Q15" s="1818"/>
      <c r="R15" s="1818"/>
      <c r="S15" s="1818"/>
      <c r="T15" s="8"/>
      <c r="U15" s="7">
        <v>2004</v>
      </c>
      <c r="V15" s="1818" t="s">
        <v>164</v>
      </c>
      <c r="W15" s="1818"/>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8" t="s">
        <v>163</v>
      </c>
      <c r="Q24" s="1818"/>
      <c r="R24" s="1818"/>
      <c r="S24" s="1818"/>
      <c r="T24" s="8"/>
      <c r="U24" s="7">
        <v>2005</v>
      </c>
      <c r="V24" s="1818" t="s">
        <v>164</v>
      </c>
      <c r="W24" s="1818"/>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8" t="s">
        <v>163</v>
      </c>
      <c r="Q33" s="1818"/>
      <c r="R33" s="1818"/>
      <c r="S33" s="1818"/>
      <c r="T33" s="8"/>
      <c r="U33" s="7">
        <v>2006</v>
      </c>
      <c r="V33" s="1818" t="s">
        <v>164</v>
      </c>
      <c r="W33" s="1818"/>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8" t="s">
        <v>163</v>
      </c>
      <c r="Q42" s="1818"/>
      <c r="R42" s="1818"/>
      <c r="S42" s="1818"/>
      <c r="T42" s="8"/>
      <c r="U42" s="7">
        <v>2007</v>
      </c>
      <c r="V42" s="1818" t="s">
        <v>164</v>
      </c>
      <c r="W42" s="1818"/>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8" t="s">
        <v>163</v>
      </c>
      <c r="Q51" s="1818"/>
      <c r="R51" s="1818"/>
      <c r="S51" s="1818"/>
      <c r="T51" s="8"/>
      <c r="U51" s="7">
        <v>2008</v>
      </c>
      <c r="V51" s="1818" t="s">
        <v>164</v>
      </c>
      <c r="W51" s="1818"/>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8" t="s">
        <v>163</v>
      </c>
      <c r="Q60" s="1818"/>
      <c r="R60" s="1818"/>
      <c r="S60" s="1818"/>
      <c r="T60" s="8"/>
      <c r="U60" s="7">
        <v>2009</v>
      </c>
      <c r="V60" s="1818" t="s">
        <v>164</v>
      </c>
      <c r="W60" s="1818"/>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8" t="s">
        <v>163</v>
      </c>
      <c r="Q69" s="1818"/>
      <c r="R69" s="1818"/>
      <c r="S69" s="1818"/>
      <c r="T69" s="8"/>
      <c r="U69" s="7">
        <v>2010</v>
      </c>
      <c r="V69" s="1818" t="s">
        <v>164</v>
      </c>
      <c r="W69" s="1818"/>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8" t="s">
        <v>163</v>
      </c>
      <c r="Q78" s="1818"/>
      <c r="R78" s="1818"/>
      <c r="S78" s="1818"/>
      <c r="T78" s="8"/>
      <c r="U78" s="7">
        <v>2011</v>
      </c>
      <c r="V78" s="1818" t="s">
        <v>164</v>
      </c>
      <c r="W78" s="1818"/>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8" t="s">
        <v>163</v>
      </c>
      <c r="Q87" s="1818"/>
      <c r="R87" s="1818"/>
      <c r="S87" s="1818"/>
      <c r="T87" s="8"/>
      <c r="U87" s="7">
        <v>2012</v>
      </c>
      <c r="V87" s="1818" t="s">
        <v>164</v>
      </c>
      <c r="W87" s="1818"/>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8" t="s">
        <v>163</v>
      </c>
      <c r="Q96" s="1818"/>
      <c r="R96" s="1818"/>
      <c r="S96" s="1818"/>
      <c r="T96" s="8"/>
      <c r="U96" s="7">
        <v>2013</v>
      </c>
      <c r="V96" s="1818" t="s">
        <v>164</v>
      </c>
      <c r="W96" s="1818"/>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8" t="s">
        <v>163</v>
      </c>
      <c r="Q105" s="1818"/>
      <c r="R105" s="1818"/>
      <c r="S105" s="1818"/>
      <c r="T105" s="8"/>
      <c r="U105" s="7">
        <v>2014</v>
      </c>
      <c r="V105" s="1818" t="s">
        <v>164</v>
      </c>
      <c r="W105" s="1818"/>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8" t="s">
        <v>163</v>
      </c>
      <c r="Q115" s="1818"/>
      <c r="R115" s="1818"/>
      <c r="S115" s="1818"/>
      <c r="T115" s="8"/>
      <c r="U115" s="7">
        <v>2015</v>
      </c>
      <c r="V115" s="1818" t="s">
        <v>164</v>
      </c>
      <c r="W115" s="1818"/>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8" t="s">
        <v>163</v>
      </c>
      <c r="Q125" s="1818"/>
      <c r="R125" s="1818"/>
      <c r="S125" s="1818"/>
      <c r="T125" s="8"/>
      <c r="U125" s="7">
        <v>2016</v>
      </c>
      <c r="V125" s="1818" t="s">
        <v>164</v>
      </c>
      <c r="W125" s="1818"/>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8" t="s">
        <v>163</v>
      </c>
      <c r="Q135" s="1818"/>
      <c r="R135" s="1818"/>
      <c r="S135" s="1818"/>
      <c r="T135" s="8"/>
      <c r="U135" s="7">
        <v>2017</v>
      </c>
      <c r="V135" s="1818" t="s">
        <v>164</v>
      </c>
      <c r="W135" s="1818"/>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18" t="s">
        <v>163</v>
      </c>
      <c r="Q145" s="1818"/>
      <c r="R145" s="1818"/>
      <c r="S145" s="1818"/>
      <c r="T145" s="8"/>
      <c r="U145" s="7">
        <v>2018</v>
      </c>
      <c r="V145" s="1818" t="s">
        <v>164</v>
      </c>
      <c r="W145" s="1818"/>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8" t="s">
        <v>163</v>
      </c>
      <c r="Q155" s="1818"/>
      <c r="R155" s="1818"/>
      <c r="S155" s="1818"/>
      <c r="T155" s="8"/>
      <c r="U155" s="7">
        <v>2019</v>
      </c>
      <c r="V155" s="1818" t="s">
        <v>164</v>
      </c>
      <c r="W155" s="1818"/>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8" t="s">
        <v>163</v>
      </c>
      <c r="Q165" s="1818"/>
      <c r="R165" s="1818"/>
      <c r="S165" s="1818"/>
      <c r="T165" s="8"/>
      <c r="U165" s="7">
        <v>2020</v>
      </c>
      <c r="V165" s="1818" t="s">
        <v>164</v>
      </c>
      <c r="W165" s="1818"/>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8" t="s">
        <v>163</v>
      </c>
      <c r="Q175" s="1818"/>
      <c r="R175" s="1818"/>
      <c r="S175" s="1818"/>
      <c r="T175" s="8"/>
      <c r="U175" s="7">
        <v>2021</v>
      </c>
      <c r="V175" s="1818" t="s">
        <v>164</v>
      </c>
      <c r="W175" s="1818"/>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8" t="s">
        <v>163</v>
      </c>
      <c r="Q185" s="1818"/>
      <c r="R185" s="1818"/>
      <c r="S185" s="1818"/>
      <c r="T185" s="8"/>
      <c r="U185" s="7">
        <v>2022</v>
      </c>
      <c r="V185" s="1818" t="s">
        <v>164</v>
      </c>
      <c r="W185" s="1818"/>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8" t="s">
        <v>163</v>
      </c>
      <c r="Q195" s="1818"/>
      <c r="R195" s="1818"/>
      <c r="S195" s="1818"/>
      <c r="T195" s="8"/>
      <c r="U195" s="7">
        <v>2023</v>
      </c>
      <c r="V195" s="1818" t="s">
        <v>164</v>
      </c>
      <c r="W195" s="1818"/>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v>19585.976704425364</v>
      </c>
      <c r="L197" s="53">
        <v>19148.954848627371</v>
      </c>
      <c r="M197" s="54">
        <v>18893.625655274001</v>
      </c>
      <c r="N197" s="41"/>
      <c r="O197" s="26" t="s">
        <v>185</v>
      </c>
      <c r="P197" s="83">
        <v>21228.68922523018</v>
      </c>
      <c r="Q197" s="53">
        <v>20788.98704051186</v>
      </c>
      <c r="R197" s="53">
        <v>19324.719790393112</v>
      </c>
      <c r="S197" s="54"/>
      <c r="T197" s="8"/>
      <c r="U197" s="26" t="s">
        <v>185</v>
      </c>
      <c r="V197" s="83">
        <v>21023.647518125708</v>
      </c>
      <c r="W197" s="54">
        <v>19225.856363798208</v>
      </c>
      <c r="X197" s="8"/>
      <c r="Y197" s="26" t="s">
        <v>185</v>
      </c>
      <c r="Z197" s="640">
        <v>20193.550678840515</v>
      </c>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v>19593.33926387316</v>
      </c>
      <c r="L198" s="57">
        <v>17536.260823665889</v>
      </c>
      <c r="M198" s="59">
        <v>19175.371596701651</v>
      </c>
      <c r="N198" s="41"/>
      <c r="O198" s="20" t="s">
        <v>190</v>
      </c>
      <c r="P198" s="126">
        <v>21226.835972667093</v>
      </c>
      <c r="Q198" s="76">
        <v>20519.043335832092</v>
      </c>
      <c r="R198" s="76">
        <v>18779.20244005429</v>
      </c>
      <c r="S198" s="32"/>
      <c r="T198" s="8"/>
      <c r="U198" s="20" t="s">
        <v>190</v>
      </c>
      <c r="V198" s="106">
        <v>20969.947011290998</v>
      </c>
      <c r="W198" s="32">
        <v>18742.598779021562</v>
      </c>
      <c r="X198" s="8"/>
      <c r="Y198" s="20" t="s">
        <v>190</v>
      </c>
      <c r="Z198" s="107">
        <v>20003.798174484822</v>
      </c>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v>21013.993150494593</v>
      </c>
      <c r="L199" s="64">
        <v>20702.873068001474</v>
      </c>
      <c r="M199" s="33">
        <v>20637.766927362009</v>
      </c>
      <c r="N199" s="41"/>
      <c r="O199" s="20" t="s">
        <v>186</v>
      </c>
      <c r="P199" s="109">
        <v>22349.197363622359</v>
      </c>
      <c r="Q199" s="64">
        <v>21627.080665064092</v>
      </c>
      <c r="R199" s="64">
        <v>20345.751346445715</v>
      </c>
      <c r="S199" s="33"/>
      <c r="T199" s="8"/>
      <c r="U199" s="20" t="s">
        <v>186</v>
      </c>
      <c r="V199" s="63">
        <v>22006.982329310424</v>
      </c>
      <c r="W199" s="33">
        <v>20790.920914234019</v>
      </c>
      <c r="X199" s="8"/>
      <c r="Y199" s="20" t="s">
        <v>186</v>
      </c>
      <c r="Z199" s="110">
        <v>21349.602116661896</v>
      </c>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v>20712.259190878805</v>
      </c>
      <c r="L200" s="64">
        <v>20421.443342916962</v>
      </c>
      <c r="M200" s="33">
        <v>20277.945407199724</v>
      </c>
      <c r="N200" s="41"/>
      <c r="O200" s="20" t="s">
        <v>187</v>
      </c>
      <c r="P200" s="109">
        <v>22091.133838172038</v>
      </c>
      <c r="Q200" s="64">
        <v>21472.14550131818</v>
      </c>
      <c r="R200" s="64">
        <v>19974.322397757311</v>
      </c>
      <c r="S200" s="33"/>
      <c r="T200" s="8"/>
      <c r="U200" s="20" t="s">
        <v>187</v>
      </c>
      <c r="V200" s="63">
        <v>21830.342687964054</v>
      </c>
      <c r="W200" s="33">
        <v>20473.441086257179</v>
      </c>
      <c r="X200" s="8"/>
      <c r="Y200" s="20" t="s">
        <v>187</v>
      </c>
      <c r="Z200" s="110">
        <v>21109.986302408659</v>
      </c>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v>20262.477993295019</v>
      </c>
      <c r="L201" s="64">
        <v>20634.988807479487</v>
      </c>
      <c r="M201" s="33">
        <v>20955.00997536513</v>
      </c>
      <c r="N201" s="41"/>
      <c r="O201" s="20" t="s">
        <v>188</v>
      </c>
      <c r="P201" s="109">
        <v>22757.992435517499</v>
      </c>
      <c r="Q201" s="64">
        <v>21461.366180398083</v>
      </c>
      <c r="R201" s="64">
        <v>20418.424438405797</v>
      </c>
      <c r="S201" s="33"/>
      <c r="T201" s="8"/>
      <c r="U201" s="20" t="s">
        <v>188</v>
      </c>
      <c r="V201" s="109">
        <v>22023.434969549922</v>
      </c>
      <c r="W201" s="33">
        <v>20714.982483861051</v>
      </c>
      <c r="X201" s="8"/>
      <c r="Y201" s="20" t="s">
        <v>188</v>
      </c>
      <c r="Z201" s="110">
        <v>21232.582289816801</v>
      </c>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v>17075.327275971205</v>
      </c>
      <c r="L202" s="64">
        <v>16320.178212378014</v>
      </c>
      <c r="M202" s="33">
        <v>15857.171109571907</v>
      </c>
      <c r="N202" s="41"/>
      <c r="O202" s="20" t="s">
        <v>71</v>
      </c>
      <c r="P202" s="109">
        <v>18528.819143447457</v>
      </c>
      <c r="Q202" s="64">
        <v>18290.631791646163</v>
      </c>
      <c r="R202" s="64">
        <v>17005.386006901517</v>
      </c>
      <c r="S202" s="33"/>
      <c r="T202" s="8"/>
      <c r="U202" s="20" t="s">
        <v>71</v>
      </c>
      <c r="V202" s="63">
        <v>18420.549397150487</v>
      </c>
      <c r="W202" s="33">
        <v>16446.233144602698</v>
      </c>
      <c r="X202" s="8"/>
      <c r="Y202" s="20" t="s">
        <v>71</v>
      </c>
      <c r="Z202" s="110">
        <v>17540.669311095324</v>
      </c>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v>21120.373355423661</v>
      </c>
      <c r="L203" s="67">
        <v>21030.518981765777</v>
      </c>
      <c r="M203" s="34">
        <v>20744.486414278908</v>
      </c>
      <c r="N203" s="41"/>
      <c r="O203" s="15" t="s">
        <v>189</v>
      </c>
      <c r="P203" s="111">
        <v>22605.989800756703</v>
      </c>
      <c r="Q203" s="67">
        <v>22183.622359876703</v>
      </c>
      <c r="R203" s="67">
        <v>20777.040661229195</v>
      </c>
      <c r="S203" s="34"/>
      <c r="T203" s="8"/>
      <c r="U203" s="15" t="s">
        <v>189</v>
      </c>
      <c r="V203" s="66">
        <v>22400.560336019891</v>
      </c>
      <c r="W203" s="34">
        <v>20986.416462830515</v>
      </c>
      <c r="X203" s="8"/>
      <c r="Y203" s="15" t="s">
        <v>189</v>
      </c>
      <c r="Z203" s="112">
        <v>21698.066515782382</v>
      </c>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19.201937945515063</v>
      </c>
      <c r="L397" s="187">
        <f t="shared" si="178"/>
        <v>18.773485145713106</v>
      </c>
      <c r="M397" s="188">
        <f t="shared" ref="M397:M403" si="179">(M197/1000)/1.02</f>
        <v>18.523162407131373</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18.848878788037457</v>
      </c>
      <c r="X397" s="127"/>
      <c r="Y397" s="152" t="s">
        <v>185</v>
      </c>
      <c r="Z397" s="189">
        <f t="shared" ref="Z397:Z403" si="182">(Z197/1000)/1.02</f>
        <v>19.797598704745603</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19.209156141052119</v>
      </c>
      <c r="L398" s="187">
        <f t="shared" si="178"/>
        <v>17.192412572221457</v>
      </c>
      <c r="M398" s="188">
        <f t="shared" si="179"/>
        <v>18.799383918334954</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18.375096842178003</v>
      </c>
      <c r="X398" s="127"/>
      <c r="Y398" s="194" t="s">
        <v>190</v>
      </c>
      <c r="Z398" s="189">
        <f t="shared" si="182"/>
        <v>19.611566837730216</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20.601954069112345</v>
      </c>
      <c r="L399" s="187">
        <f t="shared" si="178"/>
        <v>20.296934380393601</v>
      </c>
      <c r="M399" s="188">
        <f t="shared" si="179"/>
        <v>20.233104830747067</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20.383255798268646</v>
      </c>
      <c r="X399" s="127"/>
      <c r="Y399" s="201" t="s">
        <v>186</v>
      </c>
      <c r="Z399" s="189">
        <f t="shared" si="182"/>
        <v>20.930982467315584</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20.306136461645885</v>
      </c>
      <c r="L400" s="187">
        <f t="shared" si="178"/>
        <v>20.021022885212709</v>
      </c>
      <c r="M400" s="188">
        <f t="shared" si="179"/>
        <v>19.880338634509531</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20.072001064958016</v>
      </c>
      <c r="X400" s="127"/>
      <c r="Y400" s="201" t="s">
        <v>187</v>
      </c>
      <c r="Z400" s="189">
        <f t="shared" si="182"/>
        <v>20.696065002361429</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19.86517450323041</v>
      </c>
      <c r="L401" s="187">
        <f t="shared" si="178"/>
        <v>20.23038118380342</v>
      </c>
      <c r="M401" s="188">
        <f t="shared" si="179"/>
        <v>20.54412742682856</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20.308806356726521</v>
      </c>
      <c r="X401" s="127"/>
      <c r="Y401" s="201" t="s">
        <v>188</v>
      </c>
      <c r="Z401" s="189">
        <f t="shared" si="182"/>
        <v>20.816257146879217</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16.740516937226673</v>
      </c>
      <c r="L402" s="187">
        <f t="shared" si="178"/>
        <v>16.000174718017661</v>
      </c>
      <c r="M402" s="188">
        <f t="shared" si="179"/>
        <v>15.546246185854812</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16.123757984904604</v>
      </c>
      <c r="X402" s="127"/>
      <c r="Y402" s="201" t="s">
        <v>71</v>
      </c>
      <c r="Z402" s="189">
        <f t="shared" si="182"/>
        <v>17.196734618720907</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20.706248387670254</v>
      </c>
      <c r="L403" s="187">
        <f t="shared" si="178"/>
        <v>20.61815586447625</v>
      </c>
      <c r="M403" s="188">
        <f t="shared" si="179"/>
        <v>20.337731778704814</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20.57491810081423</v>
      </c>
      <c r="X403" s="127"/>
      <c r="Y403" s="208" t="s">
        <v>189</v>
      </c>
      <c r="Z403" s="189">
        <f t="shared" si="182"/>
        <v>21.272614231159199</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9.946603855776802</v>
      </c>
      <c r="L591" s="274">
        <f t="shared" si="290"/>
        <v>9.7246653054793892</v>
      </c>
      <c r="M591" s="276">
        <f t="shared" si="290"/>
        <v>9.5949981268940512</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9.7637192122034033</v>
      </c>
      <c r="X591" s="216"/>
      <c r="Y591" s="255" t="s">
        <v>185</v>
      </c>
      <c r="Z591" s="231">
        <f>Z397*0.518</f>
        <v>10.255156129058223</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10.353735160027092</v>
      </c>
      <c r="L592" s="257">
        <f t="shared" si="291"/>
        <v>9.2667103764273655</v>
      </c>
      <c r="M592" s="258">
        <f t="shared" si="291"/>
        <v>10.13286793198254</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9.9041771979339437</v>
      </c>
      <c r="X592" s="216"/>
      <c r="Y592" s="256" t="s">
        <v>190</v>
      </c>
      <c r="Z592" s="237">
        <f>Z398*0.539</f>
        <v>10.570634525536587</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10.980841518836881</v>
      </c>
      <c r="L593" s="234">
        <f t="shared" si="292"/>
        <v>10.818266024749789</v>
      </c>
      <c r="M593" s="235">
        <f t="shared" si="292"/>
        <v>10.784244874788188</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10.864275340477189</v>
      </c>
      <c r="X593" s="216"/>
      <c r="Y593" s="233" t="s">
        <v>186</v>
      </c>
      <c r="Z593" s="234">
        <f>Z399*0.533</f>
        <v>11.156213655079206</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10.823170734057257</v>
      </c>
      <c r="L594" s="234">
        <f t="shared" si="294"/>
        <v>10.671205197818374</v>
      </c>
      <c r="M594" s="235">
        <f t="shared" si="294"/>
        <v>10.596220492193581</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10.698376567622622</v>
      </c>
      <c r="X594" s="216"/>
      <c r="Y594" s="233" t="s">
        <v>187</v>
      </c>
      <c r="Z594" s="234">
        <f>Z400*0.533</f>
        <v>11.031002646258642</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10.349755916183044</v>
      </c>
      <c r="L595" s="234">
        <f>L401*0.533</f>
        <v>10.782793170967224</v>
      </c>
      <c r="M595" s="235">
        <f>M401*0.521</f>
        <v>10.703490389377681</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10.580888111854518</v>
      </c>
      <c r="X595" s="216"/>
      <c r="Y595" s="233" t="s">
        <v>188</v>
      </c>
      <c r="Z595" s="234">
        <f>Z401*0.521</f>
        <v>10.845269973524072</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8.1526317484293891</v>
      </c>
      <c r="L596" s="234">
        <f>L402*0.521</f>
        <v>8.3360910280872016</v>
      </c>
      <c r="M596" s="235">
        <f>M402*0.487</f>
        <v>7.5710218925112933</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7.8522701386485414</v>
      </c>
      <c r="X596" s="216"/>
      <c r="Y596" s="233" t="s">
        <v>71</v>
      </c>
      <c r="Z596" s="234">
        <f>Z402*0.487</f>
        <v>8.3748097593170812</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10.725836664813192</v>
      </c>
      <c r="L597" s="242">
        <f>L403*0.487</f>
        <v>10.041041905999935</v>
      </c>
      <c r="M597" s="243">
        <f>M403*0.518</f>
        <v>10.534945061369093</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10.657807576221771</v>
      </c>
      <c r="X597" s="216"/>
      <c r="Y597" s="241" t="s">
        <v>189</v>
      </c>
      <c r="Z597" s="242">
        <f>Z403*0.518</f>
        <v>11.019214171740465</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0" workbookViewId="0">
      <selection activeCell="M43" sqref="M43"/>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21" t="s">
        <v>354</v>
      </c>
      <c r="B4" s="1821"/>
      <c r="C4" s="1821"/>
      <c r="D4" s="1821"/>
      <c r="E4" s="1821"/>
      <c r="F4" s="1821"/>
      <c r="G4" s="1821"/>
      <c r="H4" s="1821"/>
      <c r="I4" s="1821"/>
      <c r="J4" s="1821"/>
      <c r="K4" s="1821"/>
      <c r="L4" s="1821"/>
      <c r="M4" s="1821"/>
      <c r="N4" s="1821"/>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v>16748.13</v>
      </c>
      <c r="L15" s="647">
        <v>16691</v>
      </c>
      <c r="M15" s="649">
        <v>16230</v>
      </c>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v>20609.07</v>
      </c>
      <c r="L23" s="647">
        <v>20384</v>
      </c>
      <c r="M23" s="649">
        <v>20235</v>
      </c>
    </row>
    <row r="24" spans="1:30">
      <c r="O24"/>
      <c r="P24"/>
      <c r="Q24"/>
      <c r="R24"/>
      <c r="S24"/>
      <c r="T24"/>
      <c r="U24"/>
      <c r="V24"/>
      <c r="W24"/>
      <c r="X24"/>
      <c r="Y24"/>
      <c r="Z24"/>
      <c r="AA24"/>
      <c r="AB24"/>
      <c r="AC24"/>
      <c r="AD24"/>
    </row>
    <row r="25" spans="1:30" ht="15.75">
      <c r="A25" s="1821" t="s">
        <v>355</v>
      </c>
      <c r="B25" s="1821"/>
      <c r="C25" s="1821"/>
      <c r="D25" s="1821"/>
      <c r="E25" s="1821"/>
      <c r="F25" s="1821"/>
      <c r="G25" s="1821"/>
      <c r="H25" s="1821"/>
      <c r="I25" s="1821"/>
      <c r="J25" s="1821"/>
      <c r="K25" s="1821"/>
      <c r="L25" s="1821"/>
      <c r="M25" s="1821"/>
      <c r="N25" s="1821"/>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v>44885.24</v>
      </c>
      <c r="L35" s="647">
        <v>43850</v>
      </c>
      <c r="M35" s="649">
        <v>42952</v>
      </c>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v>33807.910000000003</v>
      </c>
      <c r="L43" s="647">
        <v>33965</v>
      </c>
      <c r="M43" s="649">
        <v>35347</v>
      </c>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97" t="s">
        <v>63</v>
      </c>
      <c r="B1" s="1597"/>
      <c r="C1" s="1597"/>
      <c r="D1" s="1597"/>
      <c r="E1" s="1597"/>
      <c r="F1" s="1597"/>
      <c r="G1" s="1597"/>
      <c r="H1" s="1597"/>
      <c r="I1" s="1597"/>
      <c r="J1" s="1597"/>
      <c r="K1" s="1161"/>
    </row>
    <row r="2" spans="1:11" ht="16.5" thickBot="1">
      <c r="A2" s="1611" t="s">
        <v>273</v>
      </c>
      <c r="B2" s="1612"/>
      <c r="C2" s="1612"/>
      <c r="D2" s="1612"/>
      <c r="E2" s="1612"/>
      <c r="F2" s="1612"/>
      <c r="G2" s="1612"/>
      <c r="H2" s="1612"/>
      <c r="I2" s="1612"/>
      <c r="J2" s="1613"/>
    </row>
    <row r="3" spans="1:11" ht="30.75" thickBot="1">
      <c r="A3" s="1162"/>
      <c r="B3" s="1163"/>
      <c r="C3" s="1164" t="s">
        <v>59</v>
      </c>
      <c r="D3" s="1165"/>
      <c r="E3" s="1166"/>
      <c r="F3" s="1167" t="s">
        <v>262</v>
      </c>
      <c r="G3" s="1168" t="s">
        <v>263</v>
      </c>
      <c r="H3" s="1169" t="s">
        <v>66</v>
      </c>
      <c r="I3" s="1167" t="s">
        <v>264</v>
      </c>
      <c r="J3" s="1168" t="s">
        <v>265</v>
      </c>
    </row>
    <row r="4" spans="1:11" ht="30">
      <c r="A4" s="1170" t="s">
        <v>53</v>
      </c>
      <c r="B4" s="1171" t="s">
        <v>60</v>
      </c>
      <c r="C4" s="1172" t="s">
        <v>61</v>
      </c>
      <c r="D4" s="1173" t="s">
        <v>62</v>
      </c>
      <c r="E4" s="1174" t="s">
        <v>67</v>
      </c>
      <c r="F4" s="1175" t="s">
        <v>55</v>
      </c>
      <c r="G4" s="1176" t="s">
        <v>49</v>
      </c>
      <c r="H4" s="1177" t="s">
        <v>68</v>
      </c>
      <c r="I4" s="1178" t="s">
        <v>50</v>
      </c>
      <c r="J4" s="1179" t="s">
        <v>67</v>
      </c>
    </row>
    <row r="5" spans="1:11" ht="15.75" thickBot="1">
      <c r="A5" s="1180"/>
      <c r="B5" s="1152" t="s">
        <v>534</v>
      </c>
      <c r="C5" s="1181" t="s">
        <v>534</v>
      </c>
      <c r="D5" s="1181" t="s">
        <v>534</v>
      </c>
      <c r="E5" s="1182" t="s">
        <v>50</v>
      </c>
      <c r="F5" s="1151" t="s">
        <v>534</v>
      </c>
      <c r="G5" s="1183" t="s">
        <v>69</v>
      </c>
      <c r="H5" s="1184" t="s">
        <v>65</v>
      </c>
      <c r="I5" s="1151" t="s">
        <v>534</v>
      </c>
      <c r="J5" s="1185" t="s">
        <v>57</v>
      </c>
    </row>
    <row r="6" spans="1:11" ht="15.75" thickBot="1">
      <c r="A6" s="1186" t="s">
        <v>268</v>
      </c>
      <c r="B6" s="1187"/>
      <c r="C6" s="1187"/>
      <c r="D6" s="1187"/>
      <c r="E6" s="1187"/>
      <c r="F6" s="1187"/>
      <c r="G6" s="1187"/>
      <c r="H6" s="1187"/>
      <c r="I6" s="1188"/>
      <c r="J6" s="1189"/>
    </row>
    <row r="7" spans="1:11" ht="15.75" thickBot="1">
      <c r="A7" s="1190" t="s">
        <v>18</v>
      </c>
      <c r="B7" s="1191">
        <v>10.013880343563541</v>
      </c>
      <c r="C7" s="1192">
        <v>19331.815335064748</v>
      </c>
      <c r="D7" s="1193">
        <v>19718.451641766042</v>
      </c>
      <c r="E7" s="1194">
        <v>1.0931820846161118</v>
      </c>
      <c r="F7" s="1195">
        <v>318.78003793958851</v>
      </c>
      <c r="G7" s="1194">
        <v>-0.43285407807762644</v>
      </c>
      <c r="H7" s="1194">
        <v>-2.5177809388335701</v>
      </c>
      <c r="I7" s="1194">
        <v>100</v>
      </c>
      <c r="J7" s="1196" t="s">
        <v>19</v>
      </c>
    </row>
    <row r="8" spans="1:11">
      <c r="A8" s="1197" t="s">
        <v>75</v>
      </c>
      <c r="B8" s="1198">
        <v>8.565458063710409</v>
      </c>
      <c r="C8" s="1199">
        <v>15891.387873303167</v>
      </c>
      <c r="D8" s="1200">
        <v>16209.215630769231</v>
      </c>
      <c r="E8" s="1201">
        <v>-13.633944110428045</v>
      </c>
      <c r="F8" s="1202">
        <v>162.52499999999998</v>
      </c>
      <c r="G8" s="1203">
        <v>-29.572500000000012</v>
      </c>
      <c r="H8" s="1203">
        <v>-69.230769230769226</v>
      </c>
      <c r="I8" s="1204">
        <v>5.8368597694440388E-2</v>
      </c>
      <c r="J8" s="1205">
        <v>-0.12655316617469189</v>
      </c>
    </row>
    <row r="9" spans="1:11">
      <c r="A9" s="1206" t="s">
        <v>76</v>
      </c>
      <c r="B9" s="1207">
        <v>10.948140381422187</v>
      </c>
      <c r="C9" s="1208">
        <v>20540.60109084838</v>
      </c>
      <c r="D9" s="1209">
        <v>20951.413112665348</v>
      </c>
      <c r="E9" s="1210">
        <v>-0.11700618606966286</v>
      </c>
      <c r="F9" s="1211">
        <v>352.73522427440633</v>
      </c>
      <c r="G9" s="1212">
        <v>0.10636722481200404</v>
      </c>
      <c r="H9" s="1212">
        <v>-2.6124197002141325</v>
      </c>
      <c r="I9" s="1212">
        <v>33.182547789289366</v>
      </c>
      <c r="J9" s="1213">
        <v>-3.224595182016543E-2</v>
      </c>
    </row>
    <row r="10" spans="1:11">
      <c r="A10" s="1206" t="s">
        <v>77</v>
      </c>
      <c r="B10" s="1207">
        <v>10.903771691907622</v>
      </c>
      <c r="C10" s="1208">
        <v>20457.35777093362</v>
      </c>
      <c r="D10" s="1209">
        <v>20866.504926352292</v>
      </c>
      <c r="E10" s="1210">
        <v>0.53653911980302771</v>
      </c>
      <c r="F10" s="1211">
        <v>393.94760563380282</v>
      </c>
      <c r="G10" s="1212">
        <v>-0.69822639845327261</v>
      </c>
      <c r="H10" s="1212">
        <v>-6.0846560846560847</v>
      </c>
      <c r="I10" s="1212">
        <v>10.36042609076317</v>
      </c>
      <c r="J10" s="1213">
        <v>-0.39348571578021563</v>
      </c>
    </row>
    <row r="11" spans="1:11">
      <c r="A11" s="1206" t="s">
        <v>78</v>
      </c>
      <c r="B11" s="1214" t="s">
        <v>73</v>
      </c>
      <c r="C11" s="1208" t="s">
        <v>73</v>
      </c>
      <c r="D11" s="1209" t="s">
        <v>73</v>
      </c>
      <c r="E11" s="1210" t="s">
        <v>73</v>
      </c>
      <c r="F11" s="1211" t="s">
        <v>73</v>
      </c>
      <c r="G11" s="1212" t="s">
        <v>73</v>
      </c>
      <c r="H11" s="1212" t="s">
        <v>73</v>
      </c>
      <c r="I11" s="1212" t="s">
        <v>73</v>
      </c>
      <c r="J11" s="1213" t="s">
        <v>73</v>
      </c>
    </row>
    <row r="12" spans="1:11">
      <c r="A12" s="1206" t="s">
        <v>71</v>
      </c>
      <c r="B12" s="1207">
        <v>7.8599171062961775</v>
      </c>
      <c r="C12" s="1208">
        <v>16139.460177199544</v>
      </c>
      <c r="D12" s="1209">
        <v>16462.249380743535</v>
      </c>
      <c r="E12" s="1210">
        <v>1.1417815176697141</v>
      </c>
      <c r="F12" s="1211">
        <v>277.44339293501963</v>
      </c>
      <c r="G12" s="1212">
        <v>-1.9676989014871846</v>
      </c>
      <c r="H12" s="1212">
        <v>-5.3261767134599509</v>
      </c>
      <c r="I12" s="1212">
        <v>33.459798628337957</v>
      </c>
      <c r="J12" s="1213">
        <v>-0.99254845558807858</v>
      </c>
    </row>
    <row r="13" spans="1:11" ht="15.75" thickBot="1">
      <c r="A13" s="1215" t="s">
        <v>79</v>
      </c>
      <c r="B13" s="1216">
        <v>10.846193927588425</v>
      </c>
      <c r="C13" s="1217">
        <v>20938.598315807769</v>
      </c>
      <c r="D13" s="1218">
        <v>21357.370282123924</v>
      </c>
      <c r="E13" s="1219">
        <v>1.9960507478856613</v>
      </c>
      <c r="F13" s="1220">
        <v>296.40527989821879</v>
      </c>
      <c r="G13" s="1221">
        <v>1.401868379678179</v>
      </c>
      <c r="H13" s="1221">
        <v>4.5212765957446814</v>
      </c>
      <c r="I13" s="1221">
        <v>22.938858893915075</v>
      </c>
      <c r="J13" s="1222">
        <v>1.5448332893631544</v>
      </c>
    </row>
    <row r="14" spans="1:11" ht="15.75" thickBot="1">
      <c r="A14" s="1186" t="s">
        <v>266</v>
      </c>
      <c r="B14" s="1187"/>
      <c r="C14" s="1187"/>
      <c r="D14" s="1223"/>
      <c r="E14" s="1187"/>
      <c r="F14" s="1187"/>
      <c r="G14" s="1187"/>
      <c r="H14" s="1187"/>
      <c r="I14" s="1188"/>
      <c r="J14" s="1189"/>
    </row>
    <row r="15" spans="1:11" ht="15.75" thickBot="1">
      <c r="A15" s="1190" t="s">
        <v>18</v>
      </c>
      <c r="B15" s="1224">
        <v>9.8272433423324106</v>
      </c>
      <c r="C15" s="1225">
        <v>18971.512243884961</v>
      </c>
      <c r="D15" s="1226">
        <v>19350.942488762659</v>
      </c>
      <c r="E15" s="1194">
        <v>9.9550953919947845E-3</v>
      </c>
      <c r="F15" s="1194">
        <v>314.26173447838943</v>
      </c>
      <c r="G15" s="1194">
        <v>-5.1002038388636442E-2</v>
      </c>
      <c r="H15" s="1194">
        <v>0.73748404481633811</v>
      </c>
      <c r="I15" s="1194">
        <v>100</v>
      </c>
      <c r="J15" s="1196" t="s">
        <v>19</v>
      </c>
    </row>
    <row r="16" spans="1:11">
      <c r="A16" s="1197" t="s">
        <v>75</v>
      </c>
      <c r="B16" s="1227">
        <v>9.7832592986370184</v>
      </c>
      <c r="C16" s="1199">
        <v>18150.759366673501</v>
      </c>
      <c r="D16" s="1200">
        <v>18513.77455400697</v>
      </c>
      <c r="E16" s="1201">
        <v>-3.2409020211126855</v>
      </c>
      <c r="F16" s="1202">
        <v>191.36666666666667</v>
      </c>
      <c r="G16" s="1203">
        <v>-16.567359395436711</v>
      </c>
      <c r="H16" s="1203">
        <v>0</v>
      </c>
      <c r="I16" s="1204">
        <v>0.21117837533436579</v>
      </c>
      <c r="J16" s="1205">
        <v>-1.5574068241932804E-3</v>
      </c>
    </row>
    <row r="17" spans="1:10">
      <c r="A17" s="1206" t="s">
        <v>76</v>
      </c>
      <c r="B17" s="1207">
        <v>10.948683671100897</v>
      </c>
      <c r="C17" s="1208">
        <v>20541.620396061717</v>
      </c>
      <c r="D17" s="1209">
        <v>20952.452803982953</v>
      </c>
      <c r="E17" s="1210">
        <v>0.71871605774136249</v>
      </c>
      <c r="F17" s="1211">
        <v>352.97839171188946</v>
      </c>
      <c r="G17" s="1212">
        <v>1.7929425622564013</v>
      </c>
      <c r="H17" s="1212">
        <v>-4.9249530956848027</v>
      </c>
      <c r="I17" s="1212">
        <v>28.537237786850628</v>
      </c>
      <c r="J17" s="1213">
        <v>-1.6996080506192328</v>
      </c>
    </row>
    <row r="18" spans="1:10">
      <c r="A18" s="1206" t="s">
        <v>77</v>
      </c>
      <c r="B18" s="1207">
        <v>10.911776891269698</v>
      </c>
      <c r="C18" s="1208">
        <v>20472.376906697369</v>
      </c>
      <c r="D18" s="1209">
        <v>20881.824444831316</v>
      </c>
      <c r="E18" s="1210">
        <v>0.77626129605483951</v>
      </c>
      <c r="F18" s="1211">
        <v>384.72424942263279</v>
      </c>
      <c r="G18" s="1212">
        <v>-1.9171189399233599</v>
      </c>
      <c r="H18" s="1212">
        <v>23.011363636363637</v>
      </c>
      <c r="I18" s="1212">
        <v>6.0960157679853584</v>
      </c>
      <c r="J18" s="1213">
        <v>1.1038160799978387</v>
      </c>
    </row>
    <row r="19" spans="1:10">
      <c r="A19" s="1206" t="s">
        <v>78</v>
      </c>
      <c r="B19" s="1214" t="s">
        <v>73</v>
      </c>
      <c r="C19" s="1208">
        <v>20491.83077578857</v>
      </c>
      <c r="D19" s="1209">
        <v>20901.667391304341</v>
      </c>
      <c r="E19" s="1210" t="s">
        <v>73</v>
      </c>
      <c r="F19" s="1211">
        <v>347.11454545454546</v>
      </c>
      <c r="G19" s="1212" t="s">
        <v>73</v>
      </c>
      <c r="H19" s="1212" t="s">
        <v>73</v>
      </c>
      <c r="I19" s="1212" t="s">
        <v>73</v>
      </c>
      <c r="J19" s="1213" t="s">
        <v>73</v>
      </c>
    </row>
    <row r="20" spans="1:10">
      <c r="A20" s="1206" t="s">
        <v>71</v>
      </c>
      <c r="B20" s="1207">
        <v>7.7114035572557187</v>
      </c>
      <c r="C20" s="1208">
        <v>15834.504224344391</v>
      </c>
      <c r="D20" s="1209">
        <v>16151.19430883128</v>
      </c>
      <c r="E20" s="1210">
        <v>1.0500805903209647</v>
      </c>
      <c r="F20" s="1211">
        <v>292.2994224104736</v>
      </c>
      <c r="G20" s="1212">
        <v>9.2462519194583759E-2</v>
      </c>
      <c r="H20" s="1212">
        <v>4.4650040225261467</v>
      </c>
      <c r="I20" s="1212">
        <v>36.562016049556526</v>
      </c>
      <c r="J20" s="1213">
        <v>1.3046057531446706</v>
      </c>
    </row>
    <row r="21" spans="1:10" ht="15.75" thickBot="1">
      <c r="A21" s="1215" t="s">
        <v>79</v>
      </c>
      <c r="B21" s="1216">
        <v>10.720365787487957</v>
      </c>
      <c r="C21" s="1217">
        <v>20695.68684843235</v>
      </c>
      <c r="D21" s="1218">
        <v>21109.600585400996</v>
      </c>
      <c r="E21" s="1219">
        <v>-0.8505165504899237</v>
      </c>
      <c r="F21" s="1220">
        <v>287.98830971659919</v>
      </c>
      <c r="G21" s="1221">
        <v>-1.8032650656453992</v>
      </c>
      <c r="H21" s="1221">
        <v>-0.85298544907175122</v>
      </c>
      <c r="I21" s="1221">
        <v>27.819231310713782</v>
      </c>
      <c r="J21" s="1222">
        <v>-0.44626294542010214</v>
      </c>
    </row>
    <row r="22" spans="1:10" ht="15.75" thickBot="1">
      <c r="A22" s="1186" t="s">
        <v>269</v>
      </c>
      <c r="B22" s="1187"/>
      <c r="C22" s="1187"/>
      <c r="D22" s="1223"/>
      <c r="E22" s="1187"/>
      <c r="F22" s="1187"/>
      <c r="G22" s="1187"/>
      <c r="H22" s="1187"/>
      <c r="I22" s="1188"/>
      <c r="J22" s="1189"/>
    </row>
    <row r="23" spans="1:10" ht="15.75" thickBot="1">
      <c r="A23" s="1190" t="s">
        <v>18</v>
      </c>
      <c r="B23" s="1224">
        <v>9.6722743455579447</v>
      </c>
      <c r="C23" s="1225">
        <v>18672.344296443905</v>
      </c>
      <c r="D23" s="1226">
        <v>19045.791182372785</v>
      </c>
      <c r="E23" s="1194">
        <v>-1.7487725283053466</v>
      </c>
      <c r="F23" s="1194">
        <v>315.51971830985912</v>
      </c>
      <c r="G23" s="1194">
        <v>0.57303675627667816</v>
      </c>
      <c r="H23" s="1194">
        <v>-15.064244572441293</v>
      </c>
      <c r="I23" s="1194">
        <v>100</v>
      </c>
      <c r="J23" s="1196" t="s">
        <v>19</v>
      </c>
    </row>
    <row r="24" spans="1:10">
      <c r="A24" s="1197" t="s">
        <v>75</v>
      </c>
      <c r="B24" s="1198" t="s">
        <v>73</v>
      </c>
      <c r="C24" s="1199" t="s">
        <v>73</v>
      </c>
      <c r="D24" s="1200" t="s">
        <v>73</v>
      </c>
      <c r="E24" s="1201" t="s">
        <v>73</v>
      </c>
      <c r="F24" s="1202" t="s">
        <v>73</v>
      </c>
      <c r="G24" s="1203" t="s">
        <v>73</v>
      </c>
      <c r="H24" s="1204" t="s">
        <v>73</v>
      </c>
      <c r="I24" s="1204" t="s">
        <v>73</v>
      </c>
      <c r="J24" s="1228" t="s">
        <v>73</v>
      </c>
    </row>
    <row r="25" spans="1:10">
      <c r="A25" s="1206" t="s">
        <v>76</v>
      </c>
      <c r="B25" s="1214">
        <v>11.119900850844882</v>
      </c>
      <c r="C25" s="1208">
        <v>20862.85337869584</v>
      </c>
      <c r="D25" s="1209">
        <v>21280.110446269759</v>
      </c>
      <c r="E25" s="1210">
        <v>-0.15237385964189826</v>
      </c>
      <c r="F25" s="1211">
        <v>367.78229166666665</v>
      </c>
      <c r="G25" s="1212">
        <v>0.52517008909796525</v>
      </c>
      <c r="H25" s="1212">
        <v>-16.955017301038062</v>
      </c>
      <c r="I25" s="1229">
        <v>25.039123630672925</v>
      </c>
      <c r="J25" s="1230">
        <v>-0.57009214247727513</v>
      </c>
    </row>
    <row r="26" spans="1:10">
      <c r="A26" s="1206" t="s">
        <v>77</v>
      </c>
      <c r="B26" s="1207">
        <v>10.663636181105169</v>
      </c>
      <c r="C26" s="1208">
        <v>20006.822103386807</v>
      </c>
      <c r="D26" s="1209">
        <v>20406.958545454545</v>
      </c>
      <c r="E26" s="1210">
        <v>-0.62677603357033351</v>
      </c>
      <c r="F26" s="1211">
        <v>391.27714285714285</v>
      </c>
      <c r="G26" s="1212">
        <v>-2.1748549671315778</v>
      </c>
      <c r="H26" s="1212">
        <v>-27.083333333333332</v>
      </c>
      <c r="I26" s="1212">
        <v>3.6515388628064684</v>
      </c>
      <c r="J26" s="1213">
        <v>-0.60189489882401492</v>
      </c>
    </row>
    <row r="27" spans="1:10">
      <c r="A27" s="1206" t="s">
        <v>78</v>
      </c>
      <c r="B27" s="1214" t="s">
        <v>73</v>
      </c>
      <c r="C27" s="1208" t="s">
        <v>73</v>
      </c>
      <c r="D27" s="1209" t="s">
        <v>73</v>
      </c>
      <c r="E27" s="1210" t="s">
        <v>73</v>
      </c>
      <c r="F27" s="1211" t="s">
        <v>73</v>
      </c>
      <c r="G27" s="1212" t="s">
        <v>73</v>
      </c>
      <c r="H27" s="1212" t="s">
        <v>73</v>
      </c>
      <c r="I27" s="1212" t="s">
        <v>73</v>
      </c>
      <c r="J27" s="1213" t="s">
        <v>73</v>
      </c>
    </row>
    <row r="28" spans="1:10">
      <c r="A28" s="1206" t="s">
        <v>71</v>
      </c>
      <c r="B28" s="1214">
        <v>8.2573824938948608</v>
      </c>
      <c r="C28" s="1208">
        <v>16955.610870420656</v>
      </c>
      <c r="D28" s="1209">
        <v>17294.723087829068</v>
      </c>
      <c r="E28" s="1210">
        <v>-3.3089056415829585</v>
      </c>
      <c r="F28" s="1211">
        <v>291.99446064139943</v>
      </c>
      <c r="G28" s="1212">
        <v>1.8388221038823724</v>
      </c>
      <c r="H28" s="1212">
        <v>-16.814874696847212</v>
      </c>
      <c r="I28" s="1212">
        <v>53.677621283255085</v>
      </c>
      <c r="J28" s="1213">
        <v>-1.129644999421032</v>
      </c>
    </row>
    <row r="29" spans="1:10" ht="15.75" thickBot="1">
      <c r="A29" s="1215" t="s">
        <v>79</v>
      </c>
      <c r="B29" s="1216">
        <v>10.149620997645769</v>
      </c>
      <c r="C29" s="1217">
        <v>19593.862929818086</v>
      </c>
      <c r="D29" s="1218">
        <v>19985.740188414449</v>
      </c>
      <c r="E29" s="1219">
        <v>-0.82917729884915437</v>
      </c>
      <c r="F29" s="1220">
        <v>297.23106508875736</v>
      </c>
      <c r="G29" s="1221">
        <v>-0.66449545425035972</v>
      </c>
      <c r="H29" s="1221">
        <v>-2.3121387283236992</v>
      </c>
      <c r="I29" s="1221">
        <v>17.631716223265521</v>
      </c>
      <c r="J29" s="1222">
        <v>2.3016320407223212</v>
      </c>
    </row>
    <row r="30" spans="1:10">
      <c r="A30" s="1231" t="s">
        <v>353</v>
      </c>
    </row>
    <row r="31" spans="1:10">
      <c r="A31" s="1017" t="s">
        <v>253</v>
      </c>
    </row>
    <row r="32" spans="1:10" ht="15.75" thickBot="1">
      <c r="A32" s="1232" t="s">
        <v>41</v>
      </c>
      <c r="B32" s="1233"/>
    </row>
    <row r="33" spans="1:8" ht="15.75" thickBot="1">
      <c r="A33" s="1234" t="s">
        <v>39</v>
      </c>
      <c r="B33" s="1599" t="s">
        <v>40</v>
      </c>
      <c r="C33" s="1600"/>
      <c r="D33" s="1600"/>
      <c r="E33" s="1600"/>
      <c r="F33" s="1600"/>
      <c r="G33" s="1600"/>
      <c r="H33" s="1601"/>
    </row>
    <row r="34" spans="1:8">
      <c r="A34" s="1235" t="s">
        <v>43</v>
      </c>
      <c r="B34" s="1605" t="s">
        <v>44</v>
      </c>
      <c r="C34" s="1606"/>
      <c r="D34" s="1606"/>
      <c r="E34" s="1606"/>
      <c r="F34" s="1606"/>
      <c r="G34" s="1606"/>
      <c r="H34" s="1607"/>
    </row>
    <row r="35" spans="1:8">
      <c r="A35" s="1236" t="s">
        <v>45</v>
      </c>
      <c r="B35" s="1602" t="s">
        <v>46</v>
      </c>
      <c r="C35" s="1603"/>
      <c r="D35" s="1603"/>
      <c r="E35" s="1603"/>
      <c r="F35" s="1603"/>
      <c r="G35" s="1603"/>
      <c r="H35" s="1604"/>
    </row>
    <row r="36" spans="1:8" ht="15.75" thickBot="1">
      <c r="A36" s="1237" t="s">
        <v>47</v>
      </c>
      <c r="B36" s="1608" t="s">
        <v>42</v>
      </c>
      <c r="C36" s="1609"/>
      <c r="D36" s="1609"/>
      <c r="E36" s="1609"/>
      <c r="F36" s="1609"/>
      <c r="G36" s="1609"/>
      <c r="H36" s="1610"/>
    </row>
    <row r="37" spans="1:8">
      <c r="A37" s="1598"/>
      <c r="B37" s="159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13" sqref="R13"/>
    </sheetView>
  </sheetViews>
  <sheetFormatPr defaultRowHeight="15"/>
  <cols>
    <col min="1" max="1" width="20.140625" style="1003" customWidth="1"/>
    <col min="2" max="2" width="8.28515625" style="1003" customWidth="1"/>
    <col min="3" max="3" width="11.5703125" style="1003" customWidth="1"/>
    <col min="4" max="4" width="10.85546875" style="1003" customWidth="1"/>
    <col min="5" max="6" width="11.42578125" style="1003" customWidth="1"/>
    <col min="7" max="7" width="10" style="1003" customWidth="1"/>
    <col min="8" max="8" width="11.140625" style="1003" customWidth="1"/>
    <col min="9" max="9" width="10.42578125" style="1003" customWidth="1"/>
    <col min="10" max="10" width="9.140625" style="1003"/>
    <col min="11" max="11" width="11" style="1003" customWidth="1"/>
    <col min="12" max="12" width="10.42578125" style="1003" customWidth="1"/>
    <col min="13" max="256" width="9.140625" style="1003"/>
    <col min="257" max="257" width="20.140625" style="1003" customWidth="1"/>
    <col min="258" max="258" width="8.28515625" style="1003" customWidth="1"/>
    <col min="259" max="259" width="11.5703125" style="1003" customWidth="1"/>
    <col min="260" max="260" width="9.5703125" style="1003" customWidth="1"/>
    <col min="261" max="261" width="10" style="1003" customWidth="1"/>
    <col min="262" max="262" width="10.28515625" style="1003" customWidth="1"/>
    <col min="263" max="263" width="10" style="1003" customWidth="1"/>
    <col min="264" max="264" width="8.7109375" style="1003" customWidth="1"/>
    <col min="265" max="265" width="10.42578125" style="1003" customWidth="1"/>
    <col min="266" max="267" width="9.140625" style="1003"/>
    <col min="268" max="268" width="10.42578125" style="1003" customWidth="1"/>
    <col min="269" max="512" width="9.140625" style="1003"/>
    <col min="513" max="513" width="20.140625" style="1003" customWidth="1"/>
    <col min="514" max="514" width="8.28515625" style="1003" customWidth="1"/>
    <col min="515" max="515" width="11.5703125" style="1003" customWidth="1"/>
    <col min="516" max="516" width="9.5703125" style="1003" customWidth="1"/>
    <col min="517" max="517" width="10" style="1003" customWidth="1"/>
    <col min="518" max="518" width="10.28515625" style="1003" customWidth="1"/>
    <col min="519" max="519" width="10" style="1003" customWidth="1"/>
    <col min="520" max="520" width="8.7109375" style="1003" customWidth="1"/>
    <col min="521" max="521" width="10.42578125" style="1003" customWidth="1"/>
    <col min="522" max="523" width="9.140625" style="1003"/>
    <col min="524" max="524" width="10.42578125" style="1003" customWidth="1"/>
    <col min="525" max="768" width="9.140625" style="1003"/>
    <col min="769" max="769" width="20.140625" style="1003" customWidth="1"/>
    <col min="770" max="770" width="8.28515625" style="1003" customWidth="1"/>
    <col min="771" max="771" width="11.5703125" style="1003" customWidth="1"/>
    <col min="772" max="772" width="9.5703125" style="1003" customWidth="1"/>
    <col min="773" max="773" width="10" style="1003" customWidth="1"/>
    <col min="774" max="774" width="10.28515625" style="1003" customWidth="1"/>
    <col min="775" max="775" width="10" style="1003" customWidth="1"/>
    <col min="776" max="776" width="8.7109375" style="1003" customWidth="1"/>
    <col min="777" max="777" width="10.42578125" style="1003" customWidth="1"/>
    <col min="778" max="779" width="9.140625" style="1003"/>
    <col min="780" max="780" width="10.42578125" style="1003" customWidth="1"/>
    <col min="781" max="1024" width="9.140625" style="1003"/>
    <col min="1025" max="1025" width="20.140625" style="1003" customWidth="1"/>
    <col min="1026" max="1026" width="8.28515625" style="1003" customWidth="1"/>
    <col min="1027" max="1027" width="11.5703125" style="1003" customWidth="1"/>
    <col min="1028" max="1028" width="9.5703125" style="1003" customWidth="1"/>
    <col min="1029" max="1029" width="10" style="1003" customWidth="1"/>
    <col min="1030" max="1030" width="10.28515625" style="1003" customWidth="1"/>
    <col min="1031" max="1031" width="10" style="1003" customWidth="1"/>
    <col min="1032" max="1032" width="8.7109375" style="1003" customWidth="1"/>
    <col min="1033" max="1033" width="10.42578125" style="1003" customWidth="1"/>
    <col min="1034" max="1035" width="9.140625" style="1003"/>
    <col min="1036" max="1036" width="10.42578125" style="1003" customWidth="1"/>
    <col min="1037" max="1280" width="9.140625" style="1003"/>
    <col min="1281" max="1281" width="20.140625" style="1003" customWidth="1"/>
    <col min="1282" max="1282" width="8.28515625" style="1003" customWidth="1"/>
    <col min="1283" max="1283" width="11.5703125" style="1003" customWidth="1"/>
    <col min="1284" max="1284" width="9.5703125" style="1003" customWidth="1"/>
    <col min="1285" max="1285" width="10" style="1003" customWidth="1"/>
    <col min="1286" max="1286" width="10.28515625" style="1003" customWidth="1"/>
    <col min="1287" max="1287" width="10" style="1003" customWidth="1"/>
    <col min="1288" max="1288" width="8.7109375" style="1003" customWidth="1"/>
    <col min="1289" max="1289" width="10.42578125" style="1003" customWidth="1"/>
    <col min="1290" max="1291" width="9.140625" style="1003"/>
    <col min="1292" max="1292" width="10.42578125" style="1003" customWidth="1"/>
    <col min="1293" max="1536" width="9.140625" style="1003"/>
    <col min="1537" max="1537" width="20.140625" style="1003" customWidth="1"/>
    <col min="1538" max="1538" width="8.28515625" style="1003" customWidth="1"/>
    <col min="1539" max="1539" width="11.5703125" style="1003" customWidth="1"/>
    <col min="1540" max="1540" width="9.5703125" style="1003" customWidth="1"/>
    <col min="1541" max="1541" width="10" style="1003" customWidth="1"/>
    <col min="1542" max="1542" width="10.28515625" style="1003" customWidth="1"/>
    <col min="1543" max="1543" width="10" style="1003" customWidth="1"/>
    <col min="1544" max="1544" width="8.7109375" style="1003" customWidth="1"/>
    <col min="1545" max="1545" width="10.42578125" style="1003" customWidth="1"/>
    <col min="1546" max="1547" width="9.140625" style="1003"/>
    <col min="1548" max="1548" width="10.42578125" style="1003" customWidth="1"/>
    <col min="1549" max="1792" width="9.140625" style="1003"/>
    <col min="1793" max="1793" width="20.140625" style="1003" customWidth="1"/>
    <col min="1794" max="1794" width="8.28515625" style="1003" customWidth="1"/>
    <col min="1795" max="1795" width="11.5703125" style="1003" customWidth="1"/>
    <col min="1796" max="1796" width="9.5703125" style="1003" customWidth="1"/>
    <col min="1797" max="1797" width="10" style="1003" customWidth="1"/>
    <col min="1798" max="1798" width="10.28515625" style="1003" customWidth="1"/>
    <col min="1799" max="1799" width="10" style="1003" customWidth="1"/>
    <col min="1800" max="1800" width="8.7109375" style="1003" customWidth="1"/>
    <col min="1801" max="1801" width="10.42578125" style="1003" customWidth="1"/>
    <col min="1802" max="1803" width="9.140625" style="1003"/>
    <col min="1804" max="1804" width="10.42578125" style="1003" customWidth="1"/>
    <col min="1805" max="2048" width="9.140625" style="1003"/>
    <col min="2049" max="2049" width="20.140625" style="1003" customWidth="1"/>
    <col min="2050" max="2050" width="8.28515625" style="1003" customWidth="1"/>
    <col min="2051" max="2051" width="11.5703125" style="1003" customWidth="1"/>
    <col min="2052" max="2052" width="9.5703125" style="1003" customWidth="1"/>
    <col min="2053" max="2053" width="10" style="1003" customWidth="1"/>
    <col min="2054" max="2054" width="10.28515625" style="1003" customWidth="1"/>
    <col min="2055" max="2055" width="10" style="1003" customWidth="1"/>
    <col min="2056" max="2056" width="8.7109375" style="1003" customWidth="1"/>
    <col min="2057" max="2057" width="10.42578125" style="1003" customWidth="1"/>
    <col min="2058" max="2059" width="9.140625" style="1003"/>
    <col min="2060" max="2060" width="10.42578125" style="1003" customWidth="1"/>
    <col min="2061" max="2304" width="9.140625" style="1003"/>
    <col min="2305" max="2305" width="20.140625" style="1003" customWidth="1"/>
    <col min="2306" max="2306" width="8.28515625" style="1003" customWidth="1"/>
    <col min="2307" max="2307" width="11.5703125" style="1003" customWidth="1"/>
    <col min="2308" max="2308" width="9.5703125" style="1003" customWidth="1"/>
    <col min="2309" max="2309" width="10" style="1003" customWidth="1"/>
    <col min="2310" max="2310" width="10.28515625" style="1003" customWidth="1"/>
    <col min="2311" max="2311" width="10" style="1003" customWidth="1"/>
    <col min="2312" max="2312" width="8.7109375" style="1003" customWidth="1"/>
    <col min="2313" max="2313" width="10.42578125" style="1003" customWidth="1"/>
    <col min="2314" max="2315" width="9.140625" style="1003"/>
    <col min="2316" max="2316" width="10.42578125" style="1003" customWidth="1"/>
    <col min="2317" max="2560" width="9.140625" style="1003"/>
    <col min="2561" max="2561" width="20.140625" style="1003" customWidth="1"/>
    <col min="2562" max="2562" width="8.28515625" style="1003" customWidth="1"/>
    <col min="2563" max="2563" width="11.5703125" style="1003" customWidth="1"/>
    <col min="2564" max="2564" width="9.5703125" style="1003" customWidth="1"/>
    <col min="2565" max="2565" width="10" style="1003" customWidth="1"/>
    <col min="2566" max="2566" width="10.28515625" style="1003" customWidth="1"/>
    <col min="2567" max="2567" width="10" style="1003" customWidth="1"/>
    <col min="2568" max="2568" width="8.7109375" style="1003" customWidth="1"/>
    <col min="2569" max="2569" width="10.42578125" style="1003" customWidth="1"/>
    <col min="2570" max="2571" width="9.140625" style="1003"/>
    <col min="2572" max="2572" width="10.42578125" style="1003" customWidth="1"/>
    <col min="2573" max="2816" width="9.140625" style="1003"/>
    <col min="2817" max="2817" width="20.140625" style="1003" customWidth="1"/>
    <col min="2818" max="2818" width="8.28515625" style="1003" customWidth="1"/>
    <col min="2819" max="2819" width="11.5703125" style="1003" customWidth="1"/>
    <col min="2820" max="2820" width="9.5703125" style="1003" customWidth="1"/>
    <col min="2821" max="2821" width="10" style="1003" customWidth="1"/>
    <col min="2822" max="2822" width="10.28515625" style="1003" customWidth="1"/>
    <col min="2823" max="2823" width="10" style="1003" customWidth="1"/>
    <col min="2824" max="2824" width="8.7109375" style="1003" customWidth="1"/>
    <col min="2825" max="2825" width="10.42578125" style="1003" customWidth="1"/>
    <col min="2826" max="2827" width="9.140625" style="1003"/>
    <col min="2828" max="2828" width="10.42578125" style="1003" customWidth="1"/>
    <col min="2829" max="3072" width="9.140625" style="1003"/>
    <col min="3073" max="3073" width="20.140625" style="1003" customWidth="1"/>
    <col min="3074" max="3074" width="8.28515625" style="1003" customWidth="1"/>
    <col min="3075" max="3075" width="11.5703125" style="1003" customWidth="1"/>
    <col min="3076" max="3076" width="9.5703125" style="1003" customWidth="1"/>
    <col min="3077" max="3077" width="10" style="1003" customWidth="1"/>
    <col min="3078" max="3078" width="10.28515625" style="1003" customWidth="1"/>
    <col min="3079" max="3079" width="10" style="1003" customWidth="1"/>
    <col min="3080" max="3080" width="8.7109375" style="1003" customWidth="1"/>
    <col min="3081" max="3081" width="10.42578125" style="1003" customWidth="1"/>
    <col min="3082" max="3083" width="9.140625" style="1003"/>
    <col min="3084" max="3084" width="10.42578125" style="1003" customWidth="1"/>
    <col min="3085" max="3328" width="9.140625" style="1003"/>
    <col min="3329" max="3329" width="20.140625" style="1003" customWidth="1"/>
    <col min="3330" max="3330" width="8.28515625" style="1003" customWidth="1"/>
    <col min="3331" max="3331" width="11.5703125" style="1003" customWidth="1"/>
    <col min="3332" max="3332" width="9.5703125" style="1003" customWidth="1"/>
    <col min="3333" max="3333" width="10" style="1003" customWidth="1"/>
    <col min="3334" max="3334" width="10.28515625" style="1003" customWidth="1"/>
    <col min="3335" max="3335" width="10" style="1003" customWidth="1"/>
    <col min="3336" max="3336" width="8.7109375" style="1003" customWidth="1"/>
    <col min="3337" max="3337" width="10.42578125" style="1003" customWidth="1"/>
    <col min="3338" max="3339" width="9.140625" style="1003"/>
    <col min="3340" max="3340" width="10.42578125" style="1003" customWidth="1"/>
    <col min="3341" max="3584" width="9.140625" style="1003"/>
    <col min="3585" max="3585" width="20.140625" style="1003" customWidth="1"/>
    <col min="3586" max="3586" width="8.28515625" style="1003" customWidth="1"/>
    <col min="3587" max="3587" width="11.5703125" style="1003" customWidth="1"/>
    <col min="3588" max="3588" width="9.5703125" style="1003" customWidth="1"/>
    <col min="3589" max="3589" width="10" style="1003" customWidth="1"/>
    <col min="3590" max="3590" width="10.28515625" style="1003" customWidth="1"/>
    <col min="3591" max="3591" width="10" style="1003" customWidth="1"/>
    <col min="3592" max="3592" width="8.7109375" style="1003" customWidth="1"/>
    <col min="3593" max="3593" width="10.42578125" style="1003" customWidth="1"/>
    <col min="3594" max="3595" width="9.140625" style="1003"/>
    <col min="3596" max="3596" width="10.42578125" style="1003" customWidth="1"/>
    <col min="3597" max="3840" width="9.140625" style="1003"/>
    <col min="3841" max="3841" width="20.140625" style="1003" customWidth="1"/>
    <col min="3842" max="3842" width="8.28515625" style="1003" customWidth="1"/>
    <col min="3843" max="3843" width="11.5703125" style="1003" customWidth="1"/>
    <col min="3844" max="3844" width="9.5703125" style="1003" customWidth="1"/>
    <col min="3845" max="3845" width="10" style="1003" customWidth="1"/>
    <col min="3846" max="3846" width="10.28515625" style="1003" customWidth="1"/>
    <col min="3847" max="3847" width="10" style="1003" customWidth="1"/>
    <col min="3848" max="3848" width="8.7109375" style="1003" customWidth="1"/>
    <col min="3849" max="3849" width="10.42578125" style="1003" customWidth="1"/>
    <col min="3850" max="3851" width="9.140625" style="1003"/>
    <col min="3852" max="3852" width="10.42578125" style="1003" customWidth="1"/>
    <col min="3853" max="4096" width="9.140625" style="1003"/>
    <col min="4097" max="4097" width="20.140625" style="1003" customWidth="1"/>
    <col min="4098" max="4098" width="8.28515625" style="1003" customWidth="1"/>
    <col min="4099" max="4099" width="11.5703125" style="1003" customWidth="1"/>
    <col min="4100" max="4100" width="9.5703125" style="1003" customWidth="1"/>
    <col min="4101" max="4101" width="10" style="1003" customWidth="1"/>
    <col min="4102" max="4102" width="10.28515625" style="1003" customWidth="1"/>
    <col min="4103" max="4103" width="10" style="1003" customWidth="1"/>
    <col min="4104" max="4104" width="8.7109375" style="1003" customWidth="1"/>
    <col min="4105" max="4105" width="10.42578125" style="1003" customWidth="1"/>
    <col min="4106" max="4107" width="9.140625" style="1003"/>
    <col min="4108" max="4108" width="10.42578125" style="1003" customWidth="1"/>
    <col min="4109" max="4352" width="9.140625" style="1003"/>
    <col min="4353" max="4353" width="20.140625" style="1003" customWidth="1"/>
    <col min="4354" max="4354" width="8.28515625" style="1003" customWidth="1"/>
    <col min="4355" max="4355" width="11.5703125" style="1003" customWidth="1"/>
    <col min="4356" max="4356" width="9.5703125" style="1003" customWidth="1"/>
    <col min="4357" max="4357" width="10" style="1003" customWidth="1"/>
    <col min="4358" max="4358" width="10.28515625" style="1003" customWidth="1"/>
    <col min="4359" max="4359" width="10" style="1003" customWidth="1"/>
    <col min="4360" max="4360" width="8.7109375" style="1003" customWidth="1"/>
    <col min="4361" max="4361" width="10.42578125" style="1003" customWidth="1"/>
    <col min="4362" max="4363" width="9.140625" style="1003"/>
    <col min="4364" max="4364" width="10.42578125" style="1003" customWidth="1"/>
    <col min="4365" max="4608" width="9.140625" style="1003"/>
    <col min="4609" max="4609" width="20.140625" style="1003" customWidth="1"/>
    <col min="4610" max="4610" width="8.28515625" style="1003" customWidth="1"/>
    <col min="4611" max="4611" width="11.5703125" style="1003" customWidth="1"/>
    <col min="4612" max="4612" width="9.5703125" style="1003" customWidth="1"/>
    <col min="4613" max="4613" width="10" style="1003" customWidth="1"/>
    <col min="4614" max="4614" width="10.28515625" style="1003" customWidth="1"/>
    <col min="4615" max="4615" width="10" style="1003" customWidth="1"/>
    <col min="4616" max="4616" width="8.7109375" style="1003" customWidth="1"/>
    <col min="4617" max="4617" width="10.42578125" style="1003" customWidth="1"/>
    <col min="4618" max="4619" width="9.140625" style="1003"/>
    <col min="4620" max="4620" width="10.42578125" style="1003" customWidth="1"/>
    <col min="4621" max="4864" width="9.140625" style="1003"/>
    <col min="4865" max="4865" width="20.140625" style="1003" customWidth="1"/>
    <col min="4866" max="4866" width="8.28515625" style="1003" customWidth="1"/>
    <col min="4867" max="4867" width="11.5703125" style="1003" customWidth="1"/>
    <col min="4868" max="4868" width="9.5703125" style="1003" customWidth="1"/>
    <col min="4869" max="4869" width="10" style="1003" customWidth="1"/>
    <col min="4870" max="4870" width="10.28515625" style="1003" customWidth="1"/>
    <col min="4871" max="4871" width="10" style="1003" customWidth="1"/>
    <col min="4872" max="4872" width="8.7109375" style="1003" customWidth="1"/>
    <col min="4873" max="4873" width="10.42578125" style="1003" customWidth="1"/>
    <col min="4874" max="4875" width="9.140625" style="1003"/>
    <col min="4876" max="4876" width="10.42578125" style="1003" customWidth="1"/>
    <col min="4877" max="5120" width="9.140625" style="1003"/>
    <col min="5121" max="5121" width="20.140625" style="1003" customWidth="1"/>
    <col min="5122" max="5122" width="8.28515625" style="1003" customWidth="1"/>
    <col min="5123" max="5123" width="11.5703125" style="1003" customWidth="1"/>
    <col min="5124" max="5124" width="9.5703125" style="1003" customWidth="1"/>
    <col min="5125" max="5125" width="10" style="1003" customWidth="1"/>
    <col min="5126" max="5126" width="10.28515625" style="1003" customWidth="1"/>
    <col min="5127" max="5127" width="10" style="1003" customWidth="1"/>
    <col min="5128" max="5128" width="8.7109375" style="1003" customWidth="1"/>
    <col min="5129" max="5129" width="10.42578125" style="1003" customWidth="1"/>
    <col min="5130" max="5131" width="9.140625" style="1003"/>
    <col min="5132" max="5132" width="10.42578125" style="1003" customWidth="1"/>
    <col min="5133" max="5376" width="9.140625" style="1003"/>
    <col min="5377" max="5377" width="20.140625" style="1003" customWidth="1"/>
    <col min="5378" max="5378" width="8.28515625" style="1003" customWidth="1"/>
    <col min="5379" max="5379" width="11.5703125" style="1003" customWidth="1"/>
    <col min="5380" max="5380" width="9.5703125" style="1003" customWidth="1"/>
    <col min="5381" max="5381" width="10" style="1003" customWidth="1"/>
    <col min="5382" max="5382" width="10.28515625" style="1003" customWidth="1"/>
    <col min="5383" max="5383" width="10" style="1003" customWidth="1"/>
    <col min="5384" max="5384" width="8.7109375" style="1003" customWidth="1"/>
    <col min="5385" max="5385" width="10.42578125" style="1003" customWidth="1"/>
    <col min="5386" max="5387" width="9.140625" style="1003"/>
    <col min="5388" max="5388" width="10.42578125" style="1003" customWidth="1"/>
    <col min="5389" max="5632" width="9.140625" style="1003"/>
    <col min="5633" max="5633" width="20.140625" style="1003" customWidth="1"/>
    <col min="5634" max="5634" width="8.28515625" style="1003" customWidth="1"/>
    <col min="5635" max="5635" width="11.5703125" style="1003" customWidth="1"/>
    <col min="5636" max="5636" width="9.5703125" style="1003" customWidth="1"/>
    <col min="5637" max="5637" width="10" style="1003" customWidth="1"/>
    <col min="5638" max="5638" width="10.28515625" style="1003" customWidth="1"/>
    <col min="5639" max="5639" width="10" style="1003" customWidth="1"/>
    <col min="5640" max="5640" width="8.7109375" style="1003" customWidth="1"/>
    <col min="5641" max="5641" width="10.42578125" style="1003" customWidth="1"/>
    <col min="5642" max="5643" width="9.140625" style="1003"/>
    <col min="5644" max="5644" width="10.42578125" style="1003" customWidth="1"/>
    <col min="5645" max="5888" width="9.140625" style="1003"/>
    <col min="5889" max="5889" width="20.140625" style="1003" customWidth="1"/>
    <col min="5890" max="5890" width="8.28515625" style="1003" customWidth="1"/>
    <col min="5891" max="5891" width="11.5703125" style="1003" customWidth="1"/>
    <col min="5892" max="5892" width="9.5703125" style="1003" customWidth="1"/>
    <col min="5893" max="5893" width="10" style="1003" customWidth="1"/>
    <col min="5894" max="5894" width="10.28515625" style="1003" customWidth="1"/>
    <col min="5895" max="5895" width="10" style="1003" customWidth="1"/>
    <col min="5896" max="5896" width="8.7109375" style="1003" customWidth="1"/>
    <col min="5897" max="5897" width="10.42578125" style="1003" customWidth="1"/>
    <col min="5898" max="5899" width="9.140625" style="1003"/>
    <col min="5900" max="5900" width="10.42578125" style="1003" customWidth="1"/>
    <col min="5901" max="6144" width="9.140625" style="1003"/>
    <col min="6145" max="6145" width="20.140625" style="1003" customWidth="1"/>
    <col min="6146" max="6146" width="8.28515625" style="1003" customWidth="1"/>
    <col min="6147" max="6147" width="11.5703125" style="1003" customWidth="1"/>
    <col min="6148" max="6148" width="9.5703125" style="1003" customWidth="1"/>
    <col min="6149" max="6149" width="10" style="1003" customWidth="1"/>
    <col min="6150" max="6150" width="10.28515625" style="1003" customWidth="1"/>
    <col min="6151" max="6151" width="10" style="1003" customWidth="1"/>
    <col min="6152" max="6152" width="8.7109375" style="1003" customWidth="1"/>
    <col min="6153" max="6153" width="10.42578125" style="1003" customWidth="1"/>
    <col min="6154" max="6155" width="9.140625" style="1003"/>
    <col min="6156" max="6156" width="10.42578125" style="1003" customWidth="1"/>
    <col min="6157" max="6400" width="9.140625" style="1003"/>
    <col min="6401" max="6401" width="20.140625" style="1003" customWidth="1"/>
    <col min="6402" max="6402" width="8.28515625" style="1003" customWidth="1"/>
    <col min="6403" max="6403" width="11.5703125" style="1003" customWidth="1"/>
    <col min="6404" max="6404" width="9.5703125" style="1003" customWidth="1"/>
    <col min="6405" max="6405" width="10" style="1003" customWidth="1"/>
    <col min="6406" max="6406" width="10.28515625" style="1003" customWidth="1"/>
    <col min="6407" max="6407" width="10" style="1003" customWidth="1"/>
    <col min="6408" max="6408" width="8.7109375" style="1003" customWidth="1"/>
    <col min="6409" max="6409" width="10.42578125" style="1003" customWidth="1"/>
    <col min="6410" max="6411" width="9.140625" style="1003"/>
    <col min="6412" max="6412" width="10.42578125" style="1003" customWidth="1"/>
    <col min="6413" max="6656" width="9.140625" style="1003"/>
    <col min="6657" max="6657" width="20.140625" style="1003" customWidth="1"/>
    <col min="6658" max="6658" width="8.28515625" style="1003" customWidth="1"/>
    <col min="6659" max="6659" width="11.5703125" style="1003" customWidth="1"/>
    <col min="6660" max="6660" width="9.5703125" style="1003" customWidth="1"/>
    <col min="6661" max="6661" width="10" style="1003" customWidth="1"/>
    <col min="6662" max="6662" width="10.28515625" style="1003" customWidth="1"/>
    <col min="6663" max="6663" width="10" style="1003" customWidth="1"/>
    <col min="6664" max="6664" width="8.7109375" style="1003" customWidth="1"/>
    <col min="6665" max="6665" width="10.42578125" style="1003" customWidth="1"/>
    <col min="6666" max="6667" width="9.140625" style="1003"/>
    <col min="6668" max="6668" width="10.42578125" style="1003" customWidth="1"/>
    <col min="6669" max="6912" width="9.140625" style="1003"/>
    <col min="6913" max="6913" width="20.140625" style="1003" customWidth="1"/>
    <col min="6914" max="6914" width="8.28515625" style="1003" customWidth="1"/>
    <col min="6915" max="6915" width="11.5703125" style="1003" customWidth="1"/>
    <col min="6916" max="6916" width="9.5703125" style="1003" customWidth="1"/>
    <col min="6917" max="6917" width="10" style="1003" customWidth="1"/>
    <col min="6918" max="6918" width="10.28515625" style="1003" customWidth="1"/>
    <col min="6919" max="6919" width="10" style="1003" customWidth="1"/>
    <col min="6920" max="6920" width="8.7109375" style="1003" customWidth="1"/>
    <col min="6921" max="6921" width="10.42578125" style="1003" customWidth="1"/>
    <col min="6922" max="6923" width="9.140625" style="1003"/>
    <col min="6924" max="6924" width="10.42578125" style="1003" customWidth="1"/>
    <col min="6925" max="7168" width="9.140625" style="1003"/>
    <col min="7169" max="7169" width="20.140625" style="1003" customWidth="1"/>
    <col min="7170" max="7170" width="8.28515625" style="1003" customWidth="1"/>
    <col min="7171" max="7171" width="11.5703125" style="1003" customWidth="1"/>
    <col min="7172" max="7172" width="9.5703125" style="1003" customWidth="1"/>
    <col min="7173" max="7173" width="10" style="1003" customWidth="1"/>
    <col min="7174" max="7174" width="10.28515625" style="1003" customWidth="1"/>
    <col min="7175" max="7175" width="10" style="1003" customWidth="1"/>
    <col min="7176" max="7176" width="8.7109375" style="1003" customWidth="1"/>
    <col min="7177" max="7177" width="10.42578125" style="1003" customWidth="1"/>
    <col min="7178" max="7179" width="9.140625" style="1003"/>
    <col min="7180" max="7180" width="10.42578125" style="1003" customWidth="1"/>
    <col min="7181" max="7424" width="9.140625" style="1003"/>
    <col min="7425" max="7425" width="20.140625" style="1003" customWidth="1"/>
    <col min="7426" max="7426" width="8.28515625" style="1003" customWidth="1"/>
    <col min="7427" max="7427" width="11.5703125" style="1003" customWidth="1"/>
    <col min="7428" max="7428" width="9.5703125" style="1003" customWidth="1"/>
    <col min="7429" max="7429" width="10" style="1003" customWidth="1"/>
    <col min="7430" max="7430" width="10.28515625" style="1003" customWidth="1"/>
    <col min="7431" max="7431" width="10" style="1003" customWidth="1"/>
    <col min="7432" max="7432" width="8.7109375" style="1003" customWidth="1"/>
    <col min="7433" max="7433" width="10.42578125" style="1003" customWidth="1"/>
    <col min="7434" max="7435" width="9.140625" style="1003"/>
    <col min="7436" max="7436" width="10.42578125" style="1003" customWidth="1"/>
    <col min="7437" max="7680" width="9.140625" style="1003"/>
    <col min="7681" max="7681" width="20.140625" style="1003" customWidth="1"/>
    <col min="7682" max="7682" width="8.28515625" style="1003" customWidth="1"/>
    <col min="7683" max="7683" width="11.5703125" style="1003" customWidth="1"/>
    <col min="7684" max="7684" width="9.5703125" style="1003" customWidth="1"/>
    <col min="7685" max="7685" width="10" style="1003" customWidth="1"/>
    <col min="7686" max="7686" width="10.28515625" style="1003" customWidth="1"/>
    <col min="7687" max="7687" width="10" style="1003" customWidth="1"/>
    <col min="7688" max="7688" width="8.7109375" style="1003" customWidth="1"/>
    <col min="7689" max="7689" width="10.42578125" style="1003" customWidth="1"/>
    <col min="7690" max="7691" width="9.140625" style="1003"/>
    <col min="7692" max="7692" width="10.42578125" style="1003" customWidth="1"/>
    <col min="7693" max="7936" width="9.140625" style="1003"/>
    <col min="7937" max="7937" width="20.140625" style="1003" customWidth="1"/>
    <col min="7938" max="7938" width="8.28515625" style="1003" customWidth="1"/>
    <col min="7939" max="7939" width="11.5703125" style="1003" customWidth="1"/>
    <col min="7940" max="7940" width="9.5703125" style="1003" customWidth="1"/>
    <col min="7941" max="7941" width="10" style="1003" customWidth="1"/>
    <col min="7942" max="7942" width="10.28515625" style="1003" customWidth="1"/>
    <col min="7943" max="7943" width="10" style="1003" customWidth="1"/>
    <col min="7944" max="7944" width="8.7109375" style="1003" customWidth="1"/>
    <col min="7945" max="7945" width="10.42578125" style="1003" customWidth="1"/>
    <col min="7946" max="7947" width="9.140625" style="1003"/>
    <col min="7948" max="7948" width="10.42578125" style="1003" customWidth="1"/>
    <col min="7949" max="8192" width="9.140625" style="1003"/>
    <col min="8193" max="8193" width="20.140625" style="1003" customWidth="1"/>
    <col min="8194" max="8194" width="8.28515625" style="1003" customWidth="1"/>
    <col min="8195" max="8195" width="11.5703125" style="1003" customWidth="1"/>
    <col min="8196" max="8196" width="9.5703125" style="1003" customWidth="1"/>
    <col min="8197" max="8197" width="10" style="1003" customWidth="1"/>
    <col min="8198" max="8198" width="10.28515625" style="1003" customWidth="1"/>
    <col min="8199" max="8199" width="10" style="1003" customWidth="1"/>
    <col min="8200" max="8200" width="8.7109375" style="1003" customWidth="1"/>
    <col min="8201" max="8201" width="10.42578125" style="1003" customWidth="1"/>
    <col min="8202" max="8203" width="9.140625" style="1003"/>
    <col min="8204" max="8204" width="10.42578125" style="1003" customWidth="1"/>
    <col min="8205" max="8448" width="9.140625" style="1003"/>
    <col min="8449" max="8449" width="20.140625" style="1003" customWidth="1"/>
    <col min="8450" max="8450" width="8.28515625" style="1003" customWidth="1"/>
    <col min="8451" max="8451" width="11.5703125" style="1003" customWidth="1"/>
    <col min="8452" max="8452" width="9.5703125" style="1003" customWidth="1"/>
    <col min="8453" max="8453" width="10" style="1003" customWidth="1"/>
    <col min="8454" max="8454" width="10.28515625" style="1003" customWidth="1"/>
    <col min="8455" max="8455" width="10" style="1003" customWidth="1"/>
    <col min="8456" max="8456" width="8.7109375" style="1003" customWidth="1"/>
    <col min="8457" max="8457" width="10.42578125" style="1003" customWidth="1"/>
    <col min="8458" max="8459" width="9.140625" style="1003"/>
    <col min="8460" max="8460" width="10.42578125" style="1003" customWidth="1"/>
    <col min="8461" max="8704" width="9.140625" style="1003"/>
    <col min="8705" max="8705" width="20.140625" style="1003" customWidth="1"/>
    <col min="8706" max="8706" width="8.28515625" style="1003" customWidth="1"/>
    <col min="8707" max="8707" width="11.5703125" style="1003" customWidth="1"/>
    <col min="8708" max="8708" width="9.5703125" style="1003" customWidth="1"/>
    <col min="8709" max="8709" width="10" style="1003" customWidth="1"/>
    <col min="8710" max="8710" width="10.28515625" style="1003" customWidth="1"/>
    <col min="8711" max="8711" width="10" style="1003" customWidth="1"/>
    <col min="8712" max="8712" width="8.7109375" style="1003" customWidth="1"/>
    <col min="8713" max="8713" width="10.42578125" style="1003" customWidth="1"/>
    <col min="8714" max="8715" width="9.140625" style="1003"/>
    <col min="8716" max="8716" width="10.42578125" style="1003" customWidth="1"/>
    <col min="8717" max="8960" width="9.140625" style="1003"/>
    <col min="8961" max="8961" width="20.140625" style="1003" customWidth="1"/>
    <col min="8962" max="8962" width="8.28515625" style="1003" customWidth="1"/>
    <col min="8963" max="8963" width="11.5703125" style="1003" customWidth="1"/>
    <col min="8964" max="8964" width="9.5703125" style="1003" customWidth="1"/>
    <col min="8965" max="8965" width="10" style="1003" customWidth="1"/>
    <col min="8966" max="8966" width="10.28515625" style="1003" customWidth="1"/>
    <col min="8967" max="8967" width="10" style="1003" customWidth="1"/>
    <col min="8968" max="8968" width="8.7109375" style="1003" customWidth="1"/>
    <col min="8969" max="8969" width="10.42578125" style="1003" customWidth="1"/>
    <col min="8970" max="8971" width="9.140625" style="1003"/>
    <col min="8972" max="8972" width="10.42578125" style="1003" customWidth="1"/>
    <col min="8973" max="9216" width="9.140625" style="1003"/>
    <col min="9217" max="9217" width="20.140625" style="1003" customWidth="1"/>
    <col min="9218" max="9218" width="8.28515625" style="1003" customWidth="1"/>
    <col min="9219" max="9219" width="11.5703125" style="1003" customWidth="1"/>
    <col min="9220" max="9220" width="9.5703125" style="1003" customWidth="1"/>
    <col min="9221" max="9221" width="10" style="1003" customWidth="1"/>
    <col min="9222" max="9222" width="10.28515625" style="1003" customWidth="1"/>
    <col min="9223" max="9223" width="10" style="1003" customWidth="1"/>
    <col min="9224" max="9224" width="8.7109375" style="1003" customWidth="1"/>
    <col min="9225" max="9225" width="10.42578125" style="1003" customWidth="1"/>
    <col min="9226" max="9227" width="9.140625" style="1003"/>
    <col min="9228" max="9228" width="10.42578125" style="1003" customWidth="1"/>
    <col min="9229" max="9472" width="9.140625" style="1003"/>
    <col min="9473" max="9473" width="20.140625" style="1003" customWidth="1"/>
    <col min="9474" max="9474" width="8.28515625" style="1003" customWidth="1"/>
    <col min="9475" max="9475" width="11.5703125" style="1003" customWidth="1"/>
    <col min="9476" max="9476" width="9.5703125" style="1003" customWidth="1"/>
    <col min="9477" max="9477" width="10" style="1003" customWidth="1"/>
    <col min="9478" max="9478" width="10.28515625" style="1003" customWidth="1"/>
    <col min="9479" max="9479" width="10" style="1003" customWidth="1"/>
    <col min="9480" max="9480" width="8.7109375" style="1003" customWidth="1"/>
    <col min="9481" max="9481" width="10.42578125" style="1003" customWidth="1"/>
    <col min="9482" max="9483" width="9.140625" style="1003"/>
    <col min="9484" max="9484" width="10.42578125" style="1003" customWidth="1"/>
    <col min="9485" max="9728" width="9.140625" style="1003"/>
    <col min="9729" max="9729" width="20.140625" style="1003" customWidth="1"/>
    <col min="9730" max="9730" width="8.28515625" style="1003" customWidth="1"/>
    <col min="9731" max="9731" width="11.5703125" style="1003" customWidth="1"/>
    <col min="9732" max="9732" width="9.5703125" style="1003" customWidth="1"/>
    <col min="9733" max="9733" width="10" style="1003" customWidth="1"/>
    <col min="9734" max="9734" width="10.28515625" style="1003" customWidth="1"/>
    <col min="9735" max="9735" width="10" style="1003" customWidth="1"/>
    <col min="9736" max="9736" width="8.7109375" style="1003" customWidth="1"/>
    <col min="9737" max="9737" width="10.42578125" style="1003" customWidth="1"/>
    <col min="9738" max="9739" width="9.140625" style="1003"/>
    <col min="9740" max="9740" width="10.42578125" style="1003" customWidth="1"/>
    <col min="9741" max="9984" width="9.140625" style="1003"/>
    <col min="9985" max="9985" width="20.140625" style="1003" customWidth="1"/>
    <col min="9986" max="9986" width="8.28515625" style="1003" customWidth="1"/>
    <col min="9987" max="9987" width="11.5703125" style="1003" customWidth="1"/>
    <col min="9988" max="9988" width="9.5703125" style="1003" customWidth="1"/>
    <col min="9989" max="9989" width="10" style="1003" customWidth="1"/>
    <col min="9990" max="9990" width="10.28515625" style="1003" customWidth="1"/>
    <col min="9991" max="9991" width="10" style="1003" customWidth="1"/>
    <col min="9992" max="9992" width="8.7109375" style="1003" customWidth="1"/>
    <col min="9993" max="9993" width="10.42578125" style="1003" customWidth="1"/>
    <col min="9994" max="9995" width="9.140625" style="1003"/>
    <col min="9996" max="9996" width="10.42578125" style="1003" customWidth="1"/>
    <col min="9997" max="10240" width="9.140625" style="1003"/>
    <col min="10241" max="10241" width="20.140625" style="1003" customWidth="1"/>
    <col min="10242" max="10242" width="8.28515625" style="1003" customWidth="1"/>
    <col min="10243" max="10243" width="11.5703125" style="1003" customWidth="1"/>
    <col min="10244" max="10244" width="9.5703125" style="1003" customWidth="1"/>
    <col min="10245" max="10245" width="10" style="1003" customWidth="1"/>
    <col min="10246" max="10246" width="10.28515625" style="1003" customWidth="1"/>
    <col min="10247" max="10247" width="10" style="1003" customWidth="1"/>
    <col min="10248" max="10248" width="8.7109375" style="1003" customWidth="1"/>
    <col min="10249" max="10249" width="10.42578125" style="1003" customWidth="1"/>
    <col min="10250" max="10251" width="9.140625" style="1003"/>
    <col min="10252" max="10252" width="10.42578125" style="1003" customWidth="1"/>
    <col min="10253" max="10496" width="9.140625" style="1003"/>
    <col min="10497" max="10497" width="20.140625" style="1003" customWidth="1"/>
    <col min="10498" max="10498" width="8.28515625" style="1003" customWidth="1"/>
    <col min="10499" max="10499" width="11.5703125" style="1003" customWidth="1"/>
    <col min="10500" max="10500" width="9.5703125" style="1003" customWidth="1"/>
    <col min="10501" max="10501" width="10" style="1003" customWidth="1"/>
    <col min="10502" max="10502" width="10.28515625" style="1003" customWidth="1"/>
    <col min="10503" max="10503" width="10" style="1003" customWidth="1"/>
    <col min="10504" max="10504" width="8.7109375" style="1003" customWidth="1"/>
    <col min="10505" max="10505" width="10.42578125" style="1003" customWidth="1"/>
    <col min="10506" max="10507" width="9.140625" style="1003"/>
    <col min="10508" max="10508" width="10.42578125" style="1003" customWidth="1"/>
    <col min="10509" max="10752" width="9.140625" style="1003"/>
    <col min="10753" max="10753" width="20.140625" style="1003" customWidth="1"/>
    <col min="10754" max="10754" width="8.28515625" style="1003" customWidth="1"/>
    <col min="10755" max="10755" width="11.5703125" style="1003" customWidth="1"/>
    <col min="10756" max="10756" width="9.5703125" style="1003" customWidth="1"/>
    <col min="10757" max="10757" width="10" style="1003" customWidth="1"/>
    <col min="10758" max="10758" width="10.28515625" style="1003" customWidth="1"/>
    <col min="10759" max="10759" width="10" style="1003" customWidth="1"/>
    <col min="10760" max="10760" width="8.7109375" style="1003" customWidth="1"/>
    <col min="10761" max="10761" width="10.42578125" style="1003" customWidth="1"/>
    <col min="10762" max="10763" width="9.140625" style="1003"/>
    <col min="10764" max="10764" width="10.42578125" style="1003" customWidth="1"/>
    <col min="10765" max="11008" width="9.140625" style="1003"/>
    <col min="11009" max="11009" width="20.140625" style="1003" customWidth="1"/>
    <col min="11010" max="11010" width="8.28515625" style="1003" customWidth="1"/>
    <col min="11011" max="11011" width="11.5703125" style="1003" customWidth="1"/>
    <col min="11012" max="11012" width="9.5703125" style="1003" customWidth="1"/>
    <col min="11013" max="11013" width="10" style="1003" customWidth="1"/>
    <col min="11014" max="11014" width="10.28515625" style="1003" customWidth="1"/>
    <col min="11015" max="11015" width="10" style="1003" customWidth="1"/>
    <col min="11016" max="11016" width="8.7109375" style="1003" customWidth="1"/>
    <col min="11017" max="11017" width="10.42578125" style="1003" customWidth="1"/>
    <col min="11018" max="11019" width="9.140625" style="1003"/>
    <col min="11020" max="11020" width="10.42578125" style="1003" customWidth="1"/>
    <col min="11021" max="11264" width="9.140625" style="1003"/>
    <col min="11265" max="11265" width="20.140625" style="1003" customWidth="1"/>
    <col min="11266" max="11266" width="8.28515625" style="1003" customWidth="1"/>
    <col min="11267" max="11267" width="11.5703125" style="1003" customWidth="1"/>
    <col min="11268" max="11268" width="9.5703125" style="1003" customWidth="1"/>
    <col min="11269" max="11269" width="10" style="1003" customWidth="1"/>
    <col min="11270" max="11270" width="10.28515625" style="1003" customWidth="1"/>
    <col min="11271" max="11271" width="10" style="1003" customWidth="1"/>
    <col min="11272" max="11272" width="8.7109375" style="1003" customWidth="1"/>
    <col min="11273" max="11273" width="10.42578125" style="1003" customWidth="1"/>
    <col min="11274" max="11275" width="9.140625" style="1003"/>
    <col min="11276" max="11276" width="10.42578125" style="1003" customWidth="1"/>
    <col min="11277" max="11520" width="9.140625" style="1003"/>
    <col min="11521" max="11521" width="20.140625" style="1003" customWidth="1"/>
    <col min="11522" max="11522" width="8.28515625" style="1003" customWidth="1"/>
    <col min="11523" max="11523" width="11.5703125" style="1003" customWidth="1"/>
    <col min="11524" max="11524" width="9.5703125" style="1003" customWidth="1"/>
    <col min="11525" max="11525" width="10" style="1003" customWidth="1"/>
    <col min="11526" max="11526" width="10.28515625" style="1003" customWidth="1"/>
    <col min="11527" max="11527" width="10" style="1003" customWidth="1"/>
    <col min="11528" max="11528" width="8.7109375" style="1003" customWidth="1"/>
    <col min="11529" max="11529" width="10.42578125" style="1003" customWidth="1"/>
    <col min="11530" max="11531" width="9.140625" style="1003"/>
    <col min="11532" max="11532" width="10.42578125" style="1003" customWidth="1"/>
    <col min="11533" max="11776" width="9.140625" style="1003"/>
    <col min="11777" max="11777" width="20.140625" style="1003" customWidth="1"/>
    <col min="11778" max="11778" width="8.28515625" style="1003" customWidth="1"/>
    <col min="11779" max="11779" width="11.5703125" style="1003" customWidth="1"/>
    <col min="11780" max="11780" width="9.5703125" style="1003" customWidth="1"/>
    <col min="11781" max="11781" width="10" style="1003" customWidth="1"/>
    <col min="11782" max="11782" width="10.28515625" style="1003" customWidth="1"/>
    <col min="11783" max="11783" width="10" style="1003" customWidth="1"/>
    <col min="11784" max="11784" width="8.7109375" style="1003" customWidth="1"/>
    <col min="11785" max="11785" width="10.42578125" style="1003" customWidth="1"/>
    <col min="11786" max="11787" width="9.140625" style="1003"/>
    <col min="11788" max="11788" width="10.42578125" style="1003" customWidth="1"/>
    <col min="11789" max="12032" width="9.140625" style="1003"/>
    <col min="12033" max="12033" width="20.140625" style="1003" customWidth="1"/>
    <col min="12034" max="12034" width="8.28515625" style="1003" customWidth="1"/>
    <col min="12035" max="12035" width="11.5703125" style="1003" customWidth="1"/>
    <col min="12036" max="12036" width="9.5703125" style="1003" customWidth="1"/>
    <col min="12037" max="12037" width="10" style="1003" customWidth="1"/>
    <col min="12038" max="12038" width="10.28515625" style="1003" customWidth="1"/>
    <col min="12039" max="12039" width="10" style="1003" customWidth="1"/>
    <col min="12040" max="12040" width="8.7109375" style="1003" customWidth="1"/>
    <col min="12041" max="12041" width="10.42578125" style="1003" customWidth="1"/>
    <col min="12042" max="12043" width="9.140625" style="1003"/>
    <col min="12044" max="12044" width="10.42578125" style="1003" customWidth="1"/>
    <col min="12045" max="12288" width="9.140625" style="1003"/>
    <col min="12289" max="12289" width="20.140625" style="1003" customWidth="1"/>
    <col min="12290" max="12290" width="8.28515625" style="1003" customWidth="1"/>
    <col min="12291" max="12291" width="11.5703125" style="1003" customWidth="1"/>
    <col min="12292" max="12292" width="9.5703125" style="1003" customWidth="1"/>
    <col min="12293" max="12293" width="10" style="1003" customWidth="1"/>
    <col min="12294" max="12294" width="10.28515625" style="1003" customWidth="1"/>
    <col min="12295" max="12295" width="10" style="1003" customWidth="1"/>
    <col min="12296" max="12296" width="8.7109375" style="1003" customWidth="1"/>
    <col min="12297" max="12297" width="10.42578125" style="1003" customWidth="1"/>
    <col min="12298" max="12299" width="9.140625" style="1003"/>
    <col min="12300" max="12300" width="10.42578125" style="1003" customWidth="1"/>
    <col min="12301" max="12544" width="9.140625" style="1003"/>
    <col min="12545" max="12545" width="20.140625" style="1003" customWidth="1"/>
    <col min="12546" max="12546" width="8.28515625" style="1003" customWidth="1"/>
    <col min="12547" max="12547" width="11.5703125" style="1003" customWidth="1"/>
    <col min="12548" max="12548" width="9.5703125" style="1003" customWidth="1"/>
    <col min="12549" max="12549" width="10" style="1003" customWidth="1"/>
    <col min="12550" max="12550" width="10.28515625" style="1003" customWidth="1"/>
    <col min="12551" max="12551" width="10" style="1003" customWidth="1"/>
    <col min="12552" max="12552" width="8.7109375" style="1003" customWidth="1"/>
    <col min="12553" max="12553" width="10.42578125" style="1003" customWidth="1"/>
    <col min="12554" max="12555" width="9.140625" style="1003"/>
    <col min="12556" max="12556" width="10.42578125" style="1003" customWidth="1"/>
    <col min="12557" max="12800" width="9.140625" style="1003"/>
    <col min="12801" max="12801" width="20.140625" style="1003" customWidth="1"/>
    <col min="12802" max="12802" width="8.28515625" style="1003" customWidth="1"/>
    <col min="12803" max="12803" width="11.5703125" style="1003" customWidth="1"/>
    <col min="12804" max="12804" width="9.5703125" style="1003" customWidth="1"/>
    <col min="12805" max="12805" width="10" style="1003" customWidth="1"/>
    <col min="12806" max="12806" width="10.28515625" style="1003" customWidth="1"/>
    <col min="12807" max="12807" width="10" style="1003" customWidth="1"/>
    <col min="12808" max="12808" width="8.7109375" style="1003" customWidth="1"/>
    <col min="12809" max="12809" width="10.42578125" style="1003" customWidth="1"/>
    <col min="12810" max="12811" width="9.140625" style="1003"/>
    <col min="12812" max="12812" width="10.42578125" style="1003" customWidth="1"/>
    <col min="12813" max="13056" width="9.140625" style="1003"/>
    <col min="13057" max="13057" width="20.140625" style="1003" customWidth="1"/>
    <col min="13058" max="13058" width="8.28515625" style="1003" customWidth="1"/>
    <col min="13059" max="13059" width="11.5703125" style="1003" customWidth="1"/>
    <col min="13060" max="13060" width="9.5703125" style="1003" customWidth="1"/>
    <col min="13061" max="13061" width="10" style="1003" customWidth="1"/>
    <col min="13062" max="13062" width="10.28515625" style="1003" customWidth="1"/>
    <col min="13063" max="13063" width="10" style="1003" customWidth="1"/>
    <col min="13064" max="13064" width="8.7109375" style="1003" customWidth="1"/>
    <col min="13065" max="13065" width="10.42578125" style="1003" customWidth="1"/>
    <col min="13066" max="13067" width="9.140625" style="1003"/>
    <col min="13068" max="13068" width="10.42578125" style="1003" customWidth="1"/>
    <col min="13069" max="13312" width="9.140625" style="1003"/>
    <col min="13313" max="13313" width="20.140625" style="1003" customWidth="1"/>
    <col min="13314" max="13314" width="8.28515625" style="1003" customWidth="1"/>
    <col min="13315" max="13315" width="11.5703125" style="1003" customWidth="1"/>
    <col min="13316" max="13316" width="9.5703125" style="1003" customWidth="1"/>
    <col min="13317" max="13317" width="10" style="1003" customWidth="1"/>
    <col min="13318" max="13318" width="10.28515625" style="1003" customWidth="1"/>
    <col min="13319" max="13319" width="10" style="1003" customWidth="1"/>
    <col min="13320" max="13320" width="8.7109375" style="1003" customWidth="1"/>
    <col min="13321" max="13321" width="10.42578125" style="1003" customWidth="1"/>
    <col min="13322" max="13323" width="9.140625" style="1003"/>
    <col min="13324" max="13324" width="10.42578125" style="1003" customWidth="1"/>
    <col min="13325" max="13568" width="9.140625" style="1003"/>
    <col min="13569" max="13569" width="20.140625" style="1003" customWidth="1"/>
    <col min="13570" max="13570" width="8.28515625" style="1003" customWidth="1"/>
    <col min="13571" max="13571" width="11.5703125" style="1003" customWidth="1"/>
    <col min="13572" max="13572" width="9.5703125" style="1003" customWidth="1"/>
    <col min="13573" max="13573" width="10" style="1003" customWidth="1"/>
    <col min="13574" max="13574" width="10.28515625" style="1003" customWidth="1"/>
    <col min="13575" max="13575" width="10" style="1003" customWidth="1"/>
    <col min="13576" max="13576" width="8.7109375" style="1003" customWidth="1"/>
    <col min="13577" max="13577" width="10.42578125" style="1003" customWidth="1"/>
    <col min="13578" max="13579" width="9.140625" style="1003"/>
    <col min="13580" max="13580" width="10.42578125" style="1003" customWidth="1"/>
    <col min="13581" max="13824" width="9.140625" style="1003"/>
    <col min="13825" max="13825" width="20.140625" style="1003" customWidth="1"/>
    <col min="13826" max="13826" width="8.28515625" style="1003" customWidth="1"/>
    <col min="13827" max="13827" width="11.5703125" style="1003" customWidth="1"/>
    <col min="13828" max="13828" width="9.5703125" style="1003" customWidth="1"/>
    <col min="13829" max="13829" width="10" style="1003" customWidth="1"/>
    <col min="13830" max="13830" width="10.28515625" style="1003" customWidth="1"/>
    <col min="13831" max="13831" width="10" style="1003" customWidth="1"/>
    <col min="13832" max="13832" width="8.7109375" style="1003" customWidth="1"/>
    <col min="13833" max="13833" width="10.42578125" style="1003" customWidth="1"/>
    <col min="13834" max="13835" width="9.140625" style="1003"/>
    <col min="13836" max="13836" width="10.42578125" style="1003" customWidth="1"/>
    <col min="13837" max="14080" width="9.140625" style="1003"/>
    <col min="14081" max="14081" width="20.140625" style="1003" customWidth="1"/>
    <col min="14082" max="14082" width="8.28515625" style="1003" customWidth="1"/>
    <col min="14083" max="14083" width="11.5703125" style="1003" customWidth="1"/>
    <col min="14084" max="14084" width="9.5703125" style="1003" customWidth="1"/>
    <col min="14085" max="14085" width="10" style="1003" customWidth="1"/>
    <col min="14086" max="14086" width="10.28515625" style="1003" customWidth="1"/>
    <col min="14087" max="14087" width="10" style="1003" customWidth="1"/>
    <col min="14088" max="14088" width="8.7109375" style="1003" customWidth="1"/>
    <col min="14089" max="14089" width="10.42578125" style="1003" customWidth="1"/>
    <col min="14090" max="14091" width="9.140625" style="1003"/>
    <col min="14092" max="14092" width="10.42578125" style="1003" customWidth="1"/>
    <col min="14093" max="14336" width="9.140625" style="1003"/>
    <col min="14337" max="14337" width="20.140625" style="1003" customWidth="1"/>
    <col min="14338" max="14338" width="8.28515625" style="1003" customWidth="1"/>
    <col min="14339" max="14339" width="11.5703125" style="1003" customWidth="1"/>
    <col min="14340" max="14340" width="9.5703125" style="1003" customWidth="1"/>
    <col min="14341" max="14341" width="10" style="1003" customWidth="1"/>
    <col min="14342" max="14342" width="10.28515625" style="1003" customWidth="1"/>
    <col min="14343" max="14343" width="10" style="1003" customWidth="1"/>
    <col min="14344" max="14344" width="8.7109375" style="1003" customWidth="1"/>
    <col min="14345" max="14345" width="10.42578125" style="1003" customWidth="1"/>
    <col min="14346" max="14347" width="9.140625" style="1003"/>
    <col min="14348" max="14348" width="10.42578125" style="1003" customWidth="1"/>
    <col min="14349" max="14592" width="9.140625" style="1003"/>
    <col min="14593" max="14593" width="20.140625" style="1003" customWidth="1"/>
    <col min="14594" max="14594" width="8.28515625" style="1003" customWidth="1"/>
    <col min="14595" max="14595" width="11.5703125" style="1003" customWidth="1"/>
    <col min="14596" max="14596" width="9.5703125" style="1003" customWidth="1"/>
    <col min="14597" max="14597" width="10" style="1003" customWidth="1"/>
    <col min="14598" max="14598" width="10.28515625" style="1003" customWidth="1"/>
    <col min="14599" max="14599" width="10" style="1003" customWidth="1"/>
    <col min="14600" max="14600" width="8.7109375" style="1003" customWidth="1"/>
    <col min="14601" max="14601" width="10.42578125" style="1003" customWidth="1"/>
    <col min="14602" max="14603" width="9.140625" style="1003"/>
    <col min="14604" max="14604" width="10.42578125" style="1003" customWidth="1"/>
    <col min="14605" max="14848" width="9.140625" style="1003"/>
    <col min="14849" max="14849" width="20.140625" style="1003" customWidth="1"/>
    <col min="14850" max="14850" width="8.28515625" style="1003" customWidth="1"/>
    <col min="14851" max="14851" width="11.5703125" style="1003" customWidth="1"/>
    <col min="14852" max="14852" width="9.5703125" style="1003" customWidth="1"/>
    <col min="14853" max="14853" width="10" style="1003" customWidth="1"/>
    <col min="14854" max="14854" width="10.28515625" style="1003" customWidth="1"/>
    <col min="14855" max="14855" width="10" style="1003" customWidth="1"/>
    <col min="14856" max="14856" width="8.7109375" style="1003" customWidth="1"/>
    <col min="14857" max="14857" width="10.42578125" style="1003" customWidth="1"/>
    <col min="14858" max="14859" width="9.140625" style="1003"/>
    <col min="14860" max="14860" width="10.42578125" style="1003" customWidth="1"/>
    <col min="14861" max="15104" width="9.140625" style="1003"/>
    <col min="15105" max="15105" width="20.140625" style="1003" customWidth="1"/>
    <col min="15106" max="15106" width="8.28515625" style="1003" customWidth="1"/>
    <col min="15107" max="15107" width="11.5703125" style="1003" customWidth="1"/>
    <col min="15108" max="15108" width="9.5703125" style="1003" customWidth="1"/>
    <col min="15109" max="15109" width="10" style="1003" customWidth="1"/>
    <col min="15110" max="15110" width="10.28515625" style="1003" customWidth="1"/>
    <col min="15111" max="15111" width="10" style="1003" customWidth="1"/>
    <col min="15112" max="15112" width="8.7109375" style="1003" customWidth="1"/>
    <col min="15113" max="15113" width="10.42578125" style="1003" customWidth="1"/>
    <col min="15114" max="15115" width="9.140625" style="1003"/>
    <col min="15116" max="15116" width="10.42578125" style="1003" customWidth="1"/>
    <col min="15117" max="15360" width="9.140625" style="1003"/>
    <col min="15361" max="15361" width="20.140625" style="1003" customWidth="1"/>
    <col min="15362" max="15362" width="8.28515625" style="1003" customWidth="1"/>
    <col min="15363" max="15363" width="11.5703125" style="1003" customWidth="1"/>
    <col min="15364" max="15364" width="9.5703125" style="1003" customWidth="1"/>
    <col min="15365" max="15365" width="10" style="1003" customWidth="1"/>
    <col min="15366" max="15366" width="10.28515625" style="1003" customWidth="1"/>
    <col min="15367" max="15367" width="10" style="1003" customWidth="1"/>
    <col min="15368" max="15368" width="8.7109375" style="1003" customWidth="1"/>
    <col min="15369" max="15369" width="10.42578125" style="1003" customWidth="1"/>
    <col min="15370" max="15371" width="9.140625" style="1003"/>
    <col min="15372" max="15372" width="10.42578125" style="1003" customWidth="1"/>
    <col min="15373" max="15616" width="9.140625" style="1003"/>
    <col min="15617" max="15617" width="20.140625" style="1003" customWidth="1"/>
    <col min="15618" max="15618" width="8.28515625" style="1003" customWidth="1"/>
    <col min="15619" max="15619" width="11.5703125" style="1003" customWidth="1"/>
    <col min="15620" max="15620" width="9.5703125" style="1003" customWidth="1"/>
    <col min="15621" max="15621" width="10" style="1003" customWidth="1"/>
    <col min="15622" max="15622" width="10.28515625" style="1003" customWidth="1"/>
    <col min="15623" max="15623" width="10" style="1003" customWidth="1"/>
    <col min="15624" max="15624" width="8.7109375" style="1003" customWidth="1"/>
    <col min="15625" max="15625" width="10.42578125" style="1003" customWidth="1"/>
    <col min="15626" max="15627" width="9.140625" style="1003"/>
    <col min="15628" max="15628" width="10.42578125" style="1003" customWidth="1"/>
    <col min="15629" max="15872" width="9.140625" style="1003"/>
    <col min="15873" max="15873" width="20.140625" style="1003" customWidth="1"/>
    <col min="15874" max="15874" width="8.28515625" style="1003" customWidth="1"/>
    <col min="15875" max="15875" width="11.5703125" style="1003" customWidth="1"/>
    <col min="15876" max="15876" width="9.5703125" style="1003" customWidth="1"/>
    <col min="15877" max="15877" width="10" style="1003" customWidth="1"/>
    <col min="15878" max="15878" width="10.28515625" style="1003" customWidth="1"/>
    <col min="15879" max="15879" width="10" style="1003" customWidth="1"/>
    <col min="15880" max="15880" width="8.7109375" style="1003" customWidth="1"/>
    <col min="15881" max="15881" width="10.42578125" style="1003" customWidth="1"/>
    <col min="15882" max="15883" width="9.140625" style="1003"/>
    <col min="15884" max="15884" width="10.42578125" style="1003" customWidth="1"/>
    <col min="15885" max="16128" width="9.140625" style="1003"/>
    <col min="16129" max="16129" width="20.140625" style="1003" customWidth="1"/>
    <col min="16130" max="16130" width="8.28515625" style="1003" customWidth="1"/>
    <col min="16131" max="16131" width="11.5703125" style="1003" customWidth="1"/>
    <col min="16132" max="16132" width="9.5703125" style="1003" customWidth="1"/>
    <col min="16133" max="16133" width="10" style="1003" customWidth="1"/>
    <col min="16134" max="16134" width="10.28515625" style="1003" customWidth="1"/>
    <col min="16135" max="16135" width="10" style="1003" customWidth="1"/>
    <col min="16136" max="16136" width="8.7109375" style="1003" customWidth="1"/>
    <col min="16137" max="16137" width="10.42578125" style="1003" customWidth="1"/>
    <col min="16138" max="16139" width="9.140625" style="1003"/>
    <col min="16140" max="16140" width="10.42578125" style="1003" customWidth="1"/>
    <col min="16141" max="16384" width="9.140625" style="1003"/>
  </cols>
  <sheetData>
    <row r="1" spans="1:12" ht="15.75">
      <c r="A1" s="1584" t="s">
        <v>356</v>
      </c>
      <c r="B1" s="1584"/>
      <c r="C1" s="1584"/>
      <c r="D1" s="1584"/>
      <c r="E1" s="1474" t="s">
        <v>540</v>
      </c>
      <c r="F1" s="855"/>
      <c r="G1" s="1474"/>
      <c r="H1" s="1498"/>
      <c r="I1" s="1498"/>
      <c r="J1" s="1498"/>
      <c r="K1" s="1498"/>
    </row>
    <row r="2" spans="1:12" ht="15" customHeight="1" thickBot="1">
      <c r="A2" s="1475" t="s">
        <v>272</v>
      </c>
      <c r="B2" s="1475"/>
      <c r="C2" s="1584"/>
      <c r="D2" s="1584"/>
      <c r="E2" s="1584"/>
      <c r="F2" s="1474"/>
      <c r="G2" s="1584"/>
      <c r="H2" s="1498"/>
      <c r="I2" s="1498"/>
      <c r="J2" s="1498"/>
      <c r="K2" s="1498"/>
    </row>
    <row r="3" spans="1:12" ht="15.75" thickBot="1">
      <c r="A3" s="1499" t="s">
        <v>4</v>
      </c>
      <c r="B3" s="1500"/>
      <c r="C3" s="1500"/>
      <c r="D3" s="1500"/>
      <c r="E3" s="1500"/>
      <c r="F3" s="1500"/>
      <c r="G3" s="1500"/>
      <c r="H3" s="1500"/>
      <c r="I3" s="1500"/>
      <c r="J3" s="1500"/>
      <c r="K3" s="1500"/>
      <c r="L3" s="1501"/>
    </row>
    <row r="4" spans="1:12">
      <c r="A4" s="1502"/>
      <c r="B4" s="1503"/>
      <c r="C4" s="1006" t="s">
        <v>5</v>
      </c>
      <c r="D4" s="1006"/>
      <c r="E4" s="1006"/>
      <c r="F4" s="1006"/>
      <c r="G4" s="1504"/>
      <c r="H4" s="1614" t="s">
        <v>6</v>
      </c>
      <c r="I4" s="1615"/>
      <c r="J4" s="1505" t="s">
        <v>7</v>
      </c>
      <c r="K4" s="1506" t="s">
        <v>8</v>
      </c>
      <c r="L4" s="1507"/>
    </row>
    <row r="5" spans="1:12" ht="30">
      <c r="A5" s="1508" t="s">
        <v>9</v>
      </c>
      <c r="B5" s="1509" t="s">
        <v>10</v>
      </c>
      <c r="C5" s="1510" t="s">
        <v>36</v>
      </c>
      <c r="D5" s="1510"/>
      <c r="E5" s="1511" t="s">
        <v>37</v>
      </c>
      <c r="F5" s="1512"/>
      <c r="G5" s="1513"/>
      <c r="H5" s="1616" t="s">
        <v>11</v>
      </c>
      <c r="I5" s="1617"/>
      <c r="J5" s="1514" t="s">
        <v>12</v>
      </c>
      <c r="K5" s="1515" t="s">
        <v>13</v>
      </c>
      <c r="L5" s="1516"/>
    </row>
    <row r="6" spans="1:12" ht="45.75" thickBot="1">
      <c r="A6" s="1517" t="s">
        <v>14</v>
      </c>
      <c r="B6" s="1518" t="s">
        <v>15</v>
      </c>
      <c r="C6" s="1151" t="s">
        <v>534</v>
      </c>
      <c r="D6" s="1152" t="s">
        <v>532</v>
      </c>
      <c r="E6" s="1519" t="s">
        <v>534</v>
      </c>
      <c r="F6" s="1520" t="s">
        <v>532</v>
      </c>
      <c r="G6" s="1521" t="s">
        <v>16</v>
      </c>
      <c r="H6" s="1522" t="s">
        <v>534</v>
      </c>
      <c r="I6" s="1523" t="s">
        <v>16</v>
      </c>
      <c r="J6" s="1524" t="s">
        <v>16</v>
      </c>
      <c r="K6" s="1525" t="s">
        <v>534</v>
      </c>
      <c r="L6" s="1526" t="s">
        <v>17</v>
      </c>
    </row>
    <row r="7" spans="1:12" ht="15.75" thickBot="1">
      <c r="A7" s="1476" t="s">
        <v>18</v>
      </c>
      <c r="B7" s="1477" t="s">
        <v>19</v>
      </c>
      <c r="C7" s="1527">
        <v>19106.064423763877</v>
      </c>
      <c r="D7" s="1527">
        <v>19052.683209550167</v>
      </c>
      <c r="E7" s="1528">
        <v>19488.185712239156</v>
      </c>
      <c r="F7" s="1529">
        <v>19433.736873741171</v>
      </c>
      <c r="G7" s="1530">
        <v>0.28017688441360006</v>
      </c>
      <c r="H7" s="1531">
        <v>316.37439783661404</v>
      </c>
      <c r="I7" s="1531">
        <v>-0.14073321760341717</v>
      </c>
      <c r="J7" s="1532">
        <v>-2.7164270419088408</v>
      </c>
      <c r="K7" s="1531">
        <v>100</v>
      </c>
      <c r="L7" s="1533" t="s">
        <v>19</v>
      </c>
    </row>
    <row r="8" spans="1:12" ht="15.75" thickBot="1">
      <c r="A8" s="1478"/>
      <c r="B8" s="1479"/>
      <c r="C8" s="1534"/>
      <c r="D8" s="1534"/>
      <c r="E8" s="1534"/>
      <c r="F8" s="1534"/>
      <c r="G8" s="1535"/>
      <c r="H8" s="1532"/>
      <c r="I8" s="1532"/>
      <c r="J8" s="1532"/>
      <c r="K8" s="1532"/>
      <c r="L8" s="1536"/>
    </row>
    <row r="9" spans="1:12">
      <c r="A9" s="1480" t="s">
        <v>80</v>
      </c>
      <c r="B9" s="1481" t="s">
        <v>19</v>
      </c>
      <c r="C9" s="1537">
        <v>17733.545794340462</v>
      </c>
      <c r="D9" s="1537">
        <v>18591.627236329317</v>
      </c>
      <c r="E9" s="1538">
        <v>18088.216710227272</v>
      </c>
      <c r="F9" s="1538">
        <v>18963.459781055903</v>
      </c>
      <c r="G9" s="1539">
        <v>-4.6154187101605775</v>
      </c>
      <c r="H9" s="1540">
        <v>185.24736842105261</v>
      </c>
      <c r="I9" s="1540">
        <v>-19.451412131540131</v>
      </c>
      <c r="J9" s="1540">
        <v>-32.142857142857146</v>
      </c>
      <c r="K9" s="1540">
        <v>0.11948934029306334</v>
      </c>
      <c r="L9" s="1541">
        <v>-5.1816869557043718E-2</v>
      </c>
    </row>
    <row r="10" spans="1:12">
      <c r="A10" s="1153" t="s">
        <v>81</v>
      </c>
      <c r="B10" s="1482" t="s">
        <v>19</v>
      </c>
      <c r="C10" s="1542">
        <v>20574.609287595245</v>
      </c>
      <c r="D10" s="1542">
        <v>20533.308683947202</v>
      </c>
      <c r="E10" s="1543">
        <v>20986.101473347149</v>
      </c>
      <c r="F10" s="1543">
        <v>20943.974857626145</v>
      </c>
      <c r="G10" s="1544">
        <v>0.20113954494013153</v>
      </c>
      <c r="H10" s="1545">
        <v>354.36341769504287</v>
      </c>
      <c r="I10" s="1545">
        <v>0.7985532180780186</v>
      </c>
      <c r="J10" s="1545">
        <v>-5.2329038652130819</v>
      </c>
      <c r="K10" s="1545">
        <v>30.067291365322934</v>
      </c>
      <c r="L10" s="1546">
        <v>-0.79841680231243117</v>
      </c>
    </row>
    <row r="11" spans="1:12">
      <c r="A11" s="1154" t="s">
        <v>82</v>
      </c>
      <c r="B11" s="1483" t="s">
        <v>19</v>
      </c>
      <c r="C11" s="1155">
        <v>20436.587538993812</v>
      </c>
      <c r="D11" s="1155">
        <v>20321.126844152306</v>
      </c>
      <c r="E11" s="1547">
        <v>20845.319289773688</v>
      </c>
      <c r="F11" s="1547">
        <v>20727.549381035351</v>
      </c>
      <c r="G11" s="1548">
        <v>0.56818057249975995</v>
      </c>
      <c r="H11" s="1549">
        <v>390.49348722176421</v>
      </c>
      <c r="I11" s="1549">
        <v>-1.3022863669456466</v>
      </c>
      <c r="J11" s="1549">
        <v>0.74750830564784054</v>
      </c>
      <c r="K11" s="1549">
        <v>7.628451040815043</v>
      </c>
      <c r="L11" s="1550">
        <v>0.2622840172604386</v>
      </c>
    </row>
    <row r="12" spans="1:12">
      <c r="A12" s="1154" t="s">
        <v>83</v>
      </c>
      <c r="B12" s="1483" t="s">
        <v>19</v>
      </c>
      <c r="C12" s="1155" t="s">
        <v>200</v>
      </c>
      <c r="D12" s="1155" t="s">
        <v>200</v>
      </c>
      <c r="E12" s="1547" t="s">
        <v>200</v>
      </c>
      <c r="F12" s="1547" t="s">
        <v>200</v>
      </c>
      <c r="G12" s="1548" t="s">
        <v>200</v>
      </c>
      <c r="H12" s="1549" t="s">
        <v>200</v>
      </c>
      <c r="I12" s="1549" t="s">
        <v>73</v>
      </c>
      <c r="J12" s="1549" t="s">
        <v>73</v>
      </c>
      <c r="K12" s="1549">
        <v>0.34589019558518336</v>
      </c>
      <c r="L12" s="1550" t="s">
        <v>73</v>
      </c>
    </row>
    <row r="13" spans="1:12">
      <c r="A13" s="1154" t="s">
        <v>71</v>
      </c>
      <c r="B13" s="1483" t="s">
        <v>19</v>
      </c>
      <c r="C13" s="1155">
        <v>16147.557459794865</v>
      </c>
      <c r="D13" s="1155">
        <v>16156.181661370507</v>
      </c>
      <c r="E13" s="1547">
        <v>16470.508608990764</v>
      </c>
      <c r="F13" s="1547">
        <v>16479.305294597918</v>
      </c>
      <c r="G13" s="1548">
        <v>-5.3380196858407621E-2</v>
      </c>
      <c r="H13" s="1549">
        <v>286.48548741341443</v>
      </c>
      <c r="I13" s="1549">
        <v>-0.32356941814134282</v>
      </c>
      <c r="J13" s="1549">
        <v>-3.6777868185516684</v>
      </c>
      <c r="K13" s="1549">
        <v>37.224073957612731</v>
      </c>
      <c r="L13" s="1550">
        <v>-0.37152102556255073</v>
      </c>
    </row>
    <row r="14" spans="1:12" ht="15.75" thickBot="1">
      <c r="A14" s="1484" t="s">
        <v>84</v>
      </c>
      <c r="B14" s="1485" t="s">
        <v>19</v>
      </c>
      <c r="C14" s="1156">
        <v>20746.052692138088</v>
      </c>
      <c r="D14" s="1156">
        <v>20686.458433348649</v>
      </c>
      <c r="E14" s="1551">
        <v>21160.973745980849</v>
      </c>
      <c r="F14" s="1551">
        <v>21100.187602015623</v>
      </c>
      <c r="G14" s="1552">
        <v>0.28808342898060013</v>
      </c>
      <c r="H14" s="1553">
        <v>292.40434338272871</v>
      </c>
      <c r="I14" s="1553">
        <v>-0.3898446096601178</v>
      </c>
      <c r="J14" s="1553">
        <v>1.6623376623376624</v>
      </c>
      <c r="K14" s="1553">
        <v>24.614804100371046</v>
      </c>
      <c r="L14" s="1554">
        <v>1.0602002459813242</v>
      </c>
    </row>
    <row r="15" spans="1:12" ht="15.75" thickBot="1">
      <c r="A15" s="1478"/>
      <c r="B15" s="1486"/>
      <c r="C15" s="1534"/>
      <c r="D15" s="1534"/>
      <c r="E15" s="1534"/>
      <c r="F15" s="1534"/>
      <c r="G15" s="1535"/>
      <c r="H15" s="1532"/>
      <c r="I15" s="1532"/>
      <c r="J15" s="1532"/>
      <c r="K15" s="1532"/>
      <c r="L15" s="1536"/>
    </row>
    <row r="16" spans="1:12">
      <c r="A16" s="1157" t="s">
        <v>85</v>
      </c>
      <c r="B16" s="1487" t="s">
        <v>21</v>
      </c>
      <c r="C16" s="1158" t="s">
        <v>73</v>
      </c>
      <c r="D16" s="1158" t="s">
        <v>73</v>
      </c>
      <c r="E16" s="1555" t="s">
        <v>73</v>
      </c>
      <c r="F16" s="1555" t="s">
        <v>73</v>
      </c>
      <c r="G16" s="1556" t="s">
        <v>73</v>
      </c>
      <c r="H16" s="1557" t="s">
        <v>73</v>
      </c>
      <c r="I16" s="1557" t="s">
        <v>73</v>
      </c>
      <c r="J16" s="1558" t="s">
        <v>73</v>
      </c>
      <c r="K16" s="1558" t="s">
        <v>73</v>
      </c>
      <c r="L16" s="1559" t="s">
        <v>73</v>
      </c>
    </row>
    <row r="17" spans="1:12">
      <c r="A17" s="1153" t="s">
        <v>85</v>
      </c>
      <c r="B17" s="1488" t="s">
        <v>22</v>
      </c>
      <c r="C17" s="1155" t="s">
        <v>73</v>
      </c>
      <c r="D17" s="1155" t="s">
        <v>73</v>
      </c>
      <c r="E17" s="1547" t="s">
        <v>73</v>
      </c>
      <c r="F17" s="1547" t="s">
        <v>73</v>
      </c>
      <c r="G17" s="1548" t="s">
        <v>73</v>
      </c>
      <c r="H17" s="1549" t="s">
        <v>73</v>
      </c>
      <c r="I17" s="1549" t="s">
        <v>73</v>
      </c>
      <c r="J17" s="1560" t="s">
        <v>73</v>
      </c>
      <c r="K17" s="1560" t="s">
        <v>73</v>
      </c>
      <c r="L17" s="1561" t="s">
        <v>73</v>
      </c>
    </row>
    <row r="18" spans="1:12">
      <c r="A18" s="1153" t="s">
        <v>85</v>
      </c>
      <c r="B18" s="1488" t="s">
        <v>23</v>
      </c>
      <c r="C18" s="1155" t="s">
        <v>73</v>
      </c>
      <c r="D18" s="1155" t="s">
        <v>73</v>
      </c>
      <c r="E18" s="1547" t="s">
        <v>73</v>
      </c>
      <c r="F18" s="1547" t="s">
        <v>73</v>
      </c>
      <c r="G18" s="1548" t="s">
        <v>73</v>
      </c>
      <c r="H18" s="1549" t="s">
        <v>73</v>
      </c>
      <c r="I18" s="1549" t="s">
        <v>73</v>
      </c>
      <c r="J18" s="1560" t="s">
        <v>73</v>
      </c>
      <c r="K18" s="1560" t="s">
        <v>73</v>
      </c>
      <c r="L18" s="1561" t="s">
        <v>73</v>
      </c>
    </row>
    <row r="19" spans="1:12">
      <c r="A19" s="1157" t="s">
        <v>85</v>
      </c>
      <c r="B19" s="1489" t="s">
        <v>24</v>
      </c>
      <c r="C19" s="1159">
        <v>17092.392156862745</v>
      </c>
      <c r="D19" s="1159">
        <v>21001.766747146619</v>
      </c>
      <c r="E19" s="1562">
        <v>17434.240000000002</v>
      </c>
      <c r="F19" s="1562">
        <v>21421.802082089551</v>
      </c>
      <c r="G19" s="1563">
        <v>-18.614503424170323</v>
      </c>
      <c r="H19" s="1564">
        <v>166.7</v>
      </c>
      <c r="I19" s="1564">
        <v>-37.798507462686572</v>
      </c>
      <c r="J19" s="1565">
        <v>-40</v>
      </c>
      <c r="K19" s="1565">
        <v>1.8866737941010001E-2</v>
      </c>
      <c r="L19" s="1566">
        <v>-1.1723656675080549E-2</v>
      </c>
    </row>
    <row r="20" spans="1:12">
      <c r="A20" s="1153" t="s">
        <v>85</v>
      </c>
      <c r="B20" s="1488" t="s">
        <v>25</v>
      </c>
      <c r="C20" s="1155">
        <v>17092.392156862745</v>
      </c>
      <c r="D20" s="1155">
        <v>21104.985294117647</v>
      </c>
      <c r="E20" s="1547">
        <v>17434.240000000002</v>
      </c>
      <c r="F20" s="1547">
        <v>21527.084999999999</v>
      </c>
      <c r="G20" s="1548">
        <v>-19.012536996997028</v>
      </c>
      <c r="H20" s="1549">
        <v>166.7</v>
      </c>
      <c r="I20" s="1549">
        <v>-38.259259259259267</v>
      </c>
      <c r="J20" s="1560">
        <v>0</v>
      </c>
      <c r="K20" s="1560">
        <v>1.8866737941010001E-2</v>
      </c>
      <c r="L20" s="1561">
        <v>5.1250117135567125E-4</v>
      </c>
    </row>
    <row r="21" spans="1:12">
      <c r="A21" s="1153" t="s">
        <v>85</v>
      </c>
      <c r="B21" s="1488" t="s">
        <v>26</v>
      </c>
      <c r="C21" s="1155" t="s">
        <v>73</v>
      </c>
      <c r="D21" s="1155" t="s">
        <v>200</v>
      </c>
      <c r="E21" s="1547" t="s">
        <v>73</v>
      </c>
      <c r="F21" s="1547" t="s">
        <v>200</v>
      </c>
      <c r="G21" s="1548" t="s">
        <v>73</v>
      </c>
      <c r="H21" s="1549" t="s">
        <v>73</v>
      </c>
      <c r="I21" s="1549" t="s">
        <v>73</v>
      </c>
      <c r="J21" s="1560" t="s">
        <v>73</v>
      </c>
      <c r="K21" s="1560">
        <v>0</v>
      </c>
      <c r="L21" s="1561" t="s">
        <v>73</v>
      </c>
    </row>
    <row r="22" spans="1:12">
      <c r="A22" s="1157" t="s">
        <v>85</v>
      </c>
      <c r="B22" s="1489" t="s">
        <v>27</v>
      </c>
      <c r="C22" s="1159">
        <v>17839.697058823531</v>
      </c>
      <c r="D22" s="1159">
        <v>17958.374894271434</v>
      </c>
      <c r="E22" s="1562">
        <v>18196.491000000002</v>
      </c>
      <c r="F22" s="1562">
        <v>18317.542392156862</v>
      </c>
      <c r="G22" s="1563">
        <v>-0.66084952645553197</v>
      </c>
      <c r="H22" s="1564">
        <v>188.72499999999999</v>
      </c>
      <c r="I22" s="1564">
        <v>-14.880380429453865</v>
      </c>
      <c r="J22" s="1565">
        <v>-30.434782608695656</v>
      </c>
      <c r="K22" s="1565">
        <v>0.10062260235205332</v>
      </c>
      <c r="L22" s="1566">
        <v>-4.00932128819632E-2</v>
      </c>
    </row>
    <row r="23" spans="1:12">
      <c r="A23" s="1153" t="s">
        <v>85</v>
      </c>
      <c r="B23" s="1488" t="s">
        <v>28</v>
      </c>
      <c r="C23" s="1155">
        <v>18028.74705882353</v>
      </c>
      <c r="D23" s="1155">
        <v>18191.296078431373</v>
      </c>
      <c r="E23" s="1547">
        <v>18389.322</v>
      </c>
      <c r="F23" s="1547">
        <v>18555.121999999999</v>
      </c>
      <c r="G23" s="1548">
        <v>-0.89355381225733399</v>
      </c>
      <c r="H23" s="1549">
        <v>191.4</v>
      </c>
      <c r="I23" s="1549">
        <v>-17.959708529789971</v>
      </c>
      <c r="J23" s="1560">
        <v>-6.666666666666667</v>
      </c>
      <c r="K23" s="1560">
        <v>8.8044777058046669E-2</v>
      </c>
      <c r="L23" s="1561">
        <v>-3.7264067902249703E-3</v>
      </c>
    </row>
    <row r="24" spans="1:12" ht="15.75" thickBot="1">
      <c r="A24" s="1490" t="s">
        <v>85</v>
      </c>
      <c r="B24" s="1491" t="s">
        <v>29</v>
      </c>
      <c r="C24" s="1567" t="s">
        <v>200</v>
      </c>
      <c r="D24" s="1567">
        <v>17448.859803921569</v>
      </c>
      <c r="E24" s="1568" t="s">
        <v>200</v>
      </c>
      <c r="F24" s="1568">
        <v>17797.837</v>
      </c>
      <c r="G24" s="1569" t="s">
        <v>73</v>
      </c>
      <c r="H24" s="1560" t="s">
        <v>200</v>
      </c>
      <c r="I24" s="1560" t="s">
        <v>73</v>
      </c>
      <c r="J24" s="1560" t="s">
        <v>73</v>
      </c>
      <c r="K24" s="1560">
        <v>1.2577825294006665E-2</v>
      </c>
      <c r="L24" s="1561" t="s">
        <v>73</v>
      </c>
    </row>
    <row r="25" spans="1:12" ht="15.75" thickBot="1">
      <c r="A25" s="1478"/>
      <c r="B25" s="1486"/>
      <c r="C25" s="1534"/>
      <c r="D25" s="1534"/>
      <c r="E25" s="1534"/>
      <c r="F25" s="1534"/>
      <c r="G25" s="1535"/>
      <c r="H25" s="1532"/>
      <c r="I25" s="1532"/>
      <c r="J25" s="1532"/>
      <c r="K25" s="1532"/>
      <c r="L25" s="1536"/>
    </row>
    <row r="26" spans="1:12">
      <c r="A26" s="1157" t="s">
        <v>86</v>
      </c>
      <c r="B26" s="1487" t="s">
        <v>21</v>
      </c>
      <c r="C26" s="1158">
        <v>21534.412710438741</v>
      </c>
      <c r="D26" s="1158">
        <v>21413.268172085591</v>
      </c>
      <c r="E26" s="1555">
        <v>21965.100964647518</v>
      </c>
      <c r="F26" s="1555">
        <v>21841.533535527302</v>
      </c>
      <c r="G26" s="1556">
        <v>0.56574520703512787</v>
      </c>
      <c r="H26" s="1557">
        <v>416.56401734104043</v>
      </c>
      <c r="I26" s="1557">
        <v>0.4819802857088144</v>
      </c>
      <c r="J26" s="1558">
        <v>7.2868217054263562</v>
      </c>
      <c r="K26" s="1558">
        <v>4.3519275517263063</v>
      </c>
      <c r="L26" s="1559">
        <v>0.40576664625062575</v>
      </c>
    </row>
    <row r="27" spans="1:12">
      <c r="A27" s="1153" t="s">
        <v>86</v>
      </c>
      <c r="B27" s="1488" t="s">
        <v>22</v>
      </c>
      <c r="C27" s="1155">
        <v>21720.519607843136</v>
      </c>
      <c r="D27" s="1155">
        <v>21547.836274509806</v>
      </c>
      <c r="E27" s="1547">
        <v>22154.93</v>
      </c>
      <c r="F27" s="1547">
        <v>21978.793000000001</v>
      </c>
      <c r="G27" s="1548">
        <v>0.80139523585302797</v>
      </c>
      <c r="H27" s="1549">
        <v>414.9</v>
      </c>
      <c r="I27" s="1549">
        <v>1.6911764705882297</v>
      </c>
      <c r="J27" s="1560">
        <v>13.399503722084367</v>
      </c>
      <c r="K27" s="1560">
        <v>2.8740330796805229</v>
      </c>
      <c r="L27" s="1561">
        <v>0.40844727362362487</v>
      </c>
    </row>
    <row r="28" spans="1:12">
      <c r="A28" s="1153" t="s">
        <v>86</v>
      </c>
      <c r="B28" s="1488" t="s">
        <v>23</v>
      </c>
      <c r="C28" s="1155">
        <v>21176.744117647057</v>
      </c>
      <c r="D28" s="1155">
        <v>21198.346078431372</v>
      </c>
      <c r="E28" s="1547">
        <v>21600.278999999999</v>
      </c>
      <c r="F28" s="1547">
        <v>21622.312999999998</v>
      </c>
      <c r="G28" s="1548">
        <v>-0.10190399149249044</v>
      </c>
      <c r="H28" s="1549">
        <v>419.8</v>
      </c>
      <c r="I28" s="1549">
        <v>-1.33960047003525</v>
      </c>
      <c r="J28" s="1560">
        <v>-2.8925619834710745</v>
      </c>
      <c r="K28" s="1560">
        <v>1.4778944720457832</v>
      </c>
      <c r="L28" s="1561">
        <v>-2.6806273729993446E-3</v>
      </c>
    </row>
    <row r="29" spans="1:12">
      <c r="A29" s="1157" t="s">
        <v>86</v>
      </c>
      <c r="B29" s="1489" t="s">
        <v>24</v>
      </c>
      <c r="C29" s="1159">
        <v>20823.88934345125</v>
      </c>
      <c r="D29" s="1159">
        <v>20952.660399463479</v>
      </c>
      <c r="E29" s="1562">
        <v>21240.367130320275</v>
      </c>
      <c r="F29" s="1562">
        <v>21371.713607452748</v>
      </c>
      <c r="G29" s="1563">
        <v>-0.6145809341496572</v>
      </c>
      <c r="H29" s="1564">
        <v>372.56850393700785</v>
      </c>
      <c r="I29" s="1564">
        <v>0.17104488454489628</v>
      </c>
      <c r="J29" s="1565">
        <v>3.2520325203252036</v>
      </c>
      <c r="K29" s="1565">
        <v>10.382994780202504</v>
      </c>
      <c r="L29" s="1566">
        <v>0.60018658197674668</v>
      </c>
    </row>
    <row r="30" spans="1:12">
      <c r="A30" s="1153" t="s">
        <v>86</v>
      </c>
      <c r="B30" s="1488" t="s">
        <v>25</v>
      </c>
      <c r="C30" s="1155">
        <v>20865.547058823529</v>
      </c>
      <c r="D30" s="1155">
        <v>21014.834313725492</v>
      </c>
      <c r="E30" s="1547">
        <v>21282.858</v>
      </c>
      <c r="F30" s="1547">
        <v>21435.131000000001</v>
      </c>
      <c r="G30" s="1548">
        <v>-0.71038987352118832</v>
      </c>
      <c r="H30" s="1549">
        <v>360</v>
      </c>
      <c r="I30" s="1549">
        <v>-0.11098779134294597</v>
      </c>
      <c r="J30" s="1560">
        <v>3.3477321814254863</v>
      </c>
      <c r="K30" s="1560">
        <v>6.0184894031821896</v>
      </c>
      <c r="L30" s="1561">
        <v>0.35314832028222032</v>
      </c>
    </row>
    <row r="31" spans="1:12">
      <c r="A31" s="1153" t="s">
        <v>86</v>
      </c>
      <c r="B31" s="1488" t="s">
        <v>26</v>
      </c>
      <c r="C31" s="1155">
        <v>20770.848039215685</v>
      </c>
      <c r="D31" s="1155">
        <v>20873.167647058825</v>
      </c>
      <c r="E31" s="1547">
        <v>21186.264999999999</v>
      </c>
      <c r="F31" s="1547">
        <v>21290.631000000001</v>
      </c>
      <c r="G31" s="1548">
        <v>-0.49019683822429594</v>
      </c>
      <c r="H31" s="1549">
        <v>389.9</v>
      </c>
      <c r="I31" s="1549">
        <v>0.54151624548735589</v>
      </c>
      <c r="J31" s="1560">
        <v>3.1203566121842496</v>
      </c>
      <c r="K31" s="1560">
        <v>4.364505377020313</v>
      </c>
      <c r="L31" s="1561">
        <v>0.24703826169452547</v>
      </c>
    </row>
    <row r="32" spans="1:12">
      <c r="A32" s="1157" t="s">
        <v>86</v>
      </c>
      <c r="B32" s="1489" t="s">
        <v>27</v>
      </c>
      <c r="C32" s="1159">
        <v>20030.908331715567</v>
      </c>
      <c r="D32" s="1159">
        <v>20001.562592041169</v>
      </c>
      <c r="E32" s="1562">
        <v>20431.526498349878</v>
      </c>
      <c r="F32" s="1562">
        <v>20401.593843881994</v>
      </c>
      <c r="G32" s="1563">
        <v>0.14671723541276382</v>
      </c>
      <c r="H32" s="1564">
        <v>324.38006562756357</v>
      </c>
      <c r="I32" s="1564">
        <v>-0.3178258104154677</v>
      </c>
      <c r="J32" s="1565">
        <v>-12.959657265262406</v>
      </c>
      <c r="K32" s="1565">
        <v>15.332369033394125</v>
      </c>
      <c r="L32" s="1566">
        <v>-1.8043700305398023</v>
      </c>
    </row>
    <row r="33" spans="1:12">
      <c r="A33" s="1153" t="s">
        <v>86</v>
      </c>
      <c r="B33" s="1488" t="s">
        <v>28</v>
      </c>
      <c r="C33" s="1155">
        <v>20028.589215686276</v>
      </c>
      <c r="D33" s="1155">
        <v>19937.486274509803</v>
      </c>
      <c r="E33" s="1547">
        <v>20429.161</v>
      </c>
      <c r="F33" s="1547">
        <v>20336.236000000001</v>
      </c>
      <c r="G33" s="1548">
        <v>0.45694296624016006</v>
      </c>
      <c r="H33" s="1549">
        <v>311.7</v>
      </c>
      <c r="I33" s="1549">
        <v>-0.57416267942584098</v>
      </c>
      <c r="J33" s="1560">
        <v>-13.660618996798293</v>
      </c>
      <c r="K33" s="1560">
        <v>10.175460662851393</v>
      </c>
      <c r="L33" s="1561">
        <v>-1.2898192392593444</v>
      </c>
    </row>
    <row r="34" spans="1:12" ht="15.75" thickBot="1">
      <c r="A34" s="1490" t="s">
        <v>86</v>
      </c>
      <c r="B34" s="1491" t="s">
        <v>29</v>
      </c>
      <c r="C34" s="1567">
        <v>20034.99019607843</v>
      </c>
      <c r="D34" s="1567">
        <v>20117.73725490196</v>
      </c>
      <c r="E34" s="1568">
        <v>20435.689999999999</v>
      </c>
      <c r="F34" s="1568">
        <v>20520.092000000001</v>
      </c>
      <c r="G34" s="1569">
        <v>-0.4113139453760824</v>
      </c>
      <c r="H34" s="1560">
        <v>349.4</v>
      </c>
      <c r="I34" s="1560">
        <v>-2.8612303290421387E-2</v>
      </c>
      <c r="J34" s="1560">
        <v>-11.542610571736784</v>
      </c>
      <c r="K34" s="1560">
        <v>5.156908370542733</v>
      </c>
      <c r="L34" s="1561">
        <v>-0.51455079128045433</v>
      </c>
    </row>
    <row r="35" spans="1:12" ht="15.75" thickBot="1">
      <c r="A35" s="1492"/>
      <c r="B35" s="1493"/>
      <c r="C35" s="1570"/>
      <c r="D35" s="1570"/>
      <c r="E35" s="1570"/>
      <c r="F35" s="1570"/>
      <c r="G35" s="1571"/>
      <c r="H35" s="1572"/>
      <c r="I35" s="1572"/>
      <c r="J35" s="1572"/>
      <c r="K35" s="1572"/>
      <c r="L35" s="1573"/>
    </row>
    <row r="36" spans="1:12">
      <c r="A36" s="1153" t="s">
        <v>87</v>
      </c>
      <c r="B36" s="1494" t="s">
        <v>26</v>
      </c>
      <c r="C36" s="1574">
        <v>20618.970588235294</v>
      </c>
      <c r="D36" s="1574">
        <v>20736.357843137255</v>
      </c>
      <c r="E36" s="1575">
        <v>21031.35</v>
      </c>
      <c r="F36" s="1575">
        <v>21151.084999999999</v>
      </c>
      <c r="G36" s="1576">
        <v>-0.56609389069166238</v>
      </c>
      <c r="H36" s="1577">
        <v>410.2</v>
      </c>
      <c r="I36" s="1577">
        <v>-2.1702838063439116</v>
      </c>
      <c r="J36" s="1577">
        <v>13.664596273291925</v>
      </c>
      <c r="K36" s="1577">
        <v>3.4526130432048303</v>
      </c>
      <c r="L36" s="1578">
        <v>0.49758092329048331</v>
      </c>
    </row>
    <row r="37" spans="1:12" ht="15.75" thickBot="1">
      <c r="A37" s="1490" t="s">
        <v>87</v>
      </c>
      <c r="B37" s="1491" t="s">
        <v>29</v>
      </c>
      <c r="C37" s="1567">
        <v>20271.305882352939</v>
      </c>
      <c r="D37" s="1567">
        <v>20014.066666666669</v>
      </c>
      <c r="E37" s="1568">
        <v>20676.732</v>
      </c>
      <c r="F37" s="1568">
        <v>20414.348000000002</v>
      </c>
      <c r="G37" s="1569">
        <v>1.2852920896616349</v>
      </c>
      <c r="H37" s="1560">
        <v>374.2</v>
      </c>
      <c r="I37" s="1560">
        <v>-1.4744602422327602</v>
      </c>
      <c r="J37" s="1560">
        <v>-7.9056865464632464</v>
      </c>
      <c r="K37" s="1560">
        <v>4.1758379976102136</v>
      </c>
      <c r="L37" s="1561">
        <v>-0.23529690603004294</v>
      </c>
    </row>
    <row r="38" spans="1:12" ht="15.75" thickBot="1">
      <c r="A38" s="1492"/>
      <c r="B38" s="1493"/>
      <c r="C38" s="1570"/>
      <c r="D38" s="1570"/>
      <c r="E38" s="1570"/>
      <c r="F38" s="1570"/>
      <c r="G38" s="1571"/>
      <c r="H38" s="1572"/>
      <c r="I38" s="1572"/>
      <c r="J38" s="1572"/>
      <c r="K38" s="1572"/>
      <c r="L38" s="1573"/>
    </row>
    <row r="39" spans="1:12">
      <c r="A39" s="1157" t="s">
        <v>88</v>
      </c>
      <c r="B39" s="1487" t="s">
        <v>21</v>
      </c>
      <c r="C39" s="1158" t="s">
        <v>200</v>
      </c>
      <c r="D39" s="1158" t="s">
        <v>73</v>
      </c>
      <c r="E39" s="1555" t="s">
        <v>200</v>
      </c>
      <c r="F39" s="1555" t="s">
        <v>73</v>
      </c>
      <c r="G39" s="1556" t="s">
        <v>73</v>
      </c>
      <c r="H39" s="1557" t="s">
        <v>200</v>
      </c>
      <c r="I39" s="1557" t="s">
        <v>73</v>
      </c>
      <c r="J39" s="1558" t="s">
        <v>73</v>
      </c>
      <c r="K39" s="1558">
        <v>3.1444563235016668E-2</v>
      </c>
      <c r="L39" s="1559" t="s">
        <v>73</v>
      </c>
    </row>
    <row r="40" spans="1:12">
      <c r="A40" s="1154" t="s">
        <v>88</v>
      </c>
      <c r="B40" s="1488" t="s">
        <v>22</v>
      </c>
      <c r="C40" s="1155" t="s">
        <v>73</v>
      </c>
      <c r="D40" s="1155" t="s">
        <v>73</v>
      </c>
      <c r="E40" s="1547" t="s">
        <v>73</v>
      </c>
      <c r="F40" s="1547" t="s">
        <v>73</v>
      </c>
      <c r="G40" s="1548" t="s">
        <v>73</v>
      </c>
      <c r="H40" s="1549" t="s">
        <v>73</v>
      </c>
      <c r="I40" s="1549" t="s">
        <v>73</v>
      </c>
      <c r="J40" s="1560" t="s">
        <v>73</v>
      </c>
      <c r="K40" s="1560" t="s">
        <v>73</v>
      </c>
      <c r="L40" s="1561" t="s">
        <v>73</v>
      </c>
    </row>
    <row r="41" spans="1:12">
      <c r="A41" s="1154" t="s">
        <v>88</v>
      </c>
      <c r="B41" s="1488" t="s">
        <v>23</v>
      </c>
      <c r="C41" s="1155" t="s">
        <v>200</v>
      </c>
      <c r="D41" s="1155" t="s">
        <v>73</v>
      </c>
      <c r="E41" s="1547" t="s">
        <v>200</v>
      </c>
      <c r="F41" s="1547" t="s">
        <v>73</v>
      </c>
      <c r="G41" s="1548" t="s">
        <v>73</v>
      </c>
      <c r="H41" s="1549" t="s">
        <v>200</v>
      </c>
      <c r="I41" s="1549" t="s">
        <v>73</v>
      </c>
      <c r="J41" s="1560" t="s">
        <v>73</v>
      </c>
      <c r="K41" s="1560">
        <v>2.5155650588013331E-2</v>
      </c>
      <c r="L41" s="1561" t="s">
        <v>73</v>
      </c>
    </row>
    <row r="42" spans="1:12">
      <c r="A42" s="1154" t="s">
        <v>88</v>
      </c>
      <c r="B42" s="1488" t="s">
        <v>30</v>
      </c>
      <c r="C42" s="1155" t="s">
        <v>200</v>
      </c>
      <c r="D42" s="1155" t="s">
        <v>73</v>
      </c>
      <c r="E42" s="1547" t="s">
        <v>200</v>
      </c>
      <c r="F42" s="1547" t="s">
        <v>73</v>
      </c>
      <c r="G42" s="1548" t="s">
        <v>73</v>
      </c>
      <c r="H42" s="1549" t="s">
        <v>200</v>
      </c>
      <c r="I42" s="1549" t="s">
        <v>73</v>
      </c>
      <c r="J42" s="1560" t="s">
        <v>73</v>
      </c>
      <c r="K42" s="1560">
        <v>6.2889126470033327E-3</v>
      </c>
      <c r="L42" s="1561" t="s">
        <v>73</v>
      </c>
    </row>
    <row r="43" spans="1:12">
      <c r="A43" s="1160" t="s">
        <v>88</v>
      </c>
      <c r="B43" s="1489" t="s">
        <v>24</v>
      </c>
      <c r="C43" s="1159" t="s">
        <v>200</v>
      </c>
      <c r="D43" s="1159" t="s">
        <v>200</v>
      </c>
      <c r="E43" s="1562" t="s">
        <v>200</v>
      </c>
      <c r="F43" s="1562" t="s">
        <v>200</v>
      </c>
      <c r="G43" s="1563" t="s">
        <v>73</v>
      </c>
      <c r="H43" s="1564" t="s">
        <v>200</v>
      </c>
      <c r="I43" s="1564" t="s">
        <v>73</v>
      </c>
      <c r="J43" s="1565" t="s">
        <v>73</v>
      </c>
      <c r="K43" s="1565">
        <v>1.2577825294006665E-2</v>
      </c>
      <c r="L43" s="1566" t="s">
        <v>73</v>
      </c>
    </row>
    <row r="44" spans="1:12">
      <c r="A44" s="1154" t="s">
        <v>88</v>
      </c>
      <c r="B44" s="1488" t="s">
        <v>26</v>
      </c>
      <c r="C44" s="1155" t="s">
        <v>73</v>
      </c>
      <c r="D44" s="1155" t="s">
        <v>200</v>
      </c>
      <c r="E44" s="1547" t="s">
        <v>73</v>
      </c>
      <c r="F44" s="1547" t="s">
        <v>200</v>
      </c>
      <c r="G44" s="1548" t="s">
        <v>73</v>
      </c>
      <c r="H44" s="1549" t="s">
        <v>73</v>
      </c>
      <c r="I44" s="1549" t="s">
        <v>73</v>
      </c>
      <c r="J44" s="1560" t="s">
        <v>73</v>
      </c>
      <c r="K44" s="1560" t="s">
        <v>73</v>
      </c>
      <c r="L44" s="1561" t="s">
        <v>73</v>
      </c>
    </row>
    <row r="45" spans="1:12">
      <c r="A45" s="1154" t="s">
        <v>88</v>
      </c>
      <c r="B45" s="1488" t="s">
        <v>31</v>
      </c>
      <c r="C45" s="1155" t="s">
        <v>200</v>
      </c>
      <c r="D45" s="1155" t="s">
        <v>200</v>
      </c>
      <c r="E45" s="1547" t="s">
        <v>200</v>
      </c>
      <c r="F45" s="1547" t="s">
        <v>200</v>
      </c>
      <c r="G45" s="1548" t="s">
        <v>73</v>
      </c>
      <c r="H45" s="1549" t="s">
        <v>200</v>
      </c>
      <c r="I45" s="1549" t="s">
        <v>73</v>
      </c>
      <c r="J45" s="1560" t="s">
        <v>73</v>
      </c>
      <c r="K45" s="1560">
        <v>1.2577825294006665E-2</v>
      </c>
      <c r="L45" s="1561" t="s">
        <v>73</v>
      </c>
    </row>
    <row r="46" spans="1:12">
      <c r="A46" s="1160" t="s">
        <v>88</v>
      </c>
      <c r="B46" s="1489" t="s">
        <v>27</v>
      </c>
      <c r="C46" s="1159" t="s">
        <v>200</v>
      </c>
      <c r="D46" s="1159" t="s">
        <v>200</v>
      </c>
      <c r="E46" s="1562" t="s">
        <v>200</v>
      </c>
      <c r="F46" s="1562" t="s">
        <v>200</v>
      </c>
      <c r="G46" s="1563" t="s">
        <v>73</v>
      </c>
      <c r="H46" s="1564" t="s">
        <v>200</v>
      </c>
      <c r="I46" s="1564" t="s">
        <v>73</v>
      </c>
      <c r="J46" s="1565" t="s">
        <v>73</v>
      </c>
      <c r="K46" s="1565">
        <v>0.30186780705616001</v>
      </c>
      <c r="L46" s="1566" t="s">
        <v>73</v>
      </c>
    </row>
    <row r="47" spans="1:12">
      <c r="A47" s="1154" t="s">
        <v>88</v>
      </c>
      <c r="B47" s="1488" t="s">
        <v>29</v>
      </c>
      <c r="C47" s="1155" t="s">
        <v>200</v>
      </c>
      <c r="D47" s="1155" t="s">
        <v>200</v>
      </c>
      <c r="E47" s="1547" t="s">
        <v>200</v>
      </c>
      <c r="F47" s="1547" t="s">
        <v>200</v>
      </c>
      <c r="G47" s="1548" t="s">
        <v>73</v>
      </c>
      <c r="H47" s="1549" t="s">
        <v>200</v>
      </c>
      <c r="I47" s="1549" t="s">
        <v>73</v>
      </c>
      <c r="J47" s="1560" t="s">
        <v>73</v>
      </c>
      <c r="K47" s="1560">
        <v>0.25784541852713666</v>
      </c>
      <c r="L47" s="1561" t="s">
        <v>73</v>
      </c>
    </row>
    <row r="48" spans="1:12" ht="15.75" thickBot="1">
      <c r="A48" s="1495" t="s">
        <v>88</v>
      </c>
      <c r="B48" s="1488" t="s">
        <v>32</v>
      </c>
      <c r="C48" s="1567" t="s">
        <v>200</v>
      </c>
      <c r="D48" s="1567" t="s">
        <v>200</v>
      </c>
      <c r="E48" s="1568" t="s">
        <v>200</v>
      </c>
      <c r="F48" s="1568" t="s">
        <v>200</v>
      </c>
      <c r="G48" s="1569" t="s">
        <v>73</v>
      </c>
      <c r="H48" s="1560" t="s">
        <v>200</v>
      </c>
      <c r="I48" s="1560" t="s">
        <v>73</v>
      </c>
      <c r="J48" s="1560" t="s">
        <v>73</v>
      </c>
      <c r="K48" s="1560">
        <v>4.4022388529023335E-2</v>
      </c>
      <c r="L48" s="1561" t="s">
        <v>73</v>
      </c>
    </row>
    <row r="49" spans="1:12" ht="15.75" thickBot="1">
      <c r="A49" s="1492"/>
      <c r="B49" s="1493"/>
      <c r="C49" s="1570"/>
      <c r="D49" s="1570"/>
      <c r="E49" s="1570"/>
      <c r="F49" s="1570"/>
      <c r="G49" s="1571"/>
      <c r="H49" s="1572"/>
      <c r="I49" s="1572"/>
      <c r="J49" s="1572"/>
      <c r="K49" s="1572"/>
      <c r="L49" s="1573"/>
    </row>
    <row r="50" spans="1:12">
      <c r="A50" s="1157" t="s">
        <v>20</v>
      </c>
      <c r="B50" s="1487" t="s">
        <v>24</v>
      </c>
      <c r="C50" s="1158">
        <v>17490.39849371427</v>
      </c>
      <c r="D50" s="1158">
        <v>17644.078662907505</v>
      </c>
      <c r="E50" s="1555">
        <v>17840.206463588554</v>
      </c>
      <c r="F50" s="1555">
        <v>17996.960236165654</v>
      </c>
      <c r="G50" s="1556">
        <v>-0.8710013831230039</v>
      </c>
      <c r="H50" s="1557">
        <v>353.3288188976378</v>
      </c>
      <c r="I50" s="1557">
        <v>-1.2842726904673187</v>
      </c>
      <c r="J50" s="1558">
        <v>1.4376996805111821</v>
      </c>
      <c r="K50" s="1558">
        <v>3.993459530847117</v>
      </c>
      <c r="L50" s="1559">
        <v>0.16354212491258036</v>
      </c>
    </row>
    <row r="51" spans="1:12">
      <c r="A51" s="1153" t="s">
        <v>20</v>
      </c>
      <c r="B51" s="1488" t="s">
        <v>25</v>
      </c>
      <c r="C51" s="1155">
        <v>17468.558823529413</v>
      </c>
      <c r="D51" s="1155">
        <v>17030.698039215687</v>
      </c>
      <c r="E51" s="1547">
        <v>17817.93</v>
      </c>
      <c r="F51" s="1547">
        <v>17371.312000000002</v>
      </c>
      <c r="G51" s="1548">
        <v>2.5710090291395291</v>
      </c>
      <c r="H51" s="1549">
        <v>327.5</v>
      </c>
      <c r="I51" s="1549">
        <v>1.4874496436318598</v>
      </c>
      <c r="J51" s="1560">
        <v>31.531531531531531</v>
      </c>
      <c r="K51" s="1560">
        <v>0.91818124646248656</v>
      </c>
      <c r="L51" s="1561">
        <v>0.23907448598527636</v>
      </c>
    </row>
    <row r="52" spans="1:12">
      <c r="A52" s="1153" t="s">
        <v>20</v>
      </c>
      <c r="B52" s="1488" t="s">
        <v>26</v>
      </c>
      <c r="C52" s="1155">
        <v>17649.097058823532</v>
      </c>
      <c r="D52" s="1155">
        <v>17725.03137254902</v>
      </c>
      <c r="E52" s="1547">
        <v>18002.079000000002</v>
      </c>
      <c r="F52" s="1547">
        <v>18079.531999999999</v>
      </c>
      <c r="G52" s="1548">
        <v>-0.42840157588148692</v>
      </c>
      <c r="H52" s="1549">
        <v>351.4</v>
      </c>
      <c r="I52" s="1549">
        <v>-0.70641424131110486</v>
      </c>
      <c r="J52" s="1560">
        <v>-1.3377926421404682</v>
      </c>
      <c r="K52" s="1560">
        <v>1.8552292308659832</v>
      </c>
      <c r="L52" s="1561">
        <v>2.5923632823768417E-2</v>
      </c>
    </row>
    <row r="53" spans="1:12">
      <c r="A53" s="1153" t="s">
        <v>20</v>
      </c>
      <c r="B53" s="1488" t="s">
        <v>31</v>
      </c>
      <c r="C53" s="1155">
        <v>17279.01274509804</v>
      </c>
      <c r="D53" s="1155">
        <v>17806.690196078431</v>
      </c>
      <c r="E53" s="1547">
        <v>17624.593000000001</v>
      </c>
      <c r="F53" s="1547">
        <v>18162.824000000001</v>
      </c>
      <c r="G53" s="1548">
        <v>-2.9633662694743932</v>
      </c>
      <c r="H53" s="1549">
        <v>375.7</v>
      </c>
      <c r="I53" s="1549">
        <v>-1.5461215932914136</v>
      </c>
      <c r="J53" s="1560">
        <v>-10.185185185185185</v>
      </c>
      <c r="K53" s="1560">
        <v>1.2200490535186466</v>
      </c>
      <c r="L53" s="1561">
        <v>-0.1014559938964652</v>
      </c>
    </row>
    <row r="54" spans="1:12">
      <c r="A54" s="1157" t="s">
        <v>20</v>
      </c>
      <c r="B54" s="1489" t="s">
        <v>27</v>
      </c>
      <c r="C54" s="1159">
        <v>16704.627451271979</v>
      </c>
      <c r="D54" s="1159">
        <v>16595.075362980555</v>
      </c>
      <c r="E54" s="1562">
        <v>17038.72000029742</v>
      </c>
      <c r="F54" s="1562">
        <v>16926.976870240167</v>
      </c>
      <c r="G54" s="1563">
        <v>0.66014818188658619</v>
      </c>
      <c r="H54" s="1564">
        <v>302.30219162686149</v>
      </c>
      <c r="I54" s="1564">
        <v>6.3034056283641213E-2</v>
      </c>
      <c r="J54" s="1565">
        <v>-3.5762665944188567</v>
      </c>
      <c r="K54" s="1565">
        <v>22.382240110684862</v>
      </c>
      <c r="L54" s="1566">
        <v>-0.19958919491318028</v>
      </c>
    </row>
    <row r="55" spans="1:12">
      <c r="A55" s="1153" t="s">
        <v>20</v>
      </c>
      <c r="B55" s="1488" t="s">
        <v>28</v>
      </c>
      <c r="C55" s="1155">
        <v>16201.164705882351</v>
      </c>
      <c r="D55" s="1155">
        <v>15980.401960784313</v>
      </c>
      <c r="E55" s="1547">
        <v>16525.187999999998</v>
      </c>
      <c r="F55" s="1547">
        <v>16300.01</v>
      </c>
      <c r="G55" s="1548">
        <v>1.381459275178347</v>
      </c>
      <c r="H55" s="1549">
        <v>275.7</v>
      </c>
      <c r="I55" s="1549">
        <v>1.2858192505510655</v>
      </c>
      <c r="J55" s="1560">
        <v>12.756598240469208</v>
      </c>
      <c r="K55" s="1560">
        <v>9.6723476510911262</v>
      </c>
      <c r="L55" s="1561">
        <v>1.3272879998216247</v>
      </c>
    </row>
    <row r="56" spans="1:12">
      <c r="A56" s="1153" t="s">
        <v>20</v>
      </c>
      <c r="B56" s="1488" t="s">
        <v>29</v>
      </c>
      <c r="C56" s="1155">
        <v>17028.406862745098</v>
      </c>
      <c r="D56" s="1155">
        <v>16983.340196078432</v>
      </c>
      <c r="E56" s="1547">
        <v>17368.974999999999</v>
      </c>
      <c r="F56" s="1547">
        <v>17323.007000000001</v>
      </c>
      <c r="G56" s="1548">
        <v>0.26535808708036152</v>
      </c>
      <c r="H56" s="1549">
        <v>313.3</v>
      </c>
      <c r="I56" s="1549">
        <v>0.44886181468420461</v>
      </c>
      <c r="J56" s="1560">
        <v>-18.236914600550964</v>
      </c>
      <c r="K56" s="1560">
        <v>9.3327463681529466</v>
      </c>
      <c r="L56" s="1561">
        <v>-1.7715668774879223</v>
      </c>
    </row>
    <row r="57" spans="1:12">
      <c r="A57" s="1153" t="s">
        <v>20</v>
      </c>
      <c r="B57" s="1488" t="s">
        <v>32</v>
      </c>
      <c r="C57" s="1155">
        <v>17041.163725490198</v>
      </c>
      <c r="D57" s="1155">
        <v>16642.252941176474</v>
      </c>
      <c r="E57" s="1547">
        <v>17381.987000000001</v>
      </c>
      <c r="F57" s="1547">
        <v>16975.098000000002</v>
      </c>
      <c r="G57" s="1548">
        <v>2.3969758525105371</v>
      </c>
      <c r="H57" s="1549">
        <v>348.1</v>
      </c>
      <c r="I57" s="1549">
        <v>0.28810141169691728</v>
      </c>
      <c r="J57" s="1560">
        <v>4.8828125</v>
      </c>
      <c r="K57" s="1560">
        <v>3.3771460914407898</v>
      </c>
      <c r="L57" s="1561">
        <v>0.24468968275311775</v>
      </c>
    </row>
    <row r="58" spans="1:12">
      <c r="A58" s="1157" t="s">
        <v>20</v>
      </c>
      <c r="B58" s="1489" t="s">
        <v>33</v>
      </c>
      <c r="C58" s="1159">
        <v>13869.990521570116</v>
      </c>
      <c r="D58" s="1159">
        <v>14229.383143651108</v>
      </c>
      <c r="E58" s="1562">
        <v>14147.39033200152</v>
      </c>
      <c r="F58" s="1562">
        <v>14513.97080652413</v>
      </c>
      <c r="G58" s="1563">
        <v>-2.5257076744141589</v>
      </c>
      <c r="H58" s="1564">
        <v>229.24655072463767</v>
      </c>
      <c r="I58" s="1564">
        <v>-1.8616576471029038</v>
      </c>
      <c r="J58" s="1565">
        <v>-5.6345733041575494</v>
      </c>
      <c r="K58" s="1565">
        <v>10.848374316080751</v>
      </c>
      <c r="L58" s="1566">
        <v>-0.33547395556195347</v>
      </c>
    </row>
    <row r="59" spans="1:12">
      <c r="A59" s="1153" t="s">
        <v>20</v>
      </c>
      <c r="B59" s="1488" t="s">
        <v>74</v>
      </c>
      <c r="C59" s="1155">
        <v>13402.197058823529</v>
      </c>
      <c r="D59" s="1155">
        <v>13765.640196078431</v>
      </c>
      <c r="E59" s="1547">
        <v>13670.241</v>
      </c>
      <c r="F59" s="1547">
        <v>14040.953</v>
      </c>
      <c r="G59" s="1548">
        <v>-2.6402196489084435</v>
      </c>
      <c r="H59" s="1549">
        <v>218.9</v>
      </c>
      <c r="I59" s="1549">
        <v>-1.2184115523465653</v>
      </c>
      <c r="J59" s="1560">
        <v>2.5688073394495414</v>
      </c>
      <c r="K59" s="1560">
        <v>7.0310043393497264</v>
      </c>
      <c r="L59" s="1561">
        <v>0.36229831304198612</v>
      </c>
    </row>
    <row r="60" spans="1:12">
      <c r="A60" s="1153" t="s">
        <v>20</v>
      </c>
      <c r="B60" s="1488" t="s">
        <v>34</v>
      </c>
      <c r="C60" s="1155">
        <v>14477.810784313726</v>
      </c>
      <c r="D60" s="1155">
        <v>14709.977450980392</v>
      </c>
      <c r="E60" s="1547">
        <v>14767.367</v>
      </c>
      <c r="F60" s="1547">
        <v>15004.177</v>
      </c>
      <c r="G60" s="1548">
        <v>-1.5782938311111598</v>
      </c>
      <c r="H60" s="1549">
        <v>243.1</v>
      </c>
      <c r="I60" s="1549">
        <v>-1.3392857142857189</v>
      </c>
      <c r="J60" s="1560">
        <v>-16.31321370309951</v>
      </c>
      <c r="K60" s="1560">
        <v>3.2262121879127101</v>
      </c>
      <c r="L60" s="1561">
        <v>-0.52417019201999127</v>
      </c>
    </row>
    <row r="61" spans="1:12" ht="15.75" thickBot="1">
      <c r="A61" s="1153" t="s">
        <v>20</v>
      </c>
      <c r="B61" s="1488" t="s">
        <v>35</v>
      </c>
      <c r="C61" s="1155">
        <v>15356.767647058823</v>
      </c>
      <c r="D61" s="1155">
        <v>15374.604901960784</v>
      </c>
      <c r="E61" s="1547">
        <v>15663.903</v>
      </c>
      <c r="F61" s="1547">
        <v>15682.097</v>
      </c>
      <c r="G61" s="1548">
        <v>-0.11601764738478218</v>
      </c>
      <c r="H61" s="1549">
        <v>276.7</v>
      </c>
      <c r="I61" s="1549">
        <v>0.47204066811910367</v>
      </c>
      <c r="J61" s="1560">
        <v>-24.8</v>
      </c>
      <c r="K61" s="1560">
        <v>0.59115778881831338</v>
      </c>
      <c r="L61" s="1561">
        <v>-0.17360207658395033</v>
      </c>
    </row>
    <row r="62" spans="1:12" ht="15.75" thickBot="1">
      <c r="A62" s="1492"/>
      <c r="B62" s="1493"/>
      <c r="C62" s="1570"/>
      <c r="D62" s="1570"/>
      <c r="E62" s="1570"/>
      <c r="F62" s="1570"/>
      <c r="G62" s="1571"/>
      <c r="H62" s="1572"/>
      <c r="I62" s="1572"/>
      <c r="J62" s="1572"/>
      <c r="K62" s="1572"/>
      <c r="L62" s="1573"/>
    </row>
    <row r="63" spans="1:12">
      <c r="A63" s="1157" t="s">
        <v>89</v>
      </c>
      <c r="B63" s="1489" t="s">
        <v>21</v>
      </c>
      <c r="C63" s="1159">
        <v>21525.66078155335</v>
      </c>
      <c r="D63" s="1159">
        <v>21688.704794271489</v>
      </c>
      <c r="E63" s="1562">
        <v>21956.173997184418</v>
      </c>
      <c r="F63" s="1562">
        <v>22122.478890156919</v>
      </c>
      <c r="G63" s="1563">
        <v>-0.75174619353573413</v>
      </c>
      <c r="H63" s="1564">
        <v>340.38785942492012</v>
      </c>
      <c r="I63" s="1564">
        <v>-0.18774073689697152</v>
      </c>
      <c r="J63" s="1565">
        <v>-15.405405405405407</v>
      </c>
      <c r="K63" s="1565">
        <v>1.9684296585120431</v>
      </c>
      <c r="L63" s="1566">
        <v>-0.29525954307865732</v>
      </c>
    </row>
    <row r="64" spans="1:12">
      <c r="A64" s="1153" t="s">
        <v>89</v>
      </c>
      <c r="B64" s="1488" t="s">
        <v>22</v>
      </c>
      <c r="C64" s="1155">
        <v>20723.020588235293</v>
      </c>
      <c r="D64" s="1155">
        <v>20719.459803921567</v>
      </c>
      <c r="E64" s="1547">
        <v>21137.481</v>
      </c>
      <c r="F64" s="1547">
        <v>21133.848999999998</v>
      </c>
      <c r="G64" s="1548">
        <v>1.7185700531888091E-2</v>
      </c>
      <c r="H64" s="1549">
        <v>323.39999999999998</v>
      </c>
      <c r="I64" s="1549">
        <v>3.2567049808429083</v>
      </c>
      <c r="J64" s="1560">
        <v>9.433962264150944</v>
      </c>
      <c r="K64" s="1560">
        <v>0.36475693352619332</v>
      </c>
      <c r="L64" s="1561">
        <v>4.0498750595633515E-2</v>
      </c>
    </row>
    <row r="65" spans="1:12">
      <c r="A65" s="1153" t="s">
        <v>89</v>
      </c>
      <c r="B65" s="1488" t="s">
        <v>23</v>
      </c>
      <c r="C65" s="1155">
        <v>21595.294117647059</v>
      </c>
      <c r="D65" s="1155">
        <v>21853.810784313722</v>
      </c>
      <c r="E65" s="1547">
        <v>22027.200000000001</v>
      </c>
      <c r="F65" s="1547">
        <v>22290.886999999999</v>
      </c>
      <c r="G65" s="1548">
        <v>-1.1829363272982276</v>
      </c>
      <c r="H65" s="1549">
        <v>339.8</v>
      </c>
      <c r="I65" s="1549">
        <v>0.71132187314760942</v>
      </c>
      <c r="J65" s="1560">
        <v>-21.226415094339622</v>
      </c>
      <c r="K65" s="1560">
        <v>1.0502484120495565</v>
      </c>
      <c r="L65" s="1561">
        <v>-0.24678431967268266</v>
      </c>
    </row>
    <row r="66" spans="1:12">
      <c r="A66" s="1153" t="s">
        <v>89</v>
      </c>
      <c r="B66" s="1488" t="s">
        <v>30</v>
      </c>
      <c r="C66" s="1155">
        <v>21883.451960784314</v>
      </c>
      <c r="D66" s="1155">
        <v>21801.173529411764</v>
      </c>
      <c r="E66" s="1547">
        <v>22321.120999999999</v>
      </c>
      <c r="F66" s="1547">
        <v>22237.197</v>
      </c>
      <c r="G66" s="1548">
        <v>0.37740368086858728</v>
      </c>
      <c r="H66" s="1549">
        <v>352.7</v>
      </c>
      <c r="I66" s="1549">
        <v>-2.6766004415011007</v>
      </c>
      <c r="J66" s="1560">
        <v>-16.19047619047619</v>
      </c>
      <c r="K66" s="1560">
        <v>0.55342431293629335</v>
      </c>
      <c r="L66" s="1561">
        <v>-8.8973974001608114E-2</v>
      </c>
    </row>
    <row r="67" spans="1:12">
      <c r="A67" s="1157" t="s">
        <v>89</v>
      </c>
      <c r="B67" s="1489" t="s">
        <v>24</v>
      </c>
      <c r="C67" s="1159">
        <v>21624.107058643924</v>
      </c>
      <c r="D67" s="1159">
        <v>21264.729378611963</v>
      </c>
      <c r="E67" s="1562">
        <v>22056.589199816801</v>
      </c>
      <c r="F67" s="1562">
        <v>21690.023966184202</v>
      </c>
      <c r="G67" s="1563">
        <v>1.6900176514516136</v>
      </c>
      <c r="H67" s="1564">
        <v>311.93591836734691</v>
      </c>
      <c r="I67" s="1564">
        <v>0.24310565464773937</v>
      </c>
      <c r="J67" s="1565">
        <v>-1.4745308310991956</v>
      </c>
      <c r="K67" s="1565">
        <v>9.2447015910948984</v>
      </c>
      <c r="L67" s="1566">
        <v>0.11652783765347863</v>
      </c>
    </row>
    <row r="68" spans="1:12">
      <c r="A68" s="1153" t="s">
        <v>89</v>
      </c>
      <c r="B68" s="1488" t="s">
        <v>25</v>
      </c>
      <c r="C68" s="1155">
        <v>20724.197058823531</v>
      </c>
      <c r="D68" s="1155">
        <v>20733.725490196081</v>
      </c>
      <c r="E68" s="1547">
        <v>21138.681</v>
      </c>
      <c r="F68" s="1547">
        <v>21148.400000000001</v>
      </c>
      <c r="G68" s="1548">
        <v>-4.5956195267731648E-2</v>
      </c>
      <c r="H68" s="1549">
        <v>290.89999999999998</v>
      </c>
      <c r="I68" s="1549">
        <v>1.1474269819193166</v>
      </c>
      <c r="J68" s="1560">
        <v>-20.851063829787233</v>
      </c>
      <c r="K68" s="1560">
        <v>1.16973775234262</v>
      </c>
      <c r="L68" s="1561">
        <v>-0.26801079461363586</v>
      </c>
    </row>
    <row r="69" spans="1:12">
      <c r="A69" s="1153" t="s">
        <v>89</v>
      </c>
      <c r="B69" s="1488" t="s">
        <v>26</v>
      </c>
      <c r="C69" s="1155">
        <v>21839.912745098038</v>
      </c>
      <c r="D69" s="1155">
        <v>21357.815686274513</v>
      </c>
      <c r="E69" s="1547">
        <v>22276.710999999999</v>
      </c>
      <c r="F69" s="1547">
        <v>21784.972000000002</v>
      </c>
      <c r="G69" s="1548">
        <v>2.2572395319121719</v>
      </c>
      <c r="H69" s="1549">
        <v>308.2</v>
      </c>
      <c r="I69" s="1549">
        <v>0.35818951481600969</v>
      </c>
      <c r="J69" s="1560">
        <v>12.328767123287671</v>
      </c>
      <c r="K69" s="1560">
        <v>5.6725992075970062</v>
      </c>
      <c r="L69" s="1561">
        <v>0.75978183225286422</v>
      </c>
    </row>
    <row r="70" spans="1:12">
      <c r="A70" s="1153" t="s">
        <v>89</v>
      </c>
      <c r="B70" s="1488" t="s">
        <v>31</v>
      </c>
      <c r="C70" s="1155">
        <v>21534.749019607843</v>
      </c>
      <c r="D70" s="1155">
        <v>21350.872549019608</v>
      </c>
      <c r="E70" s="1547">
        <v>21965.444</v>
      </c>
      <c r="F70" s="1547">
        <v>21777.89</v>
      </c>
      <c r="G70" s="1548">
        <v>0.86121290905592818</v>
      </c>
      <c r="H70" s="1549">
        <v>331</v>
      </c>
      <c r="I70" s="1549">
        <v>0.12099213551118489</v>
      </c>
      <c r="J70" s="1560">
        <v>-15.859030837004406</v>
      </c>
      <c r="K70" s="1560">
        <v>2.4023646311552733</v>
      </c>
      <c r="L70" s="1561">
        <v>-0.37524319998574818</v>
      </c>
    </row>
    <row r="71" spans="1:12">
      <c r="A71" s="1157" t="s">
        <v>89</v>
      </c>
      <c r="B71" s="1489" t="s">
        <v>27</v>
      </c>
      <c r="C71" s="1159">
        <v>19907.891107777996</v>
      </c>
      <c r="D71" s="1159">
        <v>19954.689371652381</v>
      </c>
      <c r="E71" s="1562">
        <v>20306.048929933557</v>
      </c>
      <c r="F71" s="1562">
        <v>20353.783159085429</v>
      </c>
      <c r="G71" s="1563">
        <v>-0.23452263777589266</v>
      </c>
      <c r="H71" s="1564">
        <v>271.88334115438761</v>
      </c>
      <c r="I71" s="1564">
        <v>0.14852297606969797</v>
      </c>
      <c r="J71" s="1565">
        <v>7.1931589537223335</v>
      </c>
      <c r="K71" s="1565">
        <v>13.401672850764104</v>
      </c>
      <c r="L71" s="1566">
        <v>1.2389319514065029</v>
      </c>
    </row>
    <row r="72" spans="1:12">
      <c r="A72" s="1153" t="s">
        <v>89</v>
      </c>
      <c r="B72" s="1488" t="s">
        <v>28</v>
      </c>
      <c r="C72" s="1155">
        <v>19021.572549019609</v>
      </c>
      <c r="D72" s="1155">
        <v>19681.209803921567</v>
      </c>
      <c r="E72" s="1547">
        <v>19402.004000000001</v>
      </c>
      <c r="F72" s="1547">
        <v>20074.833999999999</v>
      </c>
      <c r="G72" s="1548">
        <v>-3.351609283543755</v>
      </c>
      <c r="H72" s="1549">
        <v>238.2</v>
      </c>
      <c r="I72" s="1549">
        <v>-3.9128680919725767</v>
      </c>
      <c r="J72" s="1560">
        <v>-13.953488372093023</v>
      </c>
      <c r="K72" s="1560">
        <v>3.7230362870259737</v>
      </c>
      <c r="L72" s="1561">
        <v>-0.48620201214808523</v>
      </c>
    </row>
    <row r="73" spans="1:12">
      <c r="A73" s="1153" t="s">
        <v>89</v>
      </c>
      <c r="B73" s="1488" t="s">
        <v>29</v>
      </c>
      <c r="C73" s="1155">
        <v>20208.081372549019</v>
      </c>
      <c r="D73" s="1155">
        <v>19996.25</v>
      </c>
      <c r="E73" s="1547">
        <v>20612.242999999999</v>
      </c>
      <c r="F73" s="1547">
        <v>20396.174999999999</v>
      </c>
      <c r="G73" s="1548">
        <v>1.059355491899826</v>
      </c>
      <c r="H73" s="1549">
        <v>279.2</v>
      </c>
      <c r="I73" s="1549">
        <v>1.6381507098653074</v>
      </c>
      <c r="J73" s="1549">
        <v>21.224920802534321</v>
      </c>
      <c r="K73" s="1549">
        <v>7.2196717187598267</v>
      </c>
      <c r="L73" s="1550">
        <v>1.425850978472277</v>
      </c>
    </row>
    <row r="74" spans="1:12" ht="15.75" thickBot="1">
      <c r="A74" s="1496" t="s">
        <v>89</v>
      </c>
      <c r="B74" s="1497" t="s">
        <v>32</v>
      </c>
      <c r="C74" s="1156">
        <v>20152.082352941175</v>
      </c>
      <c r="D74" s="1156">
        <v>20283.455882352941</v>
      </c>
      <c r="E74" s="1551">
        <v>20555.124</v>
      </c>
      <c r="F74" s="1551">
        <v>20689.125</v>
      </c>
      <c r="G74" s="1552">
        <v>-0.64768809700748675</v>
      </c>
      <c r="H74" s="1553">
        <v>301.39999999999998</v>
      </c>
      <c r="I74" s="1553">
        <v>-2.3963730569948294</v>
      </c>
      <c r="J74" s="1553">
        <v>10.764872521246458</v>
      </c>
      <c r="K74" s="1553">
        <v>2.4589648449783033</v>
      </c>
      <c r="L74" s="1554">
        <v>0.29928298508231066</v>
      </c>
    </row>
    <row r="75" spans="1:12">
      <c r="C75" s="1579"/>
      <c r="D75" s="1579"/>
      <c r="E75" s="1579"/>
      <c r="F75" s="1579"/>
      <c r="G75" s="1362"/>
      <c r="H75" s="1362"/>
      <c r="I75" s="1362"/>
      <c r="J75" s="1362"/>
      <c r="K75" s="1362"/>
      <c r="L75" s="1362"/>
    </row>
    <row r="76" spans="1:12" ht="15.75" thickBot="1">
      <c r="G76" s="1362"/>
      <c r="H76" s="1362"/>
      <c r="I76" s="1362"/>
      <c r="J76" s="1362"/>
      <c r="K76" s="1362"/>
      <c r="L76" s="1580"/>
    </row>
    <row r="77" spans="1:12" ht="15.75" thickBot="1">
      <c r="A77" s="1499" t="s">
        <v>270</v>
      </c>
      <c r="B77" s="1500"/>
      <c r="C77" s="1500"/>
      <c r="D77" s="1500"/>
      <c r="E77" s="1500"/>
      <c r="F77" s="1500"/>
      <c r="G77" s="1581"/>
      <c r="H77" s="1581"/>
      <c r="I77" s="1581"/>
      <c r="J77" s="1581"/>
      <c r="K77" s="1581"/>
      <c r="L77" s="1582"/>
    </row>
    <row r="78" spans="1:12">
      <c r="A78" s="1502"/>
      <c r="B78" s="1503"/>
      <c r="C78" s="1006" t="s">
        <v>5</v>
      </c>
      <c r="D78" s="1006" t="s">
        <v>5</v>
      </c>
      <c r="E78" s="1006"/>
      <c r="F78" s="1006"/>
      <c r="G78" s="1504"/>
      <c r="H78" s="1614" t="s">
        <v>6</v>
      </c>
      <c r="I78" s="1615"/>
      <c r="J78" s="1505" t="s">
        <v>7</v>
      </c>
      <c r="K78" s="1506" t="s">
        <v>8</v>
      </c>
      <c r="L78" s="1507"/>
    </row>
    <row r="79" spans="1:12" ht="30">
      <c r="A79" s="1508" t="s">
        <v>9</v>
      </c>
      <c r="B79" s="1509" t="s">
        <v>10</v>
      </c>
      <c r="C79" s="1510" t="s">
        <v>36</v>
      </c>
      <c r="D79" s="1510" t="s">
        <v>36</v>
      </c>
      <c r="E79" s="1511" t="s">
        <v>37</v>
      </c>
      <c r="F79" s="1512"/>
      <c r="G79" s="1513"/>
      <c r="H79" s="1616" t="s">
        <v>11</v>
      </c>
      <c r="I79" s="1617"/>
      <c r="J79" s="1514" t="s">
        <v>12</v>
      </c>
      <c r="K79" s="1515" t="s">
        <v>13</v>
      </c>
      <c r="L79" s="1516"/>
    </row>
    <row r="80" spans="1:12" ht="45.75" thickBot="1">
      <c r="A80" s="1517" t="s">
        <v>14</v>
      </c>
      <c r="B80" s="1518" t="s">
        <v>15</v>
      </c>
      <c r="C80" s="1151" t="s">
        <v>534</v>
      </c>
      <c r="D80" s="1152" t="s">
        <v>532</v>
      </c>
      <c r="E80" s="1519" t="s">
        <v>534</v>
      </c>
      <c r="F80" s="1520" t="s">
        <v>532</v>
      </c>
      <c r="G80" s="1521" t="s">
        <v>16</v>
      </c>
      <c r="H80" s="1522" t="s">
        <v>534</v>
      </c>
      <c r="I80" s="1523" t="s">
        <v>16</v>
      </c>
      <c r="J80" s="1524" t="s">
        <v>16</v>
      </c>
      <c r="K80" s="1525" t="s">
        <v>534</v>
      </c>
      <c r="L80" s="1526" t="s">
        <v>17</v>
      </c>
    </row>
    <row r="81" spans="1:12" ht="15.75" thickBot="1">
      <c r="A81" s="1476" t="s">
        <v>18</v>
      </c>
      <c r="B81" s="1477" t="s">
        <v>19</v>
      </c>
      <c r="C81" s="1527">
        <v>19331.815335064748</v>
      </c>
      <c r="D81" s="1527">
        <v>19122.768654056021</v>
      </c>
      <c r="E81" s="1528">
        <v>19718.451641766042</v>
      </c>
      <c r="F81" s="1529">
        <v>19505.224027137141</v>
      </c>
      <c r="G81" s="1530">
        <v>1.0931820846161118</v>
      </c>
      <c r="H81" s="1531">
        <v>318.78003793958851</v>
      </c>
      <c r="I81" s="1531">
        <v>-0.43285407807762644</v>
      </c>
      <c r="J81" s="1532">
        <v>-2.5177809388335701</v>
      </c>
      <c r="K81" s="1531">
        <v>100</v>
      </c>
      <c r="L81" s="1533" t="s">
        <v>19</v>
      </c>
    </row>
    <row r="82" spans="1:12" ht="15.75" thickBot="1">
      <c r="A82" s="1478"/>
      <c r="B82" s="1479"/>
      <c r="C82" s="1534"/>
      <c r="D82" s="1534"/>
      <c r="E82" s="1534"/>
      <c r="F82" s="1534"/>
      <c r="G82" s="1535"/>
      <c r="H82" s="1532"/>
      <c r="I82" s="1532"/>
      <c r="J82" s="1532"/>
      <c r="K82" s="1532"/>
      <c r="L82" s="1536"/>
    </row>
    <row r="83" spans="1:12">
      <c r="A83" s="1480" t="s">
        <v>80</v>
      </c>
      <c r="B83" s="1481" t="s">
        <v>19</v>
      </c>
      <c r="C83" s="1537">
        <v>15891.387873303167</v>
      </c>
      <c r="D83" s="1537">
        <v>18400.038892156856</v>
      </c>
      <c r="E83" s="1538">
        <v>16209.215630769231</v>
      </c>
      <c r="F83" s="1538">
        <v>18768.039669999995</v>
      </c>
      <c r="G83" s="1539">
        <v>-13.633944110428045</v>
      </c>
      <c r="H83" s="1540">
        <v>162.52499999999998</v>
      </c>
      <c r="I83" s="1540">
        <v>-29.572500000000012</v>
      </c>
      <c r="J83" s="1540">
        <v>-69.230769230769226</v>
      </c>
      <c r="K83" s="1540">
        <v>5.8368597694440388E-2</v>
      </c>
      <c r="L83" s="1541">
        <v>-0.12655316617469189</v>
      </c>
    </row>
    <row r="84" spans="1:12">
      <c r="A84" s="1153" t="s">
        <v>81</v>
      </c>
      <c r="B84" s="1482" t="s">
        <v>19</v>
      </c>
      <c r="C84" s="1542">
        <v>20540.60109084838</v>
      </c>
      <c r="D84" s="1542">
        <v>20564.66301872467</v>
      </c>
      <c r="E84" s="1543">
        <v>20951.413112665348</v>
      </c>
      <c r="F84" s="1543">
        <v>20975.956279099162</v>
      </c>
      <c r="G84" s="1544">
        <v>-0.11700618606966286</v>
      </c>
      <c r="H84" s="1545">
        <v>352.73522427440633</v>
      </c>
      <c r="I84" s="1545">
        <v>0.10636722481200404</v>
      </c>
      <c r="J84" s="1545">
        <v>-2.6124197002141325</v>
      </c>
      <c r="K84" s="1545">
        <v>33.182547789289366</v>
      </c>
      <c r="L84" s="1546">
        <v>-3.224595182016543E-2</v>
      </c>
    </row>
    <row r="85" spans="1:12">
      <c r="A85" s="1154" t="s">
        <v>82</v>
      </c>
      <c r="B85" s="1483" t="s">
        <v>19</v>
      </c>
      <c r="C85" s="1155">
        <v>20457.35777093362</v>
      </c>
      <c r="D85" s="1155">
        <v>20348.181815325752</v>
      </c>
      <c r="E85" s="1547">
        <v>20866.504926352292</v>
      </c>
      <c r="F85" s="1547">
        <v>20755.145451632266</v>
      </c>
      <c r="G85" s="1548">
        <v>0.53653911980302771</v>
      </c>
      <c r="H85" s="1549">
        <v>393.94760563380282</v>
      </c>
      <c r="I85" s="1549">
        <v>-0.69822639845327261</v>
      </c>
      <c r="J85" s="1549">
        <v>-6.0846560846560847</v>
      </c>
      <c r="K85" s="1549">
        <v>10.36042609076317</v>
      </c>
      <c r="L85" s="1550">
        <v>-0.39348571578021563</v>
      </c>
    </row>
    <row r="86" spans="1:12">
      <c r="A86" s="1154" t="s">
        <v>83</v>
      </c>
      <c r="B86" s="1483" t="s">
        <v>19</v>
      </c>
      <c r="C86" s="1155" t="s">
        <v>73</v>
      </c>
      <c r="D86" s="1155" t="s">
        <v>73</v>
      </c>
      <c r="E86" s="1547" t="s">
        <v>73</v>
      </c>
      <c r="F86" s="1547" t="s">
        <v>73</v>
      </c>
      <c r="G86" s="1548" t="s">
        <v>73</v>
      </c>
      <c r="H86" s="1549" t="s">
        <v>73</v>
      </c>
      <c r="I86" s="1549" t="s">
        <v>73</v>
      </c>
      <c r="J86" s="1549" t="s">
        <v>73</v>
      </c>
      <c r="K86" s="1549" t="s">
        <v>73</v>
      </c>
      <c r="L86" s="1550" t="s">
        <v>73</v>
      </c>
    </row>
    <row r="87" spans="1:12">
      <c r="A87" s="1154" t="s">
        <v>71</v>
      </c>
      <c r="B87" s="1483" t="s">
        <v>19</v>
      </c>
      <c r="C87" s="1155">
        <v>16139.460177199544</v>
      </c>
      <c r="D87" s="1155">
        <v>15957.263096438479</v>
      </c>
      <c r="E87" s="1547">
        <v>16462.249380743535</v>
      </c>
      <c r="F87" s="1547">
        <v>16276.408358367249</v>
      </c>
      <c r="G87" s="1548">
        <v>1.1417815176697141</v>
      </c>
      <c r="H87" s="1549">
        <v>277.44339293501963</v>
      </c>
      <c r="I87" s="1549">
        <v>-1.9676989014871846</v>
      </c>
      <c r="J87" s="1549">
        <v>-5.3261767134599509</v>
      </c>
      <c r="K87" s="1549">
        <v>33.459798628337957</v>
      </c>
      <c r="L87" s="1550">
        <v>-0.99254845558807858</v>
      </c>
    </row>
    <row r="88" spans="1:12" ht="15.75" thickBot="1">
      <c r="A88" s="1484" t="s">
        <v>84</v>
      </c>
      <c r="B88" s="1485" t="s">
        <v>19</v>
      </c>
      <c r="C88" s="1156">
        <v>20938.598315807769</v>
      </c>
      <c r="D88" s="1156">
        <v>20528.832403093624</v>
      </c>
      <c r="E88" s="1551">
        <v>21357.370282123924</v>
      </c>
      <c r="F88" s="1551">
        <v>20939.409051155497</v>
      </c>
      <c r="G88" s="1552">
        <v>1.9960507478856613</v>
      </c>
      <c r="H88" s="1553">
        <v>296.40527989821879</v>
      </c>
      <c r="I88" s="1553">
        <v>1.401868379678179</v>
      </c>
      <c r="J88" s="1553">
        <v>4.5212765957446814</v>
      </c>
      <c r="K88" s="1553">
        <v>22.938858893915075</v>
      </c>
      <c r="L88" s="1554">
        <v>1.5448332893631544</v>
      </c>
    </row>
    <row r="89" spans="1:12" ht="15.75" thickBot="1">
      <c r="A89" s="1478"/>
      <c r="B89" s="1486"/>
      <c r="C89" s="1534"/>
      <c r="D89" s="1534"/>
      <c r="E89" s="1534"/>
      <c r="F89" s="1534"/>
      <c r="G89" s="1535"/>
      <c r="H89" s="1532"/>
      <c r="I89" s="1532"/>
      <c r="J89" s="1532"/>
      <c r="K89" s="1532"/>
      <c r="L89" s="1536"/>
    </row>
    <row r="90" spans="1:12">
      <c r="A90" s="1157" t="s">
        <v>85</v>
      </c>
      <c r="B90" s="1487" t="s">
        <v>21</v>
      </c>
      <c r="C90" s="1158" t="s">
        <v>73</v>
      </c>
      <c r="D90" s="1158" t="s">
        <v>73</v>
      </c>
      <c r="E90" s="1555" t="s">
        <v>73</v>
      </c>
      <c r="F90" s="1555" t="s">
        <v>73</v>
      </c>
      <c r="G90" s="1556" t="s">
        <v>73</v>
      </c>
      <c r="H90" s="1557" t="s">
        <v>73</v>
      </c>
      <c r="I90" s="1557" t="s">
        <v>73</v>
      </c>
      <c r="J90" s="1558" t="s">
        <v>73</v>
      </c>
      <c r="K90" s="1558" t="s">
        <v>73</v>
      </c>
      <c r="L90" s="1559" t="s">
        <v>73</v>
      </c>
    </row>
    <row r="91" spans="1:12">
      <c r="A91" s="1153" t="s">
        <v>85</v>
      </c>
      <c r="B91" s="1488" t="s">
        <v>22</v>
      </c>
      <c r="C91" s="1155" t="s">
        <v>73</v>
      </c>
      <c r="D91" s="1155" t="s">
        <v>73</v>
      </c>
      <c r="E91" s="1547" t="s">
        <v>73</v>
      </c>
      <c r="F91" s="1547" t="s">
        <v>73</v>
      </c>
      <c r="G91" s="1548" t="s">
        <v>73</v>
      </c>
      <c r="H91" s="1549" t="s">
        <v>73</v>
      </c>
      <c r="I91" s="1549" t="s">
        <v>73</v>
      </c>
      <c r="J91" s="1560" t="s">
        <v>73</v>
      </c>
      <c r="K91" s="1560" t="s">
        <v>73</v>
      </c>
      <c r="L91" s="1561" t="s">
        <v>73</v>
      </c>
    </row>
    <row r="92" spans="1:12">
      <c r="A92" s="1153" t="s">
        <v>85</v>
      </c>
      <c r="B92" s="1488" t="s">
        <v>23</v>
      </c>
      <c r="C92" s="1155" t="s">
        <v>73</v>
      </c>
      <c r="D92" s="1155" t="s">
        <v>73</v>
      </c>
      <c r="E92" s="1547" t="s">
        <v>73</v>
      </c>
      <c r="F92" s="1547" t="s">
        <v>73</v>
      </c>
      <c r="G92" s="1548" t="s">
        <v>73</v>
      </c>
      <c r="H92" s="1549" t="s">
        <v>73</v>
      </c>
      <c r="I92" s="1549" t="s">
        <v>73</v>
      </c>
      <c r="J92" s="1560" t="s">
        <v>73</v>
      </c>
      <c r="K92" s="1560" t="s">
        <v>73</v>
      </c>
      <c r="L92" s="1561" t="s">
        <v>73</v>
      </c>
    </row>
    <row r="93" spans="1:12">
      <c r="A93" s="1157" t="s">
        <v>85</v>
      </c>
      <c r="B93" s="1489" t="s">
        <v>24</v>
      </c>
      <c r="C93" s="1159" t="s">
        <v>200</v>
      </c>
      <c r="D93" s="1159">
        <v>21389.970899653978</v>
      </c>
      <c r="E93" s="1562" t="s">
        <v>200</v>
      </c>
      <c r="F93" s="1562">
        <v>21817.770317647057</v>
      </c>
      <c r="G93" s="1563" t="s">
        <v>73</v>
      </c>
      <c r="H93" s="1564" t="s">
        <v>200</v>
      </c>
      <c r="I93" s="1564" t="s">
        <v>73</v>
      </c>
      <c r="J93" s="1565" t="s">
        <v>73</v>
      </c>
      <c r="K93" s="1565">
        <v>1.4592149423610097E-2</v>
      </c>
      <c r="L93" s="1566" t="s">
        <v>73</v>
      </c>
    </row>
    <row r="94" spans="1:12">
      <c r="A94" s="1153" t="s">
        <v>85</v>
      </c>
      <c r="B94" s="1488" t="s">
        <v>25</v>
      </c>
      <c r="C94" s="1155" t="s">
        <v>200</v>
      </c>
      <c r="D94" s="1155" t="s">
        <v>200</v>
      </c>
      <c r="E94" s="1547" t="s">
        <v>200</v>
      </c>
      <c r="F94" s="1547" t="s">
        <v>200</v>
      </c>
      <c r="G94" s="1548" t="s">
        <v>73</v>
      </c>
      <c r="H94" s="1549" t="s">
        <v>200</v>
      </c>
      <c r="I94" s="1549" t="s">
        <v>73</v>
      </c>
      <c r="J94" s="1560" t="s">
        <v>73</v>
      </c>
      <c r="K94" s="1560">
        <v>1.4592149423610097E-2</v>
      </c>
      <c r="L94" s="1561" t="s">
        <v>73</v>
      </c>
    </row>
    <row r="95" spans="1:12">
      <c r="A95" s="1153" t="s">
        <v>85</v>
      </c>
      <c r="B95" s="1488" t="s">
        <v>26</v>
      </c>
      <c r="C95" s="1155" t="s">
        <v>73</v>
      </c>
      <c r="D95" s="1155" t="s">
        <v>200</v>
      </c>
      <c r="E95" s="1547" t="s">
        <v>73</v>
      </c>
      <c r="F95" s="1547" t="s">
        <v>200</v>
      </c>
      <c r="G95" s="1548" t="s">
        <v>73</v>
      </c>
      <c r="H95" s="1549" t="s">
        <v>73</v>
      </c>
      <c r="I95" s="1549" t="s">
        <v>73</v>
      </c>
      <c r="J95" s="1560" t="s">
        <v>73</v>
      </c>
      <c r="K95" s="1560" t="s">
        <v>73</v>
      </c>
      <c r="L95" s="1561" t="s">
        <v>73</v>
      </c>
    </row>
    <row r="96" spans="1:12">
      <c r="A96" s="1157" t="s">
        <v>85</v>
      </c>
      <c r="B96" s="1489" t="s">
        <v>27</v>
      </c>
      <c r="C96" s="1159" t="s">
        <v>200</v>
      </c>
      <c r="D96" s="1159">
        <v>17217.972749658002</v>
      </c>
      <c r="E96" s="1562" t="s">
        <v>200</v>
      </c>
      <c r="F96" s="1562">
        <v>17562.33220465116</v>
      </c>
      <c r="G96" s="1563" t="s">
        <v>73</v>
      </c>
      <c r="H96" s="1564" t="s">
        <v>200</v>
      </c>
      <c r="I96" s="1564" t="s">
        <v>73</v>
      </c>
      <c r="J96" s="1565" t="s">
        <v>73</v>
      </c>
      <c r="K96" s="1565">
        <v>4.3776448270830298E-2</v>
      </c>
      <c r="L96" s="1566" t="s">
        <v>73</v>
      </c>
    </row>
    <row r="97" spans="1:12">
      <c r="A97" s="1153" t="s">
        <v>85</v>
      </c>
      <c r="B97" s="1488" t="s">
        <v>28</v>
      </c>
      <c r="C97" s="1155" t="s">
        <v>200</v>
      </c>
      <c r="D97" s="1155">
        <v>17780.682352941174</v>
      </c>
      <c r="E97" s="1547" t="s">
        <v>200</v>
      </c>
      <c r="F97" s="1547">
        <v>18136.295999999998</v>
      </c>
      <c r="G97" s="1548" t="s">
        <v>73</v>
      </c>
      <c r="H97" s="1549" t="s">
        <v>200</v>
      </c>
      <c r="I97" s="1549" t="s">
        <v>73</v>
      </c>
      <c r="J97" s="1560" t="s">
        <v>73</v>
      </c>
      <c r="K97" s="1560">
        <v>4.3776448270830298E-2</v>
      </c>
      <c r="L97" s="1561" t="s">
        <v>73</v>
      </c>
    </row>
    <row r="98" spans="1:12" ht="15.75" thickBot="1">
      <c r="A98" s="1490" t="s">
        <v>85</v>
      </c>
      <c r="B98" s="1491" t="s">
        <v>29</v>
      </c>
      <c r="C98" s="1567" t="s">
        <v>73</v>
      </c>
      <c r="D98" s="1567" t="s">
        <v>200</v>
      </c>
      <c r="E98" s="1568" t="s">
        <v>73</v>
      </c>
      <c r="F98" s="1568" t="s">
        <v>200</v>
      </c>
      <c r="G98" s="1569" t="s">
        <v>73</v>
      </c>
      <c r="H98" s="1560" t="s">
        <v>73</v>
      </c>
      <c r="I98" s="1560" t="s">
        <v>73</v>
      </c>
      <c r="J98" s="1560" t="s">
        <v>73</v>
      </c>
      <c r="K98" s="1560">
        <v>0</v>
      </c>
      <c r="L98" s="1561" t="s">
        <v>73</v>
      </c>
    </row>
    <row r="99" spans="1:12" ht="15.75" thickBot="1">
      <c r="A99" s="1478"/>
      <c r="B99" s="1486"/>
      <c r="C99" s="1534"/>
      <c r="D99" s="1534"/>
      <c r="E99" s="1534"/>
      <c r="F99" s="1534"/>
      <c r="G99" s="1535"/>
      <c r="H99" s="1532"/>
      <c r="I99" s="1532"/>
      <c r="J99" s="1532"/>
      <c r="K99" s="1532"/>
      <c r="L99" s="1536"/>
    </row>
    <row r="100" spans="1:12">
      <c r="A100" s="1157" t="s">
        <v>86</v>
      </c>
      <c r="B100" s="1487" t="s">
        <v>21</v>
      </c>
      <c r="C100" s="1158">
        <v>21362.41262319918</v>
      </c>
      <c r="D100" s="1158">
        <v>21060.338756208006</v>
      </c>
      <c r="E100" s="1555">
        <v>21789.660875663165</v>
      </c>
      <c r="F100" s="1555">
        <v>21481.545531332165</v>
      </c>
      <c r="G100" s="1556">
        <v>1.4343257745658673</v>
      </c>
      <c r="H100" s="1557">
        <v>416.33935742971886</v>
      </c>
      <c r="I100" s="1557">
        <v>-0.11478655182786057</v>
      </c>
      <c r="J100" s="1558">
        <v>13.698630136986301</v>
      </c>
      <c r="K100" s="1558">
        <v>3.6334452064789144</v>
      </c>
      <c r="L100" s="1559">
        <v>0.51822472283737797</v>
      </c>
    </row>
    <row r="101" spans="1:12">
      <c r="A101" s="1153" t="s">
        <v>86</v>
      </c>
      <c r="B101" s="1488" t="s">
        <v>22</v>
      </c>
      <c r="C101" s="1155">
        <v>21512.421568627447</v>
      </c>
      <c r="D101" s="1155">
        <v>21183.374509803922</v>
      </c>
      <c r="E101" s="1547">
        <v>21942.67</v>
      </c>
      <c r="F101" s="1547">
        <v>21607.042000000001</v>
      </c>
      <c r="G101" s="1548">
        <v>1.5533269199920885</v>
      </c>
      <c r="H101" s="1549">
        <v>415.5</v>
      </c>
      <c r="I101" s="1549">
        <v>1.813281058564072</v>
      </c>
      <c r="J101" s="1560">
        <v>28.703703703703702</v>
      </c>
      <c r="K101" s="1560">
        <v>2.0283087698818036</v>
      </c>
      <c r="L101" s="1561">
        <v>0.49203565466132004</v>
      </c>
    </row>
    <row r="102" spans="1:12">
      <c r="A102" s="1153" t="s">
        <v>86</v>
      </c>
      <c r="B102" s="1488" t="s">
        <v>23</v>
      </c>
      <c r="C102" s="1155">
        <v>21173.684313725491</v>
      </c>
      <c r="D102" s="1155">
        <v>20945.486274509803</v>
      </c>
      <c r="E102" s="1547">
        <v>21597.157999999999</v>
      </c>
      <c r="F102" s="1547">
        <v>21364.396000000001</v>
      </c>
      <c r="G102" s="1548">
        <v>1.0894855159958596</v>
      </c>
      <c r="H102" s="1549">
        <v>417.4</v>
      </c>
      <c r="I102" s="1549">
        <v>-1.857512344227612</v>
      </c>
      <c r="J102" s="1560">
        <v>-0.90090090090090091</v>
      </c>
      <c r="K102" s="1560">
        <v>1.6051364365971106</v>
      </c>
      <c r="L102" s="1561">
        <v>2.6189068176057928E-2</v>
      </c>
    </row>
    <row r="103" spans="1:12">
      <c r="A103" s="1157" t="s">
        <v>86</v>
      </c>
      <c r="B103" s="1489" t="s">
        <v>24</v>
      </c>
      <c r="C103" s="1159">
        <v>20845.639954525643</v>
      </c>
      <c r="D103" s="1159">
        <v>21115.464877613733</v>
      </c>
      <c r="E103" s="1562">
        <v>21262.552753616157</v>
      </c>
      <c r="F103" s="1562">
        <v>21537.774175166007</v>
      </c>
      <c r="G103" s="1563">
        <v>-1.2778545234594949</v>
      </c>
      <c r="H103" s="1564">
        <v>370.98127250900365</v>
      </c>
      <c r="I103" s="1564">
        <v>-0.86470027980761144</v>
      </c>
      <c r="J103" s="1565">
        <v>0.48250904704463204</v>
      </c>
      <c r="K103" s="1565">
        <v>12.155260469867212</v>
      </c>
      <c r="L103" s="1566">
        <v>0.3629418354433156</v>
      </c>
    </row>
    <row r="104" spans="1:12">
      <c r="A104" s="1153" t="s">
        <v>86</v>
      </c>
      <c r="B104" s="1488" t="s">
        <v>25</v>
      </c>
      <c r="C104" s="1155">
        <v>20901.754901960783</v>
      </c>
      <c r="D104" s="1155">
        <v>21209.942156862744</v>
      </c>
      <c r="E104" s="1547">
        <v>21319.79</v>
      </c>
      <c r="F104" s="1547">
        <v>21634.141</v>
      </c>
      <c r="G104" s="1548">
        <v>-1.4530320385727298</v>
      </c>
      <c r="H104" s="1549">
        <v>357.8</v>
      </c>
      <c r="I104" s="1549">
        <v>-1.8919659994515978</v>
      </c>
      <c r="J104" s="1560">
        <v>-1.0593220338983049</v>
      </c>
      <c r="K104" s="1560">
        <v>6.814533780825915</v>
      </c>
      <c r="L104" s="1561">
        <v>0.10045127726972769</v>
      </c>
    </row>
    <row r="105" spans="1:12">
      <c r="A105" s="1153" t="s">
        <v>86</v>
      </c>
      <c r="B105" s="1488" t="s">
        <v>26</v>
      </c>
      <c r="C105" s="1155">
        <v>20779.573529411766</v>
      </c>
      <c r="D105" s="1155">
        <v>20997.667647058821</v>
      </c>
      <c r="E105" s="1547">
        <v>21195.165000000001</v>
      </c>
      <c r="F105" s="1547">
        <v>21417.620999999999</v>
      </c>
      <c r="G105" s="1548">
        <v>-1.0386587754074008</v>
      </c>
      <c r="H105" s="1549">
        <v>387.8</v>
      </c>
      <c r="I105" s="1549">
        <v>0.25853154084798347</v>
      </c>
      <c r="J105" s="1560">
        <v>2.5210084033613445</v>
      </c>
      <c r="K105" s="1560">
        <v>5.3407266890412961</v>
      </c>
      <c r="L105" s="1561">
        <v>0.26249055817358613</v>
      </c>
    </row>
    <row r="106" spans="1:12">
      <c r="A106" s="1157" t="s">
        <v>86</v>
      </c>
      <c r="B106" s="1489" t="s">
        <v>27</v>
      </c>
      <c r="C106" s="1159">
        <v>20079.741427252189</v>
      </c>
      <c r="D106" s="1159">
        <v>20051.679007753497</v>
      </c>
      <c r="E106" s="1562">
        <v>20481.336255797232</v>
      </c>
      <c r="F106" s="1562">
        <v>20452.712587908569</v>
      </c>
      <c r="G106" s="1563">
        <v>0.13995047241599382</v>
      </c>
      <c r="H106" s="1564">
        <v>326.69798657718121</v>
      </c>
      <c r="I106" s="1564">
        <v>-0.18805615994392161</v>
      </c>
      <c r="J106" s="1565">
        <v>-7.3815073815073813</v>
      </c>
      <c r="K106" s="1565">
        <v>17.393842112943236</v>
      </c>
      <c r="L106" s="1566">
        <v>-0.91341251010086211</v>
      </c>
    </row>
    <row r="107" spans="1:12">
      <c r="A107" s="1153" t="s">
        <v>86</v>
      </c>
      <c r="B107" s="1488" t="s">
        <v>28</v>
      </c>
      <c r="C107" s="1155">
        <v>20121.644117647058</v>
      </c>
      <c r="D107" s="1155">
        <v>20021.287254901959</v>
      </c>
      <c r="E107" s="1547">
        <v>20524.077000000001</v>
      </c>
      <c r="F107" s="1547">
        <v>20421.713</v>
      </c>
      <c r="G107" s="1548">
        <v>0.50125080104691222</v>
      </c>
      <c r="H107" s="1549">
        <v>314.3</v>
      </c>
      <c r="I107" s="1549">
        <v>-0.56944005061689695</v>
      </c>
      <c r="J107" s="1560">
        <v>-6.4406779661016946</v>
      </c>
      <c r="K107" s="1560">
        <v>12.082299722749161</v>
      </c>
      <c r="L107" s="1561">
        <v>-0.50660497141869065</v>
      </c>
    </row>
    <row r="108" spans="1:12" ht="15.75" thickBot="1">
      <c r="A108" s="1490" t="s">
        <v>86</v>
      </c>
      <c r="B108" s="1491" t="s">
        <v>29</v>
      </c>
      <c r="C108" s="1567">
        <v>19995.349019607846</v>
      </c>
      <c r="D108" s="1567">
        <v>20111.766666666666</v>
      </c>
      <c r="E108" s="1568">
        <v>20395.256000000001</v>
      </c>
      <c r="F108" s="1568">
        <v>20514.002</v>
      </c>
      <c r="G108" s="1569">
        <v>-0.57885340949074293</v>
      </c>
      <c r="H108" s="1560">
        <v>354.9</v>
      </c>
      <c r="I108" s="1560">
        <v>0.82386363636362991</v>
      </c>
      <c r="J108" s="1560">
        <v>-9.4527363184079594</v>
      </c>
      <c r="K108" s="1560">
        <v>5.3115423901940755</v>
      </c>
      <c r="L108" s="1561">
        <v>-0.40680753868216879</v>
      </c>
    </row>
    <row r="109" spans="1:12" ht="15.75" thickBot="1">
      <c r="A109" s="1492"/>
      <c r="B109" s="1493"/>
      <c r="C109" s="1570"/>
      <c r="D109" s="1570"/>
      <c r="E109" s="1570"/>
      <c r="F109" s="1570"/>
      <c r="G109" s="1571"/>
      <c r="H109" s="1572"/>
      <c r="I109" s="1572"/>
      <c r="J109" s="1572"/>
      <c r="K109" s="1572"/>
      <c r="L109" s="1573"/>
    </row>
    <row r="110" spans="1:12">
      <c r="A110" s="1153" t="s">
        <v>87</v>
      </c>
      <c r="B110" s="1494" t="s">
        <v>26</v>
      </c>
      <c r="C110" s="1574">
        <v>20539.565686274509</v>
      </c>
      <c r="D110" s="1574">
        <v>20803.620588235292</v>
      </c>
      <c r="E110" s="1575">
        <v>20950.357</v>
      </c>
      <c r="F110" s="1575">
        <v>21219.692999999999</v>
      </c>
      <c r="G110" s="1576">
        <v>-1.2692737826131573</v>
      </c>
      <c r="H110" s="1577">
        <v>409.6</v>
      </c>
      <c r="I110" s="1577">
        <v>-2.8001898433792012</v>
      </c>
      <c r="J110" s="1577">
        <v>15.047021943573668</v>
      </c>
      <c r="K110" s="1577">
        <v>5.355318838464906</v>
      </c>
      <c r="L110" s="1578">
        <v>0.81762324813773724</v>
      </c>
    </row>
    <row r="111" spans="1:12" ht="15.75" thickBot="1">
      <c r="A111" s="1490" t="s">
        <v>87</v>
      </c>
      <c r="B111" s="1491" t="s">
        <v>29</v>
      </c>
      <c r="C111" s="1567">
        <v>20361.824509803922</v>
      </c>
      <c r="D111" s="1567">
        <v>19978.204901960784</v>
      </c>
      <c r="E111" s="1568">
        <v>20769.061000000002</v>
      </c>
      <c r="F111" s="1568">
        <v>20377.769</v>
      </c>
      <c r="G111" s="1569">
        <v>1.920190576308924</v>
      </c>
      <c r="H111" s="1560">
        <v>377.2</v>
      </c>
      <c r="I111" s="1560">
        <v>-0.39609189331925004</v>
      </c>
      <c r="J111" s="1560">
        <v>-21.51029748283753</v>
      </c>
      <c r="K111" s="1560">
        <v>5.0051072522982638</v>
      </c>
      <c r="L111" s="1561">
        <v>-1.2111089639179529</v>
      </c>
    </row>
    <row r="112" spans="1:12" ht="15.75" thickBot="1">
      <c r="A112" s="1492"/>
      <c r="B112" s="1493"/>
      <c r="C112" s="1570"/>
      <c r="D112" s="1570"/>
      <c r="E112" s="1570"/>
      <c r="F112" s="1570"/>
      <c r="G112" s="1571"/>
      <c r="H112" s="1572"/>
      <c r="I112" s="1572"/>
      <c r="J112" s="1572"/>
      <c r="K112" s="1572"/>
      <c r="L112" s="1573"/>
    </row>
    <row r="113" spans="1:12">
      <c r="A113" s="1157" t="s">
        <v>88</v>
      </c>
      <c r="B113" s="1487" t="s">
        <v>21</v>
      </c>
      <c r="C113" s="1158" t="s">
        <v>73</v>
      </c>
      <c r="D113" s="1158" t="s">
        <v>73</v>
      </c>
      <c r="E113" s="1555" t="s">
        <v>73</v>
      </c>
      <c r="F113" s="1555" t="s">
        <v>73</v>
      </c>
      <c r="G113" s="1556" t="s">
        <v>73</v>
      </c>
      <c r="H113" s="1557" t="s">
        <v>73</v>
      </c>
      <c r="I113" s="1557" t="s">
        <v>73</v>
      </c>
      <c r="J113" s="1558" t="s">
        <v>73</v>
      </c>
      <c r="K113" s="1558" t="s">
        <v>73</v>
      </c>
      <c r="L113" s="1559" t="s">
        <v>73</v>
      </c>
    </row>
    <row r="114" spans="1:12">
      <c r="A114" s="1154" t="s">
        <v>88</v>
      </c>
      <c r="B114" s="1488" t="s">
        <v>22</v>
      </c>
      <c r="C114" s="1155" t="s">
        <v>73</v>
      </c>
      <c r="D114" s="1155" t="s">
        <v>73</v>
      </c>
      <c r="E114" s="1547" t="s">
        <v>73</v>
      </c>
      <c r="F114" s="1547" t="s">
        <v>73</v>
      </c>
      <c r="G114" s="1548" t="s">
        <v>73</v>
      </c>
      <c r="H114" s="1549" t="s">
        <v>73</v>
      </c>
      <c r="I114" s="1549" t="s">
        <v>73</v>
      </c>
      <c r="J114" s="1560" t="s">
        <v>73</v>
      </c>
      <c r="K114" s="1560" t="s">
        <v>73</v>
      </c>
      <c r="L114" s="1561" t="s">
        <v>73</v>
      </c>
    </row>
    <row r="115" spans="1:12">
      <c r="A115" s="1154" t="s">
        <v>88</v>
      </c>
      <c r="B115" s="1488" t="s">
        <v>23</v>
      </c>
      <c r="C115" s="1155" t="s">
        <v>73</v>
      </c>
      <c r="D115" s="1155" t="s">
        <v>73</v>
      </c>
      <c r="E115" s="1547" t="s">
        <v>73</v>
      </c>
      <c r="F115" s="1547" t="s">
        <v>73</v>
      </c>
      <c r="G115" s="1548" t="s">
        <v>73</v>
      </c>
      <c r="H115" s="1549" t="s">
        <v>73</v>
      </c>
      <c r="I115" s="1549" t="s">
        <v>73</v>
      </c>
      <c r="J115" s="1560" t="s">
        <v>73</v>
      </c>
      <c r="K115" s="1560" t="s">
        <v>73</v>
      </c>
      <c r="L115" s="1561" t="s">
        <v>73</v>
      </c>
    </row>
    <row r="116" spans="1:12">
      <c r="A116" s="1154" t="s">
        <v>88</v>
      </c>
      <c r="B116" s="1488" t="s">
        <v>30</v>
      </c>
      <c r="C116" s="1155" t="s">
        <v>73</v>
      </c>
      <c r="D116" s="1155" t="s">
        <v>73</v>
      </c>
      <c r="E116" s="1547" t="s">
        <v>73</v>
      </c>
      <c r="F116" s="1547" t="s">
        <v>73</v>
      </c>
      <c r="G116" s="1548" t="s">
        <v>73</v>
      </c>
      <c r="H116" s="1549" t="s">
        <v>73</v>
      </c>
      <c r="I116" s="1549" t="s">
        <v>73</v>
      </c>
      <c r="J116" s="1560" t="s">
        <v>73</v>
      </c>
      <c r="K116" s="1560" t="s">
        <v>73</v>
      </c>
      <c r="L116" s="1561" t="s">
        <v>73</v>
      </c>
    </row>
    <row r="117" spans="1:12">
      <c r="A117" s="1160" t="s">
        <v>88</v>
      </c>
      <c r="B117" s="1489" t="s">
        <v>24</v>
      </c>
      <c r="C117" s="1159" t="s">
        <v>73</v>
      </c>
      <c r="D117" s="1159" t="s">
        <v>73</v>
      </c>
      <c r="E117" s="1562" t="s">
        <v>73</v>
      </c>
      <c r="F117" s="1562" t="s">
        <v>73</v>
      </c>
      <c r="G117" s="1563" t="s">
        <v>73</v>
      </c>
      <c r="H117" s="1564" t="s">
        <v>73</v>
      </c>
      <c r="I117" s="1564" t="s">
        <v>73</v>
      </c>
      <c r="J117" s="1565" t="s">
        <v>73</v>
      </c>
      <c r="K117" s="1565" t="s">
        <v>73</v>
      </c>
      <c r="L117" s="1566" t="s">
        <v>73</v>
      </c>
    </row>
    <row r="118" spans="1:12">
      <c r="A118" s="1154" t="s">
        <v>88</v>
      </c>
      <c r="B118" s="1488" t="s">
        <v>26</v>
      </c>
      <c r="C118" s="1155" t="s">
        <v>73</v>
      </c>
      <c r="D118" s="1155" t="s">
        <v>73</v>
      </c>
      <c r="E118" s="1547" t="s">
        <v>73</v>
      </c>
      <c r="F118" s="1547" t="s">
        <v>73</v>
      </c>
      <c r="G118" s="1548" t="s">
        <v>73</v>
      </c>
      <c r="H118" s="1549" t="s">
        <v>73</v>
      </c>
      <c r="I118" s="1549" t="s">
        <v>73</v>
      </c>
      <c r="J118" s="1560" t="s">
        <v>73</v>
      </c>
      <c r="K118" s="1560" t="s">
        <v>73</v>
      </c>
      <c r="L118" s="1561" t="s">
        <v>73</v>
      </c>
    </row>
    <row r="119" spans="1:12">
      <c r="A119" s="1154" t="s">
        <v>88</v>
      </c>
      <c r="B119" s="1488" t="s">
        <v>31</v>
      </c>
      <c r="C119" s="1155" t="s">
        <v>73</v>
      </c>
      <c r="D119" s="1155" t="s">
        <v>73</v>
      </c>
      <c r="E119" s="1547" t="s">
        <v>73</v>
      </c>
      <c r="F119" s="1547" t="s">
        <v>73</v>
      </c>
      <c r="G119" s="1548" t="s">
        <v>73</v>
      </c>
      <c r="H119" s="1549" t="s">
        <v>73</v>
      </c>
      <c r="I119" s="1549" t="s">
        <v>73</v>
      </c>
      <c r="J119" s="1560" t="s">
        <v>73</v>
      </c>
      <c r="K119" s="1560" t="s">
        <v>73</v>
      </c>
      <c r="L119" s="1561" t="s">
        <v>73</v>
      </c>
    </row>
    <row r="120" spans="1:12">
      <c r="A120" s="1160" t="s">
        <v>88</v>
      </c>
      <c r="B120" s="1489" t="s">
        <v>27</v>
      </c>
      <c r="C120" s="1159" t="s">
        <v>73</v>
      </c>
      <c r="D120" s="1159" t="s">
        <v>73</v>
      </c>
      <c r="E120" s="1562" t="s">
        <v>73</v>
      </c>
      <c r="F120" s="1562" t="s">
        <v>73</v>
      </c>
      <c r="G120" s="1563" t="s">
        <v>73</v>
      </c>
      <c r="H120" s="1564" t="s">
        <v>73</v>
      </c>
      <c r="I120" s="1564" t="s">
        <v>73</v>
      </c>
      <c r="J120" s="1565" t="s">
        <v>73</v>
      </c>
      <c r="K120" s="1565" t="s">
        <v>73</v>
      </c>
      <c r="L120" s="1566" t="s">
        <v>73</v>
      </c>
    </row>
    <row r="121" spans="1:12">
      <c r="A121" s="1154" t="s">
        <v>88</v>
      </c>
      <c r="B121" s="1488" t="s">
        <v>29</v>
      </c>
      <c r="C121" s="1155" t="s">
        <v>73</v>
      </c>
      <c r="D121" s="1155" t="s">
        <v>73</v>
      </c>
      <c r="E121" s="1547" t="s">
        <v>73</v>
      </c>
      <c r="F121" s="1547" t="s">
        <v>73</v>
      </c>
      <c r="G121" s="1548" t="s">
        <v>73</v>
      </c>
      <c r="H121" s="1549" t="s">
        <v>73</v>
      </c>
      <c r="I121" s="1549" t="s">
        <v>73</v>
      </c>
      <c r="J121" s="1560" t="s">
        <v>73</v>
      </c>
      <c r="K121" s="1560" t="s">
        <v>73</v>
      </c>
      <c r="L121" s="1561" t="s">
        <v>73</v>
      </c>
    </row>
    <row r="122" spans="1:12" ht="15.75" thickBot="1">
      <c r="A122" s="1495" t="s">
        <v>88</v>
      </c>
      <c r="B122" s="1488" t="s">
        <v>32</v>
      </c>
      <c r="C122" s="1567" t="s">
        <v>73</v>
      </c>
      <c r="D122" s="1567" t="s">
        <v>73</v>
      </c>
      <c r="E122" s="1568" t="s">
        <v>73</v>
      </c>
      <c r="F122" s="1568" t="s">
        <v>73</v>
      </c>
      <c r="G122" s="1569" t="s">
        <v>73</v>
      </c>
      <c r="H122" s="1560" t="s">
        <v>73</v>
      </c>
      <c r="I122" s="1560" t="s">
        <v>73</v>
      </c>
      <c r="J122" s="1560" t="s">
        <v>73</v>
      </c>
      <c r="K122" s="1560" t="s">
        <v>73</v>
      </c>
      <c r="L122" s="1561" t="s">
        <v>73</v>
      </c>
    </row>
    <row r="123" spans="1:12" ht="15.75" thickBot="1">
      <c r="A123" s="1492"/>
      <c r="B123" s="1493"/>
      <c r="C123" s="1570"/>
      <c r="D123" s="1570"/>
      <c r="E123" s="1570"/>
      <c r="F123" s="1570"/>
      <c r="G123" s="1571"/>
      <c r="H123" s="1572"/>
      <c r="I123" s="1572"/>
      <c r="J123" s="1572"/>
      <c r="K123" s="1572"/>
      <c r="L123" s="1573"/>
    </row>
    <row r="124" spans="1:12">
      <c r="A124" s="1157" t="s">
        <v>20</v>
      </c>
      <c r="B124" s="1487" t="s">
        <v>24</v>
      </c>
      <c r="C124" s="1158">
        <v>17999.147756736875</v>
      </c>
      <c r="D124" s="1158">
        <v>17757.173246428829</v>
      </c>
      <c r="E124" s="1555">
        <v>18359.130711871614</v>
      </c>
      <c r="F124" s="1555">
        <v>18112.316711357405</v>
      </c>
      <c r="G124" s="1556">
        <v>1.362685980195139</v>
      </c>
      <c r="H124" s="1557">
        <v>343.37007299270073</v>
      </c>
      <c r="I124" s="1557">
        <v>-1.789741083667409</v>
      </c>
      <c r="J124" s="1558">
        <v>14.166666666666666</v>
      </c>
      <c r="K124" s="1558">
        <v>3.9982489420691665</v>
      </c>
      <c r="L124" s="1559">
        <v>0.58430868602364683</v>
      </c>
    </row>
    <row r="125" spans="1:12">
      <c r="A125" s="1153" t="s">
        <v>20</v>
      </c>
      <c r="B125" s="1488" t="s">
        <v>25</v>
      </c>
      <c r="C125" s="1155">
        <v>18260.001960784313</v>
      </c>
      <c r="D125" s="1155">
        <v>18344.73431372549</v>
      </c>
      <c r="E125" s="1547">
        <v>18625.202000000001</v>
      </c>
      <c r="F125" s="1547">
        <v>18711.629000000001</v>
      </c>
      <c r="G125" s="1548">
        <v>-0.46188923476411209</v>
      </c>
      <c r="H125" s="1549">
        <v>323.8</v>
      </c>
      <c r="I125" s="1549">
        <v>2.7284263959390938</v>
      </c>
      <c r="J125" s="1560">
        <v>58.333333333333336</v>
      </c>
      <c r="K125" s="1560">
        <v>1.1090033561943675</v>
      </c>
      <c r="L125" s="1561">
        <v>0.42621530498526361</v>
      </c>
    </row>
    <row r="126" spans="1:12">
      <c r="A126" s="1153" t="s">
        <v>20</v>
      </c>
      <c r="B126" s="1488" t="s">
        <v>26</v>
      </c>
      <c r="C126" s="1155">
        <v>18108.111764705882</v>
      </c>
      <c r="D126" s="1155">
        <v>17830.226470588233</v>
      </c>
      <c r="E126" s="1547">
        <v>18470.274000000001</v>
      </c>
      <c r="F126" s="1547">
        <v>18186.830999999998</v>
      </c>
      <c r="G126" s="1548">
        <v>1.5585068118794472</v>
      </c>
      <c r="H126" s="1549">
        <v>349.1</v>
      </c>
      <c r="I126" s="1549">
        <v>-1.1328235627301046</v>
      </c>
      <c r="J126" s="1560">
        <v>7.1942446043165464</v>
      </c>
      <c r="K126" s="1560">
        <v>2.1742302641179045</v>
      </c>
      <c r="L126" s="1561">
        <v>0.19698986582487477</v>
      </c>
    </row>
    <row r="127" spans="1:12">
      <c r="A127" s="1153" t="s">
        <v>20</v>
      </c>
      <c r="B127" s="1488" t="s">
        <v>31</v>
      </c>
      <c r="C127" s="1155">
        <v>17306.826470588236</v>
      </c>
      <c r="D127" s="1155">
        <v>17123.911764705881</v>
      </c>
      <c r="E127" s="1547">
        <v>17652.963</v>
      </c>
      <c r="F127" s="1547">
        <v>17466.39</v>
      </c>
      <c r="G127" s="1548">
        <v>1.068182950226122</v>
      </c>
      <c r="H127" s="1549">
        <v>356.3</v>
      </c>
      <c r="I127" s="1549">
        <v>-4.1431261770244765</v>
      </c>
      <c r="J127" s="1560">
        <v>-7.5471698113207548</v>
      </c>
      <c r="K127" s="1560">
        <v>0.71501532175689486</v>
      </c>
      <c r="L127" s="1561">
        <v>-3.8896484786490548E-2</v>
      </c>
    </row>
    <row r="128" spans="1:12">
      <c r="A128" s="1157" t="s">
        <v>20</v>
      </c>
      <c r="B128" s="1489" t="s">
        <v>27</v>
      </c>
      <c r="C128" s="1159">
        <v>16512.018312599124</v>
      </c>
      <c r="D128" s="1159">
        <v>16203.963662434153</v>
      </c>
      <c r="E128" s="1562">
        <v>16842.258678851107</v>
      </c>
      <c r="F128" s="1562">
        <v>16528.042935682835</v>
      </c>
      <c r="G128" s="1563">
        <v>1.9011067698154569</v>
      </c>
      <c r="H128" s="1564">
        <v>294.77944785276071</v>
      </c>
      <c r="I128" s="1564">
        <v>-0.71678292496322515</v>
      </c>
      <c r="J128" s="1565">
        <v>-13.470471134704711</v>
      </c>
      <c r="K128" s="1565">
        <v>19.028162848387566</v>
      </c>
      <c r="L128" s="1566">
        <v>-2.4085370093649239</v>
      </c>
    </row>
    <row r="129" spans="1:12">
      <c r="A129" s="1153" t="s">
        <v>20</v>
      </c>
      <c r="B129" s="1488" t="s">
        <v>28</v>
      </c>
      <c r="C129" s="1155">
        <v>16076.523529411765</v>
      </c>
      <c r="D129" s="1155">
        <v>15391.465686274509</v>
      </c>
      <c r="E129" s="1547">
        <v>16398.054</v>
      </c>
      <c r="F129" s="1547">
        <v>15699.295</v>
      </c>
      <c r="G129" s="1548">
        <v>4.4508941325072247</v>
      </c>
      <c r="H129" s="1549">
        <v>273.7</v>
      </c>
      <c r="I129" s="1549">
        <v>2.2031366691560783</v>
      </c>
      <c r="J129" s="1560">
        <v>9.9212598425196852</v>
      </c>
      <c r="K129" s="1560">
        <v>10.185320297679848</v>
      </c>
      <c r="L129" s="1561">
        <v>1.1526033702260783</v>
      </c>
    </row>
    <row r="130" spans="1:12">
      <c r="A130" s="1153" t="s">
        <v>20</v>
      </c>
      <c r="B130" s="1488" t="s">
        <v>29</v>
      </c>
      <c r="C130" s="1155">
        <v>16951.351960784315</v>
      </c>
      <c r="D130" s="1155">
        <v>16753.216666666667</v>
      </c>
      <c r="E130" s="1547">
        <v>17290.379000000001</v>
      </c>
      <c r="F130" s="1547">
        <v>17088.280999999999</v>
      </c>
      <c r="G130" s="1548">
        <v>1.1826701585724262</v>
      </c>
      <c r="H130" s="1549">
        <v>312.89999999999998</v>
      </c>
      <c r="I130" s="1549">
        <v>-0.57197330791230105</v>
      </c>
      <c r="J130" s="1560">
        <v>-34.177215189873415</v>
      </c>
      <c r="K130" s="1560">
        <v>7.5879177002772513</v>
      </c>
      <c r="L130" s="1561">
        <v>-3.6496356425392493</v>
      </c>
    </row>
    <row r="131" spans="1:12">
      <c r="A131" s="1153" t="s">
        <v>20</v>
      </c>
      <c r="B131" s="1488" t="s">
        <v>32</v>
      </c>
      <c r="C131" s="1155">
        <v>16894.581372549022</v>
      </c>
      <c r="D131" s="1155">
        <v>16259.351960784314</v>
      </c>
      <c r="E131" s="1547">
        <v>17232.473000000002</v>
      </c>
      <c r="F131" s="1547">
        <v>16584.539000000001</v>
      </c>
      <c r="G131" s="1548">
        <v>3.9068556563435441</v>
      </c>
      <c r="H131" s="1549">
        <v>356.3</v>
      </c>
      <c r="I131" s="1549">
        <v>1.5388999715018621</v>
      </c>
      <c r="J131" s="1560">
        <v>4.8780487804878048</v>
      </c>
      <c r="K131" s="1560">
        <v>1.2549248504304684</v>
      </c>
      <c r="L131" s="1561">
        <v>8.8495262948249387E-2</v>
      </c>
    </row>
    <row r="132" spans="1:12">
      <c r="A132" s="1157" t="s">
        <v>20</v>
      </c>
      <c r="B132" s="1489" t="s">
        <v>33</v>
      </c>
      <c r="C132" s="1159">
        <v>14121.715394003371</v>
      </c>
      <c r="D132" s="1159">
        <v>14260.711970786107</v>
      </c>
      <c r="E132" s="1562">
        <v>14404.14970188344</v>
      </c>
      <c r="F132" s="1562">
        <v>14545.926210201829</v>
      </c>
      <c r="G132" s="1563">
        <v>-0.97468188872671491</v>
      </c>
      <c r="H132" s="1564">
        <v>220.56209790209789</v>
      </c>
      <c r="I132" s="1564">
        <v>-3.3910496959764544</v>
      </c>
      <c r="J132" s="1565">
        <v>5.9259259259259265</v>
      </c>
      <c r="K132" s="1565">
        <v>10.433386837881219</v>
      </c>
      <c r="L132" s="1566">
        <v>0.83167986775319669</v>
      </c>
    </row>
    <row r="133" spans="1:12">
      <c r="A133" s="1153" t="s">
        <v>20</v>
      </c>
      <c r="B133" s="1488" t="s">
        <v>74</v>
      </c>
      <c r="C133" s="1155">
        <v>13662.530392156863</v>
      </c>
      <c r="D133" s="1155">
        <v>13951.565686274509</v>
      </c>
      <c r="E133" s="1547">
        <v>13935.781000000001</v>
      </c>
      <c r="F133" s="1547">
        <v>14230.597</v>
      </c>
      <c r="G133" s="1548">
        <v>-2.0717050732305813</v>
      </c>
      <c r="H133" s="1549">
        <v>210.2</v>
      </c>
      <c r="I133" s="1549">
        <v>-2.9547553093259493</v>
      </c>
      <c r="J133" s="1560">
        <v>20.673076923076923</v>
      </c>
      <c r="K133" s="1560">
        <v>7.3252590106522684</v>
      </c>
      <c r="L133" s="1561">
        <v>1.4077625668400353</v>
      </c>
    </row>
    <row r="134" spans="1:12">
      <c r="A134" s="1153" t="s">
        <v>20</v>
      </c>
      <c r="B134" s="1488" t="s">
        <v>34</v>
      </c>
      <c r="C134" s="1155">
        <v>14868.113725490197</v>
      </c>
      <c r="D134" s="1155">
        <v>14394.822549019607</v>
      </c>
      <c r="E134" s="1547">
        <v>15165.476000000001</v>
      </c>
      <c r="F134" s="1547">
        <v>14682.718999999999</v>
      </c>
      <c r="G134" s="1548">
        <v>3.2879264392378649</v>
      </c>
      <c r="H134" s="1549">
        <v>237.2</v>
      </c>
      <c r="I134" s="1549">
        <v>0.33840947546530581</v>
      </c>
      <c r="J134" s="1560">
        <v>-18.518518518518519</v>
      </c>
      <c r="K134" s="1560">
        <v>2.2471910112359552</v>
      </c>
      <c r="L134" s="1561">
        <v>-0.44128694039989114</v>
      </c>
    </row>
    <row r="135" spans="1:12" ht="15.75" thickBot="1">
      <c r="A135" s="1153" t="s">
        <v>20</v>
      </c>
      <c r="B135" s="1488" t="s">
        <v>35</v>
      </c>
      <c r="C135" s="1155">
        <v>15475.241176470587</v>
      </c>
      <c r="D135" s="1155">
        <v>15392.126470588235</v>
      </c>
      <c r="E135" s="1547">
        <v>15784.745999999999</v>
      </c>
      <c r="F135" s="1547">
        <v>15699.968999999999</v>
      </c>
      <c r="G135" s="1548">
        <v>0.53998195792615933</v>
      </c>
      <c r="H135" s="1549">
        <v>265.3</v>
      </c>
      <c r="I135" s="1549">
        <v>-3.8768115942028949</v>
      </c>
      <c r="J135" s="1560">
        <v>-15.714285714285714</v>
      </c>
      <c r="K135" s="1560">
        <v>0.86093681599299576</v>
      </c>
      <c r="L135" s="1561">
        <v>-0.13479575868694726</v>
      </c>
    </row>
    <row r="136" spans="1:12" ht="15.75" thickBot="1">
      <c r="A136" s="1492"/>
      <c r="B136" s="1493"/>
      <c r="C136" s="1570"/>
      <c r="D136" s="1570"/>
      <c r="E136" s="1570"/>
      <c r="F136" s="1570"/>
      <c r="G136" s="1571"/>
      <c r="H136" s="1572"/>
      <c r="I136" s="1572"/>
      <c r="J136" s="1572"/>
      <c r="K136" s="1572"/>
      <c r="L136" s="1573"/>
    </row>
    <row r="137" spans="1:12">
      <c r="A137" s="1157" t="s">
        <v>89</v>
      </c>
      <c r="B137" s="1489" t="s">
        <v>21</v>
      </c>
      <c r="C137" s="1159">
        <v>21305.71223375843</v>
      </c>
      <c r="D137" s="1159">
        <v>21526.947875785572</v>
      </c>
      <c r="E137" s="1562">
        <v>21731.826478433599</v>
      </c>
      <c r="F137" s="1562">
        <v>21957.486833301286</v>
      </c>
      <c r="G137" s="1563">
        <v>-1.0277148590859879</v>
      </c>
      <c r="H137" s="1564">
        <v>345.45294117647057</v>
      </c>
      <c r="I137" s="1564">
        <v>-0.36946443773309307</v>
      </c>
      <c r="J137" s="1565">
        <v>-32</v>
      </c>
      <c r="K137" s="1565">
        <v>1.4883992412082299</v>
      </c>
      <c r="L137" s="1566">
        <v>-0.64531341882021942</v>
      </c>
    </row>
    <row r="138" spans="1:12">
      <c r="A138" s="1153" t="s">
        <v>89</v>
      </c>
      <c r="B138" s="1488" t="s">
        <v>22</v>
      </c>
      <c r="C138" s="1155">
        <v>19101.601960784312</v>
      </c>
      <c r="D138" s="1155" t="s">
        <v>200</v>
      </c>
      <c r="E138" s="1547">
        <v>19483.633999999998</v>
      </c>
      <c r="F138" s="1547" t="s">
        <v>200</v>
      </c>
      <c r="G138" s="1548" t="s">
        <v>73</v>
      </c>
      <c r="H138" s="1549">
        <v>339.4</v>
      </c>
      <c r="I138" s="1549" t="s">
        <v>73</v>
      </c>
      <c r="J138" s="1560" t="s">
        <v>73</v>
      </c>
      <c r="K138" s="1560">
        <v>0.26265868962498173</v>
      </c>
      <c r="L138" s="1561" t="s">
        <v>73</v>
      </c>
    </row>
    <row r="139" spans="1:12">
      <c r="A139" s="1153" t="s">
        <v>89</v>
      </c>
      <c r="B139" s="1488" t="s">
        <v>23</v>
      </c>
      <c r="C139" s="1155">
        <v>21718.004901960787</v>
      </c>
      <c r="D139" s="1155">
        <v>22103.037254901963</v>
      </c>
      <c r="E139" s="1547">
        <v>22152.365000000002</v>
      </c>
      <c r="F139" s="1547">
        <v>22545.098000000002</v>
      </c>
      <c r="G139" s="1548">
        <v>-1.7419884358009892</v>
      </c>
      <c r="H139" s="1549">
        <v>342</v>
      </c>
      <c r="I139" s="1549">
        <v>1.4535746069415534</v>
      </c>
      <c r="J139" s="1560">
        <v>-47.311827956989248</v>
      </c>
      <c r="K139" s="1560">
        <v>0.71501532175689486</v>
      </c>
      <c r="L139" s="1561">
        <v>-0.6078865274607439</v>
      </c>
    </row>
    <row r="140" spans="1:12">
      <c r="A140" s="1153" t="s">
        <v>89</v>
      </c>
      <c r="B140" s="1488" t="s">
        <v>30</v>
      </c>
      <c r="C140" s="1155">
        <v>21835.792156862746</v>
      </c>
      <c r="D140" s="1155">
        <v>21381.955882352941</v>
      </c>
      <c r="E140" s="1547">
        <v>22272.508000000002</v>
      </c>
      <c r="F140" s="1547">
        <v>21809.595000000001</v>
      </c>
      <c r="G140" s="1548">
        <v>2.1225199275823345</v>
      </c>
      <c r="H140" s="1549">
        <v>353.4</v>
      </c>
      <c r="I140" s="1549">
        <v>-6.1354581673306834</v>
      </c>
      <c r="J140" s="1560">
        <v>-12.5</v>
      </c>
      <c r="K140" s="1560">
        <v>0.51072522982635338</v>
      </c>
      <c r="L140" s="1561">
        <v>-5.8264812847899861E-2</v>
      </c>
    </row>
    <row r="141" spans="1:12">
      <c r="A141" s="1157" t="s">
        <v>89</v>
      </c>
      <c r="B141" s="1489" t="s">
        <v>24</v>
      </c>
      <c r="C141" s="1159">
        <v>21742.368121848616</v>
      </c>
      <c r="D141" s="1159">
        <v>21068.126377193075</v>
      </c>
      <c r="E141" s="1562">
        <v>22177.215484285589</v>
      </c>
      <c r="F141" s="1562">
        <v>21489.488904736936</v>
      </c>
      <c r="G141" s="1563">
        <v>3.2002928622330193</v>
      </c>
      <c r="H141" s="1564">
        <v>312.07637362637365</v>
      </c>
      <c r="I141" s="1564">
        <v>1.4597504932125598</v>
      </c>
      <c r="J141" s="1565">
        <v>30.465949820788531</v>
      </c>
      <c r="K141" s="1565">
        <v>10.623084780388151</v>
      </c>
      <c r="L141" s="1566">
        <v>2.6856736850823184</v>
      </c>
    </row>
    <row r="142" spans="1:12">
      <c r="A142" s="1153" t="s">
        <v>89</v>
      </c>
      <c r="B142" s="1488" t="s">
        <v>25</v>
      </c>
      <c r="C142" s="1155">
        <v>20626.503921568627</v>
      </c>
      <c r="D142" s="1155">
        <v>20579.212745098037</v>
      </c>
      <c r="E142" s="1547">
        <v>21039.034</v>
      </c>
      <c r="F142" s="1547">
        <v>20990.796999999999</v>
      </c>
      <c r="G142" s="1548">
        <v>0.22980070742431072</v>
      </c>
      <c r="H142" s="1549">
        <v>298.3</v>
      </c>
      <c r="I142" s="1549">
        <v>4.0823447313328636</v>
      </c>
      <c r="J142" s="1560">
        <v>-24.074074074074073</v>
      </c>
      <c r="K142" s="1560">
        <v>1.1965562527360278</v>
      </c>
      <c r="L142" s="1561">
        <v>-0.33971686248445576</v>
      </c>
    </row>
    <row r="143" spans="1:12">
      <c r="A143" s="1153" t="s">
        <v>89</v>
      </c>
      <c r="B143" s="1488" t="s">
        <v>26</v>
      </c>
      <c r="C143" s="1155">
        <v>21995.595098039215</v>
      </c>
      <c r="D143" s="1155">
        <v>21345.900980392154</v>
      </c>
      <c r="E143" s="1547">
        <v>22435.507000000001</v>
      </c>
      <c r="F143" s="1547">
        <v>21772.819</v>
      </c>
      <c r="G143" s="1548">
        <v>3.043648137615997</v>
      </c>
      <c r="H143" s="1549">
        <v>308.10000000000002</v>
      </c>
      <c r="I143" s="1549">
        <v>0.12999675008125905</v>
      </c>
      <c r="J143" s="1560">
        <v>48.837209302325576</v>
      </c>
      <c r="K143" s="1560">
        <v>7.4711805048883697</v>
      </c>
      <c r="L143" s="1561">
        <v>2.5778661378897922</v>
      </c>
    </row>
    <row r="144" spans="1:12">
      <c r="A144" s="1153" t="s">
        <v>89</v>
      </c>
      <c r="B144" s="1488" t="s">
        <v>31</v>
      </c>
      <c r="C144" s="1155">
        <v>21461.132352941175</v>
      </c>
      <c r="D144" s="1155">
        <v>20658.405882352941</v>
      </c>
      <c r="E144" s="1547">
        <v>21890.355</v>
      </c>
      <c r="F144" s="1547">
        <v>21071.574000000001</v>
      </c>
      <c r="G144" s="1548">
        <v>3.8857135209737965</v>
      </c>
      <c r="H144" s="1549">
        <v>335.7</v>
      </c>
      <c r="I144" s="1549">
        <v>2.1606816798539152</v>
      </c>
      <c r="J144" s="1560">
        <v>26.415094339622641</v>
      </c>
      <c r="K144" s="1560">
        <v>1.9553480227637532</v>
      </c>
      <c r="L144" s="1561">
        <v>0.44752440967698237</v>
      </c>
    </row>
    <row r="145" spans="1:12">
      <c r="A145" s="1157" t="s">
        <v>89</v>
      </c>
      <c r="B145" s="1489" t="s">
        <v>27</v>
      </c>
      <c r="C145" s="1159">
        <v>19977.77320153849</v>
      </c>
      <c r="D145" s="1159">
        <v>19859.985132216778</v>
      </c>
      <c r="E145" s="1562">
        <v>20377.328665569261</v>
      </c>
      <c r="F145" s="1562">
        <v>20257.184834861113</v>
      </c>
      <c r="G145" s="1563">
        <v>0.59309243454889837</v>
      </c>
      <c r="H145" s="1564">
        <v>274.28746630727761</v>
      </c>
      <c r="I145" s="1564">
        <v>1.0860010132975373</v>
      </c>
      <c r="J145" s="1565">
        <v>-6.78391959798995</v>
      </c>
      <c r="K145" s="1565">
        <v>10.827374872318693</v>
      </c>
      <c r="L145" s="1566">
        <v>-0.49552697689894565</v>
      </c>
    </row>
    <row r="146" spans="1:12">
      <c r="A146" s="1153" t="s">
        <v>89</v>
      </c>
      <c r="B146" s="1488" t="s">
        <v>28</v>
      </c>
      <c r="C146" s="1155">
        <v>18703.045098039216</v>
      </c>
      <c r="D146" s="1155">
        <v>20028.875490196078</v>
      </c>
      <c r="E146" s="1547">
        <v>19077.106</v>
      </c>
      <c r="F146" s="1547">
        <v>20429.453000000001</v>
      </c>
      <c r="G146" s="1548">
        <v>-6.6195947586066133</v>
      </c>
      <c r="H146" s="1549">
        <v>238.9</v>
      </c>
      <c r="I146" s="1549">
        <v>-6.5336463223787122</v>
      </c>
      <c r="J146" s="1560">
        <v>-41.775456919060048</v>
      </c>
      <c r="K146" s="1560">
        <v>3.2540493214650517</v>
      </c>
      <c r="L146" s="1561">
        <v>-2.1940303371409233</v>
      </c>
    </row>
    <row r="147" spans="1:12">
      <c r="A147" s="1153" t="s">
        <v>89</v>
      </c>
      <c r="B147" s="1488" t="s">
        <v>29</v>
      </c>
      <c r="C147" s="1155">
        <v>20447.152941176471</v>
      </c>
      <c r="D147" s="1155">
        <v>19656.02843137255</v>
      </c>
      <c r="E147" s="1547">
        <v>20856.096000000001</v>
      </c>
      <c r="F147" s="1547">
        <v>20049.149000000001</v>
      </c>
      <c r="G147" s="1548">
        <v>4.0248441467515654</v>
      </c>
      <c r="H147" s="1549">
        <v>285.89999999999998</v>
      </c>
      <c r="I147" s="1549">
        <v>2.546628407460533</v>
      </c>
      <c r="J147" s="1549">
        <v>34.104046242774565</v>
      </c>
      <c r="K147" s="1549">
        <v>6.7707573325550854</v>
      </c>
      <c r="L147" s="1550">
        <v>1.8489934634227954</v>
      </c>
    </row>
    <row r="148" spans="1:12" ht="15.75" thickBot="1">
      <c r="A148" s="1496" t="s">
        <v>89</v>
      </c>
      <c r="B148" s="1497" t="s">
        <v>32</v>
      </c>
      <c r="C148" s="1156">
        <v>20299.489215686273</v>
      </c>
      <c r="D148" s="1156">
        <v>20005.215686274511</v>
      </c>
      <c r="E148" s="1551">
        <v>20705.478999999999</v>
      </c>
      <c r="F148" s="1551">
        <v>20405.32</v>
      </c>
      <c r="G148" s="1552">
        <v>1.4709840374961023</v>
      </c>
      <c r="H148" s="1553">
        <v>319.8</v>
      </c>
      <c r="I148" s="1553">
        <v>-0.92936802973977695</v>
      </c>
      <c r="J148" s="1553">
        <v>-17.910447761194028</v>
      </c>
      <c r="K148" s="1553">
        <v>0.80256821829855529</v>
      </c>
      <c r="L148" s="1554">
        <v>-0.15049010318081879</v>
      </c>
    </row>
    <row r="149" spans="1:12">
      <c r="G149" s="1362"/>
      <c r="H149" s="1362"/>
      <c r="I149" s="1362"/>
      <c r="J149" s="1362"/>
      <c r="K149" s="1362"/>
      <c r="L149" s="1362"/>
    </row>
    <row r="150" spans="1:12" ht="15.75" thickBot="1">
      <c r="G150" s="1362"/>
      <c r="H150" s="1362"/>
      <c r="I150" s="1362"/>
      <c r="J150" s="1362"/>
      <c r="K150" s="1362"/>
      <c r="L150" s="1580"/>
    </row>
    <row r="151" spans="1:12" ht="15.75" thickBot="1">
      <c r="A151" s="1499" t="s">
        <v>271</v>
      </c>
      <c r="B151" s="1500"/>
      <c r="C151" s="1500"/>
      <c r="D151" s="1500"/>
      <c r="E151" s="1500"/>
      <c r="F151" s="1500"/>
      <c r="G151" s="1581"/>
      <c r="H151" s="1581"/>
      <c r="I151" s="1581"/>
      <c r="J151" s="1581"/>
      <c r="K151" s="1581"/>
      <c r="L151" s="1582"/>
    </row>
    <row r="152" spans="1:12">
      <c r="A152" s="1502"/>
      <c r="B152" s="1503"/>
      <c r="C152" s="1006" t="s">
        <v>5</v>
      </c>
      <c r="D152" s="1006" t="s">
        <v>5</v>
      </c>
      <c r="E152" s="1006"/>
      <c r="F152" s="1006"/>
      <c r="G152" s="1504"/>
      <c r="H152" s="1614" t="s">
        <v>6</v>
      </c>
      <c r="I152" s="1615"/>
      <c r="J152" s="1505" t="s">
        <v>7</v>
      </c>
      <c r="K152" s="1506" t="s">
        <v>8</v>
      </c>
      <c r="L152" s="1507"/>
    </row>
    <row r="153" spans="1:12" ht="30">
      <c r="A153" s="1508" t="s">
        <v>9</v>
      </c>
      <c r="B153" s="1509" t="s">
        <v>10</v>
      </c>
      <c r="C153" s="1510" t="s">
        <v>36</v>
      </c>
      <c r="D153" s="1510" t="s">
        <v>36</v>
      </c>
      <c r="E153" s="1511" t="s">
        <v>37</v>
      </c>
      <c r="F153" s="1512"/>
      <c r="G153" s="1513"/>
      <c r="H153" s="1616" t="s">
        <v>11</v>
      </c>
      <c r="I153" s="1617"/>
      <c r="J153" s="1514" t="s">
        <v>12</v>
      </c>
      <c r="K153" s="1515" t="s">
        <v>13</v>
      </c>
      <c r="L153" s="1516"/>
    </row>
    <row r="154" spans="1:12" ht="45.75" thickBot="1">
      <c r="A154" s="1517" t="s">
        <v>14</v>
      </c>
      <c r="B154" s="1518" t="s">
        <v>15</v>
      </c>
      <c r="C154" s="1151" t="s">
        <v>534</v>
      </c>
      <c r="D154" s="1152" t="s">
        <v>532</v>
      </c>
      <c r="E154" s="1519" t="s">
        <v>534</v>
      </c>
      <c r="F154" s="1520" t="s">
        <v>532</v>
      </c>
      <c r="G154" s="1521" t="s">
        <v>16</v>
      </c>
      <c r="H154" s="1522" t="s">
        <v>534</v>
      </c>
      <c r="I154" s="1523" t="s">
        <v>16</v>
      </c>
      <c r="J154" s="1524" t="s">
        <v>16</v>
      </c>
      <c r="K154" s="1525" t="s">
        <v>534</v>
      </c>
      <c r="L154" s="1526" t="s">
        <v>17</v>
      </c>
    </row>
    <row r="155" spans="1:12" ht="15.75" thickBot="1">
      <c r="A155" s="1476" t="s">
        <v>18</v>
      </c>
      <c r="B155" s="1477" t="s">
        <v>19</v>
      </c>
      <c r="C155" s="1527">
        <v>18971.512243884961</v>
      </c>
      <c r="D155" s="1527">
        <v>18969.623799740191</v>
      </c>
      <c r="E155" s="1528">
        <v>19350.942488762659</v>
      </c>
      <c r="F155" s="1529">
        <v>19349.016275734997</v>
      </c>
      <c r="G155" s="1530">
        <v>9.9550953919947845E-3</v>
      </c>
      <c r="H155" s="1531">
        <v>314.26173447838943</v>
      </c>
      <c r="I155" s="1531">
        <v>-5.1002038388636442E-2</v>
      </c>
      <c r="J155" s="1532">
        <v>0.73748404481633811</v>
      </c>
      <c r="K155" s="1531">
        <v>100</v>
      </c>
      <c r="L155" s="1533" t="s">
        <v>19</v>
      </c>
    </row>
    <row r="156" spans="1:12" ht="15.75" thickBot="1">
      <c r="A156" s="1478"/>
      <c r="B156" s="1479"/>
      <c r="C156" s="1534"/>
      <c r="D156" s="1534"/>
      <c r="E156" s="1534"/>
      <c r="F156" s="1534"/>
      <c r="G156" s="1535"/>
      <c r="H156" s="1532"/>
      <c r="I156" s="1532"/>
      <c r="J156" s="1532"/>
      <c r="K156" s="1532"/>
      <c r="L156" s="1536"/>
    </row>
    <row r="157" spans="1:12">
      <c r="A157" s="1480" t="s">
        <v>80</v>
      </c>
      <c r="B157" s="1481" t="s">
        <v>19</v>
      </c>
      <c r="C157" s="1537">
        <v>18150.759366673501</v>
      </c>
      <c r="D157" s="1537">
        <v>18758.710804263563</v>
      </c>
      <c r="E157" s="1538">
        <v>18513.77455400697</v>
      </c>
      <c r="F157" s="1538">
        <v>19133.885020348833</v>
      </c>
      <c r="G157" s="1539">
        <v>-3.2409020211126855</v>
      </c>
      <c r="H157" s="1540">
        <v>191.36666666666667</v>
      </c>
      <c r="I157" s="1540">
        <v>-16.567359395436711</v>
      </c>
      <c r="J157" s="1540">
        <v>0</v>
      </c>
      <c r="K157" s="1540">
        <v>0.21117837533436579</v>
      </c>
      <c r="L157" s="1541">
        <v>-1.5574068241932804E-3</v>
      </c>
    </row>
    <row r="158" spans="1:12">
      <c r="A158" s="1153" t="s">
        <v>81</v>
      </c>
      <c r="B158" s="1482" t="s">
        <v>19</v>
      </c>
      <c r="C158" s="1542">
        <v>20541.620396061717</v>
      </c>
      <c r="D158" s="1542">
        <v>20395.037983094768</v>
      </c>
      <c r="E158" s="1543">
        <v>20952.452803982953</v>
      </c>
      <c r="F158" s="1543">
        <v>20802.938742756662</v>
      </c>
      <c r="G158" s="1544">
        <v>0.71871605774136249</v>
      </c>
      <c r="H158" s="1545">
        <v>352.97839171188946</v>
      </c>
      <c r="I158" s="1545">
        <v>1.7929425622564013</v>
      </c>
      <c r="J158" s="1545">
        <v>-4.9249530956848027</v>
      </c>
      <c r="K158" s="1545">
        <v>28.537237786850628</v>
      </c>
      <c r="L158" s="1546">
        <v>-1.6996080506192328</v>
      </c>
    </row>
    <row r="159" spans="1:12">
      <c r="A159" s="1154" t="s">
        <v>82</v>
      </c>
      <c r="B159" s="1483" t="s">
        <v>19</v>
      </c>
      <c r="C159" s="1155">
        <v>20472.376906697369</v>
      </c>
      <c r="D159" s="1155">
        <v>20314.681893739609</v>
      </c>
      <c r="E159" s="1547">
        <v>20881.824444831316</v>
      </c>
      <c r="F159" s="1547">
        <v>20720.9755316144</v>
      </c>
      <c r="G159" s="1548">
        <v>0.77626129605483951</v>
      </c>
      <c r="H159" s="1549">
        <v>384.72424942263279</v>
      </c>
      <c r="I159" s="1549">
        <v>-1.9171189399233599</v>
      </c>
      <c r="J159" s="1549">
        <v>23.011363636363637</v>
      </c>
      <c r="K159" s="1549">
        <v>6.0960157679853584</v>
      </c>
      <c r="L159" s="1550">
        <v>1.1038160799978387</v>
      </c>
    </row>
    <row r="160" spans="1:12">
      <c r="A160" s="1154" t="s">
        <v>83</v>
      </c>
      <c r="B160" s="1483" t="s">
        <v>19</v>
      </c>
      <c r="C160" s="1155">
        <v>20491.83077578857</v>
      </c>
      <c r="D160" s="1155" t="s">
        <v>200</v>
      </c>
      <c r="E160" s="1547">
        <v>20901.667391304341</v>
      </c>
      <c r="F160" s="1547" t="s">
        <v>200</v>
      </c>
      <c r="G160" s="1548" t="s">
        <v>73</v>
      </c>
      <c r="H160" s="1549">
        <v>347.11454545454546</v>
      </c>
      <c r="I160" s="1549" t="s">
        <v>73</v>
      </c>
      <c r="J160" s="1549" t="s">
        <v>73</v>
      </c>
      <c r="K160" s="1549">
        <v>0.77432070955934107</v>
      </c>
      <c r="L160" s="1550" t="s">
        <v>73</v>
      </c>
    </row>
    <row r="161" spans="1:12">
      <c r="A161" s="1154" t="s">
        <v>71</v>
      </c>
      <c r="B161" s="1483" t="s">
        <v>19</v>
      </c>
      <c r="C161" s="1155">
        <v>15834.504224344391</v>
      </c>
      <c r="D161" s="1155">
        <v>15669.957046883437</v>
      </c>
      <c r="E161" s="1547">
        <v>16151.19430883128</v>
      </c>
      <c r="F161" s="1547">
        <v>15983.356187821106</v>
      </c>
      <c r="G161" s="1548">
        <v>1.0500805903209647</v>
      </c>
      <c r="H161" s="1549">
        <v>292.2994224104736</v>
      </c>
      <c r="I161" s="1549">
        <v>9.2462519194583759E-2</v>
      </c>
      <c r="J161" s="1549">
        <v>4.4650040225261467</v>
      </c>
      <c r="K161" s="1549">
        <v>36.562016049556526</v>
      </c>
      <c r="L161" s="1550">
        <v>1.3046057531446706</v>
      </c>
    </row>
    <row r="162" spans="1:12" ht="15.75" thickBot="1">
      <c r="A162" s="1484" t="s">
        <v>84</v>
      </c>
      <c r="B162" s="1485" t="s">
        <v>19</v>
      </c>
      <c r="C162" s="1156">
        <v>20695.68684843235</v>
      </c>
      <c r="D162" s="1156">
        <v>20873.217013754005</v>
      </c>
      <c r="E162" s="1551">
        <v>21109.600585400996</v>
      </c>
      <c r="F162" s="1551">
        <v>21290.681354029086</v>
      </c>
      <c r="G162" s="1552">
        <v>-0.8505165504899237</v>
      </c>
      <c r="H162" s="1553">
        <v>287.98830971659919</v>
      </c>
      <c r="I162" s="1553">
        <v>-1.8032650656453992</v>
      </c>
      <c r="J162" s="1553">
        <v>-0.85298544907175122</v>
      </c>
      <c r="K162" s="1553">
        <v>27.819231310713782</v>
      </c>
      <c r="L162" s="1554">
        <v>-0.44626294542010214</v>
      </c>
    </row>
    <row r="163" spans="1:12" ht="15.75" thickBot="1">
      <c r="A163" s="1478"/>
      <c r="B163" s="1486"/>
      <c r="C163" s="1534"/>
      <c r="D163" s="1534"/>
      <c r="E163" s="1534"/>
      <c r="F163" s="1534"/>
      <c r="G163" s="1535"/>
      <c r="H163" s="1532"/>
      <c r="I163" s="1532"/>
      <c r="J163" s="1532"/>
      <c r="K163" s="1532"/>
      <c r="L163" s="1536"/>
    </row>
    <row r="164" spans="1:12">
      <c r="A164" s="1157" t="s">
        <v>85</v>
      </c>
      <c r="B164" s="1487" t="s">
        <v>21</v>
      </c>
      <c r="C164" s="1158" t="s">
        <v>73</v>
      </c>
      <c r="D164" s="1158" t="s">
        <v>73</v>
      </c>
      <c r="E164" s="1555" t="s">
        <v>73</v>
      </c>
      <c r="F164" s="1555" t="s">
        <v>73</v>
      </c>
      <c r="G164" s="1556" t="s">
        <v>73</v>
      </c>
      <c r="H164" s="1557" t="s">
        <v>73</v>
      </c>
      <c r="I164" s="1557" t="s">
        <v>73</v>
      </c>
      <c r="J164" s="1558" t="s">
        <v>73</v>
      </c>
      <c r="K164" s="1558" t="s">
        <v>73</v>
      </c>
      <c r="L164" s="1559" t="s">
        <v>73</v>
      </c>
    </row>
    <row r="165" spans="1:12">
      <c r="A165" s="1153" t="s">
        <v>85</v>
      </c>
      <c r="B165" s="1488" t="s">
        <v>22</v>
      </c>
      <c r="C165" s="1155" t="s">
        <v>73</v>
      </c>
      <c r="D165" s="1155" t="s">
        <v>73</v>
      </c>
      <c r="E165" s="1547" t="s">
        <v>73</v>
      </c>
      <c r="F165" s="1547" t="s">
        <v>73</v>
      </c>
      <c r="G165" s="1548" t="s">
        <v>73</v>
      </c>
      <c r="H165" s="1549" t="s">
        <v>73</v>
      </c>
      <c r="I165" s="1549" t="s">
        <v>73</v>
      </c>
      <c r="J165" s="1560" t="s">
        <v>73</v>
      </c>
      <c r="K165" s="1560" t="s">
        <v>73</v>
      </c>
      <c r="L165" s="1561" t="s">
        <v>73</v>
      </c>
    </row>
    <row r="166" spans="1:12">
      <c r="A166" s="1153" t="s">
        <v>85</v>
      </c>
      <c r="B166" s="1488" t="s">
        <v>23</v>
      </c>
      <c r="C166" s="1155" t="s">
        <v>73</v>
      </c>
      <c r="D166" s="1155" t="s">
        <v>73</v>
      </c>
      <c r="E166" s="1547" t="s">
        <v>73</v>
      </c>
      <c r="F166" s="1547" t="s">
        <v>73</v>
      </c>
      <c r="G166" s="1548" t="s">
        <v>73</v>
      </c>
      <c r="H166" s="1549" t="s">
        <v>73</v>
      </c>
      <c r="I166" s="1549" t="s">
        <v>73</v>
      </c>
      <c r="J166" s="1560" t="s">
        <v>73</v>
      </c>
      <c r="K166" s="1560" t="s">
        <v>73</v>
      </c>
      <c r="L166" s="1561" t="s">
        <v>73</v>
      </c>
    </row>
    <row r="167" spans="1:12">
      <c r="A167" s="1157" t="s">
        <v>85</v>
      </c>
      <c r="B167" s="1489" t="s">
        <v>24</v>
      </c>
      <c r="C167" s="1159" t="s">
        <v>200</v>
      </c>
      <c r="D167" s="1159" t="s">
        <v>200</v>
      </c>
      <c r="E167" s="1562" t="s">
        <v>200</v>
      </c>
      <c r="F167" s="1562" t="s">
        <v>200</v>
      </c>
      <c r="G167" s="1563" t="s">
        <v>73</v>
      </c>
      <c r="H167" s="1564" t="s">
        <v>200</v>
      </c>
      <c r="I167" s="1564" t="s">
        <v>73</v>
      </c>
      <c r="J167" s="1565" t="s">
        <v>73</v>
      </c>
      <c r="K167" s="1565">
        <v>2.8157116711248768E-2</v>
      </c>
      <c r="L167" s="1566" t="s">
        <v>73</v>
      </c>
    </row>
    <row r="168" spans="1:12">
      <c r="A168" s="1153" t="s">
        <v>85</v>
      </c>
      <c r="B168" s="1488" t="s">
        <v>25</v>
      </c>
      <c r="C168" s="1155" t="s">
        <v>200</v>
      </c>
      <c r="D168" s="1155" t="s">
        <v>200</v>
      </c>
      <c r="E168" s="1547" t="s">
        <v>200</v>
      </c>
      <c r="F168" s="1547" t="s">
        <v>200</v>
      </c>
      <c r="G168" s="1548" t="s">
        <v>73</v>
      </c>
      <c r="H168" s="1549" t="s">
        <v>200</v>
      </c>
      <c r="I168" s="1549" t="s">
        <v>73</v>
      </c>
      <c r="J168" s="1560" t="s">
        <v>73</v>
      </c>
      <c r="K168" s="1560">
        <v>2.8157116711248768E-2</v>
      </c>
      <c r="L168" s="1561" t="s">
        <v>73</v>
      </c>
    </row>
    <row r="169" spans="1:12">
      <c r="A169" s="1153" t="s">
        <v>85</v>
      </c>
      <c r="B169" s="1488" t="s">
        <v>26</v>
      </c>
      <c r="C169" s="1155" t="s">
        <v>73</v>
      </c>
      <c r="D169" s="1155" t="s">
        <v>200</v>
      </c>
      <c r="E169" s="1547" t="s">
        <v>73</v>
      </c>
      <c r="F169" s="1547" t="s">
        <v>200</v>
      </c>
      <c r="G169" s="1548" t="s">
        <v>73</v>
      </c>
      <c r="H169" s="1549" t="s">
        <v>73</v>
      </c>
      <c r="I169" s="1549" t="s">
        <v>73</v>
      </c>
      <c r="J169" s="1560" t="s">
        <v>73</v>
      </c>
      <c r="K169" s="1560" t="s">
        <v>73</v>
      </c>
      <c r="L169" s="1561" t="s">
        <v>73</v>
      </c>
    </row>
    <row r="170" spans="1:12">
      <c r="A170" s="1157" t="s">
        <v>85</v>
      </c>
      <c r="B170" s="1489" t="s">
        <v>27</v>
      </c>
      <c r="C170" s="1159">
        <v>18163.151866288685</v>
      </c>
      <c r="D170" s="1159">
        <v>18497.990850780989</v>
      </c>
      <c r="E170" s="1562">
        <v>18526.414903614459</v>
      </c>
      <c r="F170" s="1562">
        <v>18867.950667796609</v>
      </c>
      <c r="G170" s="1563">
        <v>-1.8101370424138095</v>
      </c>
      <c r="H170" s="1564">
        <v>191.57692307692307</v>
      </c>
      <c r="I170" s="1564">
        <v>-15.59057786815794</v>
      </c>
      <c r="J170" s="1565">
        <v>0</v>
      </c>
      <c r="K170" s="1565">
        <v>0.18302125862311699</v>
      </c>
      <c r="L170" s="1566" t="s">
        <v>73</v>
      </c>
    </row>
    <row r="171" spans="1:12">
      <c r="A171" s="1153" t="s">
        <v>85</v>
      </c>
      <c r="B171" s="1488" t="s">
        <v>28</v>
      </c>
      <c r="C171" s="1155">
        <v>18449.955882352944</v>
      </c>
      <c r="D171" s="1155">
        <v>18701.932352941178</v>
      </c>
      <c r="E171" s="1547">
        <v>18818.955000000002</v>
      </c>
      <c r="F171" s="1547">
        <v>19075.971000000001</v>
      </c>
      <c r="G171" s="1548">
        <v>-1.3473285317953125</v>
      </c>
      <c r="H171" s="1549">
        <v>195.5</v>
      </c>
      <c r="I171" s="1549">
        <v>-12.292507851054287</v>
      </c>
      <c r="J171" s="1560">
        <v>57.142857142857139</v>
      </c>
      <c r="K171" s="1560">
        <v>0.1548641419118682</v>
      </c>
      <c r="L171" s="1561" t="s">
        <v>73</v>
      </c>
    </row>
    <row r="172" spans="1:12" ht="15.75" thickBot="1">
      <c r="A172" s="1490" t="s">
        <v>85</v>
      </c>
      <c r="B172" s="1491" t="s">
        <v>29</v>
      </c>
      <c r="C172" s="1567" t="s">
        <v>200</v>
      </c>
      <c r="D172" s="1567">
        <v>18269.106862745099</v>
      </c>
      <c r="E172" s="1568" t="s">
        <v>200</v>
      </c>
      <c r="F172" s="1568">
        <v>18634.489000000001</v>
      </c>
      <c r="G172" s="1569" t="s">
        <v>73</v>
      </c>
      <c r="H172" s="1560" t="s">
        <v>200</v>
      </c>
      <c r="I172" s="1560" t="s">
        <v>73</v>
      </c>
      <c r="J172" s="1560" t="s">
        <v>73</v>
      </c>
      <c r="K172" s="1560">
        <v>2.8157116711248768E-2</v>
      </c>
      <c r="L172" s="1561" t="s">
        <v>73</v>
      </c>
    </row>
    <row r="173" spans="1:12" ht="15.75" thickBot="1">
      <c r="A173" s="1478"/>
      <c r="B173" s="1486"/>
      <c r="C173" s="1534"/>
      <c r="D173" s="1534"/>
      <c r="E173" s="1534"/>
      <c r="F173" s="1534"/>
      <c r="G173" s="1535"/>
      <c r="H173" s="1532"/>
      <c r="I173" s="1532"/>
      <c r="J173" s="1532"/>
      <c r="K173" s="1532"/>
      <c r="L173" s="1536"/>
    </row>
    <row r="174" spans="1:12">
      <c r="A174" s="1157" t="s">
        <v>86</v>
      </c>
      <c r="B174" s="1487" t="s">
        <v>21</v>
      </c>
      <c r="C174" s="1158">
        <v>21501.492118510556</v>
      </c>
      <c r="D174" s="1158">
        <v>21474.095345425769</v>
      </c>
      <c r="E174" s="1555">
        <v>21931.521960880767</v>
      </c>
      <c r="F174" s="1555">
        <v>21903.577252334286</v>
      </c>
      <c r="G174" s="1556">
        <v>0.12758056925840097</v>
      </c>
      <c r="H174" s="1557">
        <v>415.77922077922079</v>
      </c>
      <c r="I174" s="1557">
        <v>0.41744202945888653</v>
      </c>
      <c r="J174" s="1558">
        <v>-1.5974440894568689</v>
      </c>
      <c r="K174" s="1558">
        <v>4.3361959735323099</v>
      </c>
      <c r="L174" s="1559">
        <v>-0.10289068084295661</v>
      </c>
    </row>
    <row r="175" spans="1:12">
      <c r="A175" s="1153" t="s">
        <v>86</v>
      </c>
      <c r="B175" s="1488" t="s">
        <v>22</v>
      </c>
      <c r="C175" s="1155">
        <v>21733.222549019607</v>
      </c>
      <c r="D175" s="1155">
        <v>21553.72745098039</v>
      </c>
      <c r="E175" s="1547">
        <v>22167.886999999999</v>
      </c>
      <c r="F175" s="1547">
        <v>21984.802</v>
      </c>
      <c r="G175" s="1548">
        <v>0.83277984491285906</v>
      </c>
      <c r="H175" s="1549">
        <v>413.5</v>
      </c>
      <c r="I175" s="1549">
        <v>0.33972336811452974</v>
      </c>
      <c r="J175" s="1560">
        <v>-3.9647577092511015</v>
      </c>
      <c r="K175" s="1560">
        <v>3.0691257215261154</v>
      </c>
      <c r="L175" s="1561">
        <v>-0.15027578180674483</v>
      </c>
    </row>
    <row r="176" spans="1:12">
      <c r="A176" s="1153" t="s">
        <v>86</v>
      </c>
      <c r="B176" s="1488" t="s">
        <v>23</v>
      </c>
      <c r="C176" s="1155">
        <v>20950.582352941175</v>
      </c>
      <c r="D176" s="1155">
        <v>21267.47156862745</v>
      </c>
      <c r="E176" s="1547">
        <v>21369.594000000001</v>
      </c>
      <c r="F176" s="1547">
        <v>21692.821</v>
      </c>
      <c r="G176" s="1548">
        <v>-1.4900182876168984</v>
      </c>
      <c r="H176" s="1549">
        <v>421.3</v>
      </c>
      <c r="I176" s="1549">
        <v>0.50095419847328793</v>
      </c>
      <c r="J176" s="1560">
        <v>4.6511627906976747</v>
      </c>
      <c r="K176" s="1560">
        <v>1.2670702520061945</v>
      </c>
      <c r="L176" s="1561">
        <v>4.7385100963789117E-2</v>
      </c>
    </row>
    <row r="177" spans="1:12">
      <c r="A177" s="1157" t="s">
        <v>86</v>
      </c>
      <c r="B177" s="1489" t="s">
        <v>24</v>
      </c>
      <c r="C177" s="1159">
        <v>20810.564392000972</v>
      </c>
      <c r="D177" s="1159">
        <v>20713.175228187458</v>
      </c>
      <c r="E177" s="1562">
        <v>21226.77567984099</v>
      </c>
      <c r="F177" s="1562">
        <v>21127.438732751209</v>
      </c>
      <c r="G177" s="1563">
        <v>0.47017979011242811</v>
      </c>
      <c r="H177" s="1564">
        <v>375.32941176470587</v>
      </c>
      <c r="I177" s="1564">
        <v>2.3920201804398138</v>
      </c>
      <c r="J177" s="1565">
        <v>15.58872305140962</v>
      </c>
      <c r="K177" s="1565">
        <v>9.8127551738701957</v>
      </c>
      <c r="L177" s="1566">
        <v>1.2607767310961204</v>
      </c>
    </row>
    <row r="178" spans="1:12">
      <c r="A178" s="1153" t="s">
        <v>86</v>
      </c>
      <c r="B178" s="1488" t="s">
        <v>25</v>
      </c>
      <c r="C178" s="1155">
        <v>20821.669607843138</v>
      </c>
      <c r="D178" s="1155">
        <v>20763.460784313724</v>
      </c>
      <c r="E178" s="1547">
        <v>21238.102999999999</v>
      </c>
      <c r="F178" s="1547">
        <v>21178.73</v>
      </c>
      <c r="G178" s="1548">
        <v>0.2803425890032103</v>
      </c>
      <c r="H178" s="1549">
        <v>363.8</v>
      </c>
      <c r="I178" s="1549">
        <v>2.1336327905671038</v>
      </c>
      <c r="J178" s="1560">
        <v>13.008130081300814</v>
      </c>
      <c r="K178" s="1560">
        <v>5.8707588342953683</v>
      </c>
      <c r="L178" s="1561">
        <v>0.63745859319481468</v>
      </c>
    </row>
    <row r="179" spans="1:12">
      <c r="A179" s="1153" t="s">
        <v>86</v>
      </c>
      <c r="B179" s="1488" t="s">
        <v>26</v>
      </c>
      <c r="C179" s="1155">
        <v>20795.233333333334</v>
      </c>
      <c r="D179" s="1155">
        <v>20639.413725490198</v>
      </c>
      <c r="E179" s="1547">
        <v>21211.137999999999</v>
      </c>
      <c r="F179" s="1547">
        <v>21052.202000000001</v>
      </c>
      <c r="G179" s="1548">
        <v>0.75496140498745867</v>
      </c>
      <c r="H179" s="1549">
        <v>392.5</v>
      </c>
      <c r="I179" s="1549">
        <v>2.507182031862111</v>
      </c>
      <c r="J179" s="1560">
        <v>19.658119658119659</v>
      </c>
      <c r="K179" s="1560">
        <v>3.9419963395748279</v>
      </c>
      <c r="L179" s="1561">
        <v>0.62331813790130619</v>
      </c>
    </row>
    <row r="180" spans="1:12">
      <c r="A180" s="1157" t="s">
        <v>86</v>
      </c>
      <c r="B180" s="1489" t="s">
        <v>27</v>
      </c>
      <c r="C180" s="1159">
        <v>19948.445720705269</v>
      </c>
      <c r="D180" s="1159">
        <v>19854.354338792731</v>
      </c>
      <c r="E180" s="1562">
        <v>20347.414635119374</v>
      </c>
      <c r="F180" s="1562">
        <v>20251.441425568588</v>
      </c>
      <c r="G180" s="1563">
        <v>0.47390804206961051</v>
      </c>
      <c r="H180" s="1564">
        <v>318.80880626223092</v>
      </c>
      <c r="I180" s="1564">
        <v>-0.25446156353094468</v>
      </c>
      <c r="J180" s="1565">
        <v>-15.953947368421053</v>
      </c>
      <c r="K180" s="1565">
        <v>14.38828663944812</v>
      </c>
      <c r="L180" s="1566">
        <v>-2.8574941008723993</v>
      </c>
    </row>
    <row r="181" spans="1:12">
      <c r="A181" s="1153" t="s">
        <v>86</v>
      </c>
      <c r="B181" s="1488" t="s">
        <v>28</v>
      </c>
      <c r="C181" s="1155">
        <v>19867.970588235294</v>
      </c>
      <c r="D181" s="1155">
        <v>19793.079411764706</v>
      </c>
      <c r="E181" s="1547">
        <v>20265.330000000002</v>
      </c>
      <c r="F181" s="1547">
        <v>20188.940999999999</v>
      </c>
      <c r="G181" s="1548">
        <v>0.37837051482790929</v>
      </c>
      <c r="H181" s="1549">
        <v>305.3</v>
      </c>
      <c r="I181" s="1549">
        <v>-1.1974110032362424</v>
      </c>
      <c r="J181" s="1560">
        <v>-23.020706455542022</v>
      </c>
      <c r="K181" s="1560">
        <v>8.8976488807546108</v>
      </c>
      <c r="L181" s="1561">
        <v>-2.7460895960571889</v>
      </c>
    </row>
    <row r="182" spans="1:12" ht="15.75" thickBot="1">
      <c r="A182" s="1490" t="s">
        <v>86</v>
      </c>
      <c r="B182" s="1491" t="s">
        <v>29</v>
      </c>
      <c r="C182" s="1567">
        <v>20065.303921568629</v>
      </c>
      <c r="D182" s="1567">
        <v>19969.50980392157</v>
      </c>
      <c r="E182" s="1568">
        <v>20466.61</v>
      </c>
      <c r="F182" s="1568">
        <v>20368.900000000001</v>
      </c>
      <c r="G182" s="1569">
        <v>0.47970189848248618</v>
      </c>
      <c r="H182" s="1560">
        <v>340.7</v>
      </c>
      <c r="I182" s="1560">
        <v>-0.29265437518290899</v>
      </c>
      <c r="J182" s="1560">
        <v>-1.2658227848101267</v>
      </c>
      <c r="K182" s="1560">
        <v>5.4906377586935093</v>
      </c>
      <c r="L182" s="1561">
        <v>-0.11140450481521214</v>
      </c>
    </row>
    <row r="183" spans="1:12" ht="15.75" thickBot="1">
      <c r="A183" s="1492"/>
      <c r="B183" s="1493"/>
      <c r="C183" s="1570"/>
      <c r="D183" s="1570"/>
      <c r="E183" s="1570"/>
      <c r="F183" s="1570"/>
      <c r="G183" s="1571"/>
      <c r="H183" s="1572"/>
      <c r="I183" s="1572"/>
      <c r="J183" s="1572"/>
      <c r="K183" s="1572"/>
      <c r="L183" s="1573"/>
    </row>
    <row r="184" spans="1:12">
      <c r="A184" s="1153" t="s">
        <v>87</v>
      </c>
      <c r="B184" s="1494" t="s">
        <v>26</v>
      </c>
      <c r="C184" s="1574">
        <v>20874.111764705882</v>
      </c>
      <c r="D184" s="1574">
        <v>20664.80098039216</v>
      </c>
      <c r="E184" s="1575">
        <v>21291.594000000001</v>
      </c>
      <c r="F184" s="1575">
        <v>21078.097000000002</v>
      </c>
      <c r="G184" s="1576">
        <v>1.0128855560347756</v>
      </c>
      <c r="H184" s="1577">
        <v>410.7</v>
      </c>
      <c r="I184" s="1577">
        <v>-2.4342745861738735E-2</v>
      </c>
      <c r="J184" s="1577">
        <v>17.037037037037038</v>
      </c>
      <c r="K184" s="1577">
        <v>2.2244122201886527</v>
      </c>
      <c r="L184" s="1578">
        <v>0.30979018076162101</v>
      </c>
    </row>
    <row r="185" spans="1:12" ht="15.75" thickBot="1">
      <c r="A185" s="1490" t="s">
        <v>87</v>
      </c>
      <c r="B185" s="1491" t="s">
        <v>29</v>
      </c>
      <c r="C185" s="1567">
        <v>20216.023529411767</v>
      </c>
      <c r="D185" s="1567">
        <v>20079.630392156865</v>
      </c>
      <c r="E185" s="1568">
        <v>20620.344000000001</v>
      </c>
      <c r="F185" s="1568">
        <v>20481.223000000002</v>
      </c>
      <c r="G185" s="1569">
        <v>0.67926119450971834</v>
      </c>
      <c r="H185" s="1560">
        <v>369.8</v>
      </c>
      <c r="I185" s="1560">
        <v>-2.8631468347780347</v>
      </c>
      <c r="J185" s="1560">
        <v>26.728110599078342</v>
      </c>
      <c r="K185" s="1560">
        <v>3.8716035477967057</v>
      </c>
      <c r="L185" s="1561">
        <v>0.79402589923621747</v>
      </c>
    </row>
    <row r="186" spans="1:12" ht="15.75" thickBot="1">
      <c r="A186" s="1492"/>
      <c r="B186" s="1493"/>
      <c r="C186" s="1570"/>
      <c r="D186" s="1570"/>
      <c r="E186" s="1570"/>
      <c r="F186" s="1570"/>
      <c r="G186" s="1571"/>
      <c r="H186" s="1572"/>
      <c r="I186" s="1572"/>
      <c r="J186" s="1572"/>
      <c r="K186" s="1572"/>
      <c r="L186" s="1573"/>
    </row>
    <row r="187" spans="1:12">
      <c r="A187" s="1157" t="s">
        <v>88</v>
      </c>
      <c r="B187" s="1487" t="s">
        <v>21</v>
      </c>
      <c r="C187" s="1158" t="s">
        <v>200</v>
      </c>
      <c r="D187" s="1158" t="s">
        <v>73</v>
      </c>
      <c r="E187" s="1555" t="s">
        <v>200</v>
      </c>
      <c r="F187" s="1555" t="s">
        <v>73</v>
      </c>
      <c r="G187" s="1556" t="s">
        <v>73</v>
      </c>
      <c r="H187" s="1557" t="s">
        <v>200</v>
      </c>
      <c r="I187" s="1557" t="s">
        <v>73</v>
      </c>
      <c r="J187" s="1558" t="s">
        <v>73</v>
      </c>
      <c r="K187" s="1558">
        <v>7.0392791778121924E-2</v>
      </c>
      <c r="L187" s="1559" t="s">
        <v>73</v>
      </c>
    </row>
    <row r="188" spans="1:12">
      <c r="A188" s="1154" t="s">
        <v>88</v>
      </c>
      <c r="B188" s="1488" t="s">
        <v>22</v>
      </c>
      <c r="C188" s="1155" t="s">
        <v>73</v>
      </c>
      <c r="D188" s="1155" t="s">
        <v>73</v>
      </c>
      <c r="E188" s="1547" t="s">
        <v>73</v>
      </c>
      <c r="F188" s="1547" t="s">
        <v>73</v>
      </c>
      <c r="G188" s="1548" t="s">
        <v>73</v>
      </c>
      <c r="H188" s="1549" t="s">
        <v>73</v>
      </c>
      <c r="I188" s="1549" t="s">
        <v>73</v>
      </c>
      <c r="J188" s="1560" t="s">
        <v>73</v>
      </c>
      <c r="K188" s="1560" t="s">
        <v>73</v>
      </c>
      <c r="L188" s="1561" t="s">
        <v>73</v>
      </c>
    </row>
    <row r="189" spans="1:12">
      <c r="A189" s="1154" t="s">
        <v>88</v>
      </c>
      <c r="B189" s="1488" t="s">
        <v>23</v>
      </c>
      <c r="C189" s="1155" t="s">
        <v>200</v>
      </c>
      <c r="D189" s="1155" t="s">
        <v>73</v>
      </c>
      <c r="E189" s="1547" t="s">
        <v>200</v>
      </c>
      <c r="F189" s="1547" t="s">
        <v>73</v>
      </c>
      <c r="G189" s="1548" t="s">
        <v>73</v>
      </c>
      <c r="H189" s="1549" t="s">
        <v>200</v>
      </c>
      <c r="I189" s="1549" t="s">
        <v>73</v>
      </c>
      <c r="J189" s="1560" t="s">
        <v>73</v>
      </c>
      <c r="K189" s="1560">
        <v>5.6314233422497535E-2</v>
      </c>
      <c r="L189" s="1561" t="s">
        <v>73</v>
      </c>
    </row>
    <row r="190" spans="1:12">
      <c r="A190" s="1154" t="s">
        <v>88</v>
      </c>
      <c r="B190" s="1488" t="s">
        <v>30</v>
      </c>
      <c r="C190" s="1155" t="s">
        <v>200</v>
      </c>
      <c r="D190" s="1155" t="s">
        <v>73</v>
      </c>
      <c r="E190" s="1547" t="s">
        <v>200</v>
      </c>
      <c r="F190" s="1547" t="s">
        <v>73</v>
      </c>
      <c r="G190" s="1548" t="s">
        <v>73</v>
      </c>
      <c r="H190" s="1549" t="s">
        <v>200</v>
      </c>
      <c r="I190" s="1549" t="s">
        <v>73</v>
      </c>
      <c r="J190" s="1560" t="s">
        <v>73</v>
      </c>
      <c r="K190" s="1560">
        <v>1.4078558355624384E-2</v>
      </c>
      <c r="L190" s="1561" t="s">
        <v>73</v>
      </c>
    </row>
    <row r="191" spans="1:12">
      <c r="A191" s="1160" t="s">
        <v>88</v>
      </c>
      <c r="B191" s="1489" t="s">
        <v>24</v>
      </c>
      <c r="C191" s="1159" t="s">
        <v>200</v>
      </c>
      <c r="D191" s="1159" t="s">
        <v>200</v>
      </c>
      <c r="E191" s="1562" t="s">
        <v>200</v>
      </c>
      <c r="F191" s="1562" t="s">
        <v>200</v>
      </c>
      <c r="G191" s="1563" t="s">
        <v>73</v>
      </c>
      <c r="H191" s="1564" t="s">
        <v>200</v>
      </c>
      <c r="I191" s="1564" t="s">
        <v>73</v>
      </c>
      <c r="J191" s="1565" t="s">
        <v>73</v>
      </c>
      <c r="K191" s="1565">
        <v>2.8157116711248768E-2</v>
      </c>
      <c r="L191" s="1566" t="s">
        <v>73</v>
      </c>
    </row>
    <row r="192" spans="1:12">
      <c r="A192" s="1154" t="s">
        <v>88</v>
      </c>
      <c r="B192" s="1488" t="s">
        <v>26</v>
      </c>
      <c r="C192" s="1155" t="s">
        <v>73</v>
      </c>
      <c r="D192" s="1155" t="s">
        <v>200</v>
      </c>
      <c r="E192" s="1547" t="s">
        <v>73</v>
      </c>
      <c r="F192" s="1547" t="s">
        <v>200</v>
      </c>
      <c r="G192" s="1548" t="s">
        <v>73</v>
      </c>
      <c r="H192" s="1549" t="s">
        <v>73</v>
      </c>
      <c r="I192" s="1549" t="s">
        <v>73</v>
      </c>
      <c r="J192" s="1560" t="s">
        <v>73</v>
      </c>
      <c r="K192" s="1560" t="s">
        <v>73</v>
      </c>
      <c r="L192" s="1561" t="s">
        <v>73</v>
      </c>
    </row>
    <row r="193" spans="1:12">
      <c r="A193" s="1154" t="s">
        <v>88</v>
      </c>
      <c r="B193" s="1488" t="s">
        <v>31</v>
      </c>
      <c r="C193" s="1155" t="s">
        <v>200</v>
      </c>
      <c r="D193" s="1155" t="s">
        <v>200</v>
      </c>
      <c r="E193" s="1547" t="s">
        <v>200</v>
      </c>
      <c r="F193" s="1547" t="s">
        <v>200</v>
      </c>
      <c r="G193" s="1548" t="s">
        <v>73</v>
      </c>
      <c r="H193" s="1549" t="s">
        <v>200</v>
      </c>
      <c r="I193" s="1549" t="s">
        <v>73</v>
      </c>
      <c r="J193" s="1560" t="s">
        <v>73</v>
      </c>
      <c r="K193" s="1560">
        <v>2.8157116711248768E-2</v>
      </c>
      <c r="L193" s="1561" t="s">
        <v>73</v>
      </c>
    </row>
    <row r="194" spans="1:12">
      <c r="A194" s="1160" t="s">
        <v>88</v>
      </c>
      <c r="B194" s="1489" t="s">
        <v>27</v>
      </c>
      <c r="C194" s="1159" t="s">
        <v>200</v>
      </c>
      <c r="D194" s="1159" t="s">
        <v>200</v>
      </c>
      <c r="E194" s="1562" t="s">
        <v>200</v>
      </c>
      <c r="F194" s="1562" t="s">
        <v>200</v>
      </c>
      <c r="G194" s="1563" t="s">
        <v>73</v>
      </c>
      <c r="H194" s="1564" t="s">
        <v>200</v>
      </c>
      <c r="I194" s="1564" t="s">
        <v>73</v>
      </c>
      <c r="J194" s="1565" t="s">
        <v>73</v>
      </c>
      <c r="K194" s="1565">
        <v>0.67577080106997045</v>
      </c>
      <c r="L194" s="1566" t="s">
        <v>73</v>
      </c>
    </row>
    <row r="195" spans="1:12">
      <c r="A195" s="1154" t="s">
        <v>88</v>
      </c>
      <c r="B195" s="1488" t="s">
        <v>29</v>
      </c>
      <c r="C195" s="1155" t="s">
        <v>200</v>
      </c>
      <c r="D195" s="1155" t="s">
        <v>200</v>
      </c>
      <c r="E195" s="1547" t="s">
        <v>200</v>
      </c>
      <c r="F195" s="1547" t="s">
        <v>200</v>
      </c>
      <c r="G195" s="1548" t="s">
        <v>73</v>
      </c>
      <c r="H195" s="1549" t="s">
        <v>200</v>
      </c>
      <c r="I195" s="1549" t="s">
        <v>73</v>
      </c>
      <c r="J195" s="1560" t="s">
        <v>73</v>
      </c>
      <c r="K195" s="1560">
        <v>0.57722089258059983</v>
      </c>
      <c r="L195" s="1561" t="s">
        <v>73</v>
      </c>
    </row>
    <row r="196" spans="1:12" ht="15.75" thickBot="1">
      <c r="A196" s="1495" t="s">
        <v>88</v>
      </c>
      <c r="B196" s="1488" t="s">
        <v>32</v>
      </c>
      <c r="C196" s="1567" t="s">
        <v>200</v>
      </c>
      <c r="D196" s="1567" t="s">
        <v>200</v>
      </c>
      <c r="E196" s="1568" t="s">
        <v>200</v>
      </c>
      <c r="F196" s="1568" t="s">
        <v>200</v>
      </c>
      <c r="G196" s="1569" t="s">
        <v>73</v>
      </c>
      <c r="H196" s="1560" t="s">
        <v>200</v>
      </c>
      <c r="I196" s="1560" t="s">
        <v>73</v>
      </c>
      <c r="J196" s="1560" t="s">
        <v>73</v>
      </c>
      <c r="K196" s="1560">
        <v>9.8549908489370674E-2</v>
      </c>
      <c r="L196" s="1561" t="s">
        <v>73</v>
      </c>
    </row>
    <row r="197" spans="1:12" ht="15.75" thickBot="1">
      <c r="A197" s="1492"/>
      <c r="B197" s="1493"/>
      <c r="C197" s="1570"/>
      <c r="D197" s="1570"/>
      <c r="E197" s="1570"/>
      <c r="F197" s="1570"/>
      <c r="G197" s="1571"/>
      <c r="H197" s="1572"/>
      <c r="I197" s="1572"/>
      <c r="J197" s="1572"/>
      <c r="K197" s="1572"/>
      <c r="L197" s="1573"/>
    </row>
    <row r="198" spans="1:12">
      <c r="A198" s="1157" t="s">
        <v>20</v>
      </c>
      <c r="B198" s="1487" t="s">
        <v>24</v>
      </c>
      <c r="C198" s="1158">
        <v>17234.218106866363</v>
      </c>
      <c r="D198" s="1158">
        <v>17179.054455585621</v>
      </c>
      <c r="E198" s="1555">
        <v>17578.902469003689</v>
      </c>
      <c r="F198" s="1555">
        <v>17522.635544697336</v>
      </c>
      <c r="G198" s="1556">
        <v>0.3211099389862111</v>
      </c>
      <c r="H198" s="1557">
        <v>361.35733333333337</v>
      </c>
      <c r="I198" s="1557">
        <v>-0.60254895351884252</v>
      </c>
      <c r="J198" s="1558">
        <v>5.6338028169014089</v>
      </c>
      <c r="K198" s="1558">
        <v>4.2235675066873153</v>
      </c>
      <c r="L198" s="1559">
        <v>0.19577003115193037</v>
      </c>
    </row>
    <row r="199" spans="1:12">
      <c r="A199" s="1153" t="s">
        <v>20</v>
      </c>
      <c r="B199" s="1488" t="s">
        <v>25</v>
      </c>
      <c r="C199" s="1155">
        <v>16843.320588235296</v>
      </c>
      <c r="D199" s="1155">
        <v>15963.563725490196</v>
      </c>
      <c r="E199" s="1547">
        <v>17180.187000000002</v>
      </c>
      <c r="F199" s="1547">
        <v>16282.834999999999</v>
      </c>
      <c r="G199" s="1548">
        <v>5.5110304808714368</v>
      </c>
      <c r="H199" s="1549">
        <v>336.6</v>
      </c>
      <c r="I199" s="1549">
        <v>0.77844311377246189</v>
      </c>
      <c r="J199" s="1560">
        <v>12</v>
      </c>
      <c r="K199" s="1560">
        <v>0.7883992679149654</v>
      </c>
      <c r="L199" s="1561">
        <v>7.9279994053101821E-2</v>
      </c>
    </row>
    <row r="200" spans="1:12">
      <c r="A200" s="1153" t="s">
        <v>20</v>
      </c>
      <c r="B200" s="1488" t="s">
        <v>26</v>
      </c>
      <c r="C200" s="1155">
        <v>17189.840196078429</v>
      </c>
      <c r="D200" s="1155">
        <v>16797.251960784313</v>
      </c>
      <c r="E200" s="1547">
        <v>17533.636999999999</v>
      </c>
      <c r="F200" s="1547">
        <v>17133.197</v>
      </c>
      <c r="G200" s="1548">
        <v>2.3372170412795623</v>
      </c>
      <c r="H200" s="1549">
        <v>352.2</v>
      </c>
      <c r="I200" s="1549">
        <v>-0.11344299489507489</v>
      </c>
      <c r="J200" s="1560">
        <v>17.647058823529413</v>
      </c>
      <c r="K200" s="1560">
        <v>1.6894270026749263</v>
      </c>
      <c r="L200" s="1561">
        <v>0.2428236839967246</v>
      </c>
    </row>
    <row r="201" spans="1:12">
      <c r="A201" s="1153" t="s">
        <v>20</v>
      </c>
      <c r="B201" s="1488" t="s">
        <v>31</v>
      </c>
      <c r="C201" s="1155">
        <v>17429.689215686274</v>
      </c>
      <c r="D201" s="1155">
        <v>17851.892156862745</v>
      </c>
      <c r="E201" s="1547">
        <v>17778.282999999999</v>
      </c>
      <c r="F201" s="1547">
        <v>18208.93</v>
      </c>
      <c r="G201" s="1548">
        <v>-2.365031882708104</v>
      </c>
      <c r="H201" s="1549">
        <v>381.4</v>
      </c>
      <c r="I201" s="1549">
        <v>-0.46972860125261262</v>
      </c>
      <c r="J201" s="1560">
        <v>-6.0606060606060606</v>
      </c>
      <c r="K201" s="1560">
        <v>1.7457412360974236</v>
      </c>
      <c r="L201" s="1561">
        <v>-0.12633364689789639</v>
      </c>
    </row>
    <row r="202" spans="1:12">
      <c r="A202" s="1157" t="s">
        <v>20</v>
      </c>
      <c r="B202" s="1489" t="s">
        <v>27</v>
      </c>
      <c r="C202" s="1159">
        <v>16366.694402790337</v>
      </c>
      <c r="D202" s="1159">
        <v>16241.686362656625</v>
      </c>
      <c r="E202" s="1562">
        <v>16694.028290846145</v>
      </c>
      <c r="F202" s="1562">
        <v>16566.520089909758</v>
      </c>
      <c r="G202" s="1563">
        <v>0.76967401870987273</v>
      </c>
      <c r="H202" s="1564">
        <v>303.67384044526898</v>
      </c>
      <c r="I202" s="1564">
        <v>-0.79392015414145656</v>
      </c>
      <c r="J202" s="1565">
        <v>9.4786729857819907</v>
      </c>
      <c r="K202" s="1565">
        <v>22.765028861044627</v>
      </c>
      <c r="L202" s="1566">
        <v>1.8176455111651748</v>
      </c>
    </row>
    <row r="203" spans="1:12">
      <c r="A203" s="1153" t="s">
        <v>20</v>
      </c>
      <c r="B203" s="1488" t="s">
        <v>28</v>
      </c>
      <c r="C203" s="1155">
        <v>15737.553921568628</v>
      </c>
      <c r="D203" s="1155">
        <v>15673.601960784314</v>
      </c>
      <c r="E203" s="1547">
        <v>16052.305</v>
      </c>
      <c r="F203" s="1547">
        <v>15987.074000000001</v>
      </c>
      <c r="G203" s="1548">
        <v>0.40802338188964266</v>
      </c>
      <c r="H203" s="1549">
        <v>274.89999999999998</v>
      </c>
      <c r="I203" s="1549">
        <v>-0.79393720678457069</v>
      </c>
      <c r="J203" s="1560">
        <v>24.4258872651357</v>
      </c>
      <c r="K203" s="1560">
        <v>8.3908207799521328</v>
      </c>
      <c r="L203" s="1561">
        <v>1.5974581363554803</v>
      </c>
    </row>
    <row r="204" spans="1:12">
      <c r="A204" s="1153" t="s">
        <v>20</v>
      </c>
      <c r="B204" s="1488" t="s">
        <v>29</v>
      </c>
      <c r="C204" s="1155">
        <v>16572.859803921569</v>
      </c>
      <c r="D204" s="1155">
        <v>16430.567647058822</v>
      </c>
      <c r="E204" s="1547">
        <v>16904.316999999999</v>
      </c>
      <c r="F204" s="1547">
        <v>16759.179</v>
      </c>
      <c r="G204" s="1548">
        <v>0.86602094291133835</v>
      </c>
      <c r="H204" s="1549">
        <v>308.2</v>
      </c>
      <c r="I204" s="1549">
        <v>0.52185257664708606</v>
      </c>
      <c r="J204" s="1560">
        <v>1.6923076923076923</v>
      </c>
      <c r="K204" s="1560">
        <v>9.3059270730677177</v>
      </c>
      <c r="L204" s="1561">
        <v>8.7376512863491129E-2</v>
      </c>
    </row>
    <row r="205" spans="1:12">
      <c r="A205" s="1153" t="s">
        <v>20</v>
      </c>
      <c r="B205" s="1488" t="s">
        <v>32</v>
      </c>
      <c r="C205" s="1155">
        <v>16861.296078431373</v>
      </c>
      <c r="D205" s="1155">
        <v>16555.951960784314</v>
      </c>
      <c r="E205" s="1547">
        <v>17198.522000000001</v>
      </c>
      <c r="F205" s="1547">
        <v>16887.071</v>
      </c>
      <c r="G205" s="1548">
        <v>1.8443162819650663</v>
      </c>
      <c r="H205" s="1549">
        <v>343</v>
      </c>
      <c r="I205" s="1549">
        <v>-0.60851926977688287</v>
      </c>
      <c r="J205" s="1560">
        <v>3.4482758620689653</v>
      </c>
      <c r="K205" s="1560">
        <v>5.068281008024778</v>
      </c>
      <c r="L205" s="1561">
        <v>0.13281086194620784</v>
      </c>
    </row>
    <row r="206" spans="1:12">
      <c r="A206" s="1157" t="s">
        <v>20</v>
      </c>
      <c r="B206" s="1489" t="s">
        <v>33</v>
      </c>
      <c r="C206" s="1159">
        <v>13247.537530593125</v>
      </c>
      <c r="D206" s="1159">
        <v>13242.011865824621</v>
      </c>
      <c r="E206" s="1562">
        <v>13512.488281204987</v>
      </c>
      <c r="F206" s="1562">
        <v>13506.852103141113</v>
      </c>
      <c r="G206" s="1563">
        <v>4.1728287396911194E-2</v>
      </c>
      <c r="H206" s="1564">
        <v>234.785</v>
      </c>
      <c r="I206" s="1564">
        <v>-0.2360044261635936</v>
      </c>
      <c r="J206" s="1565">
        <v>-6.2068965517241379</v>
      </c>
      <c r="K206" s="1565">
        <v>9.573419681824582</v>
      </c>
      <c r="L206" s="1566">
        <v>-0.70880978917243986</v>
      </c>
    </row>
    <row r="207" spans="1:12">
      <c r="A207" s="1153" t="s">
        <v>20</v>
      </c>
      <c r="B207" s="1488" t="s">
        <v>74</v>
      </c>
      <c r="C207" s="1155">
        <v>12683.839215686274</v>
      </c>
      <c r="D207" s="1155">
        <v>12731.48725490196</v>
      </c>
      <c r="E207" s="1547">
        <v>12937.516</v>
      </c>
      <c r="F207" s="1547">
        <v>12986.117</v>
      </c>
      <c r="G207" s="1548">
        <v>-0.37425352012461127</v>
      </c>
      <c r="H207" s="1549">
        <v>226.7</v>
      </c>
      <c r="I207" s="1549">
        <v>0.48758865248226702</v>
      </c>
      <c r="J207" s="1560">
        <v>-5.9548254620123204</v>
      </c>
      <c r="K207" s="1560">
        <v>6.4479797268759675</v>
      </c>
      <c r="L207" s="1561">
        <v>-0.45884200053858404</v>
      </c>
    </row>
    <row r="208" spans="1:12">
      <c r="A208" s="1153" t="s">
        <v>20</v>
      </c>
      <c r="B208" s="1488" t="s">
        <v>34</v>
      </c>
      <c r="C208" s="1155">
        <v>14152.681372549019</v>
      </c>
      <c r="D208" s="1155">
        <v>14093.104901960785</v>
      </c>
      <c r="E208" s="1547">
        <v>14435.735000000001</v>
      </c>
      <c r="F208" s="1547">
        <v>14374.967000000001</v>
      </c>
      <c r="G208" s="1548">
        <v>0.42273488349573268</v>
      </c>
      <c r="H208" s="1549">
        <v>247</v>
      </c>
      <c r="I208" s="1549">
        <v>-2.7176053564395453</v>
      </c>
      <c r="J208" s="1560">
        <v>-2.9411764705882351</v>
      </c>
      <c r="K208" s="1560">
        <v>2.787554554413628</v>
      </c>
      <c r="L208" s="1561">
        <v>-0.10565208294277539</v>
      </c>
    </row>
    <row r="209" spans="1:12" ht="15.75" thickBot="1">
      <c r="A209" s="1153" t="s">
        <v>20</v>
      </c>
      <c r="B209" s="1488" t="s">
        <v>35</v>
      </c>
      <c r="C209" s="1155">
        <v>15310.90980392157</v>
      </c>
      <c r="D209" s="1155">
        <v>14582.394117647058</v>
      </c>
      <c r="E209" s="1547">
        <v>15617.128000000001</v>
      </c>
      <c r="F209" s="1547">
        <v>14874.041999999999</v>
      </c>
      <c r="G209" s="1548">
        <v>4.9958578844943506</v>
      </c>
      <c r="H209" s="1549">
        <v>288.3</v>
      </c>
      <c r="I209" s="1549">
        <v>9.4117647058823568</v>
      </c>
      <c r="J209" s="1560">
        <v>-29.411764705882355</v>
      </c>
      <c r="K209" s="1560">
        <v>0.33788540053498523</v>
      </c>
      <c r="L209" s="1561">
        <v>-0.14431570569108204</v>
      </c>
    </row>
    <row r="210" spans="1:12" ht="15.75" thickBot="1">
      <c r="A210" s="1492"/>
      <c r="B210" s="1493"/>
      <c r="C210" s="1570"/>
      <c r="D210" s="1570"/>
      <c r="E210" s="1570"/>
      <c r="F210" s="1570"/>
      <c r="G210" s="1571"/>
      <c r="H210" s="1572"/>
      <c r="I210" s="1572"/>
      <c r="J210" s="1572"/>
      <c r="K210" s="1572"/>
      <c r="L210" s="1573"/>
    </row>
    <row r="211" spans="1:12">
      <c r="A211" s="1157" t="s">
        <v>89</v>
      </c>
      <c r="B211" s="1489" t="s">
        <v>21</v>
      </c>
      <c r="C211" s="1159">
        <v>21574.803048639635</v>
      </c>
      <c r="D211" s="1159">
        <v>21846.013396093731</v>
      </c>
      <c r="E211" s="1562">
        <v>22006.299109612428</v>
      </c>
      <c r="F211" s="1562">
        <v>22282.933664015607</v>
      </c>
      <c r="G211" s="1563">
        <v>-1.2414637972463762</v>
      </c>
      <c r="H211" s="1564">
        <v>336.57126436781613</v>
      </c>
      <c r="I211" s="1564">
        <v>-2.3853402884450371E-3</v>
      </c>
      <c r="J211" s="1565">
        <v>-12.121212121212121</v>
      </c>
      <c r="K211" s="1565">
        <v>2.4496691538786428</v>
      </c>
      <c r="L211" s="1566">
        <v>-0.35844317061433717</v>
      </c>
    </row>
    <row r="212" spans="1:12">
      <c r="A212" s="1153" t="s">
        <v>89</v>
      </c>
      <c r="B212" s="1488" t="s">
        <v>22</v>
      </c>
      <c r="C212" s="1155">
        <v>21456.530392156863</v>
      </c>
      <c r="D212" s="1155">
        <v>21747.168627450981</v>
      </c>
      <c r="E212" s="1547">
        <v>21885.661</v>
      </c>
      <c r="F212" s="1547">
        <v>22182.112000000001</v>
      </c>
      <c r="G212" s="1548">
        <v>-1.3364417238538915</v>
      </c>
      <c r="H212" s="1549">
        <v>315.89999999999998</v>
      </c>
      <c r="I212" s="1549">
        <v>3.4381139489194501</v>
      </c>
      <c r="J212" s="1560">
        <v>5.7142857142857144</v>
      </c>
      <c r="K212" s="1560">
        <v>0.52090665915810219</v>
      </c>
      <c r="L212" s="1561">
        <v>2.4523167454797656E-2</v>
      </c>
    </row>
    <row r="213" spans="1:12">
      <c r="A213" s="1153" t="s">
        <v>89</v>
      </c>
      <c r="B213" s="1488" t="s">
        <v>23</v>
      </c>
      <c r="C213" s="1155">
        <v>21395.569607843136</v>
      </c>
      <c r="D213" s="1155">
        <v>21711.548039215686</v>
      </c>
      <c r="E213" s="1547">
        <v>21823.481</v>
      </c>
      <c r="F213" s="1547">
        <v>22145.778999999999</v>
      </c>
      <c r="G213" s="1548">
        <v>-1.4553473147185243</v>
      </c>
      <c r="H213" s="1549">
        <v>334.5</v>
      </c>
      <c r="I213" s="1549">
        <v>-0.53523639607493645</v>
      </c>
      <c r="J213" s="1560">
        <v>-16.19047619047619</v>
      </c>
      <c r="K213" s="1560">
        <v>1.2389131352949456</v>
      </c>
      <c r="L213" s="1561">
        <v>-0.25023733981496776</v>
      </c>
    </row>
    <row r="214" spans="1:12">
      <c r="A214" s="1153" t="s">
        <v>89</v>
      </c>
      <c r="B214" s="1488" t="s">
        <v>30</v>
      </c>
      <c r="C214" s="1155">
        <v>21956.640196078431</v>
      </c>
      <c r="D214" s="1155">
        <v>22127.245098039217</v>
      </c>
      <c r="E214" s="1547">
        <v>22395.773000000001</v>
      </c>
      <c r="F214" s="1547">
        <v>22569.79</v>
      </c>
      <c r="G214" s="1548">
        <v>-0.77101736436182977</v>
      </c>
      <c r="H214" s="1549">
        <v>355.9</v>
      </c>
      <c r="I214" s="1549">
        <v>0</v>
      </c>
      <c r="J214" s="1560">
        <v>-15.517241379310345</v>
      </c>
      <c r="K214" s="1560">
        <v>0.68984935942559489</v>
      </c>
      <c r="L214" s="1561">
        <v>-0.13272899825416684</v>
      </c>
    </row>
    <row r="215" spans="1:12">
      <c r="A215" s="1157" t="s">
        <v>89</v>
      </c>
      <c r="B215" s="1489" t="s">
        <v>24</v>
      </c>
      <c r="C215" s="1159">
        <v>21566.435846510649</v>
      </c>
      <c r="D215" s="1159">
        <v>21503.145063868764</v>
      </c>
      <c r="E215" s="1562">
        <v>21997.764563440862</v>
      </c>
      <c r="F215" s="1562">
        <v>21933.207965146139</v>
      </c>
      <c r="G215" s="1563">
        <v>0.29433267763342735</v>
      </c>
      <c r="H215" s="1564">
        <v>311.87362804878052</v>
      </c>
      <c r="I215" s="1564">
        <v>-0.32712528229674398</v>
      </c>
      <c r="J215" s="1565">
        <v>-16.326530612244898</v>
      </c>
      <c r="K215" s="1565">
        <v>9.2355342812895973</v>
      </c>
      <c r="L215" s="1566">
        <v>-1.8834559328644236</v>
      </c>
    </row>
    <row r="216" spans="1:12">
      <c r="A216" s="1153" t="s">
        <v>89</v>
      </c>
      <c r="B216" s="1488" t="s">
        <v>25</v>
      </c>
      <c r="C216" s="1155">
        <v>20866.236274509803</v>
      </c>
      <c r="D216" s="1155">
        <v>20830.107843137255</v>
      </c>
      <c r="E216" s="1547">
        <v>21283.561000000002</v>
      </c>
      <c r="F216" s="1547">
        <v>21246.71</v>
      </c>
      <c r="G216" s="1548">
        <v>0.173443323695774</v>
      </c>
      <c r="H216" s="1549">
        <v>284.3</v>
      </c>
      <c r="I216" s="1549">
        <v>-1.8301104972375728</v>
      </c>
      <c r="J216" s="1560">
        <v>-20.869565217391305</v>
      </c>
      <c r="K216" s="1560">
        <v>1.2811488103618189</v>
      </c>
      <c r="L216" s="1561">
        <v>-0.34982551952046714</v>
      </c>
    </row>
    <row r="217" spans="1:12">
      <c r="A217" s="1153" t="s">
        <v>89</v>
      </c>
      <c r="B217" s="1488" t="s">
        <v>26</v>
      </c>
      <c r="C217" s="1155">
        <v>21671.47450980392</v>
      </c>
      <c r="D217" s="1155">
        <v>21562.933333333331</v>
      </c>
      <c r="E217" s="1547">
        <v>22104.903999999999</v>
      </c>
      <c r="F217" s="1547">
        <v>21994.191999999999</v>
      </c>
      <c r="G217" s="1548">
        <v>0.50336925311918501</v>
      </c>
      <c r="H217" s="1549">
        <v>307.8</v>
      </c>
      <c r="I217" s="1549">
        <v>1.5506433520290295</v>
      </c>
      <c r="J217" s="1560">
        <v>-5.3370786516853927</v>
      </c>
      <c r="K217" s="1560">
        <v>4.7444741658454168</v>
      </c>
      <c r="L217" s="1561">
        <v>-0.30445506405105149</v>
      </c>
    </row>
    <row r="218" spans="1:12">
      <c r="A218" s="1153" t="s">
        <v>89</v>
      </c>
      <c r="B218" s="1488" t="s">
        <v>31</v>
      </c>
      <c r="C218" s="1155">
        <v>21662.681372549021</v>
      </c>
      <c r="D218" s="1155">
        <v>21656.453921568627</v>
      </c>
      <c r="E218" s="1547">
        <v>22095.935000000001</v>
      </c>
      <c r="F218" s="1547">
        <v>22089.582999999999</v>
      </c>
      <c r="G218" s="1548">
        <v>2.875563563152184E-2</v>
      </c>
      <c r="H218" s="1549">
        <v>328.9</v>
      </c>
      <c r="I218" s="1549">
        <v>-1.1124473842453533</v>
      </c>
      <c r="J218" s="1560">
        <v>-27.15654952076677</v>
      </c>
      <c r="K218" s="1560">
        <v>3.2099113050823593</v>
      </c>
      <c r="L218" s="1561">
        <v>-1.2291753492929072</v>
      </c>
    </row>
    <row r="219" spans="1:12">
      <c r="A219" s="1157" t="s">
        <v>89</v>
      </c>
      <c r="B219" s="1489" t="s">
        <v>27</v>
      </c>
      <c r="C219" s="1159">
        <v>19944.991935376351</v>
      </c>
      <c r="D219" s="1159">
        <v>20068.392941500209</v>
      </c>
      <c r="E219" s="1562">
        <v>20343.891774083877</v>
      </c>
      <c r="F219" s="1562">
        <v>20469.760800330216</v>
      </c>
      <c r="G219" s="1563">
        <v>-0.61490228182983098</v>
      </c>
      <c r="H219" s="1564">
        <v>266.93926701570683</v>
      </c>
      <c r="I219" s="1564">
        <v>-0.9800526101106164</v>
      </c>
      <c r="J219" s="1565">
        <v>13.353115727002967</v>
      </c>
      <c r="K219" s="1565">
        <v>16.134027875545545</v>
      </c>
      <c r="L219" s="1566">
        <v>1.7956361580586631</v>
      </c>
    </row>
    <row r="220" spans="1:12">
      <c r="A220" s="1153" t="s">
        <v>89</v>
      </c>
      <c r="B220" s="1488" t="s">
        <v>28</v>
      </c>
      <c r="C220" s="1155">
        <v>19293.771568627453</v>
      </c>
      <c r="D220" s="1155">
        <v>19189.317647058822</v>
      </c>
      <c r="E220" s="1547">
        <v>19679.647000000001</v>
      </c>
      <c r="F220" s="1547">
        <v>19573.103999999999</v>
      </c>
      <c r="G220" s="1548">
        <v>0.54433369382802788</v>
      </c>
      <c r="H220" s="1549">
        <v>236.4</v>
      </c>
      <c r="I220" s="1549">
        <v>0.29698769622402083</v>
      </c>
      <c r="J220" s="1560">
        <v>19.245283018867926</v>
      </c>
      <c r="K220" s="1560">
        <v>4.4488244403773054</v>
      </c>
      <c r="L220" s="1561">
        <v>0.69049228890942871</v>
      </c>
    </row>
    <row r="221" spans="1:12">
      <c r="A221" s="1153" t="s">
        <v>89</v>
      </c>
      <c r="B221" s="1488" t="s">
        <v>29</v>
      </c>
      <c r="C221" s="1155">
        <v>20085.099019607842</v>
      </c>
      <c r="D221" s="1155">
        <v>20268.566666666666</v>
      </c>
      <c r="E221" s="1547">
        <v>20486.800999999999</v>
      </c>
      <c r="F221" s="1547">
        <v>20673.937999999998</v>
      </c>
      <c r="G221" s="1548">
        <v>-0.90518313443717791</v>
      </c>
      <c r="H221" s="1549">
        <v>270.2</v>
      </c>
      <c r="I221" s="1549">
        <v>0</v>
      </c>
      <c r="J221" s="1549">
        <v>12.016293279022404</v>
      </c>
      <c r="K221" s="1549">
        <v>7.7432070955934114</v>
      </c>
      <c r="L221" s="1550">
        <v>0.77965582626991026</v>
      </c>
    </row>
    <row r="222" spans="1:12" ht="15.75" thickBot="1">
      <c r="A222" s="1496" t="s">
        <v>89</v>
      </c>
      <c r="B222" s="1497" t="s">
        <v>32</v>
      </c>
      <c r="C222" s="1156">
        <v>20281.926470588234</v>
      </c>
      <c r="D222" s="1156">
        <v>20434.555882352939</v>
      </c>
      <c r="E222" s="1551">
        <v>20687.564999999999</v>
      </c>
      <c r="F222" s="1551">
        <v>20843.246999999999</v>
      </c>
      <c r="G222" s="1552">
        <v>-0.74691817450515607</v>
      </c>
      <c r="H222" s="1553">
        <v>295</v>
      </c>
      <c r="I222" s="1553">
        <v>-2.8326745718050139</v>
      </c>
      <c r="J222" s="1553">
        <v>9.8039215686274517</v>
      </c>
      <c r="K222" s="1553">
        <v>3.9419963395748279</v>
      </c>
      <c r="L222" s="1554">
        <v>0.3254880428793232</v>
      </c>
    </row>
    <row r="223" spans="1:12">
      <c r="G223" s="1362"/>
      <c r="H223" s="1362"/>
      <c r="I223" s="1362"/>
      <c r="J223" s="1362"/>
      <c r="K223" s="1362"/>
      <c r="L223" s="1362"/>
    </row>
    <row r="224" spans="1:12">
      <c r="G224" s="1362"/>
      <c r="H224" s="1362"/>
      <c r="I224" s="1362"/>
      <c r="J224" s="1362"/>
      <c r="K224" s="1362"/>
      <c r="L224" s="1583"/>
    </row>
    <row r="225" spans="1:12" ht="15.75" thickBot="1">
      <c r="G225" s="1362"/>
      <c r="H225" s="1362"/>
      <c r="I225" s="1362"/>
      <c r="J225" s="1362"/>
      <c r="K225" s="1362"/>
      <c r="L225" s="1580"/>
    </row>
    <row r="226" spans="1:12" ht="15.75" thickBot="1">
      <c r="A226" s="1499" t="s">
        <v>260</v>
      </c>
      <c r="B226" s="1500"/>
      <c r="C226" s="1500"/>
      <c r="D226" s="1500"/>
      <c r="E226" s="1500"/>
      <c r="F226" s="1500"/>
      <c r="G226" s="1581"/>
      <c r="H226" s="1581"/>
      <c r="I226" s="1581"/>
      <c r="J226" s="1581"/>
      <c r="K226" s="1581"/>
      <c r="L226" s="1582"/>
    </row>
    <row r="227" spans="1:12">
      <c r="A227" s="1502"/>
      <c r="B227" s="1503"/>
      <c r="C227" s="1006" t="s">
        <v>5</v>
      </c>
      <c r="D227" s="1006" t="s">
        <v>5</v>
      </c>
      <c r="E227" s="1006"/>
      <c r="F227" s="1006"/>
      <c r="G227" s="1504"/>
      <c r="H227" s="1614" t="s">
        <v>6</v>
      </c>
      <c r="I227" s="1615"/>
      <c r="J227" s="1505" t="s">
        <v>7</v>
      </c>
      <c r="K227" s="1506" t="s">
        <v>8</v>
      </c>
      <c r="L227" s="1507"/>
    </row>
    <row r="228" spans="1:12" ht="30">
      <c r="A228" s="1508" t="s">
        <v>9</v>
      </c>
      <c r="B228" s="1509" t="s">
        <v>10</v>
      </c>
      <c r="C228" s="1510" t="s">
        <v>36</v>
      </c>
      <c r="D228" s="1510" t="s">
        <v>36</v>
      </c>
      <c r="E228" s="1511" t="s">
        <v>37</v>
      </c>
      <c r="F228" s="1512"/>
      <c r="G228" s="1513"/>
      <c r="H228" s="1616" t="s">
        <v>11</v>
      </c>
      <c r="I228" s="1617"/>
      <c r="J228" s="1514" t="s">
        <v>12</v>
      </c>
      <c r="K228" s="1515" t="s">
        <v>13</v>
      </c>
      <c r="L228" s="1516"/>
    </row>
    <row r="229" spans="1:12" ht="45.75" thickBot="1">
      <c r="A229" s="1517" t="s">
        <v>14</v>
      </c>
      <c r="B229" s="1518" t="s">
        <v>15</v>
      </c>
      <c r="C229" s="1151" t="s">
        <v>534</v>
      </c>
      <c r="D229" s="1152" t="s">
        <v>532</v>
      </c>
      <c r="E229" s="1519" t="s">
        <v>534</v>
      </c>
      <c r="F229" s="1520" t="s">
        <v>532</v>
      </c>
      <c r="G229" s="1521" t="s">
        <v>16</v>
      </c>
      <c r="H229" s="1522" t="s">
        <v>534</v>
      </c>
      <c r="I229" s="1523" t="s">
        <v>16</v>
      </c>
      <c r="J229" s="1524" t="s">
        <v>16</v>
      </c>
      <c r="K229" s="1525" t="s">
        <v>534</v>
      </c>
      <c r="L229" s="1526" t="s">
        <v>17</v>
      </c>
    </row>
    <row r="230" spans="1:12" ht="15.75" thickBot="1">
      <c r="A230" s="1476" t="s">
        <v>18</v>
      </c>
      <c r="B230" s="1477" t="s">
        <v>19</v>
      </c>
      <c r="C230" s="1527">
        <v>18672.344296443905</v>
      </c>
      <c r="D230" s="1527">
        <v>18990.557089193582</v>
      </c>
      <c r="E230" s="1528">
        <v>19045.791182372785</v>
      </c>
      <c r="F230" s="1529">
        <v>19384.787012314646</v>
      </c>
      <c r="G230" s="1530">
        <v>-1.7487725283053466</v>
      </c>
      <c r="H230" s="1531">
        <v>315.51971830985912</v>
      </c>
      <c r="I230" s="1531">
        <v>0.57303675627667816</v>
      </c>
      <c r="J230" s="1532">
        <v>-15.064244572441293</v>
      </c>
      <c r="K230" s="1531">
        <v>100</v>
      </c>
      <c r="L230" s="1533" t="s">
        <v>19</v>
      </c>
    </row>
    <row r="231" spans="1:12" ht="15.75" thickBot="1">
      <c r="A231" s="1478"/>
      <c r="B231" s="1479"/>
      <c r="C231" s="1534"/>
      <c r="D231" s="1534"/>
      <c r="E231" s="1534"/>
      <c r="F231" s="1534"/>
      <c r="G231" s="1535"/>
      <c r="H231" s="1532"/>
      <c r="I231" s="1532"/>
      <c r="J231" s="1532"/>
      <c r="K231" s="1532"/>
      <c r="L231" s="1536"/>
    </row>
    <row r="232" spans="1:12">
      <c r="A232" s="1480" t="s">
        <v>80</v>
      </c>
      <c r="B232" s="1481" t="s">
        <v>19</v>
      </c>
      <c r="C232" s="1537" t="s">
        <v>73</v>
      </c>
      <c r="D232" s="1537" t="s">
        <v>73</v>
      </c>
      <c r="E232" s="1538" t="s">
        <v>73</v>
      </c>
      <c r="F232" s="1538" t="s">
        <v>73</v>
      </c>
      <c r="G232" s="1539" t="s">
        <v>73</v>
      </c>
      <c r="H232" s="1540" t="s">
        <v>73</v>
      </c>
      <c r="I232" s="1540" t="s">
        <v>73</v>
      </c>
      <c r="J232" s="1540" t="s">
        <v>73</v>
      </c>
      <c r="K232" s="1540" t="s">
        <v>73</v>
      </c>
      <c r="L232" s="1541" t="s">
        <v>73</v>
      </c>
    </row>
    <row r="233" spans="1:12">
      <c r="A233" s="1153" t="s">
        <v>81</v>
      </c>
      <c r="B233" s="1482" t="s">
        <v>19</v>
      </c>
      <c r="C233" s="1542">
        <v>20862.85337869584</v>
      </c>
      <c r="D233" s="1542">
        <v>20894.691426482637</v>
      </c>
      <c r="E233" s="1543">
        <v>21280.110446269759</v>
      </c>
      <c r="F233" s="1543">
        <v>21312.585255012291</v>
      </c>
      <c r="G233" s="1544">
        <v>-0.15237385964189826</v>
      </c>
      <c r="H233" s="1545">
        <v>367.78229166666665</v>
      </c>
      <c r="I233" s="1545">
        <v>0.52517008909796525</v>
      </c>
      <c r="J233" s="1545">
        <v>-16.955017301038062</v>
      </c>
      <c r="K233" s="1545">
        <v>25.039123630672925</v>
      </c>
      <c r="L233" s="1546">
        <v>-0.57009214247727513</v>
      </c>
    </row>
    <row r="234" spans="1:12">
      <c r="A234" s="1154" t="s">
        <v>82</v>
      </c>
      <c r="B234" s="1483" t="s">
        <v>19</v>
      </c>
      <c r="C234" s="1155">
        <v>20006.822103386807</v>
      </c>
      <c r="D234" s="1155">
        <v>20133.010991115199</v>
      </c>
      <c r="E234" s="1547">
        <v>20406.958545454545</v>
      </c>
      <c r="F234" s="1547">
        <v>20535.671210937504</v>
      </c>
      <c r="G234" s="1548">
        <v>-0.62677603357033351</v>
      </c>
      <c r="H234" s="1549">
        <v>391.27714285714285</v>
      </c>
      <c r="I234" s="1549">
        <v>-2.1748549671315778</v>
      </c>
      <c r="J234" s="1549">
        <v>-27.083333333333332</v>
      </c>
      <c r="K234" s="1549">
        <v>3.6515388628064684</v>
      </c>
      <c r="L234" s="1550">
        <v>-0.60189489882401492</v>
      </c>
    </row>
    <row r="235" spans="1:12">
      <c r="A235" s="1154" t="s">
        <v>83</v>
      </c>
      <c r="B235" s="1483" t="s">
        <v>19</v>
      </c>
      <c r="C235" s="1155" t="s">
        <v>73</v>
      </c>
      <c r="D235" s="1155" t="s">
        <v>73</v>
      </c>
      <c r="E235" s="1547" t="s">
        <v>73</v>
      </c>
      <c r="F235" s="1547" t="s">
        <v>73</v>
      </c>
      <c r="G235" s="1548" t="s">
        <v>73</v>
      </c>
      <c r="H235" s="1549" t="s">
        <v>73</v>
      </c>
      <c r="I235" s="1549" t="s">
        <v>73</v>
      </c>
      <c r="J235" s="1549" t="s">
        <v>73</v>
      </c>
      <c r="K235" s="1549" t="s">
        <v>73</v>
      </c>
      <c r="L235" s="1550" t="s">
        <v>73</v>
      </c>
    </row>
    <row r="236" spans="1:12">
      <c r="A236" s="1154" t="s">
        <v>71</v>
      </c>
      <c r="B236" s="1483" t="s">
        <v>19</v>
      </c>
      <c r="C236" s="1155">
        <v>16955.610870420656</v>
      </c>
      <c r="D236" s="1155">
        <v>17535.855792022747</v>
      </c>
      <c r="E236" s="1547">
        <v>17294.723087829068</v>
      </c>
      <c r="F236" s="1547">
        <v>17886.572907863203</v>
      </c>
      <c r="G236" s="1548">
        <v>-3.3089056415829585</v>
      </c>
      <c r="H236" s="1549">
        <v>291.99446064139943</v>
      </c>
      <c r="I236" s="1549">
        <v>1.8388221038823724</v>
      </c>
      <c r="J236" s="1549">
        <v>-16.814874696847212</v>
      </c>
      <c r="K236" s="1549">
        <v>53.677621283255085</v>
      </c>
      <c r="L236" s="1550">
        <v>-1.129644999421032</v>
      </c>
    </row>
    <row r="237" spans="1:12" ht="15.75" thickBot="1">
      <c r="A237" s="1484" t="s">
        <v>84</v>
      </c>
      <c r="B237" s="1485" t="s">
        <v>19</v>
      </c>
      <c r="C237" s="1156">
        <v>19593.862929818086</v>
      </c>
      <c r="D237" s="1156">
        <v>19653.386000670325</v>
      </c>
      <c r="E237" s="1551">
        <v>19985.740188414449</v>
      </c>
      <c r="F237" s="1551">
        <v>20152.842987539843</v>
      </c>
      <c r="G237" s="1552">
        <v>-0.82917729884915437</v>
      </c>
      <c r="H237" s="1553">
        <v>297.23106508875736</v>
      </c>
      <c r="I237" s="1553">
        <v>-0.66449545425035972</v>
      </c>
      <c r="J237" s="1553">
        <v>-2.3121387283236992</v>
      </c>
      <c r="K237" s="1553">
        <v>17.631716223265521</v>
      </c>
      <c r="L237" s="1554">
        <v>2.3016320407223212</v>
      </c>
    </row>
    <row r="238" spans="1:12" ht="15.75" thickBot="1">
      <c r="A238" s="1478"/>
      <c r="B238" s="1486"/>
      <c r="C238" s="1534"/>
      <c r="D238" s="1534"/>
      <c r="E238" s="1534"/>
      <c r="F238" s="1534"/>
      <c r="G238" s="1535"/>
      <c r="H238" s="1532"/>
      <c r="I238" s="1532"/>
      <c r="J238" s="1532"/>
      <c r="K238" s="1532"/>
      <c r="L238" s="1536"/>
    </row>
    <row r="239" spans="1:12">
      <c r="A239" s="1157" t="s">
        <v>85</v>
      </c>
      <c r="B239" s="1487" t="s">
        <v>21</v>
      </c>
      <c r="C239" s="1158" t="s">
        <v>73</v>
      </c>
      <c r="D239" s="1158" t="s">
        <v>73</v>
      </c>
      <c r="E239" s="1555" t="s">
        <v>73</v>
      </c>
      <c r="F239" s="1555" t="s">
        <v>73</v>
      </c>
      <c r="G239" s="1556" t="s">
        <v>73</v>
      </c>
      <c r="H239" s="1557" t="s">
        <v>73</v>
      </c>
      <c r="I239" s="1557" t="s">
        <v>73</v>
      </c>
      <c r="J239" s="1558" t="s">
        <v>73</v>
      </c>
      <c r="K239" s="1558" t="s">
        <v>73</v>
      </c>
      <c r="L239" s="1559" t="s">
        <v>73</v>
      </c>
    </row>
    <row r="240" spans="1:12">
      <c r="A240" s="1153" t="s">
        <v>85</v>
      </c>
      <c r="B240" s="1488" t="s">
        <v>22</v>
      </c>
      <c r="C240" s="1155" t="s">
        <v>73</v>
      </c>
      <c r="D240" s="1155" t="s">
        <v>73</v>
      </c>
      <c r="E240" s="1547" t="s">
        <v>73</v>
      </c>
      <c r="F240" s="1547" t="s">
        <v>73</v>
      </c>
      <c r="G240" s="1548" t="s">
        <v>73</v>
      </c>
      <c r="H240" s="1549" t="s">
        <v>73</v>
      </c>
      <c r="I240" s="1549" t="s">
        <v>73</v>
      </c>
      <c r="J240" s="1560" t="s">
        <v>73</v>
      </c>
      <c r="K240" s="1560" t="s">
        <v>73</v>
      </c>
      <c r="L240" s="1561" t="s">
        <v>73</v>
      </c>
    </row>
    <row r="241" spans="1:12">
      <c r="A241" s="1153" t="s">
        <v>85</v>
      </c>
      <c r="B241" s="1488" t="s">
        <v>23</v>
      </c>
      <c r="C241" s="1155" t="s">
        <v>73</v>
      </c>
      <c r="D241" s="1155" t="s">
        <v>73</v>
      </c>
      <c r="E241" s="1547" t="s">
        <v>73</v>
      </c>
      <c r="F241" s="1547" t="s">
        <v>73</v>
      </c>
      <c r="G241" s="1548" t="s">
        <v>73</v>
      </c>
      <c r="H241" s="1549" t="s">
        <v>73</v>
      </c>
      <c r="I241" s="1549" t="s">
        <v>73</v>
      </c>
      <c r="J241" s="1560" t="s">
        <v>73</v>
      </c>
      <c r="K241" s="1560" t="s">
        <v>73</v>
      </c>
      <c r="L241" s="1561" t="s">
        <v>73</v>
      </c>
    </row>
    <row r="242" spans="1:12">
      <c r="A242" s="1157" t="s">
        <v>85</v>
      </c>
      <c r="B242" s="1489" t="s">
        <v>24</v>
      </c>
      <c r="C242" s="1159" t="s">
        <v>73</v>
      </c>
      <c r="D242" s="1159" t="s">
        <v>73</v>
      </c>
      <c r="E242" s="1562" t="s">
        <v>73</v>
      </c>
      <c r="F242" s="1562" t="s">
        <v>73</v>
      </c>
      <c r="G242" s="1563" t="s">
        <v>73</v>
      </c>
      <c r="H242" s="1564" t="s">
        <v>73</v>
      </c>
      <c r="I242" s="1564" t="s">
        <v>73</v>
      </c>
      <c r="J242" s="1565" t="s">
        <v>73</v>
      </c>
      <c r="K242" s="1565" t="s">
        <v>73</v>
      </c>
      <c r="L242" s="1566" t="s">
        <v>73</v>
      </c>
    </row>
    <row r="243" spans="1:12">
      <c r="A243" s="1153" t="s">
        <v>85</v>
      </c>
      <c r="B243" s="1488" t="s">
        <v>25</v>
      </c>
      <c r="C243" s="1155" t="s">
        <v>73</v>
      </c>
      <c r="D243" s="1155" t="s">
        <v>73</v>
      </c>
      <c r="E243" s="1547" t="s">
        <v>73</v>
      </c>
      <c r="F243" s="1547" t="s">
        <v>73</v>
      </c>
      <c r="G243" s="1548" t="s">
        <v>73</v>
      </c>
      <c r="H243" s="1549" t="s">
        <v>73</v>
      </c>
      <c r="I243" s="1549" t="s">
        <v>73</v>
      </c>
      <c r="J243" s="1560" t="s">
        <v>73</v>
      </c>
      <c r="K243" s="1560" t="s">
        <v>73</v>
      </c>
      <c r="L243" s="1561" t="s">
        <v>73</v>
      </c>
    </row>
    <row r="244" spans="1:12">
      <c r="A244" s="1153" t="s">
        <v>85</v>
      </c>
      <c r="B244" s="1488" t="s">
        <v>26</v>
      </c>
      <c r="C244" s="1155" t="s">
        <v>73</v>
      </c>
      <c r="D244" s="1155" t="s">
        <v>73</v>
      </c>
      <c r="E244" s="1547" t="s">
        <v>73</v>
      </c>
      <c r="F244" s="1547" t="s">
        <v>73</v>
      </c>
      <c r="G244" s="1548" t="s">
        <v>73</v>
      </c>
      <c r="H244" s="1549" t="s">
        <v>73</v>
      </c>
      <c r="I244" s="1549" t="s">
        <v>73</v>
      </c>
      <c r="J244" s="1560" t="s">
        <v>73</v>
      </c>
      <c r="K244" s="1560" t="s">
        <v>73</v>
      </c>
      <c r="L244" s="1561" t="s">
        <v>73</v>
      </c>
    </row>
    <row r="245" spans="1:12">
      <c r="A245" s="1157" t="s">
        <v>85</v>
      </c>
      <c r="B245" s="1489" t="s">
        <v>27</v>
      </c>
      <c r="C245" s="1159" t="s">
        <v>73</v>
      </c>
      <c r="D245" s="1159" t="s">
        <v>73</v>
      </c>
      <c r="E245" s="1562" t="s">
        <v>73</v>
      </c>
      <c r="F245" s="1562" t="s">
        <v>73</v>
      </c>
      <c r="G245" s="1563" t="s">
        <v>73</v>
      </c>
      <c r="H245" s="1564" t="s">
        <v>73</v>
      </c>
      <c r="I245" s="1564" t="s">
        <v>73</v>
      </c>
      <c r="J245" s="1565" t="s">
        <v>73</v>
      </c>
      <c r="K245" s="1565" t="s">
        <v>73</v>
      </c>
      <c r="L245" s="1566" t="s">
        <v>73</v>
      </c>
    </row>
    <row r="246" spans="1:12">
      <c r="A246" s="1153" t="s">
        <v>85</v>
      </c>
      <c r="B246" s="1488" t="s">
        <v>28</v>
      </c>
      <c r="C246" s="1155" t="s">
        <v>73</v>
      </c>
      <c r="D246" s="1155" t="s">
        <v>73</v>
      </c>
      <c r="E246" s="1547" t="s">
        <v>73</v>
      </c>
      <c r="F246" s="1547" t="s">
        <v>73</v>
      </c>
      <c r="G246" s="1548" t="s">
        <v>73</v>
      </c>
      <c r="H246" s="1549" t="s">
        <v>73</v>
      </c>
      <c r="I246" s="1549" t="s">
        <v>73</v>
      </c>
      <c r="J246" s="1560" t="s">
        <v>73</v>
      </c>
      <c r="K246" s="1560" t="s">
        <v>73</v>
      </c>
      <c r="L246" s="1561" t="s">
        <v>73</v>
      </c>
    </row>
    <row r="247" spans="1:12" ht="15.75" thickBot="1">
      <c r="A247" s="1490" t="s">
        <v>85</v>
      </c>
      <c r="B247" s="1491" t="s">
        <v>29</v>
      </c>
      <c r="C247" s="1567" t="s">
        <v>73</v>
      </c>
      <c r="D247" s="1567" t="s">
        <v>73</v>
      </c>
      <c r="E247" s="1568" t="s">
        <v>73</v>
      </c>
      <c r="F247" s="1568" t="s">
        <v>73</v>
      </c>
      <c r="G247" s="1569" t="s">
        <v>73</v>
      </c>
      <c r="H247" s="1560" t="s">
        <v>73</v>
      </c>
      <c r="I247" s="1560" t="s">
        <v>73</v>
      </c>
      <c r="J247" s="1560" t="s">
        <v>73</v>
      </c>
      <c r="K247" s="1560" t="s">
        <v>73</v>
      </c>
      <c r="L247" s="1561" t="s">
        <v>73</v>
      </c>
    </row>
    <row r="248" spans="1:12" ht="15.75" thickBot="1">
      <c r="A248" s="1478"/>
      <c r="B248" s="1486"/>
      <c r="C248" s="1534"/>
      <c r="D248" s="1534"/>
      <c r="E248" s="1534"/>
      <c r="F248" s="1534"/>
      <c r="G248" s="1535"/>
      <c r="H248" s="1532"/>
      <c r="I248" s="1532"/>
      <c r="J248" s="1532"/>
      <c r="K248" s="1532"/>
      <c r="L248" s="1536"/>
    </row>
    <row r="249" spans="1:12">
      <c r="A249" s="1157" t="s">
        <v>86</v>
      </c>
      <c r="B249" s="1487" t="s">
        <v>21</v>
      </c>
      <c r="C249" s="1158">
        <v>21924.632671525251</v>
      </c>
      <c r="D249" s="1158">
        <v>21936.215959764515</v>
      </c>
      <c r="E249" s="1555">
        <v>22363.125324955756</v>
      </c>
      <c r="F249" s="1555">
        <v>22374.940278959806</v>
      </c>
      <c r="G249" s="1556">
        <v>-5.2804404645318881E-2</v>
      </c>
      <c r="H249" s="1557">
        <v>418.51111111111112</v>
      </c>
      <c r="I249" s="1557">
        <v>1.6288279821453551</v>
      </c>
      <c r="J249" s="1558">
        <v>19.469026548672566</v>
      </c>
      <c r="K249" s="1558">
        <v>7.042253521126761</v>
      </c>
      <c r="L249" s="1559">
        <v>2.0356075308742128</v>
      </c>
    </row>
    <row r="250" spans="1:12">
      <c r="A250" s="1153" t="s">
        <v>86</v>
      </c>
      <c r="B250" s="1488" t="s">
        <v>22</v>
      </c>
      <c r="C250" s="1155">
        <v>21981.426470588234</v>
      </c>
      <c r="D250" s="1155">
        <v>22125.947058823531</v>
      </c>
      <c r="E250" s="1547">
        <v>22421.055</v>
      </c>
      <c r="F250" s="1547">
        <v>22568.466</v>
      </c>
      <c r="G250" s="1548">
        <v>-0.65317243981048623</v>
      </c>
      <c r="H250" s="1549">
        <v>416.8</v>
      </c>
      <c r="I250" s="1549">
        <v>5.6259503294475381</v>
      </c>
      <c r="J250" s="1560">
        <v>47.058823529411761</v>
      </c>
      <c r="K250" s="1560">
        <v>5.2164840897235258</v>
      </c>
      <c r="L250" s="1561">
        <v>2.2036351752352674</v>
      </c>
    </row>
    <row r="251" spans="1:12">
      <c r="A251" s="1153" t="s">
        <v>86</v>
      </c>
      <c r="B251" s="1488" t="s">
        <v>23</v>
      </c>
      <c r="C251" s="1155">
        <v>21764.904901960785</v>
      </c>
      <c r="D251" s="1155">
        <v>21677.815686274509</v>
      </c>
      <c r="E251" s="1547">
        <v>22200.203000000001</v>
      </c>
      <c r="F251" s="1547">
        <v>22111.371999999999</v>
      </c>
      <c r="G251" s="1548">
        <v>0.40174350103648909</v>
      </c>
      <c r="H251" s="1549">
        <v>423.4</v>
      </c>
      <c r="I251" s="1549">
        <v>-3.2891731384193776</v>
      </c>
      <c r="J251" s="1560">
        <v>-22.222222222222221</v>
      </c>
      <c r="K251" s="1560">
        <v>1.8257694314032342</v>
      </c>
      <c r="L251" s="1561">
        <v>-0.16802764436105466</v>
      </c>
    </row>
    <row r="252" spans="1:12">
      <c r="A252" s="1157" t="s">
        <v>86</v>
      </c>
      <c r="B252" s="1489" t="s">
        <v>24</v>
      </c>
      <c r="C252" s="1159">
        <v>20751.099135402193</v>
      </c>
      <c r="D252" s="1159">
        <v>20990.943115152415</v>
      </c>
      <c r="E252" s="1562">
        <v>21166.121118110237</v>
      </c>
      <c r="F252" s="1562">
        <v>21410.761977455462</v>
      </c>
      <c r="G252" s="1563">
        <v>-1.1426069730858746</v>
      </c>
      <c r="H252" s="1564">
        <v>367.37272727272733</v>
      </c>
      <c r="I252" s="1564">
        <v>-3.2674817346453651</v>
      </c>
      <c r="J252" s="1565">
        <v>-27.54491017964072</v>
      </c>
      <c r="K252" s="1565">
        <v>6.3119457485654671</v>
      </c>
      <c r="L252" s="1566">
        <v>-1.0872567326042279</v>
      </c>
    </row>
    <row r="253" spans="1:12">
      <c r="A253" s="1153" t="s">
        <v>86</v>
      </c>
      <c r="B253" s="1488" t="s">
        <v>25</v>
      </c>
      <c r="C253" s="1155">
        <v>20889.157843137255</v>
      </c>
      <c r="D253" s="1155">
        <v>20996.581372549019</v>
      </c>
      <c r="E253" s="1547">
        <v>21306.940999999999</v>
      </c>
      <c r="F253" s="1547">
        <v>21416.512999999999</v>
      </c>
      <c r="G253" s="1548">
        <v>-0.5116239044143186</v>
      </c>
      <c r="H253" s="1549">
        <v>352.1</v>
      </c>
      <c r="I253" s="1549">
        <v>-0.59288537549406162</v>
      </c>
      <c r="J253" s="1560">
        <v>-14.117647058823529</v>
      </c>
      <c r="K253" s="1560">
        <v>3.8080333854981738</v>
      </c>
      <c r="L253" s="1561">
        <v>4.1972242387850578E-2</v>
      </c>
    </row>
    <row r="254" spans="1:12">
      <c r="A254" s="1153" t="s">
        <v>86</v>
      </c>
      <c r="B254" s="1488" t="s">
        <v>26</v>
      </c>
      <c r="C254" s="1155">
        <v>20561.866666666665</v>
      </c>
      <c r="D254" s="1155">
        <v>20985.848039215685</v>
      </c>
      <c r="E254" s="1547">
        <v>20973.103999999999</v>
      </c>
      <c r="F254" s="1547">
        <v>21405.564999999999</v>
      </c>
      <c r="G254" s="1548">
        <v>-2.0203204166766886</v>
      </c>
      <c r="H254" s="1549">
        <v>390.6</v>
      </c>
      <c r="I254" s="1549">
        <v>-3.8641397981786825</v>
      </c>
      <c r="J254" s="1560">
        <v>-41.463414634146339</v>
      </c>
      <c r="K254" s="1560">
        <v>2.5039123630672928</v>
      </c>
      <c r="L254" s="1561">
        <v>-1.1292289749920781</v>
      </c>
    </row>
    <row r="255" spans="1:12">
      <c r="A255" s="1157" t="s">
        <v>86</v>
      </c>
      <c r="B255" s="1489" t="s">
        <v>27</v>
      </c>
      <c r="C255" s="1159">
        <v>20134.842609570951</v>
      </c>
      <c r="D255" s="1159">
        <v>20357.187672090109</v>
      </c>
      <c r="E255" s="1562">
        <v>20537.539461762372</v>
      </c>
      <c r="F255" s="1562">
        <v>20764.331425531913</v>
      </c>
      <c r="G255" s="1563">
        <v>-1.0922189552930992</v>
      </c>
      <c r="H255" s="1564">
        <v>337.43035714285713</v>
      </c>
      <c r="I255" s="1564">
        <v>-0.9417315416860228</v>
      </c>
      <c r="J255" s="1565">
        <v>-24.832214765100673</v>
      </c>
      <c r="K255" s="1565">
        <v>11.684924360980698</v>
      </c>
      <c r="L255" s="1566">
        <v>-1.5184429407472599</v>
      </c>
    </row>
    <row r="256" spans="1:12">
      <c r="A256" s="1153" t="s">
        <v>86</v>
      </c>
      <c r="B256" s="1488" t="s">
        <v>28</v>
      </c>
      <c r="C256" s="1155">
        <v>20161.182352941174</v>
      </c>
      <c r="D256" s="1155">
        <v>20181.71862745098</v>
      </c>
      <c r="E256" s="1547">
        <v>20564.405999999999</v>
      </c>
      <c r="F256" s="1547">
        <v>20585.352999999999</v>
      </c>
      <c r="G256" s="1548">
        <v>-0.10175681709223114</v>
      </c>
      <c r="H256" s="1549">
        <v>323.7</v>
      </c>
      <c r="I256" s="1549">
        <v>0.71561916614810572</v>
      </c>
      <c r="J256" s="1560">
        <v>-5.9523809523809517</v>
      </c>
      <c r="K256" s="1560">
        <v>8.242044861763171</v>
      </c>
      <c r="L256" s="1561">
        <v>0.79853577890982663</v>
      </c>
    </row>
    <row r="257" spans="1:12" ht="15.75" thickBot="1">
      <c r="A257" s="1490" t="s">
        <v>86</v>
      </c>
      <c r="B257" s="1491" t="s">
        <v>29</v>
      </c>
      <c r="C257" s="1567">
        <v>20079.72745098039</v>
      </c>
      <c r="D257" s="1567">
        <v>20556.584313725489</v>
      </c>
      <c r="E257" s="1568">
        <v>20481.322</v>
      </c>
      <c r="F257" s="1568">
        <v>20967.716</v>
      </c>
      <c r="G257" s="1569">
        <v>-2.3197281000944514</v>
      </c>
      <c r="H257" s="1560">
        <v>370.3</v>
      </c>
      <c r="I257" s="1560">
        <v>1.3132694938440523</v>
      </c>
      <c r="J257" s="1560">
        <v>-49.230769230769234</v>
      </c>
      <c r="K257" s="1560">
        <v>3.4428794992175273</v>
      </c>
      <c r="L257" s="1561">
        <v>-2.3169787196570848</v>
      </c>
    </row>
    <row r="258" spans="1:12" ht="15.75" thickBot="1">
      <c r="A258" s="1492"/>
      <c r="B258" s="1493"/>
      <c r="C258" s="1570"/>
      <c r="D258" s="1570"/>
      <c r="E258" s="1570"/>
      <c r="F258" s="1570"/>
      <c r="G258" s="1571"/>
      <c r="H258" s="1572"/>
      <c r="I258" s="1572"/>
      <c r="J258" s="1572"/>
      <c r="K258" s="1572"/>
      <c r="L258" s="1573"/>
    </row>
    <row r="259" spans="1:12">
      <c r="A259" s="1153" t="s">
        <v>87</v>
      </c>
      <c r="B259" s="1494" t="s">
        <v>26</v>
      </c>
      <c r="C259" s="1574">
        <v>20155.288235294116</v>
      </c>
      <c r="D259" s="1574">
        <v>20334.700980392157</v>
      </c>
      <c r="E259" s="1575">
        <v>20558.394</v>
      </c>
      <c r="F259" s="1575">
        <v>20741.395</v>
      </c>
      <c r="G259" s="1576">
        <v>-0.88229841821150512</v>
      </c>
      <c r="H259" s="1577">
        <v>415</v>
      </c>
      <c r="I259" s="1577">
        <v>-4.7072330654420211</v>
      </c>
      <c r="J259" s="1577">
        <v>-17.241379310344829</v>
      </c>
      <c r="K259" s="1577">
        <v>1.2519561815336464</v>
      </c>
      <c r="L259" s="1578">
        <v>-3.2935267292228732E-2</v>
      </c>
    </row>
    <row r="260" spans="1:12" ht="15.75" thickBot="1">
      <c r="A260" s="1490" t="s">
        <v>87</v>
      </c>
      <c r="B260" s="1491" t="s">
        <v>29</v>
      </c>
      <c r="C260" s="1567">
        <v>19921.98431372549</v>
      </c>
      <c r="D260" s="1567">
        <v>20034.161764705885</v>
      </c>
      <c r="E260" s="1568">
        <v>20320.423999999999</v>
      </c>
      <c r="F260" s="1568">
        <v>20434.845000000001</v>
      </c>
      <c r="G260" s="1569">
        <v>-0.55993084361541323</v>
      </c>
      <c r="H260" s="1560">
        <v>378.9</v>
      </c>
      <c r="I260" s="1560">
        <v>-1.4820592823713066</v>
      </c>
      <c r="J260" s="1560">
        <v>-31.343283582089555</v>
      </c>
      <c r="K260" s="1560">
        <v>2.3995826812728223</v>
      </c>
      <c r="L260" s="1561">
        <v>-0.56895963153178553</v>
      </c>
    </row>
    <row r="261" spans="1:12" ht="15.75" thickBot="1">
      <c r="A261" s="1492"/>
      <c r="B261" s="1493"/>
      <c r="C261" s="1570"/>
      <c r="D261" s="1570"/>
      <c r="E261" s="1570"/>
      <c r="F261" s="1570"/>
      <c r="G261" s="1571"/>
      <c r="H261" s="1572"/>
      <c r="I261" s="1572"/>
      <c r="J261" s="1572"/>
      <c r="K261" s="1572"/>
      <c r="L261" s="1573"/>
    </row>
    <row r="262" spans="1:12">
      <c r="A262" s="1157" t="s">
        <v>88</v>
      </c>
      <c r="B262" s="1487" t="s">
        <v>21</v>
      </c>
      <c r="C262" s="1158" t="s">
        <v>73</v>
      </c>
      <c r="D262" s="1158" t="s">
        <v>73</v>
      </c>
      <c r="E262" s="1555" t="s">
        <v>73</v>
      </c>
      <c r="F262" s="1555" t="s">
        <v>73</v>
      </c>
      <c r="G262" s="1556" t="s">
        <v>73</v>
      </c>
      <c r="H262" s="1557" t="s">
        <v>73</v>
      </c>
      <c r="I262" s="1557" t="s">
        <v>73</v>
      </c>
      <c r="J262" s="1558" t="s">
        <v>73</v>
      </c>
      <c r="K262" s="1558" t="s">
        <v>73</v>
      </c>
      <c r="L262" s="1559" t="s">
        <v>73</v>
      </c>
    </row>
    <row r="263" spans="1:12">
      <c r="A263" s="1154" t="s">
        <v>88</v>
      </c>
      <c r="B263" s="1488" t="s">
        <v>22</v>
      </c>
      <c r="C263" s="1155" t="s">
        <v>73</v>
      </c>
      <c r="D263" s="1155" t="s">
        <v>73</v>
      </c>
      <c r="E263" s="1547" t="s">
        <v>73</v>
      </c>
      <c r="F263" s="1547" t="s">
        <v>73</v>
      </c>
      <c r="G263" s="1548" t="s">
        <v>73</v>
      </c>
      <c r="H263" s="1549" t="s">
        <v>73</v>
      </c>
      <c r="I263" s="1549" t="s">
        <v>73</v>
      </c>
      <c r="J263" s="1560" t="s">
        <v>73</v>
      </c>
      <c r="K263" s="1560" t="s">
        <v>73</v>
      </c>
      <c r="L263" s="1561" t="s">
        <v>73</v>
      </c>
    </row>
    <row r="264" spans="1:12">
      <c r="A264" s="1154" t="s">
        <v>88</v>
      </c>
      <c r="B264" s="1488" t="s">
        <v>23</v>
      </c>
      <c r="C264" s="1155" t="s">
        <v>73</v>
      </c>
      <c r="D264" s="1155" t="s">
        <v>73</v>
      </c>
      <c r="E264" s="1547" t="s">
        <v>73</v>
      </c>
      <c r="F264" s="1547" t="s">
        <v>73</v>
      </c>
      <c r="G264" s="1548" t="s">
        <v>73</v>
      </c>
      <c r="H264" s="1549" t="s">
        <v>73</v>
      </c>
      <c r="I264" s="1549" t="s">
        <v>73</v>
      </c>
      <c r="J264" s="1560" t="s">
        <v>73</v>
      </c>
      <c r="K264" s="1560" t="s">
        <v>73</v>
      </c>
      <c r="L264" s="1561" t="s">
        <v>73</v>
      </c>
    </row>
    <row r="265" spans="1:12">
      <c r="A265" s="1154" t="s">
        <v>88</v>
      </c>
      <c r="B265" s="1488" t="s">
        <v>30</v>
      </c>
      <c r="C265" s="1155" t="s">
        <v>73</v>
      </c>
      <c r="D265" s="1155" t="s">
        <v>73</v>
      </c>
      <c r="E265" s="1547" t="s">
        <v>73</v>
      </c>
      <c r="F265" s="1547" t="s">
        <v>73</v>
      </c>
      <c r="G265" s="1548" t="s">
        <v>73</v>
      </c>
      <c r="H265" s="1549" t="s">
        <v>73</v>
      </c>
      <c r="I265" s="1549" t="s">
        <v>73</v>
      </c>
      <c r="J265" s="1560" t="s">
        <v>73</v>
      </c>
      <c r="K265" s="1560" t="s">
        <v>73</v>
      </c>
      <c r="L265" s="1561" t="s">
        <v>73</v>
      </c>
    </row>
    <row r="266" spans="1:12">
      <c r="A266" s="1160" t="s">
        <v>88</v>
      </c>
      <c r="B266" s="1489" t="s">
        <v>24</v>
      </c>
      <c r="C266" s="1159" t="s">
        <v>73</v>
      </c>
      <c r="D266" s="1159" t="s">
        <v>73</v>
      </c>
      <c r="E266" s="1562" t="s">
        <v>73</v>
      </c>
      <c r="F266" s="1562" t="s">
        <v>73</v>
      </c>
      <c r="G266" s="1563" t="s">
        <v>73</v>
      </c>
      <c r="H266" s="1564" t="s">
        <v>73</v>
      </c>
      <c r="I266" s="1564" t="s">
        <v>73</v>
      </c>
      <c r="J266" s="1565" t="s">
        <v>73</v>
      </c>
      <c r="K266" s="1565" t="s">
        <v>73</v>
      </c>
      <c r="L266" s="1566" t="s">
        <v>73</v>
      </c>
    </row>
    <row r="267" spans="1:12">
      <c r="A267" s="1154" t="s">
        <v>88</v>
      </c>
      <c r="B267" s="1488" t="s">
        <v>26</v>
      </c>
      <c r="C267" s="1155" t="s">
        <v>73</v>
      </c>
      <c r="D267" s="1155" t="s">
        <v>73</v>
      </c>
      <c r="E267" s="1547" t="s">
        <v>73</v>
      </c>
      <c r="F267" s="1547" t="s">
        <v>73</v>
      </c>
      <c r="G267" s="1548" t="s">
        <v>73</v>
      </c>
      <c r="H267" s="1549" t="s">
        <v>73</v>
      </c>
      <c r="I267" s="1549" t="s">
        <v>73</v>
      </c>
      <c r="J267" s="1560" t="s">
        <v>73</v>
      </c>
      <c r="K267" s="1560" t="s">
        <v>73</v>
      </c>
      <c r="L267" s="1561" t="s">
        <v>73</v>
      </c>
    </row>
    <row r="268" spans="1:12">
      <c r="A268" s="1154" t="s">
        <v>88</v>
      </c>
      <c r="B268" s="1488" t="s">
        <v>31</v>
      </c>
      <c r="C268" s="1155" t="s">
        <v>73</v>
      </c>
      <c r="D268" s="1155" t="s">
        <v>73</v>
      </c>
      <c r="E268" s="1547" t="s">
        <v>73</v>
      </c>
      <c r="F268" s="1547" t="s">
        <v>73</v>
      </c>
      <c r="G268" s="1548" t="s">
        <v>73</v>
      </c>
      <c r="H268" s="1549" t="s">
        <v>73</v>
      </c>
      <c r="I268" s="1549" t="s">
        <v>73</v>
      </c>
      <c r="J268" s="1560" t="s">
        <v>73</v>
      </c>
      <c r="K268" s="1560" t="s">
        <v>73</v>
      </c>
      <c r="L268" s="1561" t="s">
        <v>73</v>
      </c>
    </row>
    <row r="269" spans="1:12">
      <c r="A269" s="1160" t="s">
        <v>88</v>
      </c>
      <c r="B269" s="1489" t="s">
        <v>27</v>
      </c>
      <c r="C269" s="1159" t="s">
        <v>73</v>
      </c>
      <c r="D269" s="1159" t="s">
        <v>73</v>
      </c>
      <c r="E269" s="1562" t="s">
        <v>73</v>
      </c>
      <c r="F269" s="1562" t="s">
        <v>73</v>
      </c>
      <c r="G269" s="1563" t="s">
        <v>73</v>
      </c>
      <c r="H269" s="1564" t="s">
        <v>73</v>
      </c>
      <c r="I269" s="1564" t="s">
        <v>73</v>
      </c>
      <c r="J269" s="1565" t="s">
        <v>73</v>
      </c>
      <c r="K269" s="1565" t="s">
        <v>73</v>
      </c>
      <c r="L269" s="1566" t="s">
        <v>73</v>
      </c>
    </row>
    <row r="270" spans="1:12">
      <c r="A270" s="1154" t="s">
        <v>88</v>
      </c>
      <c r="B270" s="1488" t="s">
        <v>29</v>
      </c>
      <c r="C270" s="1155" t="s">
        <v>73</v>
      </c>
      <c r="D270" s="1155" t="s">
        <v>73</v>
      </c>
      <c r="E270" s="1547" t="s">
        <v>73</v>
      </c>
      <c r="F270" s="1547" t="s">
        <v>73</v>
      </c>
      <c r="G270" s="1548" t="s">
        <v>73</v>
      </c>
      <c r="H270" s="1549" t="s">
        <v>73</v>
      </c>
      <c r="I270" s="1549" t="s">
        <v>73</v>
      </c>
      <c r="J270" s="1560" t="s">
        <v>73</v>
      </c>
      <c r="K270" s="1560" t="s">
        <v>73</v>
      </c>
      <c r="L270" s="1561" t="s">
        <v>73</v>
      </c>
    </row>
    <row r="271" spans="1:12" ht="15.75" thickBot="1">
      <c r="A271" s="1495" t="s">
        <v>88</v>
      </c>
      <c r="B271" s="1488" t="s">
        <v>32</v>
      </c>
      <c r="C271" s="1567" t="s">
        <v>73</v>
      </c>
      <c r="D271" s="1567" t="s">
        <v>73</v>
      </c>
      <c r="E271" s="1568" t="s">
        <v>73</v>
      </c>
      <c r="F271" s="1568" t="s">
        <v>73</v>
      </c>
      <c r="G271" s="1569" t="s">
        <v>73</v>
      </c>
      <c r="H271" s="1560" t="s">
        <v>73</v>
      </c>
      <c r="I271" s="1560" t="s">
        <v>73</v>
      </c>
      <c r="J271" s="1560" t="s">
        <v>73</v>
      </c>
      <c r="K271" s="1560" t="s">
        <v>73</v>
      </c>
      <c r="L271" s="1561" t="s">
        <v>73</v>
      </c>
    </row>
    <row r="272" spans="1:12" ht="15.75" thickBot="1">
      <c r="A272" s="1492"/>
      <c r="B272" s="1493"/>
      <c r="C272" s="1570"/>
      <c r="D272" s="1570"/>
      <c r="E272" s="1570"/>
      <c r="F272" s="1570"/>
      <c r="G272" s="1571"/>
      <c r="H272" s="1572"/>
      <c r="I272" s="1572"/>
      <c r="J272" s="1572"/>
      <c r="K272" s="1572"/>
      <c r="L272" s="1573"/>
    </row>
    <row r="273" spans="1:12">
      <c r="A273" s="1157" t="s">
        <v>20</v>
      </c>
      <c r="B273" s="1487" t="s">
        <v>24</v>
      </c>
      <c r="C273" s="1158">
        <v>16572.247821101948</v>
      </c>
      <c r="D273" s="1158">
        <v>18687.52382257345</v>
      </c>
      <c r="E273" s="1555">
        <v>16903.692777523986</v>
      </c>
      <c r="F273" s="1555">
        <v>19061.274299024921</v>
      </c>
      <c r="G273" s="1556">
        <v>-11.319188253910738</v>
      </c>
      <c r="H273" s="1557">
        <v>358.816393442623</v>
      </c>
      <c r="I273" s="1557">
        <v>-0.86871037067294765</v>
      </c>
      <c r="J273" s="1558">
        <v>-40.196078431372548</v>
      </c>
      <c r="K273" s="1558">
        <v>3.1820552947313505</v>
      </c>
      <c r="L273" s="1559">
        <v>-1.3372180770010376</v>
      </c>
    </row>
    <row r="274" spans="1:12">
      <c r="A274" s="1153" t="s">
        <v>20</v>
      </c>
      <c r="B274" s="1488" t="s">
        <v>25</v>
      </c>
      <c r="C274" s="1155">
        <v>15704.409803921568</v>
      </c>
      <c r="D274" s="1155">
        <v>16514.353921568625</v>
      </c>
      <c r="E274" s="1547">
        <v>16018.498</v>
      </c>
      <c r="F274" s="1547">
        <v>16844.641</v>
      </c>
      <c r="G274" s="1548">
        <v>-4.9044856462064104</v>
      </c>
      <c r="H274" s="1549">
        <v>311.39999999999998</v>
      </c>
      <c r="I274" s="1549">
        <v>1.466275659824047</v>
      </c>
      <c r="J274" s="1560">
        <v>7.6923076923076925</v>
      </c>
      <c r="K274" s="1560">
        <v>0.73030777256129364</v>
      </c>
      <c r="L274" s="1561">
        <v>0.15432195067383236</v>
      </c>
    </row>
    <row r="275" spans="1:12">
      <c r="A275" s="1153" t="s">
        <v>20</v>
      </c>
      <c r="B275" s="1488" t="s">
        <v>26</v>
      </c>
      <c r="C275" s="1155">
        <v>17173.084313725489</v>
      </c>
      <c r="D275" s="1155">
        <v>19082.55</v>
      </c>
      <c r="E275" s="1547">
        <v>17516.545999999998</v>
      </c>
      <c r="F275" s="1547">
        <v>19464.201000000001</v>
      </c>
      <c r="G275" s="1548">
        <v>-10.006344467979972</v>
      </c>
      <c r="H275" s="1549">
        <v>361.1</v>
      </c>
      <c r="I275" s="1549">
        <v>0.78146804353893695</v>
      </c>
      <c r="J275" s="1560">
        <v>-55.172413793103445</v>
      </c>
      <c r="K275" s="1560">
        <v>1.3562858633281167</v>
      </c>
      <c r="L275" s="1561">
        <v>-1.2134970343236335</v>
      </c>
    </row>
    <row r="276" spans="1:12">
      <c r="A276" s="1153" t="s">
        <v>20</v>
      </c>
      <c r="B276" s="1488" t="s">
        <v>31</v>
      </c>
      <c r="C276" s="1155" t="s">
        <v>200</v>
      </c>
      <c r="D276" s="1155">
        <v>18725.573529411762</v>
      </c>
      <c r="E276" s="1547" t="s">
        <v>200</v>
      </c>
      <c r="F276" s="1547">
        <v>19100.084999999999</v>
      </c>
      <c r="G276" s="1548" t="s">
        <v>73</v>
      </c>
      <c r="H276" s="1549">
        <v>387.6</v>
      </c>
      <c r="I276" s="1549" t="s">
        <v>73</v>
      </c>
      <c r="J276" s="1560" t="s">
        <v>73</v>
      </c>
      <c r="K276" s="1560">
        <v>1.0954616588419406</v>
      </c>
      <c r="L276" s="1561" t="s">
        <v>73</v>
      </c>
    </row>
    <row r="277" spans="1:12">
      <c r="A277" s="1157" t="s">
        <v>20</v>
      </c>
      <c r="B277" s="1489" t="s">
        <v>27</v>
      </c>
      <c r="C277" s="1159">
        <v>17901.5699156185</v>
      </c>
      <c r="D277" s="1159">
        <v>18148.81802211672</v>
      </c>
      <c r="E277" s="1562">
        <v>18259.601313930871</v>
      </c>
      <c r="F277" s="1562">
        <v>18511.794382559056</v>
      </c>
      <c r="G277" s="1563">
        <v>-1.3623372397966418</v>
      </c>
      <c r="H277" s="1564">
        <v>314.24827586206902</v>
      </c>
      <c r="I277" s="1564">
        <v>3.1235160463817708</v>
      </c>
      <c r="J277" s="1565">
        <v>-9.7595473833097586</v>
      </c>
      <c r="K277" s="1565">
        <v>33.281168492436095</v>
      </c>
      <c r="L277" s="1566">
        <v>1.956401102094933</v>
      </c>
    </row>
    <row r="278" spans="1:12">
      <c r="A278" s="1153" t="s">
        <v>20</v>
      </c>
      <c r="B278" s="1488" t="s">
        <v>28</v>
      </c>
      <c r="C278" s="1155">
        <v>17644.797058823529</v>
      </c>
      <c r="D278" s="1155" t="s">
        <v>200</v>
      </c>
      <c r="E278" s="1547">
        <v>17997.692999999999</v>
      </c>
      <c r="F278" s="1547" t="s">
        <v>200</v>
      </c>
      <c r="G278" s="1548" t="s">
        <v>73</v>
      </c>
      <c r="H278" s="1549">
        <v>283.2</v>
      </c>
      <c r="I278" s="1549" t="s">
        <v>73</v>
      </c>
      <c r="J278" s="1560" t="s">
        <v>73</v>
      </c>
      <c r="K278" s="1560">
        <v>12.728221178925402</v>
      </c>
      <c r="L278" s="1561" t="s">
        <v>73</v>
      </c>
    </row>
    <row r="279" spans="1:12">
      <c r="A279" s="1153" t="s">
        <v>20</v>
      </c>
      <c r="B279" s="1488" t="s">
        <v>29</v>
      </c>
      <c r="C279" s="1155">
        <v>18097.197058823527</v>
      </c>
      <c r="D279" s="1155">
        <v>18399.719607843137</v>
      </c>
      <c r="E279" s="1547">
        <v>18459.141</v>
      </c>
      <c r="F279" s="1547">
        <v>18767.714</v>
      </c>
      <c r="G279" s="1548">
        <v>-1.6441693431602824</v>
      </c>
      <c r="H279" s="1549">
        <v>325.3</v>
      </c>
      <c r="I279" s="1549">
        <v>3.2370675975880636</v>
      </c>
      <c r="J279" s="1560">
        <v>-19.2</v>
      </c>
      <c r="K279" s="1560">
        <v>15.805946791862285</v>
      </c>
      <c r="L279" s="1561">
        <v>-0.80902883950678905</v>
      </c>
    </row>
    <row r="280" spans="1:12">
      <c r="A280" s="1153" t="s">
        <v>20</v>
      </c>
      <c r="B280" s="1488" t="s">
        <v>32</v>
      </c>
      <c r="C280" s="1155">
        <v>17854.786274509806</v>
      </c>
      <c r="D280" s="1155">
        <v>17384.412745098038</v>
      </c>
      <c r="E280" s="1547">
        <v>18211.882000000001</v>
      </c>
      <c r="F280" s="1547">
        <v>17732.100999999999</v>
      </c>
      <c r="G280" s="1548">
        <v>2.7057199820822291</v>
      </c>
      <c r="H280" s="1549">
        <v>360.7</v>
      </c>
      <c r="I280" s="1549">
        <v>2.67577569029319</v>
      </c>
      <c r="J280" s="1560">
        <v>10.975609756097562</v>
      </c>
      <c r="K280" s="1560">
        <v>4.7470005216484088</v>
      </c>
      <c r="L280" s="1561">
        <v>1.1138591835890379</v>
      </c>
    </row>
    <row r="281" spans="1:12">
      <c r="A281" s="1157" t="s">
        <v>20</v>
      </c>
      <c r="B281" s="1489" t="s">
        <v>33</v>
      </c>
      <c r="C281" s="1159">
        <v>14634.398015738501</v>
      </c>
      <c r="D281" s="1159">
        <v>15829.164145822551</v>
      </c>
      <c r="E281" s="1562">
        <v>14927.085976053271</v>
      </c>
      <c r="F281" s="1562">
        <v>16145.747428739003</v>
      </c>
      <c r="G281" s="1563">
        <v>-7.547878833509726</v>
      </c>
      <c r="H281" s="1564">
        <v>236.61848484848483</v>
      </c>
      <c r="I281" s="1564">
        <v>-1.0150291315598841</v>
      </c>
      <c r="J281" s="1565">
        <v>-22.897196261682243</v>
      </c>
      <c r="K281" s="1565">
        <v>17.214397496087635</v>
      </c>
      <c r="L281" s="1566">
        <v>-1.7488280245149355</v>
      </c>
    </row>
    <row r="282" spans="1:12">
      <c r="A282" s="1153" t="s">
        <v>20</v>
      </c>
      <c r="B282" s="1488" t="s">
        <v>74</v>
      </c>
      <c r="C282" s="1155">
        <v>14735.16274509804</v>
      </c>
      <c r="D282" s="1155">
        <v>16095.673529411764</v>
      </c>
      <c r="E282" s="1547">
        <v>15029.866</v>
      </c>
      <c r="F282" s="1547">
        <v>16417.587</v>
      </c>
      <c r="G282" s="1548">
        <v>-8.4526489794145725</v>
      </c>
      <c r="H282" s="1549">
        <v>223.8</v>
      </c>
      <c r="I282" s="1549">
        <v>0.62949640287770037</v>
      </c>
      <c r="J282" s="1560">
        <v>-15.508021390374333</v>
      </c>
      <c r="K282" s="1560">
        <v>8.242044861763171</v>
      </c>
      <c r="L282" s="1561">
        <v>-4.3289653079540358E-2</v>
      </c>
    </row>
    <row r="283" spans="1:12">
      <c r="A283" s="1153" t="s">
        <v>20</v>
      </c>
      <c r="B283" s="1488" t="s">
        <v>34</v>
      </c>
      <c r="C283" s="1155">
        <v>14519.579411764706</v>
      </c>
      <c r="D283" s="1155">
        <v>15553.419607843136</v>
      </c>
      <c r="E283" s="1547">
        <v>14809.971</v>
      </c>
      <c r="F283" s="1547">
        <v>15864.487999999999</v>
      </c>
      <c r="G283" s="1548">
        <v>-6.6470282558126037</v>
      </c>
      <c r="H283" s="1549">
        <v>244</v>
      </c>
      <c r="I283" s="1549">
        <v>-1.6525594518339355</v>
      </c>
      <c r="J283" s="1560">
        <v>-26.81818181818182</v>
      </c>
      <c r="K283" s="1560">
        <v>8.3985393844548764</v>
      </c>
      <c r="L283" s="1561">
        <v>-1.3489129859483135</v>
      </c>
    </row>
    <row r="284" spans="1:12" ht="15.75" thickBot="1">
      <c r="A284" s="1153" t="s">
        <v>20</v>
      </c>
      <c r="B284" s="1488" t="s">
        <v>35</v>
      </c>
      <c r="C284" s="1155" t="s">
        <v>200</v>
      </c>
      <c r="D284" s="1155">
        <v>16475.52843137255</v>
      </c>
      <c r="E284" s="1547" t="s">
        <v>200</v>
      </c>
      <c r="F284" s="1547">
        <v>16805.039000000001</v>
      </c>
      <c r="G284" s="1548" t="s">
        <v>73</v>
      </c>
      <c r="H284" s="1549">
        <v>312.7</v>
      </c>
      <c r="I284" s="1549" t="s">
        <v>73</v>
      </c>
      <c r="J284" s="1560" t="s">
        <v>73</v>
      </c>
      <c r="K284" s="1560">
        <v>0.57381324986958793</v>
      </c>
      <c r="L284" s="1561" t="s">
        <v>73</v>
      </c>
    </row>
    <row r="285" spans="1:12" ht="15.75" thickBot="1">
      <c r="A285" s="1492"/>
      <c r="B285" s="1493"/>
      <c r="C285" s="1570"/>
      <c r="D285" s="1570"/>
      <c r="E285" s="1570"/>
      <c r="F285" s="1570"/>
      <c r="G285" s="1571"/>
      <c r="H285" s="1572"/>
      <c r="I285" s="1572"/>
      <c r="J285" s="1572"/>
      <c r="K285" s="1572"/>
      <c r="L285" s="1573"/>
    </row>
    <row r="286" spans="1:12">
      <c r="A286" s="1157" t="s">
        <v>89</v>
      </c>
      <c r="B286" s="1489" t="s">
        <v>21</v>
      </c>
      <c r="C286" s="1159">
        <v>21908.13103472158</v>
      </c>
      <c r="D286" s="1159">
        <v>21413.798993568213</v>
      </c>
      <c r="E286" s="1562">
        <v>22346.293655416011</v>
      </c>
      <c r="F286" s="1562">
        <v>21842.074973439576</v>
      </c>
      <c r="G286" s="1563">
        <v>2.3084742754045857</v>
      </c>
      <c r="H286" s="1564">
        <v>344.35135135135135</v>
      </c>
      <c r="I286" s="1564">
        <v>0.60062053953561456</v>
      </c>
      <c r="J286" s="1565">
        <v>68.181818181818173</v>
      </c>
      <c r="K286" s="1565">
        <v>1.9300991131977048</v>
      </c>
      <c r="L286" s="1566">
        <v>0.95535387615738587</v>
      </c>
    </row>
    <row r="287" spans="1:12">
      <c r="A287" s="1153" t="s">
        <v>89</v>
      </c>
      <c r="B287" s="1488" t="s">
        <v>22</v>
      </c>
      <c r="C287" s="1155" t="s">
        <v>200</v>
      </c>
      <c r="D287" s="1155" t="s">
        <v>200</v>
      </c>
      <c r="E287" s="1547" t="s">
        <v>200</v>
      </c>
      <c r="F287" s="1547" t="s">
        <v>200</v>
      </c>
      <c r="G287" s="1548" t="s">
        <v>73</v>
      </c>
      <c r="H287" s="1549" t="s">
        <v>200</v>
      </c>
      <c r="I287" s="1549" t="s">
        <v>73</v>
      </c>
      <c r="J287" s="1560" t="s">
        <v>73</v>
      </c>
      <c r="K287" s="1560">
        <v>0.1564945226917058</v>
      </c>
      <c r="L287" s="1561" t="s">
        <v>73</v>
      </c>
    </row>
    <row r="288" spans="1:12">
      <c r="A288" s="1153" t="s">
        <v>89</v>
      </c>
      <c r="B288" s="1488" t="s">
        <v>23</v>
      </c>
      <c r="C288" s="1155">
        <v>21957.685294117648</v>
      </c>
      <c r="D288" s="1155">
        <v>21280.926470588234</v>
      </c>
      <c r="E288" s="1547">
        <v>22396.839</v>
      </c>
      <c r="F288" s="1547">
        <v>21706.544999999998</v>
      </c>
      <c r="G288" s="1548">
        <v>3.1801191760365444</v>
      </c>
      <c r="H288" s="1549">
        <v>351.7</v>
      </c>
      <c r="I288" s="1549">
        <v>1.0922678930727254</v>
      </c>
      <c r="J288" s="1560">
        <v>114.28571428571428</v>
      </c>
      <c r="K288" s="1560">
        <v>1.5649452269170578</v>
      </c>
      <c r="L288" s="1561">
        <v>0.9446528033459457</v>
      </c>
    </row>
    <row r="289" spans="1:12">
      <c r="A289" s="1153" t="s">
        <v>89</v>
      </c>
      <c r="B289" s="1488" t="s">
        <v>30</v>
      </c>
      <c r="C289" s="1155" t="s">
        <v>200</v>
      </c>
      <c r="D289" s="1155" t="s">
        <v>200</v>
      </c>
      <c r="E289" s="1547" t="s">
        <v>200</v>
      </c>
      <c r="F289" s="1547" t="s">
        <v>200</v>
      </c>
      <c r="G289" s="1548" t="s">
        <v>73</v>
      </c>
      <c r="H289" s="1549" t="s">
        <v>200</v>
      </c>
      <c r="I289" s="1549" t="s">
        <v>73</v>
      </c>
      <c r="J289" s="1560" t="s">
        <v>73</v>
      </c>
      <c r="K289" s="1560">
        <v>0.20865936358894105</v>
      </c>
      <c r="L289" s="1561" t="s">
        <v>73</v>
      </c>
    </row>
    <row r="290" spans="1:12">
      <c r="A290" s="1157" t="s">
        <v>89</v>
      </c>
      <c r="B290" s="1489" t="s">
        <v>24</v>
      </c>
      <c r="C290" s="1159">
        <v>21060.641871984393</v>
      </c>
      <c r="D290" s="1159">
        <v>20742.069123859936</v>
      </c>
      <c r="E290" s="1562">
        <v>21481.854709424082</v>
      </c>
      <c r="F290" s="1562">
        <v>21156.910506337135</v>
      </c>
      <c r="G290" s="1563">
        <v>1.5358773814807043</v>
      </c>
      <c r="H290" s="1564">
        <v>310.90348837209297</v>
      </c>
      <c r="I290" s="1564">
        <v>-1.4839594917107861</v>
      </c>
      <c r="J290" s="1565">
        <v>-42.666666666666671</v>
      </c>
      <c r="K290" s="1565">
        <v>4.4861763171622329</v>
      </c>
      <c r="L290" s="1566">
        <v>-2.1598139353853973</v>
      </c>
    </row>
    <row r="291" spans="1:12">
      <c r="A291" s="1153" t="s">
        <v>89</v>
      </c>
      <c r="B291" s="1488" t="s">
        <v>25</v>
      </c>
      <c r="C291" s="1155">
        <v>20383.352941176472</v>
      </c>
      <c r="D291" s="1155">
        <v>21205.982352941173</v>
      </c>
      <c r="E291" s="1547">
        <v>20791.02</v>
      </c>
      <c r="F291" s="1547">
        <v>21630.101999999999</v>
      </c>
      <c r="G291" s="1548">
        <v>-3.8792327470300347</v>
      </c>
      <c r="H291" s="1549">
        <v>290</v>
      </c>
      <c r="I291" s="1549">
        <v>4.5045045045045047</v>
      </c>
      <c r="J291" s="1560">
        <v>8.3333333333333321</v>
      </c>
      <c r="K291" s="1560">
        <v>0.67814293166405837</v>
      </c>
      <c r="L291" s="1561">
        <v>0.14646371146024795</v>
      </c>
    </row>
    <row r="292" spans="1:12">
      <c r="A292" s="1153" t="s">
        <v>89</v>
      </c>
      <c r="B292" s="1488" t="s">
        <v>26</v>
      </c>
      <c r="C292" s="1155">
        <v>21410.081372549019</v>
      </c>
      <c r="D292" s="1155">
        <v>20722.667647058821</v>
      </c>
      <c r="E292" s="1547">
        <v>21838.282999999999</v>
      </c>
      <c r="F292" s="1547">
        <v>21137.120999999999</v>
      </c>
      <c r="G292" s="1548">
        <v>3.3172067283903059</v>
      </c>
      <c r="H292" s="1549">
        <v>310.89999999999998</v>
      </c>
      <c r="I292" s="1549">
        <v>-2.5391849529780637</v>
      </c>
      <c r="J292" s="1560">
        <v>-48.543689320388353</v>
      </c>
      <c r="K292" s="1560">
        <v>2.7647365675534692</v>
      </c>
      <c r="L292" s="1561">
        <v>-1.79884340586257</v>
      </c>
    </row>
    <row r="293" spans="1:12">
      <c r="A293" s="1153" t="s">
        <v>89</v>
      </c>
      <c r="B293" s="1488" t="s">
        <v>31</v>
      </c>
      <c r="C293" s="1155">
        <v>20566.74607843137</v>
      </c>
      <c r="D293" s="1155" t="s">
        <v>200</v>
      </c>
      <c r="E293" s="1547">
        <v>20978.080999999998</v>
      </c>
      <c r="F293" s="1547" t="s">
        <v>200</v>
      </c>
      <c r="G293" s="1548" t="s">
        <v>73</v>
      </c>
      <c r="H293" s="1549">
        <v>324.5</v>
      </c>
      <c r="I293" s="1549" t="s">
        <v>73</v>
      </c>
      <c r="J293" s="1560" t="s">
        <v>73</v>
      </c>
      <c r="K293" s="1560">
        <v>1.0432968179447053</v>
      </c>
      <c r="L293" s="1561" t="s">
        <v>73</v>
      </c>
    </row>
    <row r="294" spans="1:12">
      <c r="A294" s="1157" t="s">
        <v>89</v>
      </c>
      <c r="B294" s="1489" t="s">
        <v>27</v>
      </c>
      <c r="C294" s="1159">
        <v>18467.359493681059</v>
      </c>
      <c r="D294" s="1159">
        <v>18353.603274726142</v>
      </c>
      <c r="E294" s="1562">
        <v>18836.706683554679</v>
      </c>
      <c r="F294" s="1562">
        <v>18914.608848746404</v>
      </c>
      <c r="G294" s="1563">
        <v>-0.41186241711198662</v>
      </c>
      <c r="H294" s="1564">
        <v>283.65302325581393</v>
      </c>
      <c r="I294" s="1564">
        <v>1.4266462668801585</v>
      </c>
      <c r="J294" s="1565">
        <v>23.563218390804597</v>
      </c>
      <c r="K294" s="1565">
        <v>11.215440792905582</v>
      </c>
      <c r="L294" s="1566">
        <v>3.5060920999503313</v>
      </c>
    </row>
    <row r="295" spans="1:12">
      <c r="A295" s="1153" t="s">
        <v>89</v>
      </c>
      <c r="B295" s="1488" t="s">
        <v>28</v>
      </c>
      <c r="C295" s="1155">
        <v>18763.734313725487</v>
      </c>
      <c r="D295" s="1155">
        <v>19356.410784313724</v>
      </c>
      <c r="E295" s="1547">
        <v>19139.008999999998</v>
      </c>
      <c r="F295" s="1547">
        <v>19743.539000000001</v>
      </c>
      <c r="G295" s="1548">
        <v>-3.0619130643194334</v>
      </c>
      <c r="H295" s="1549">
        <v>246.2</v>
      </c>
      <c r="I295" s="1549">
        <v>-3.4509803921568674</v>
      </c>
      <c r="J295" s="1560">
        <v>32.5</v>
      </c>
      <c r="K295" s="1560">
        <v>2.7647365675534692</v>
      </c>
      <c r="L295" s="1561">
        <v>0.99247250020743483</v>
      </c>
    </row>
    <row r="296" spans="1:12">
      <c r="A296" s="1153" t="s">
        <v>89</v>
      </c>
      <c r="B296" s="1488" t="s">
        <v>29</v>
      </c>
      <c r="C296" s="1155">
        <v>19866.353921568629</v>
      </c>
      <c r="D296" s="1155">
        <v>19889.75980392157</v>
      </c>
      <c r="E296" s="1547">
        <v>20263.681</v>
      </c>
      <c r="F296" s="1547">
        <v>20287.555</v>
      </c>
      <c r="G296" s="1548">
        <v>-0.1176780543540106</v>
      </c>
      <c r="H296" s="1549">
        <v>293.39999999999998</v>
      </c>
      <c r="I296" s="1549">
        <v>4.0056717476072157</v>
      </c>
      <c r="J296" s="1549">
        <v>21.818181818181817</v>
      </c>
      <c r="K296" s="1549">
        <v>6.9900886802295252</v>
      </c>
      <c r="L296" s="1550">
        <v>2.1163624950279303</v>
      </c>
    </row>
    <row r="297" spans="1:12" ht="15.75" thickBot="1">
      <c r="A297" s="1496" t="s">
        <v>89</v>
      </c>
      <c r="B297" s="1497" t="s">
        <v>32</v>
      </c>
      <c r="C297" s="1156">
        <v>11637.179411764706</v>
      </c>
      <c r="D297" s="1156">
        <v>11637.179411764706</v>
      </c>
      <c r="E297" s="1551">
        <v>11869.923000000001</v>
      </c>
      <c r="F297" s="1551">
        <v>12042.790999999999</v>
      </c>
      <c r="G297" s="1552">
        <v>-1.435447978794937</v>
      </c>
      <c r="H297" s="1553">
        <v>307.89999999999998</v>
      </c>
      <c r="I297" s="1553">
        <v>-0.54909560723515671</v>
      </c>
      <c r="J297" s="1553">
        <v>16.666666666666664</v>
      </c>
      <c r="K297" s="1553">
        <v>2.5454545454545454</v>
      </c>
      <c r="L297" s="1554">
        <v>0.57662763815347895</v>
      </c>
    </row>
    <row r="298" spans="1:12">
      <c r="G298" s="1362"/>
      <c r="H298" s="1362"/>
      <c r="I298" s="1362"/>
      <c r="J298" s="1362"/>
      <c r="K298" s="1362"/>
      <c r="L298" s="1362"/>
    </row>
    <row r="299" spans="1:12">
      <c r="G299" s="1362"/>
      <c r="H299" s="1362"/>
      <c r="I299" s="1362"/>
      <c r="J299" s="1362"/>
      <c r="K299" s="1362"/>
      <c r="L299" s="1362"/>
    </row>
    <row r="300" spans="1:12">
      <c r="G300" s="1362"/>
      <c r="H300" s="1362"/>
      <c r="I300" s="1362"/>
      <c r="J300" s="1362"/>
      <c r="K300" s="1362"/>
      <c r="L300" s="1362"/>
    </row>
    <row r="301" spans="1:12">
      <c r="G301" s="1362"/>
      <c r="H301" s="1362"/>
      <c r="I301" s="1362"/>
      <c r="J301" s="1362"/>
      <c r="K301" s="1362"/>
      <c r="L301" s="1362"/>
    </row>
    <row r="302" spans="1:12">
      <c r="G302" s="1362"/>
      <c r="H302" s="1362"/>
      <c r="I302" s="1362"/>
      <c r="J302" s="1362"/>
      <c r="K302" s="1362"/>
      <c r="L302" s="1362"/>
    </row>
    <row r="303" spans="1:12">
      <c r="G303" s="1362"/>
      <c r="H303" s="1362"/>
      <c r="I303" s="1362"/>
      <c r="J303" s="1362"/>
      <c r="K303" s="1362"/>
      <c r="L303" s="1362"/>
    </row>
    <row r="304" spans="1:12">
      <c r="G304" s="1362"/>
      <c r="H304" s="1362"/>
      <c r="I304" s="1362"/>
      <c r="J304" s="1362"/>
      <c r="K304" s="1362"/>
      <c r="L304" s="1362"/>
    </row>
    <row r="305" spans="7:12">
      <c r="G305" s="1362"/>
      <c r="H305" s="1362"/>
      <c r="I305" s="1362"/>
      <c r="J305" s="1362"/>
      <c r="K305" s="1362"/>
      <c r="L305" s="1362"/>
    </row>
    <row r="306" spans="7:12">
      <c r="G306" s="1362"/>
      <c r="H306" s="1362"/>
      <c r="I306" s="1362"/>
      <c r="J306" s="1362"/>
      <c r="K306" s="1362"/>
      <c r="L306" s="1362"/>
    </row>
    <row r="307" spans="7:12">
      <c r="G307" s="1362"/>
      <c r="H307" s="1362"/>
      <c r="I307" s="1362"/>
      <c r="J307" s="1362"/>
      <c r="K307" s="1362"/>
      <c r="L307" s="1362"/>
    </row>
    <row r="308" spans="7:12">
      <c r="G308" s="1362"/>
      <c r="H308" s="1362"/>
      <c r="I308" s="1362"/>
      <c r="J308" s="1362"/>
      <c r="K308" s="1362"/>
      <c r="L308" s="1362"/>
    </row>
    <row r="309" spans="7:12">
      <c r="G309" s="1362"/>
      <c r="H309" s="1362"/>
      <c r="I309" s="1362"/>
      <c r="J309" s="1362"/>
      <c r="K309" s="1362"/>
      <c r="L309" s="1362"/>
    </row>
    <row r="310" spans="7:12">
      <c r="G310" s="1362"/>
      <c r="H310" s="1362"/>
      <c r="I310" s="1362"/>
      <c r="J310" s="1362"/>
      <c r="K310" s="1362"/>
      <c r="L310" s="1362"/>
    </row>
    <row r="311" spans="7:12">
      <c r="G311" s="1362"/>
      <c r="H311" s="1362"/>
      <c r="I311" s="1362"/>
      <c r="J311" s="1362"/>
      <c r="K311" s="1362"/>
      <c r="L311" s="1362"/>
    </row>
    <row r="312" spans="7:12">
      <c r="G312" s="1362"/>
      <c r="H312" s="1362"/>
      <c r="I312" s="1362"/>
      <c r="J312" s="1362"/>
      <c r="K312" s="1362"/>
      <c r="L312" s="1362"/>
    </row>
    <row r="313" spans="7:12">
      <c r="G313" s="1362"/>
      <c r="H313" s="1362"/>
      <c r="I313" s="1362"/>
      <c r="J313" s="1362"/>
      <c r="K313" s="1362"/>
      <c r="L313" s="1362"/>
    </row>
    <row r="314" spans="7:12">
      <c r="G314" s="1362"/>
      <c r="H314" s="1362"/>
      <c r="I314" s="1362"/>
      <c r="J314" s="1362"/>
      <c r="K314" s="1362"/>
      <c r="L314" s="1362"/>
    </row>
    <row r="315" spans="7:12">
      <c r="G315" s="1362"/>
      <c r="H315" s="1362"/>
      <c r="I315" s="1362"/>
      <c r="J315" s="1362"/>
      <c r="K315" s="1362"/>
      <c r="L315" s="1362"/>
    </row>
    <row r="316" spans="7:12">
      <c r="G316" s="1362"/>
      <c r="H316" s="1362"/>
      <c r="I316" s="1362"/>
      <c r="J316" s="1362"/>
      <c r="K316" s="1362"/>
      <c r="L316" s="1362"/>
    </row>
    <row r="317" spans="7:12">
      <c r="G317" s="1362"/>
      <c r="H317" s="1362"/>
      <c r="I317" s="1362"/>
      <c r="J317" s="1362"/>
      <c r="K317" s="1362"/>
      <c r="L317" s="1362"/>
    </row>
    <row r="318" spans="7:12">
      <c r="G318" s="1362"/>
      <c r="H318" s="1362"/>
      <c r="I318" s="1362"/>
      <c r="J318" s="1362"/>
      <c r="K318" s="1362"/>
      <c r="L318" s="1362"/>
    </row>
    <row r="319" spans="7:12">
      <c r="G319" s="1362"/>
      <c r="H319" s="1362"/>
      <c r="I319" s="1362"/>
      <c r="J319" s="1362"/>
      <c r="K319" s="1362"/>
      <c r="L319" s="1362"/>
    </row>
    <row r="320" spans="7:12">
      <c r="G320" s="1362"/>
      <c r="H320" s="1362"/>
      <c r="I320" s="1362"/>
      <c r="J320" s="1362"/>
      <c r="K320" s="1362"/>
      <c r="L320" s="1362"/>
    </row>
    <row r="321" spans="7:12">
      <c r="G321" s="1362"/>
      <c r="H321" s="1362"/>
      <c r="I321" s="1362"/>
      <c r="J321" s="1362"/>
      <c r="K321" s="1362"/>
      <c r="L321" s="1362"/>
    </row>
    <row r="322" spans="7:12">
      <c r="G322" s="1362"/>
      <c r="H322" s="1362"/>
      <c r="I322" s="1362"/>
      <c r="J322" s="1362"/>
      <c r="K322" s="1362"/>
      <c r="L322" s="1362"/>
    </row>
    <row r="323" spans="7:12">
      <c r="G323" s="1362"/>
      <c r="H323" s="1362"/>
      <c r="I323" s="1362"/>
      <c r="J323" s="1362"/>
      <c r="K323" s="1362"/>
      <c r="L323" s="1362"/>
    </row>
    <row r="324" spans="7:12">
      <c r="G324" s="1362"/>
      <c r="H324" s="1362"/>
      <c r="I324" s="1362"/>
      <c r="J324" s="1362"/>
      <c r="K324" s="1362"/>
      <c r="L324" s="1362"/>
    </row>
    <row r="325" spans="7:12">
      <c r="G325" s="1362"/>
      <c r="H325" s="1362"/>
      <c r="I325" s="1362"/>
      <c r="J325" s="1362"/>
      <c r="K325" s="1362"/>
      <c r="L325" s="1362"/>
    </row>
    <row r="326" spans="7:12">
      <c r="G326" s="1362"/>
      <c r="H326" s="1362"/>
      <c r="I326" s="1362"/>
      <c r="J326" s="1362"/>
      <c r="K326" s="1362"/>
      <c r="L326" s="1362"/>
    </row>
    <row r="327" spans="7:12">
      <c r="G327" s="1362"/>
      <c r="H327" s="1362"/>
      <c r="I327" s="1362"/>
      <c r="J327" s="1362"/>
      <c r="K327" s="1362"/>
      <c r="L327" s="1362"/>
    </row>
    <row r="328" spans="7:12">
      <c r="G328" s="1362"/>
      <c r="H328" s="1362"/>
      <c r="I328" s="1362"/>
      <c r="J328" s="1362"/>
      <c r="K328" s="1362"/>
      <c r="L328" s="1362"/>
    </row>
    <row r="329" spans="7:12">
      <c r="G329" s="1362"/>
      <c r="H329" s="1362"/>
      <c r="I329" s="1362"/>
      <c r="J329" s="1362"/>
      <c r="K329" s="1362"/>
      <c r="L329" s="1362"/>
    </row>
    <row r="330" spans="7:12">
      <c r="G330" s="1362"/>
      <c r="H330" s="1362"/>
      <c r="I330" s="1362"/>
      <c r="J330" s="1362"/>
      <c r="K330" s="1362"/>
      <c r="L330" s="1362"/>
    </row>
    <row r="331" spans="7:12">
      <c r="G331" s="1362"/>
      <c r="H331" s="1362"/>
      <c r="I331" s="1362"/>
      <c r="J331" s="1362"/>
      <c r="K331" s="1362"/>
      <c r="L331" s="1362"/>
    </row>
    <row r="332" spans="7:12">
      <c r="G332" s="1362"/>
      <c r="H332" s="1362"/>
      <c r="I332" s="1362"/>
      <c r="J332" s="1362"/>
      <c r="K332" s="1362"/>
      <c r="L332" s="1362"/>
    </row>
    <row r="333" spans="7:12">
      <c r="G333" s="1362"/>
      <c r="H333" s="1362"/>
      <c r="I333" s="1362"/>
      <c r="J333" s="1362"/>
      <c r="K333" s="1362"/>
      <c r="L333" s="1362"/>
    </row>
    <row r="334" spans="7:12">
      <c r="G334" s="1362"/>
      <c r="H334" s="1362"/>
      <c r="I334" s="1362"/>
      <c r="J334" s="1362"/>
      <c r="K334" s="1362"/>
      <c r="L334" s="1362"/>
    </row>
    <row r="335" spans="7:12">
      <c r="G335" s="1362"/>
      <c r="H335" s="1362"/>
      <c r="I335" s="1362"/>
      <c r="J335" s="1362"/>
      <c r="K335" s="1362"/>
      <c r="L335" s="1362"/>
    </row>
    <row r="336" spans="7:12">
      <c r="G336" s="1362"/>
      <c r="H336" s="1362"/>
      <c r="I336" s="1362"/>
      <c r="J336" s="1362"/>
      <c r="K336" s="1362"/>
      <c r="L336" s="1362"/>
    </row>
    <row r="337" spans="7:12">
      <c r="G337" s="1362"/>
      <c r="H337" s="1362"/>
      <c r="I337" s="1362"/>
      <c r="J337" s="1362"/>
      <c r="K337" s="1362"/>
      <c r="L337" s="1362"/>
    </row>
    <row r="338" spans="7:12">
      <c r="G338" s="1362"/>
      <c r="H338" s="1362"/>
      <c r="I338" s="1362"/>
      <c r="J338" s="1362"/>
      <c r="K338" s="1362"/>
      <c r="L338" s="1362"/>
    </row>
    <row r="339" spans="7:12">
      <c r="G339" s="1362"/>
      <c r="H339" s="1362"/>
      <c r="I339" s="1362"/>
      <c r="J339" s="1362"/>
      <c r="K339" s="1362"/>
      <c r="L339" s="1362"/>
    </row>
    <row r="340" spans="7:12">
      <c r="G340" s="1362"/>
      <c r="H340" s="1362"/>
      <c r="I340" s="1362"/>
      <c r="J340" s="1362"/>
      <c r="K340" s="1362"/>
      <c r="L340" s="1362"/>
    </row>
    <row r="341" spans="7:12">
      <c r="G341" s="1362"/>
      <c r="H341" s="1362"/>
      <c r="I341" s="1362"/>
      <c r="J341" s="1362"/>
      <c r="K341" s="1362"/>
      <c r="L341" s="1362"/>
    </row>
    <row r="342" spans="7:12">
      <c r="G342" s="1362"/>
      <c r="H342" s="1362"/>
      <c r="I342" s="1362"/>
      <c r="J342" s="1362"/>
      <c r="K342" s="1362"/>
      <c r="L342" s="1362"/>
    </row>
    <row r="343" spans="7:12">
      <c r="G343" s="1362"/>
      <c r="H343" s="1362"/>
      <c r="I343" s="1362"/>
      <c r="J343" s="1362"/>
      <c r="K343" s="1362"/>
      <c r="L343" s="1362"/>
    </row>
    <row r="344" spans="7:12">
      <c r="G344" s="1362"/>
      <c r="H344" s="1362"/>
      <c r="I344" s="1362"/>
      <c r="J344" s="1362"/>
      <c r="K344" s="1362"/>
      <c r="L344" s="1362"/>
    </row>
    <row r="345" spans="7:12">
      <c r="G345" s="1362"/>
      <c r="H345" s="1362"/>
      <c r="I345" s="1362"/>
      <c r="J345" s="1362"/>
      <c r="K345" s="1362"/>
      <c r="L345" s="1362"/>
    </row>
    <row r="346" spans="7:12">
      <c r="G346" s="1362"/>
      <c r="H346" s="1362"/>
      <c r="I346" s="1362"/>
      <c r="J346" s="1362"/>
      <c r="K346" s="1362"/>
      <c r="L346" s="1362"/>
    </row>
    <row r="347" spans="7:12">
      <c r="G347" s="1362"/>
      <c r="H347" s="1362"/>
      <c r="I347" s="1362"/>
      <c r="J347" s="1362"/>
      <c r="K347" s="1362"/>
      <c r="L347" s="1362"/>
    </row>
    <row r="348" spans="7:12">
      <c r="G348" s="1362"/>
      <c r="H348" s="1362"/>
      <c r="I348" s="1362"/>
      <c r="J348" s="1362"/>
      <c r="K348" s="1362"/>
      <c r="L348" s="1362"/>
    </row>
    <row r="349" spans="7:12">
      <c r="G349" s="1362"/>
      <c r="H349" s="1362"/>
      <c r="I349" s="1362"/>
      <c r="J349" s="1362"/>
      <c r="K349" s="1362"/>
      <c r="L349" s="1362"/>
    </row>
    <row r="350" spans="7:12">
      <c r="G350" s="1362"/>
      <c r="H350" s="1362"/>
      <c r="I350" s="1362"/>
      <c r="J350" s="1362"/>
      <c r="K350" s="1362"/>
      <c r="L350" s="1362"/>
    </row>
    <row r="351" spans="7:12">
      <c r="G351" s="1362"/>
      <c r="H351" s="1362"/>
      <c r="I351" s="1362"/>
      <c r="J351" s="1362"/>
      <c r="K351" s="1362"/>
      <c r="L351" s="1362"/>
    </row>
    <row r="352" spans="7:12">
      <c r="G352" s="1362"/>
      <c r="H352" s="1362"/>
      <c r="I352" s="1362"/>
      <c r="J352" s="1362"/>
      <c r="K352" s="1362"/>
      <c r="L352" s="1362"/>
    </row>
    <row r="353" spans="7:12">
      <c r="G353" s="1362"/>
      <c r="H353" s="1362"/>
      <c r="I353" s="1362"/>
      <c r="J353" s="1362"/>
      <c r="K353" s="1362"/>
      <c r="L353" s="1362"/>
    </row>
    <row r="354" spans="7:12">
      <c r="G354" s="1362"/>
      <c r="H354" s="1362"/>
      <c r="I354" s="1362"/>
      <c r="J354" s="1362"/>
      <c r="K354" s="1362"/>
      <c r="L354" s="1362"/>
    </row>
    <row r="355" spans="7:12">
      <c r="G355" s="1362"/>
      <c r="H355" s="1362"/>
      <c r="I355" s="1362"/>
      <c r="J355" s="1362"/>
      <c r="K355" s="1362"/>
      <c r="L355" s="1362"/>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19" t="s">
        <v>406</v>
      </c>
      <c r="B1" s="1619"/>
      <c r="C1" s="1619"/>
      <c r="D1" s="1619"/>
      <c r="E1" s="1619"/>
      <c r="F1" s="1619"/>
      <c r="G1" s="1619"/>
      <c r="H1" s="1619"/>
    </row>
    <row r="2" spans="1:18" ht="45">
      <c r="A2" s="1444" t="s">
        <v>99</v>
      </c>
      <c r="B2" s="1006" t="s">
        <v>5</v>
      </c>
      <c r="C2" s="1264"/>
      <c r="D2" s="1179" t="s">
        <v>103</v>
      </c>
      <c r="E2" s="1620" t="s">
        <v>101</v>
      </c>
      <c r="F2" s="1621"/>
      <c r="G2" s="1622"/>
      <c r="H2" s="1265" t="s">
        <v>102</v>
      </c>
    </row>
    <row r="3" spans="1:18" ht="45.75" thickBot="1">
      <c r="A3" s="1007"/>
      <c r="B3" s="1266" t="s">
        <v>534</v>
      </c>
      <c r="C3" s="1266" t="s">
        <v>532</v>
      </c>
      <c r="D3" s="1386" t="s">
        <v>50</v>
      </c>
      <c r="E3" s="1266" t="s">
        <v>534</v>
      </c>
      <c r="F3" s="1267" t="s">
        <v>532</v>
      </c>
      <c r="G3" s="1179" t="s">
        <v>103</v>
      </c>
      <c r="H3" s="1268" t="s">
        <v>104</v>
      </c>
    </row>
    <row r="4" spans="1:18">
      <c r="A4" s="1269" t="s">
        <v>4</v>
      </c>
      <c r="B4" s="1270"/>
      <c r="C4" s="1270"/>
      <c r="D4" s="1271"/>
      <c r="E4" s="1272"/>
      <c r="F4" s="1272"/>
      <c r="G4" s="1273"/>
      <c r="H4" s="1274"/>
    </row>
    <row r="5" spans="1:18">
      <c r="A5" s="1160" t="s">
        <v>251</v>
      </c>
      <c r="B5" s="1159">
        <v>20556.105910225222</v>
      </c>
      <c r="C5" s="1159">
        <v>20260.997223734794</v>
      </c>
      <c r="D5" s="1275">
        <v>1.4565358419018115</v>
      </c>
      <c r="E5" s="1276">
        <v>100</v>
      </c>
      <c r="F5" s="1277">
        <v>100</v>
      </c>
      <c r="G5" s="1278" t="s">
        <v>73</v>
      </c>
      <c r="H5" s="1279">
        <v>-15.912537471345425</v>
      </c>
    </row>
    <row r="6" spans="1:18">
      <c r="A6" s="1154" t="s">
        <v>105</v>
      </c>
      <c r="B6" s="1155">
        <v>17963.127</v>
      </c>
      <c r="C6" s="1155">
        <v>18005.007000000001</v>
      </c>
      <c r="D6" s="1280">
        <v>-0.23260196455353235</v>
      </c>
      <c r="E6" s="1281">
        <v>16.27731409638049</v>
      </c>
      <c r="F6" s="1282">
        <v>22.246517369070716</v>
      </c>
      <c r="G6" s="1283">
        <v>-26.832079707852142</v>
      </c>
      <c r="H6" s="1284">
        <v>-38.474952441344321</v>
      </c>
    </row>
    <row r="7" spans="1:18">
      <c r="A7" s="1154" t="s">
        <v>106</v>
      </c>
      <c r="B7" s="1155">
        <v>23745.339</v>
      </c>
      <c r="C7" s="1155">
        <v>23664.217000000001</v>
      </c>
      <c r="D7" s="1280">
        <v>0.34280449676403568</v>
      </c>
      <c r="E7" s="1281">
        <v>13.523885417103552</v>
      </c>
      <c r="F7" s="1282">
        <v>10.47786986422148</v>
      </c>
      <c r="G7" s="1283">
        <v>29.070942780872134</v>
      </c>
      <c r="H7" s="1284">
        <v>8.5324806462470431</v>
      </c>
    </row>
    <row r="8" spans="1:18" ht="16.5" thickBot="1">
      <c r="A8" s="1285" t="s">
        <v>107</v>
      </c>
      <c r="B8" s="1156">
        <v>20542.941999999999</v>
      </c>
      <c r="C8" s="1156">
        <v>20476.966</v>
      </c>
      <c r="D8" s="1286">
        <v>0.3221961691004358</v>
      </c>
      <c r="E8" s="1287">
        <v>70.19880048651595</v>
      </c>
      <c r="F8" s="1288">
        <v>67.275612766707809</v>
      </c>
      <c r="G8" s="1289">
        <v>4.3450926711658537</v>
      </c>
      <c r="H8" s="1290">
        <v>-12.258859299643527</v>
      </c>
    </row>
    <row r="9" spans="1:18">
      <c r="A9" s="1157" t="s">
        <v>252</v>
      </c>
      <c r="B9" s="1158">
        <v>17022.820179437022</v>
      </c>
      <c r="C9" s="1158">
        <v>17170.305935624372</v>
      </c>
      <c r="D9" s="1291">
        <v>-0.85895823138102623</v>
      </c>
      <c r="E9" s="1292">
        <v>100</v>
      </c>
      <c r="F9" s="1293">
        <v>100</v>
      </c>
      <c r="G9" s="1294" t="s">
        <v>73</v>
      </c>
      <c r="H9" s="1295">
        <v>0.32068156798928632</v>
      </c>
    </row>
    <row r="10" spans="1:18">
      <c r="A10" s="1154" t="s">
        <v>105</v>
      </c>
      <c r="B10" s="1155">
        <v>13041.824000000001</v>
      </c>
      <c r="C10" s="1155" t="s">
        <v>200</v>
      </c>
      <c r="D10" s="1280" t="s">
        <v>73</v>
      </c>
      <c r="E10" s="1281">
        <v>1.1378816793893127</v>
      </c>
      <c r="F10" s="1282">
        <v>1.0242665007418754</v>
      </c>
      <c r="G10" s="1283" t="s">
        <v>73</v>
      </c>
      <c r="H10" s="1284" t="s">
        <v>73</v>
      </c>
    </row>
    <row r="11" spans="1:18">
      <c r="A11" s="1154" t="s">
        <v>106</v>
      </c>
      <c r="B11" s="1155">
        <v>16707.713</v>
      </c>
      <c r="C11" s="1155" t="s">
        <v>200</v>
      </c>
      <c r="D11" s="1280" t="s">
        <v>73</v>
      </c>
      <c r="E11" s="1281">
        <v>1.4980916030534353</v>
      </c>
      <c r="F11" s="1282">
        <v>0.64136313597855754</v>
      </c>
      <c r="G11" s="1283" t="s">
        <v>73</v>
      </c>
      <c r="H11" s="1284" t="s">
        <v>73</v>
      </c>
    </row>
    <row r="12" spans="1:18" ht="16.5" thickBot="1">
      <c r="A12" s="1296" t="s">
        <v>107</v>
      </c>
      <c r="B12" s="1155">
        <v>17074.194</v>
      </c>
      <c r="C12" s="1155">
        <v>17169.097000000002</v>
      </c>
      <c r="D12" s="1280">
        <v>-0.55275475466183255</v>
      </c>
      <c r="E12" s="1281">
        <v>97.364026717557252</v>
      </c>
      <c r="F12" s="1282">
        <v>98.334370363279575</v>
      </c>
      <c r="G12" s="1283">
        <v>-0.98677974154667802</v>
      </c>
      <c r="H12" s="1284">
        <v>-0.66926259430518376</v>
      </c>
      <c r="P12" s="855"/>
      <c r="Q12" s="855"/>
      <c r="R12" s="855"/>
    </row>
    <row r="13" spans="1:18">
      <c r="A13" s="1269" t="s">
        <v>108</v>
      </c>
      <c r="B13" s="1297"/>
      <c r="C13" s="1297"/>
      <c r="D13" s="1298"/>
      <c r="E13" s="1299"/>
      <c r="F13" s="1299"/>
      <c r="G13" s="1300"/>
      <c r="H13" s="1301"/>
      <c r="P13" s="855"/>
      <c r="Q13" s="855"/>
      <c r="R13" s="855"/>
    </row>
    <row r="14" spans="1:18">
      <c r="A14" s="1160" t="s">
        <v>251</v>
      </c>
      <c r="B14" s="1159">
        <v>19741.753174307829</v>
      </c>
      <c r="C14" s="1159">
        <v>19533.988923617271</v>
      </c>
      <c r="D14" s="1275">
        <v>1.063603811300228</v>
      </c>
      <c r="E14" s="1276">
        <v>100</v>
      </c>
      <c r="F14" s="1277">
        <v>100</v>
      </c>
      <c r="G14" s="1278" t="s">
        <v>73</v>
      </c>
      <c r="H14" s="1279">
        <v>-0.65069506063294547</v>
      </c>
      <c r="P14" s="855"/>
      <c r="Q14" s="855"/>
      <c r="R14" s="855"/>
    </row>
    <row r="15" spans="1:18">
      <c r="A15" s="1154" t="s">
        <v>105</v>
      </c>
      <c r="B15" s="1155" t="s">
        <v>200</v>
      </c>
      <c r="C15" s="1155" t="s">
        <v>200</v>
      </c>
      <c r="D15" s="1280" t="s">
        <v>73</v>
      </c>
      <c r="E15" s="1281">
        <v>12.48883596308425</v>
      </c>
      <c r="F15" s="1282">
        <v>13.598047914818101</v>
      </c>
      <c r="G15" s="1283" t="s">
        <v>73</v>
      </c>
      <c r="H15" s="1284" t="s">
        <v>73</v>
      </c>
    </row>
    <row r="16" spans="1:18">
      <c r="A16" s="1154" t="s">
        <v>106</v>
      </c>
      <c r="B16" s="1155" t="s">
        <v>200</v>
      </c>
      <c r="C16" s="1155">
        <v>23373.387999999999</v>
      </c>
      <c r="D16" s="1280" t="s">
        <v>73</v>
      </c>
      <c r="E16" s="1281">
        <v>6.996129800535873</v>
      </c>
      <c r="F16" s="1282">
        <v>6.262939958592133</v>
      </c>
      <c r="G16" s="1283" t="s">
        <v>73</v>
      </c>
      <c r="H16" s="1284" t="s">
        <v>73</v>
      </c>
    </row>
    <row r="17" spans="1:13" ht="16.5" thickBot="1">
      <c r="A17" s="1285" t="s">
        <v>107</v>
      </c>
      <c r="B17" s="1156">
        <v>19634.64</v>
      </c>
      <c r="C17" s="1156">
        <v>19589.938999999998</v>
      </c>
      <c r="D17" s="1286">
        <v>0.22818345682444918</v>
      </c>
      <c r="E17" s="1287">
        <v>80.515034236379861</v>
      </c>
      <c r="F17" s="1288">
        <v>80.139012126589762</v>
      </c>
      <c r="G17" s="1289">
        <v>0.46921230972516204</v>
      </c>
      <c r="H17" s="1290">
        <v>-0.18453589223102845</v>
      </c>
    </row>
    <row r="18" spans="1:13">
      <c r="A18" s="1157" t="s">
        <v>252</v>
      </c>
      <c r="B18" s="1158">
        <v>14732.839907876807</v>
      </c>
      <c r="C18" s="1158">
        <v>14694.121324529362</v>
      </c>
      <c r="D18" s="1291">
        <v>0.263497098549274</v>
      </c>
      <c r="E18" s="1292">
        <v>100</v>
      </c>
      <c r="F18" s="1293">
        <v>100</v>
      </c>
      <c r="G18" s="1294" t="s">
        <v>73</v>
      </c>
      <c r="H18" s="1295">
        <v>-48.454622084855295</v>
      </c>
    </row>
    <row r="19" spans="1:13">
      <c r="A19" s="1154" t="s">
        <v>105</v>
      </c>
      <c r="B19" s="1155" t="s">
        <v>200</v>
      </c>
      <c r="C19" s="1155" t="s">
        <v>200</v>
      </c>
      <c r="D19" s="1280" t="s">
        <v>73</v>
      </c>
      <c r="E19" s="1281">
        <v>0.27255382938130285</v>
      </c>
      <c r="F19" s="1282">
        <v>0.42146670413037374</v>
      </c>
      <c r="G19" s="1283" t="s">
        <v>73</v>
      </c>
      <c r="H19" s="1284" t="s">
        <v>73</v>
      </c>
    </row>
    <row r="20" spans="1:13">
      <c r="A20" s="1154" t="s">
        <v>106</v>
      </c>
      <c r="B20" s="1155" t="s">
        <v>200</v>
      </c>
      <c r="C20" s="1155" t="s">
        <v>200</v>
      </c>
      <c r="D20" s="1280" t="s">
        <v>73</v>
      </c>
      <c r="E20" s="1281">
        <v>7.931316434995912</v>
      </c>
      <c r="F20" s="1282">
        <v>1.4048890137679124</v>
      </c>
      <c r="G20" s="1283" t="s">
        <v>73</v>
      </c>
      <c r="H20" s="1284" t="s">
        <v>73</v>
      </c>
    </row>
    <row r="21" spans="1:13" ht="16.5" thickBot="1">
      <c r="A21" s="1296" t="s">
        <v>107</v>
      </c>
      <c r="B21" s="1155">
        <v>14643.643</v>
      </c>
      <c r="C21" s="1155">
        <v>14583.450999999999</v>
      </c>
      <c r="D21" s="1280">
        <v>0.41274181262035248</v>
      </c>
      <c r="E21" s="1281">
        <v>91.796129735622785</v>
      </c>
      <c r="F21" s="1282">
        <v>98.173644282101719</v>
      </c>
      <c r="G21" s="1283">
        <v>-6.4961574902457144</v>
      </c>
      <c r="H21" s="1284">
        <v>-51.803091013165428</v>
      </c>
    </row>
    <row r="22" spans="1:13">
      <c r="A22" s="1269" t="s">
        <v>109</v>
      </c>
      <c r="B22" s="1297"/>
      <c r="C22" s="1297"/>
      <c r="D22" s="1298"/>
      <c r="E22" s="1299"/>
      <c r="F22" s="1299"/>
      <c r="G22" s="1300"/>
      <c r="H22" s="1301"/>
    </row>
    <row r="23" spans="1:13">
      <c r="A23" s="1160" t="s">
        <v>251</v>
      </c>
      <c r="B23" s="1159">
        <v>20731.10093435922</v>
      </c>
      <c r="C23" s="1302">
        <v>20349.280572892163</v>
      </c>
      <c r="D23" s="1275">
        <v>1.8763334659392821</v>
      </c>
      <c r="E23" s="1276">
        <v>100</v>
      </c>
      <c r="F23" s="1277">
        <v>100</v>
      </c>
      <c r="G23" s="1278" t="s">
        <v>73</v>
      </c>
      <c r="H23" s="1279">
        <v>-25.681269916907397</v>
      </c>
    </row>
    <row r="24" spans="1:13">
      <c r="A24" s="1154" t="s">
        <v>105</v>
      </c>
      <c r="B24" s="1155">
        <v>17958.105</v>
      </c>
      <c r="C24" s="1155">
        <v>18102.117999999999</v>
      </c>
      <c r="D24" s="1280">
        <v>-0.79555884013129863</v>
      </c>
      <c r="E24" s="1281">
        <v>24.38086078384227</v>
      </c>
      <c r="F24" s="1282">
        <v>32.096375495130594</v>
      </c>
      <c r="G24" s="1283">
        <v>-24.038585641730357</v>
      </c>
      <c r="H24" s="1284">
        <v>-43.546441495778041</v>
      </c>
    </row>
    <row r="25" spans="1:13">
      <c r="A25" s="1154" t="s">
        <v>106</v>
      </c>
      <c r="B25" s="1155">
        <v>23681.921999999999</v>
      </c>
      <c r="C25" s="1155">
        <v>23712.563999999998</v>
      </c>
      <c r="D25" s="1280">
        <v>-0.12922263488672009</v>
      </c>
      <c r="E25" s="1281">
        <v>22.076620982607999</v>
      </c>
      <c r="F25" s="1282">
        <v>15.174077493522354</v>
      </c>
      <c r="G25" s="1283">
        <v>45.489048622773041</v>
      </c>
      <c r="H25" s="1284">
        <v>8.1256133464180582</v>
      </c>
    </row>
    <row r="26" spans="1:13" ht="16.5" thickBot="1">
      <c r="A26" s="1285" t="s">
        <v>107</v>
      </c>
      <c r="B26" s="1156">
        <v>20777.117999999999</v>
      </c>
      <c r="C26" s="1156">
        <v>20749.266</v>
      </c>
      <c r="D26" s="1286">
        <v>0.134231254252555</v>
      </c>
      <c r="E26" s="1287">
        <v>53.542518233549728</v>
      </c>
      <c r="F26" s="1288">
        <v>52.729547011347059</v>
      </c>
      <c r="G26" s="1289">
        <v>1.5417754717819281</v>
      </c>
      <c r="H26" s="1290">
        <v>-24.535441965546454</v>
      </c>
      <c r="K26" s="855"/>
      <c r="L26" s="855"/>
      <c r="M26" s="855"/>
    </row>
    <row r="27" spans="1:13">
      <c r="A27" s="1157" t="s">
        <v>252</v>
      </c>
      <c r="B27" s="1158">
        <v>14740.887312833191</v>
      </c>
      <c r="C27" s="1158">
        <v>14852.074172049888</v>
      </c>
      <c r="D27" s="1291">
        <v>-0.74862849409909349</v>
      </c>
      <c r="E27" s="1292">
        <v>100</v>
      </c>
      <c r="F27" s="1293">
        <v>100</v>
      </c>
      <c r="G27" s="1294" t="s">
        <v>73</v>
      </c>
      <c r="H27" s="1295">
        <v>106.95554844899262</v>
      </c>
      <c r="J27" s="1618"/>
      <c r="K27" s="1618"/>
      <c r="L27" s="1618"/>
      <c r="M27" s="1618"/>
    </row>
    <row r="28" spans="1:13">
      <c r="A28" s="1154" t="s">
        <v>105</v>
      </c>
      <c r="B28" s="1155" t="s">
        <v>200</v>
      </c>
      <c r="C28" s="1155" t="s">
        <v>73</v>
      </c>
      <c r="D28" s="1280" t="s">
        <v>73</v>
      </c>
      <c r="E28" s="1281">
        <v>0.44811867418681917</v>
      </c>
      <c r="F28" s="1282">
        <v>0</v>
      </c>
      <c r="G28" s="1283" t="s">
        <v>73</v>
      </c>
      <c r="H28" s="1284" t="s">
        <v>73</v>
      </c>
    </row>
    <row r="29" spans="1:13">
      <c r="A29" s="1154" t="s">
        <v>106</v>
      </c>
      <c r="B29" s="1155" t="s">
        <v>200</v>
      </c>
      <c r="C29" s="1155" t="s">
        <v>200</v>
      </c>
      <c r="D29" s="1280" t="s">
        <v>73</v>
      </c>
      <c r="E29" s="1281">
        <v>0.35540446573437384</v>
      </c>
      <c r="F29" s="1282">
        <v>1.0873041253597697</v>
      </c>
      <c r="G29" s="1283" t="s">
        <v>73</v>
      </c>
      <c r="H29" s="1284" t="s">
        <v>73</v>
      </c>
    </row>
    <row r="30" spans="1:13" ht="16.5" thickBot="1">
      <c r="A30" s="1296" t="s">
        <v>107</v>
      </c>
      <c r="B30" s="1155">
        <v>14693.91</v>
      </c>
      <c r="C30" s="1155" t="s">
        <v>200</v>
      </c>
      <c r="D30" s="1280" t="s">
        <v>73</v>
      </c>
      <c r="E30" s="1281">
        <v>99.196476860078803</v>
      </c>
      <c r="F30" s="1282">
        <v>98.912695874640235</v>
      </c>
      <c r="G30" s="1283" t="s">
        <v>73</v>
      </c>
      <c r="H30" s="1284" t="s">
        <v>73</v>
      </c>
    </row>
    <row r="31" spans="1:13">
      <c r="A31" s="1269" t="s">
        <v>110</v>
      </c>
      <c r="B31" s="1297"/>
      <c r="C31" s="1297"/>
      <c r="D31" s="1298"/>
      <c r="E31" s="1299"/>
      <c r="F31" s="1299"/>
      <c r="G31" s="1300"/>
      <c r="H31" s="1301"/>
    </row>
    <row r="32" spans="1:13">
      <c r="A32" s="1160" t="s">
        <v>251</v>
      </c>
      <c r="B32" s="1159" t="s">
        <v>200</v>
      </c>
      <c r="C32" s="1159">
        <v>20975.72</v>
      </c>
      <c r="D32" s="1275" t="s">
        <v>73</v>
      </c>
      <c r="E32" s="1276">
        <v>100</v>
      </c>
      <c r="F32" s="1277">
        <v>100</v>
      </c>
      <c r="G32" s="1278" t="s">
        <v>73</v>
      </c>
      <c r="H32" s="1279" t="s">
        <v>73</v>
      </c>
    </row>
    <row r="33" spans="1:8">
      <c r="A33" s="1154" t="s">
        <v>105</v>
      </c>
      <c r="B33" s="1155" t="s">
        <v>73</v>
      </c>
      <c r="C33" s="1155" t="s">
        <v>73</v>
      </c>
      <c r="D33" s="1280" t="s">
        <v>73</v>
      </c>
      <c r="E33" s="1281">
        <v>0</v>
      </c>
      <c r="F33" s="1282">
        <v>0</v>
      </c>
      <c r="G33" s="1283" t="s">
        <v>73</v>
      </c>
      <c r="H33" s="1284" t="s">
        <v>73</v>
      </c>
    </row>
    <row r="34" spans="1:8">
      <c r="A34" s="1154" t="s">
        <v>106</v>
      </c>
      <c r="B34" s="1155" t="s">
        <v>73</v>
      </c>
      <c r="C34" s="1155" t="s">
        <v>73</v>
      </c>
      <c r="D34" s="1280" t="s">
        <v>73</v>
      </c>
      <c r="E34" s="1281">
        <v>0</v>
      </c>
      <c r="F34" s="1282">
        <v>0</v>
      </c>
      <c r="G34" s="1283" t="s">
        <v>73</v>
      </c>
      <c r="H34" s="1284" t="s">
        <v>73</v>
      </c>
    </row>
    <row r="35" spans="1:8" ht="16.5" thickBot="1">
      <c r="A35" s="1285" t="s">
        <v>107</v>
      </c>
      <c r="B35" s="1156" t="s">
        <v>200</v>
      </c>
      <c r="C35" s="1156">
        <v>20975.72</v>
      </c>
      <c r="D35" s="1286">
        <v>1.3713951177837989</v>
      </c>
      <c r="E35" s="1287">
        <v>100</v>
      </c>
      <c r="F35" s="1288">
        <v>100</v>
      </c>
      <c r="G35" s="1289" t="s">
        <v>73</v>
      </c>
      <c r="H35" s="1290" t="s">
        <v>73</v>
      </c>
    </row>
    <row r="36" spans="1:8">
      <c r="A36" s="1157" t="s">
        <v>252</v>
      </c>
      <c r="B36" s="1158">
        <v>19164.275114376822</v>
      </c>
      <c r="C36" s="1158">
        <v>19506.386716754321</v>
      </c>
      <c r="D36" s="1291">
        <v>-1.7538440478248836</v>
      </c>
      <c r="E36" s="1292">
        <v>100</v>
      </c>
      <c r="F36" s="1293">
        <v>100</v>
      </c>
      <c r="G36" s="1294" t="s">
        <v>73</v>
      </c>
      <c r="H36" s="1295">
        <v>1.6106311044327606</v>
      </c>
    </row>
    <row r="37" spans="1:8">
      <c r="A37" s="1154" t="s">
        <v>105</v>
      </c>
      <c r="B37" s="1155" t="s">
        <v>200</v>
      </c>
      <c r="C37" s="1155" t="s">
        <v>200</v>
      </c>
      <c r="D37" s="1822" t="s">
        <v>73</v>
      </c>
      <c r="E37" s="1281">
        <v>1.8438929710245391</v>
      </c>
      <c r="F37" s="1282">
        <v>1.7280240420736288</v>
      </c>
      <c r="G37" s="1283" t="s">
        <v>73</v>
      </c>
      <c r="H37" s="1284" t="s">
        <v>73</v>
      </c>
    </row>
    <row r="38" spans="1:8">
      <c r="A38" s="1154" t="s">
        <v>106</v>
      </c>
      <c r="B38" s="1155" t="s">
        <v>73</v>
      </c>
      <c r="C38" s="1155" t="s">
        <v>73</v>
      </c>
      <c r="D38" s="1280" t="s">
        <v>73</v>
      </c>
      <c r="E38" s="1281">
        <v>0</v>
      </c>
      <c r="F38" s="1282">
        <v>0</v>
      </c>
      <c r="G38" s="1283" t="s">
        <v>73</v>
      </c>
      <c r="H38" s="1284" t="s">
        <v>73</v>
      </c>
    </row>
    <row r="39" spans="1:8" ht="16.5" thickBot="1">
      <c r="A39" s="1285" t="s">
        <v>107</v>
      </c>
      <c r="B39" s="1156">
        <v>19283.830000000002</v>
      </c>
      <c r="C39" s="1156">
        <v>19624.84</v>
      </c>
      <c r="D39" s="1286">
        <v>-1.7376447400335411</v>
      </c>
      <c r="E39" s="1287">
        <v>98.156107028975455</v>
      </c>
      <c r="F39" s="1288">
        <v>98.271975957926372</v>
      </c>
      <c r="G39" s="1289">
        <v>-0.11790637953644528</v>
      </c>
      <c r="H39" s="1290">
        <v>1.4908256880733965</v>
      </c>
    </row>
    <row r="40" spans="1:8" ht="14.25" customHeight="1">
      <c r="A40" s="1009" t="s">
        <v>253</v>
      </c>
      <c r="B40" s="1003"/>
      <c r="C40" s="1009"/>
      <c r="D40" s="1003"/>
      <c r="E40" s="1009"/>
      <c r="F40" s="1009"/>
      <c r="G40" s="1009"/>
      <c r="H40" s="1009"/>
    </row>
    <row r="41" spans="1:8" ht="5.25" customHeight="1">
      <c r="A41" s="1623"/>
      <c r="B41" s="1623"/>
      <c r="C41" s="1623"/>
      <c r="D41" s="1623"/>
    </row>
    <row r="42" spans="1:8">
      <c r="A42" s="1036" t="s">
        <v>41</v>
      </c>
    </row>
    <row r="43" spans="1:8">
      <c r="A43" s="1037" t="s">
        <v>70</v>
      </c>
      <c r="B43" s="1624" t="s">
        <v>42</v>
      </c>
      <c r="C43" s="1625"/>
      <c r="D43" s="1625"/>
      <c r="E43" s="1625"/>
      <c r="F43" s="1625"/>
      <c r="G43" s="1625"/>
      <c r="H43" s="1626"/>
    </row>
    <row r="44" spans="1:8">
      <c r="A44" s="1037" t="s">
        <v>43</v>
      </c>
      <c r="B44" s="1624" t="s">
        <v>44</v>
      </c>
      <c r="C44" s="1625"/>
      <c r="D44" s="1625"/>
      <c r="E44" s="1625"/>
      <c r="F44" s="1625"/>
      <c r="G44" s="1625"/>
      <c r="H44" s="1626"/>
    </row>
    <row r="45" spans="1:8">
      <c r="A45" s="1037" t="s">
        <v>45</v>
      </c>
      <c r="B45" s="1624" t="s">
        <v>46</v>
      </c>
      <c r="C45" s="1625"/>
      <c r="D45" s="1625"/>
      <c r="E45" s="1625"/>
      <c r="F45" s="1625"/>
      <c r="G45" s="1625"/>
      <c r="H45" s="1626"/>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533</v>
      </c>
      <c r="B2" s="901"/>
      <c r="C2" s="901"/>
      <c r="D2" s="901"/>
      <c r="E2" s="901"/>
      <c r="F2" s="902"/>
      <c r="G2" s="902"/>
      <c r="H2" s="909"/>
      <c r="I2" s="903"/>
    </row>
    <row r="3" spans="1:9" ht="18" customHeight="1">
      <c r="A3"/>
      <c r="B3"/>
      <c r="C3"/>
      <c r="D3"/>
      <c r="E3"/>
      <c r="G3"/>
      <c r="H3"/>
    </row>
    <row r="4" spans="1:9" ht="18" customHeight="1" thickBot="1">
      <c r="A4" s="1038"/>
      <c r="B4" s="1038"/>
      <c r="C4"/>
      <c r="D4"/>
      <c r="E4"/>
      <c r="F4"/>
      <c r="G4"/>
      <c r="H4"/>
    </row>
    <row r="5" spans="1:9" s="750" customFormat="1" ht="18" customHeight="1">
      <c r="A5" s="1627" t="s">
        <v>111</v>
      </c>
      <c r="B5" s="1303" t="s">
        <v>432</v>
      </c>
      <c r="C5" s="1304"/>
      <c r="D5" s="1304"/>
      <c r="E5" s="1305" t="s">
        <v>255</v>
      </c>
      <c r="F5" s="1306"/>
      <c r="G5" s="1307"/>
      <c r="H5" s="749"/>
    </row>
    <row r="6" spans="1:9" s="750" customFormat="1" ht="30" customHeight="1" thickBot="1">
      <c r="A6" s="1628"/>
      <c r="B6" s="1308" t="s">
        <v>112</v>
      </c>
      <c r="C6" s="1309" t="s">
        <v>113</v>
      </c>
      <c r="D6" s="1310" t="s">
        <v>431</v>
      </c>
      <c r="E6" s="1311" t="s">
        <v>112</v>
      </c>
      <c r="F6" s="1311" t="s">
        <v>113</v>
      </c>
      <c r="G6" s="1312" t="s">
        <v>431</v>
      </c>
      <c r="H6" s="749"/>
    </row>
    <row r="7" spans="1:9" s="752" customFormat="1" ht="24.95" customHeight="1" thickBot="1">
      <c r="A7" s="1313" t="s">
        <v>114</v>
      </c>
      <c r="B7" s="1364">
        <v>39752.474999999999</v>
      </c>
      <c r="C7" s="1364">
        <v>34897.847000000002</v>
      </c>
      <c r="D7" s="1365">
        <v>24148.941999999999</v>
      </c>
      <c r="E7" s="1366">
        <v>9.9815198283919155</v>
      </c>
      <c r="F7" s="1366">
        <v>2.5693110793769942</v>
      </c>
      <c r="G7" s="1367">
        <v>-3.2837971155201289</v>
      </c>
      <c r="H7" s="751"/>
    </row>
    <row r="8" spans="1:9" s="752" customFormat="1" ht="24.95" customHeight="1">
      <c r="A8" s="1314" t="s">
        <v>268</v>
      </c>
      <c r="B8" s="1368">
        <v>38864.851999999999</v>
      </c>
      <c r="C8" s="1368">
        <v>33820.79</v>
      </c>
      <c r="D8" s="1369" t="s">
        <v>200</v>
      </c>
      <c r="E8" s="1370">
        <v>5.5240424270986042</v>
      </c>
      <c r="F8" s="1370">
        <v>7.3500875333497309</v>
      </c>
      <c r="G8" s="1371" t="s">
        <v>73</v>
      </c>
      <c r="H8" s="751"/>
    </row>
    <row r="9" spans="1:9" s="752" customFormat="1" ht="24.95" customHeight="1">
      <c r="A9" s="1315" t="s">
        <v>266</v>
      </c>
      <c r="B9" s="1372">
        <v>40950.474000000002</v>
      </c>
      <c r="C9" s="1372">
        <v>34873.716</v>
      </c>
      <c r="D9" s="1372" t="s">
        <v>200</v>
      </c>
      <c r="E9" s="1373">
        <v>15.372060163057858</v>
      </c>
      <c r="F9" s="1373">
        <v>0.14550996330160701</v>
      </c>
      <c r="G9" s="1374" t="s">
        <v>73</v>
      </c>
      <c r="H9" s="751"/>
    </row>
    <row r="10" spans="1:9" s="752" customFormat="1" ht="24.95" customHeight="1" thickBot="1">
      <c r="A10" s="1316" t="s">
        <v>269</v>
      </c>
      <c r="B10" s="1375" t="s">
        <v>200</v>
      </c>
      <c r="C10" s="1376" t="s">
        <v>200</v>
      </c>
      <c r="D10" s="1377" t="s">
        <v>73</v>
      </c>
      <c r="E10" s="1378" t="s">
        <v>73</v>
      </c>
      <c r="F10" s="1378" t="s">
        <v>73</v>
      </c>
      <c r="G10" s="1379"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C5" sqref="C5"/>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5.75">
      <c r="A2" s="1629" t="s">
        <v>535</v>
      </c>
      <c r="B2" s="1629"/>
      <c r="C2" s="1629"/>
      <c r="D2" s="1629"/>
      <c r="E2" s="1629"/>
      <c r="F2" s="1629"/>
      <c r="G2" s="1629"/>
      <c r="H2" s="1629"/>
    </row>
    <row r="3" spans="1:14" ht="4.5" customHeight="1" thickBot="1">
      <c r="A3" s="1004"/>
      <c r="B3" s="1004"/>
      <c r="C3" s="1004"/>
      <c r="D3" s="1004"/>
      <c r="E3" s="1004"/>
      <c r="F3" s="1004"/>
      <c r="G3" s="1004"/>
      <c r="H3" s="1004"/>
    </row>
    <row r="4" spans="1:14" ht="45.75" customHeight="1">
      <c r="A4" s="1005" t="s">
        <v>99</v>
      </c>
      <c r="B4" s="1006" t="s">
        <v>5</v>
      </c>
      <c r="C4" s="1006"/>
      <c r="D4" s="1630" t="s">
        <v>100</v>
      </c>
    </row>
    <row r="5" spans="1:14" ht="16.5" customHeight="1" thickBot="1">
      <c r="A5" s="1007"/>
      <c r="B5" s="1469">
        <v>45319</v>
      </c>
      <c r="C5" s="1266">
        <v>44947</v>
      </c>
      <c r="D5" s="1631"/>
    </row>
    <row r="6" spans="1:14" ht="15.75" thickBot="1">
      <c r="A6" s="1008"/>
      <c r="C6" s="1317"/>
      <c r="D6" s="1318"/>
      <c r="J6"/>
      <c r="K6"/>
      <c r="L6"/>
      <c r="M6"/>
      <c r="N6"/>
    </row>
    <row r="7" spans="1:14" ht="15.75" thickBot="1">
      <c r="A7" s="1465" t="s">
        <v>251</v>
      </c>
      <c r="B7" s="1466">
        <v>20323.61</v>
      </c>
      <c r="C7" s="1467">
        <v>20130.830000000002</v>
      </c>
      <c r="D7" s="1448">
        <v>0.95763562654892431</v>
      </c>
      <c r="J7"/>
      <c r="K7"/>
      <c r="L7"/>
      <c r="M7"/>
      <c r="N7"/>
    </row>
    <row r="8" spans="1:14">
      <c r="A8" s="1153" t="s">
        <v>105</v>
      </c>
      <c r="B8" s="1449">
        <v>18422.23</v>
      </c>
      <c r="C8" s="1450">
        <v>18492.643</v>
      </c>
      <c r="D8" s="1451">
        <v>-0.380762230688174</v>
      </c>
      <c r="J8"/>
      <c r="K8"/>
      <c r="L8"/>
      <c r="M8"/>
      <c r="N8"/>
    </row>
    <row r="9" spans="1:14">
      <c r="A9" s="1154" t="s">
        <v>106</v>
      </c>
      <c r="B9" s="1452">
        <v>23755.93</v>
      </c>
      <c r="C9" s="1453">
        <v>23620.2</v>
      </c>
      <c r="D9" s="1454">
        <v>0.57463526981143076</v>
      </c>
      <c r="J9"/>
      <c r="K9"/>
      <c r="L9"/>
      <c r="M9"/>
      <c r="N9"/>
    </row>
    <row r="10" spans="1:14" ht="15.75" thickBot="1">
      <c r="A10" s="1319" t="s">
        <v>107</v>
      </c>
      <c r="B10" s="1455">
        <v>20047.821</v>
      </c>
      <c r="C10" s="1456">
        <v>20081.27</v>
      </c>
      <c r="D10" s="1457">
        <v>-0.16656815032117253</v>
      </c>
      <c r="J10"/>
      <c r="K10"/>
      <c r="L10"/>
      <c r="M10"/>
      <c r="N10"/>
    </row>
    <row r="11" spans="1:14" ht="15.75" thickBot="1">
      <c r="A11" s="1465" t="s">
        <v>252</v>
      </c>
      <c r="B11" s="1466">
        <v>16069.49</v>
      </c>
      <c r="C11" s="1467">
        <v>16130.84</v>
      </c>
      <c r="D11" s="1448">
        <v>-0.38032737290804675</v>
      </c>
      <c r="J11"/>
      <c r="K11"/>
      <c r="L11"/>
      <c r="M11"/>
      <c r="N11"/>
    </row>
    <row r="12" spans="1:14" ht="13.5" customHeight="1">
      <c r="A12" s="1153" t="s">
        <v>105</v>
      </c>
      <c r="B12" s="1458" t="s">
        <v>200</v>
      </c>
      <c r="C12" s="1459" t="s">
        <v>200</v>
      </c>
      <c r="D12" s="1472" t="s">
        <v>73</v>
      </c>
      <c r="J12"/>
      <c r="K12"/>
      <c r="L12"/>
      <c r="M12"/>
      <c r="N12"/>
    </row>
    <row r="13" spans="1:14" ht="14.25" customHeight="1">
      <c r="A13" s="1154" t="s">
        <v>106</v>
      </c>
      <c r="B13" s="1452" t="s">
        <v>200</v>
      </c>
      <c r="C13" s="1453" t="s">
        <v>200</v>
      </c>
      <c r="D13" s="1473" t="s">
        <v>73</v>
      </c>
      <c r="F13" s="1031"/>
      <c r="J13"/>
      <c r="K13"/>
      <c r="L13"/>
      <c r="M13"/>
      <c r="N13"/>
    </row>
    <row r="14" spans="1:14" ht="16.5" customHeight="1" thickBot="1">
      <c r="A14" s="1285" t="s">
        <v>107</v>
      </c>
      <c r="B14" s="1460">
        <v>15717.99</v>
      </c>
      <c r="C14" s="1461">
        <v>15823.76</v>
      </c>
      <c r="D14" s="1457">
        <v>-0.6684252036178534</v>
      </c>
      <c r="G14"/>
      <c r="H14"/>
      <c r="I14"/>
      <c r="J14"/>
      <c r="K14"/>
      <c r="L14"/>
      <c r="M14"/>
      <c r="N14"/>
    </row>
    <row r="15" spans="1:14">
      <c r="A15" s="1009" t="s">
        <v>253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3"/>
      <c r="B20" s="3"/>
      <c r="C20"/>
      <c r="D20"/>
      <c r="G20"/>
      <c r="H20"/>
      <c r="I20"/>
      <c r="J20"/>
      <c r="K20"/>
      <c r="L20"/>
      <c r="M20"/>
      <c r="N20"/>
    </row>
    <row r="21" spans="1:14">
      <c r="A21" s="3"/>
      <c r="B21" s="3"/>
      <c r="C21"/>
      <c r="D21"/>
      <c r="G21"/>
      <c r="H21"/>
      <c r="I21"/>
      <c r="J21"/>
      <c r="K21"/>
      <c r="L21"/>
      <c r="M21"/>
      <c r="N21"/>
    </row>
    <row r="22" spans="1:14">
      <c r="A22" s="3"/>
      <c r="B22" s="1032"/>
      <c r="C22"/>
      <c r="D22"/>
      <c r="G22"/>
      <c r="H22"/>
      <c r="I22"/>
      <c r="J22"/>
      <c r="K22"/>
      <c r="L22"/>
      <c r="M22"/>
      <c r="N22"/>
    </row>
    <row r="23" spans="1:14">
      <c r="A23" s="3"/>
      <c r="B23" s="3"/>
      <c r="C23"/>
      <c r="D23"/>
      <c r="G23"/>
      <c r="H23"/>
      <c r="I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0"/>
  <sheetViews>
    <sheetView showGridLines="0" workbookViewId="0">
      <selection activeCell="F23" sqref="F23"/>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468" t="s">
        <v>536</v>
      </c>
      <c r="B2" s="896"/>
      <c r="C2" s="896"/>
      <c r="D2" s="896"/>
      <c r="E2" s="896"/>
      <c r="F2" s="909"/>
      <c r="G2" s="909"/>
      <c r="H2" s="909"/>
    </row>
    <row r="3" spans="1:8" ht="18" customHeight="1" thickBot="1">
      <c r="A3" s="3"/>
      <c r="B3" s="3"/>
      <c r="C3" s="3"/>
      <c r="D3" s="3"/>
      <c r="E3" s="3"/>
      <c r="G3" s="3"/>
      <c r="H3" s="3"/>
    </row>
    <row r="4" spans="1:8" s="750" customFormat="1" ht="18" customHeight="1" thickBot="1">
      <c r="A4" s="1632" t="s">
        <v>434</v>
      </c>
      <c r="B4" s="1320" t="s">
        <v>432</v>
      </c>
      <c r="C4" s="1321"/>
      <c r="D4" s="1322"/>
      <c r="E4" s="1323" t="s">
        <v>255</v>
      </c>
      <c r="F4" s="1324"/>
      <c r="G4" s="1265"/>
      <c r="H4" s="749"/>
    </row>
    <row r="5" spans="1:8" s="750" customFormat="1" ht="30" customHeight="1" thickBot="1">
      <c r="A5" s="1633"/>
      <c r="B5" s="1325" t="s">
        <v>112</v>
      </c>
      <c r="C5" s="1326" t="s">
        <v>113</v>
      </c>
      <c r="D5" s="1327" t="s">
        <v>431</v>
      </c>
      <c r="E5" s="1328" t="s">
        <v>112</v>
      </c>
      <c r="F5" s="1329" t="s">
        <v>113</v>
      </c>
      <c r="G5" s="1330" t="s">
        <v>431</v>
      </c>
      <c r="H5" s="749"/>
    </row>
    <row r="6" spans="1:8" s="752" customFormat="1" ht="24.95" customHeight="1" thickBot="1">
      <c r="A6" s="898"/>
      <c r="B6" s="1380">
        <v>38732.089999999997</v>
      </c>
      <c r="C6" s="1381">
        <v>31419.74</v>
      </c>
      <c r="D6" s="1382" t="s">
        <v>200</v>
      </c>
      <c r="E6" s="1383">
        <v>-0.66695475884249755</v>
      </c>
      <c r="F6" s="1384">
        <v>2.1713709677419408</v>
      </c>
      <c r="G6" s="1385" t="s">
        <v>73</v>
      </c>
      <c r="H6" s="751"/>
    </row>
    <row r="7" spans="1:8" customFormat="1" ht="15.75" customHeight="1">
      <c r="A7" s="1009" t="s">
        <v>253</v>
      </c>
      <c r="B7" s="1003"/>
      <c r="C7" s="1003"/>
      <c r="D7" s="1003"/>
      <c r="E7" s="1003"/>
      <c r="F7" s="1003"/>
      <c r="G7" s="1003"/>
    </row>
    <row r="8" spans="1:8" customFormat="1" ht="24.95" customHeight="1"/>
    <row r="9" spans="1:8" customFormat="1" ht="24.95" customHeight="1"/>
    <row r="10" spans="1:8" customFormat="1">
      <c r="A10" s="3"/>
    </row>
    <row r="11" spans="1:8">
      <c r="A11" s="3"/>
      <c r="B11"/>
      <c r="C11"/>
      <c r="D11"/>
      <c r="E11"/>
      <c r="F11"/>
      <c r="G11"/>
      <c r="H11"/>
    </row>
    <row r="12" spans="1:8">
      <c r="A12" s="3"/>
      <c r="B12"/>
      <c r="C12"/>
      <c r="D12"/>
      <c r="E12"/>
      <c r="F12"/>
      <c r="G12"/>
      <c r="H12"/>
    </row>
    <row r="13" spans="1:8">
      <c r="A13" s="3"/>
      <c r="B13"/>
      <c r="C13"/>
      <c r="D13"/>
      <c r="E13"/>
      <c r="F13"/>
      <c r="G13"/>
      <c r="H13"/>
    </row>
    <row r="14" spans="1:8">
      <c r="A14" s="3"/>
      <c r="B14"/>
      <c r="C14"/>
      <c r="D14"/>
      <c r="E14"/>
      <c r="F14"/>
      <c r="G14"/>
      <c r="H14"/>
    </row>
    <row r="16" spans="1:8" ht="15">
      <c r="A16" s="579"/>
      <c r="D16" s="579"/>
    </row>
    <row r="17" spans="1:13" ht="15">
      <c r="A17" s="579"/>
      <c r="D17" s="579"/>
    </row>
    <row r="18" spans="1:13" ht="15">
      <c r="A18" s="579"/>
      <c r="D18" s="579"/>
    </row>
    <row r="19" spans="1:13" ht="15">
      <c r="A19" s="579"/>
      <c r="D19" s="579"/>
    </row>
    <row r="20" spans="1:13" ht="15">
      <c r="A20" s="579"/>
      <c r="D20" s="579"/>
      <c r="M20" s="5" t="s">
        <v>95</v>
      </c>
    </row>
    <row r="21" spans="1:13" ht="15">
      <c r="A21" s="579"/>
      <c r="D21" s="579"/>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D30" s="579"/>
    </row>
    <row r="31" spans="1:13" ht="15">
      <c r="A31" s="579"/>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row>
    <row r="40" spans="1:4" ht="15">
      <c r="A40" s="579"/>
    </row>
  </sheetData>
  <mergeCells count="1">
    <mergeCell ref="A4:A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I-XI_ 2023</vt:lpstr>
      <vt:lpstr>Eksport_I-XI_ 2023</vt:lpstr>
      <vt:lpstr>Import_I-XI_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2024-02-01T12:56:18Z</dcterms:modified>
</cp:coreProperties>
</file>